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zakázky" sheetId="1" r:id="rId1"/>
    <sheet name="R01 - Infrastruktura" sheetId="2" r:id="rId2"/>
  </sheets>
  <definedNames>
    <definedName name="_xlnm.Print_Area" localSheetId="0">'Rekapitulace zakázky'!$D$4:$AO$76,'Rekapitulace zakázky'!$C$82:$AQ$96</definedName>
    <definedName name="_xlnm.Print_Titles" localSheetId="0">'Rekapitulace zakázky'!$92:$92</definedName>
    <definedName name="_xlnm._FilterDatabase" localSheetId="1" hidden="1">'R01 - Infrastruktura'!$C$134:$K$1548</definedName>
    <definedName name="_xlnm.Print_Area" localSheetId="1">'R01 - Infrastruktura'!$C$4:$J$76,'R01 - Infrastruktura'!$C$82:$J$116,'R01 - Infrastruktura'!$C$122:$J$1548</definedName>
    <definedName name="_xlnm.Print_Titles" localSheetId="1">'R01 - Infrastruktura'!$134:$134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1547"/>
  <c r="BH1547"/>
  <c r="BG1547"/>
  <c r="BF1547"/>
  <c r="T1547"/>
  <c r="R1547"/>
  <c r="P1547"/>
  <c r="BI1545"/>
  <c r="BH1545"/>
  <c r="BG1545"/>
  <c r="BF1545"/>
  <c r="T1545"/>
  <c r="R1545"/>
  <c r="P1545"/>
  <c r="BI1543"/>
  <c r="BH1543"/>
  <c r="BG1543"/>
  <c r="BF1543"/>
  <c r="T1543"/>
  <c r="R1543"/>
  <c r="P1543"/>
  <c r="BI1541"/>
  <c r="BH1541"/>
  <c r="BG1541"/>
  <c r="BF1541"/>
  <c r="T1541"/>
  <c r="R1541"/>
  <c r="P1541"/>
  <c r="BI1539"/>
  <c r="BH1539"/>
  <c r="BG1539"/>
  <c r="BF1539"/>
  <c r="T1539"/>
  <c r="R1539"/>
  <c r="P1539"/>
  <c r="BI1537"/>
  <c r="BH1537"/>
  <c r="BG1537"/>
  <c r="BF1537"/>
  <c r="T1537"/>
  <c r="R1537"/>
  <c r="P1537"/>
  <c r="BI1535"/>
  <c r="BH1535"/>
  <c r="BG1535"/>
  <c r="BF1535"/>
  <c r="T1535"/>
  <c r="R1535"/>
  <c r="P1535"/>
  <c r="BI1533"/>
  <c r="BH1533"/>
  <c r="BG1533"/>
  <c r="BF1533"/>
  <c r="T1533"/>
  <c r="R1533"/>
  <c r="P1533"/>
  <c r="BI1531"/>
  <c r="BH1531"/>
  <c r="BG1531"/>
  <c r="BF1531"/>
  <c r="T1531"/>
  <c r="R1531"/>
  <c r="P1531"/>
  <c r="BI1529"/>
  <c r="BH1529"/>
  <c r="BG1529"/>
  <c r="BF1529"/>
  <c r="T1529"/>
  <c r="R1529"/>
  <c r="P1529"/>
  <c r="BI1527"/>
  <c r="BH1527"/>
  <c r="BG1527"/>
  <c r="BF1527"/>
  <c r="T1527"/>
  <c r="R1527"/>
  <c r="P1527"/>
  <c r="BI1525"/>
  <c r="BH1525"/>
  <c r="BG1525"/>
  <c r="BF1525"/>
  <c r="T1525"/>
  <c r="R1525"/>
  <c r="P1525"/>
  <c r="BI1523"/>
  <c r="BH1523"/>
  <c r="BG1523"/>
  <c r="BF1523"/>
  <c r="T1523"/>
  <c r="R1523"/>
  <c r="P1523"/>
  <c r="BI1521"/>
  <c r="BH1521"/>
  <c r="BG1521"/>
  <c r="BF1521"/>
  <c r="T1521"/>
  <c r="R1521"/>
  <c r="P1521"/>
  <c r="BI1519"/>
  <c r="BH1519"/>
  <c r="BG1519"/>
  <c r="BF1519"/>
  <c r="T1519"/>
  <c r="R1519"/>
  <c r="P1519"/>
  <c r="BI1517"/>
  <c r="BH1517"/>
  <c r="BG1517"/>
  <c r="BF1517"/>
  <c r="T1517"/>
  <c r="R1517"/>
  <c r="P1517"/>
  <c r="BI1515"/>
  <c r="BH1515"/>
  <c r="BG1515"/>
  <c r="BF1515"/>
  <c r="T1515"/>
  <c r="R1515"/>
  <c r="P1515"/>
  <c r="BI1513"/>
  <c r="BH1513"/>
  <c r="BG1513"/>
  <c r="BF1513"/>
  <c r="T1513"/>
  <c r="R1513"/>
  <c r="P1513"/>
  <c r="BI1511"/>
  <c r="BH1511"/>
  <c r="BG1511"/>
  <c r="BF1511"/>
  <c r="T1511"/>
  <c r="R1511"/>
  <c r="P1511"/>
  <c r="BI1509"/>
  <c r="BH1509"/>
  <c r="BG1509"/>
  <c r="BF1509"/>
  <c r="T1509"/>
  <c r="R1509"/>
  <c r="P1509"/>
  <c r="BI1507"/>
  <c r="BH1507"/>
  <c r="BG1507"/>
  <c r="BF1507"/>
  <c r="T1507"/>
  <c r="R1507"/>
  <c r="P1507"/>
  <c r="BI1505"/>
  <c r="BH1505"/>
  <c r="BG1505"/>
  <c r="BF1505"/>
  <c r="T1505"/>
  <c r="R1505"/>
  <c r="P1505"/>
  <c r="BI1503"/>
  <c r="BH1503"/>
  <c r="BG1503"/>
  <c r="BF1503"/>
  <c r="T1503"/>
  <c r="R1503"/>
  <c r="P1503"/>
  <c r="BI1501"/>
  <c r="BH1501"/>
  <c r="BG1501"/>
  <c r="BF1501"/>
  <c r="T1501"/>
  <c r="R1501"/>
  <c r="P1501"/>
  <c r="BI1499"/>
  <c r="BH1499"/>
  <c r="BG1499"/>
  <c r="BF1499"/>
  <c r="T1499"/>
  <c r="R1499"/>
  <c r="P1499"/>
  <c r="BI1497"/>
  <c r="BH1497"/>
  <c r="BG1497"/>
  <c r="BF1497"/>
  <c r="T1497"/>
  <c r="R1497"/>
  <c r="P1497"/>
  <c r="BI1495"/>
  <c r="BH1495"/>
  <c r="BG1495"/>
  <c r="BF1495"/>
  <c r="T1495"/>
  <c r="R1495"/>
  <c r="P1495"/>
  <c r="BI1493"/>
  <c r="BH1493"/>
  <c r="BG1493"/>
  <c r="BF1493"/>
  <c r="T1493"/>
  <c r="R1493"/>
  <c r="P1493"/>
  <c r="BI1491"/>
  <c r="BH1491"/>
  <c r="BG1491"/>
  <c r="BF1491"/>
  <c r="T1491"/>
  <c r="R1491"/>
  <c r="P1491"/>
  <c r="BI1489"/>
  <c r="BH1489"/>
  <c r="BG1489"/>
  <c r="BF1489"/>
  <c r="T1489"/>
  <c r="R1489"/>
  <c r="P1489"/>
  <c r="BI1487"/>
  <c r="BH1487"/>
  <c r="BG1487"/>
  <c r="BF1487"/>
  <c r="T1487"/>
  <c r="R1487"/>
  <c r="P1487"/>
  <c r="BI1485"/>
  <c r="BH1485"/>
  <c r="BG1485"/>
  <c r="BF1485"/>
  <c r="T1485"/>
  <c r="R1485"/>
  <c r="P1485"/>
  <c r="BI1483"/>
  <c r="BH1483"/>
  <c r="BG1483"/>
  <c r="BF1483"/>
  <c r="T1483"/>
  <c r="R1483"/>
  <c r="P1483"/>
  <c r="BI1481"/>
  <c r="BH1481"/>
  <c r="BG1481"/>
  <c r="BF1481"/>
  <c r="T1481"/>
  <c r="R1481"/>
  <c r="P1481"/>
  <c r="BI1479"/>
  <c r="BH1479"/>
  <c r="BG1479"/>
  <c r="BF1479"/>
  <c r="T1479"/>
  <c r="R1479"/>
  <c r="P1479"/>
  <c r="BI1477"/>
  <c r="BH1477"/>
  <c r="BG1477"/>
  <c r="BF1477"/>
  <c r="T1477"/>
  <c r="R1477"/>
  <c r="P1477"/>
  <c r="BI1475"/>
  <c r="BH1475"/>
  <c r="BG1475"/>
  <c r="BF1475"/>
  <c r="T1475"/>
  <c r="R1475"/>
  <c r="P1475"/>
  <c r="BI1473"/>
  <c r="BH1473"/>
  <c r="BG1473"/>
  <c r="BF1473"/>
  <c r="T1473"/>
  <c r="R1473"/>
  <c r="P1473"/>
  <c r="BI1471"/>
  <c r="BH1471"/>
  <c r="BG1471"/>
  <c r="BF1471"/>
  <c r="T1471"/>
  <c r="R1471"/>
  <c r="P1471"/>
  <c r="BI1469"/>
  <c r="BH1469"/>
  <c r="BG1469"/>
  <c r="BF1469"/>
  <c r="T1469"/>
  <c r="R1469"/>
  <c r="P1469"/>
  <c r="BI1467"/>
  <c r="BH1467"/>
  <c r="BG1467"/>
  <c r="BF1467"/>
  <c r="T1467"/>
  <c r="R1467"/>
  <c r="P1467"/>
  <c r="BI1465"/>
  <c r="BH1465"/>
  <c r="BG1465"/>
  <c r="BF1465"/>
  <c r="T1465"/>
  <c r="R1465"/>
  <c r="P1465"/>
  <c r="BI1463"/>
  <c r="BH1463"/>
  <c r="BG1463"/>
  <c r="BF1463"/>
  <c r="T1463"/>
  <c r="R1463"/>
  <c r="P1463"/>
  <c r="BI1461"/>
  <c r="BH1461"/>
  <c r="BG1461"/>
  <c r="BF1461"/>
  <c r="T1461"/>
  <c r="R1461"/>
  <c r="P1461"/>
  <c r="BI1459"/>
  <c r="BH1459"/>
  <c r="BG1459"/>
  <c r="BF1459"/>
  <c r="T1459"/>
  <c r="R1459"/>
  <c r="P1459"/>
  <c r="BI1457"/>
  <c r="BH1457"/>
  <c r="BG1457"/>
  <c r="BF1457"/>
  <c r="T1457"/>
  <c r="R1457"/>
  <c r="P1457"/>
  <c r="BI1455"/>
  <c r="BH1455"/>
  <c r="BG1455"/>
  <c r="BF1455"/>
  <c r="T1455"/>
  <c r="R1455"/>
  <c r="P1455"/>
  <c r="BI1453"/>
  <c r="BH1453"/>
  <c r="BG1453"/>
  <c r="BF1453"/>
  <c r="T1453"/>
  <c r="R1453"/>
  <c r="P1453"/>
  <c r="BI1451"/>
  <c r="BH1451"/>
  <c r="BG1451"/>
  <c r="BF1451"/>
  <c r="T1451"/>
  <c r="R1451"/>
  <c r="P1451"/>
  <c r="BI1449"/>
  <c r="BH1449"/>
  <c r="BG1449"/>
  <c r="BF1449"/>
  <c r="T1449"/>
  <c r="R1449"/>
  <c r="P1449"/>
  <c r="BI1447"/>
  <c r="BH1447"/>
  <c r="BG1447"/>
  <c r="BF1447"/>
  <c r="T1447"/>
  <c r="R1447"/>
  <c r="P1447"/>
  <c r="BI1445"/>
  <c r="BH1445"/>
  <c r="BG1445"/>
  <c r="BF1445"/>
  <c r="T1445"/>
  <c r="R1445"/>
  <c r="P1445"/>
  <c r="BI1443"/>
  <c r="BH1443"/>
  <c r="BG1443"/>
  <c r="BF1443"/>
  <c r="T1443"/>
  <c r="R1443"/>
  <c r="P1443"/>
  <c r="BI1441"/>
  <c r="BH1441"/>
  <c r="BG1441"/>
  <c r="BF1441"/>
  <c r="T1441"/>
  <c r="R1441"/>
  <c r="P1441"/>
  <c r="BI1439"/>
  <c r="BH1439"/>
  <c r="BG1439"/>
  <c r="BF1439"/>
  <c r="T1439"/>
  <c r="R1439"/>
  <c r="P1439"/>
  <c r="BI1437"/>
  <c r="BH1437"/>
  <c r="BG1437"/>
  <c r="BF1437"/>
  <c r="T1437"/>
  <c r="R1437"/>
  <c r="P1437"/>
  <c r="BI1435"/>
  <c r="BH1435"/>
  <c r="BG1435"/>
  <c r="BF1435"/>
  <c r="T1435"/>
  <c r="R1435"/>
  <c r="P1435"/>
  <c r="BI1433"/>
  <c r="BH1433"/>
  <c r="BG1433"/>
  <c r="BF1433"/>
  <c r="T1433"/>
  <c r="R1433"/>
  <c r="P1433"/>
  <c r="BI1431"/>
  <c r="BH1431"/>
  <c r="BG1431"/>
  <c r="BF1431"/>
  <c r="T1431"/>
  <c r="R1431"/>
  <c r="P1431"/>
  <c r="BI1429"/>
  <c r="BH1429"/>
  <c r="BG1429"/>
  <c r="BF1429"/>
  <c r="T1429"/>
  <c r="R1429"/>
  <c r="P1429"/>
  <c r="BI1427"/>
  <c r="BH1427"/>
  <c r="BG1427"/>
  <c r="BF1427"/>
  <c r="T1427"/>
  <c r="R1427"/>
  <c r="P1427"/>
  <c r="BI1425"/>
  <c r="BH1425"/>
  <c r="BG1425"/>
  <c r="BF1425"/>
  <c r="T1425"/>
  <c r="R1425"/>
  <c r="P1425"/>
  <c r="BI1423"/>
  <c r="BH1423"/>
  <c r="BG1423"/>
  <c r="BF1423"/>
  <c r="T1423"/>
  <c r="R1423"/>
  <c r="P1423"/>
  <c r="BI1421"/>
  <c r="BH1421"/>
  <c r="BG1421"/>
  <c r="BF1421"/>
  <c r="T1421"/>
  <c r="R1421"/>
  <c r="P1421"/>
  <c r="BI1419"/>
  <c r="BH1419"/>
  <c r="BG1419"/>
  <c r="BF1419"/>
  <c r="T1419"/>
  <c r="R1419"/>
  <c r="P1419"/>
  <c r="BI1417"/>
  <c r="BH1417"/>
  <c r="BG1417"/>
  <c r="BF1417"/>
  <c r="T1417"/>
  <c r="R1417"/>
  <c r="P1417"/>
  <c r="BI1415"/>
  <c r="BH1415"/>
  <c r="BG1415"/>
  <c r="BF1415"/>
  <c r="T1415"/>
  <c r="R1415"/>
  <c r="P1415"/>
  <c r="BI1413"/>
  <c r="BH1413"/>
  <c r="BG1413"/>
  <c r="BF1413"/>
  <c r="T1413"/>
  <c r="R1413"/>
  <c r="P1413"/>
  <c r="BI1411"/>
  <c r="BH1411"/>
  <c r="BG1411"/>
  <c r="BF1411"/>
  <c r="T1411"/>
  <c r="R1411"/>
  <c r="P1411"/>
  <c r="BI1409"/>
  <c r="BH1409"/>
  <c r="BG1409"/>
  <c r="BF1409"/>
  <c r="T1409"/>
  <c r="R1409"/>
  <c r="P1409"/>
  <c r="BI1407"/>
  <c r="BH1407"/>
  <c r="BG1407"/>
  <c r="BF1407"/>
  <c r="T1407"/>
  <c r="R1407"/>
  <c r="P1407"/>
  <c r="BI1404"/>
  <c r="BH1404"/>
  <c r="BG1404"/>
  <c r="BF1404"/>
  <c r="T1404"/>
  <c r="R1404"/>
  <c r="P1404"/>
  <c r="BI1402"/>
  <c r="BH1402"/>
  <c r="BG1402"/>
  <c r="BF1402"/>
  <c r="T1402"/>
  <c r="R1402"/>
  <c r="P1402"/>
  <c r="BI1400"/>
  <c r="BH1400"/>
  <c r="BG1400"/>
  <c r="BF1400"/>
  <c r="T1400"/>
  <c r="R1400"/>
  <c r="P1400"/>
  <c r="BI1398"/>
  <c r="BH1398"/>
  <c r="BG1398"/>
  <c r="BF1398"/>
  <c r="T1398"/>
  <c r="R1398"/>
  <c r="P1398"/>
  <c r="BI1396"/>
  <c r="BH1396"/>
  <c r="BG1396"/>
  <c r="BF1396"/>
  <c r="T1396"/>
  <c r="R1396"/>
  <c r="P1396"/>
  <c r="BI1393"/>
  <c r="BH1393"/>
  <c r="BG1393"/>
  <c r="BF1393"/>
  <c r="T1393"/>
  <c r="R1393"/>
  <c r="P1393"/>
  <c r="BI1391"/>
  <c r="BH1391"/>
  <c r="BG1391"/>
  <c r="BF1391"/>
  <c r="T1391"/>
  <c r="R1391"/>
  <c r="P1391"/>
  <c r="BI1389"/>
  <c r="BH1389"/>
  <c r="BG1389"/>
  <c r="BF1389"/>
  <c r="T1389"/>
  <c r="R1389"/>
  <c r="P1389"/>
  <c r="BI1387"/>
  <c r="BH1387"/>
  <c r="BG1387"/>
  <c r="BF1387"/>
  <c r="T1387"/>
  <c r="R1387"/>
  <c r="P1387"/>
  <c r="BI1385"/>
  <c r="BH1385"/>
  <c r="BG1385"/>
  <c r="BF1385"/>
  <c r="T1385"/>
  <c r="R1385"/>
  <c r="P1385"/>
  <c r="BI1383"/>
  <c r="BH1383"/>
  <c r="BG1383"/>
  <c r="BF1383"/>
  <c r="T1383"/>
  <c r="R1383"/>
  <c r="P1383"/>
  <c r="BI1381"/>
  <c r="BH1381"/>
  <c r="BG1381"/>
  <c r="BF1381"/>
  <c r="T1381"/>
  <c r="R1381"/>
  <c r="P1381"/>
  <c r="BI1379"/>
  <c r="BH1379"/>
  <c r="BG1379"/>
  <c r="BF1379"/>
  <c r="T1379"/>
  <c r="R1379"/>
  <c r="P1379"/>
  <c r="BI1377"/>
  <c r="BH1377"/>
  <c r="BG1377"/>
  <c r="BF1377"/>
  <c r="T1377"/>
  <c r="R1377"/>
  <c r="P1377"/>
  <c r="BI1375"/>
  <c r="BH1375"/>
  <c r="BG1375"/>
  <c r="BF1375"/>
  <c r="T1375"/>
  <c r="R1375"/>
  <c r="P1375"/>
  <c r="BI1372"/>
  <c r="BH1372"/>
  <c r="BG1372"/>
  <c r="BF1372"/>
  <c r="T1372"/>
  <c r="R1372"/>
  <c r="P1372"/>
  <c r="BI1370"/>
  <c r="BH1370"/>
  <c r="BG1370"/>
  <c r="BF1370"/>
  <c r="T1370"/>
  <c r="R1370"/>
  <c r="P1370"/>
  <c r="BI1368"/>
  <c r="BH1368"/>
  <c r="BG1368"/>
  <c r="BF1368"/>
  <c r="T1368"/>
  <c r="R1368"/>
  <c r="P1368"/>
  <c r="BI1366"/>
  <c r="BH1366"/>
  <c r="BG1366"/>
  <c r="BF1366"/>
  <c r="T1366"/>
  <c r="R1366"/>
  <c r="P1366"/>
  <c r="BI1364"/>
  <c r="BH1364"/>
  <c r="BG1364"/>
  <c r="BF1364"/>
  <c r="T1364"/>
  <c r="R1364"/>
  <c r="P1364"/>
  <c r="BI1362"/>
  <c r="BH1362"/>
  <c r="BG1362"/>
  <c r="BF1362"/>
  <c r="T1362"/>
  <c r="R1362"/>
  <c r="P1362"/>
  <c r="BI1360"/>
  <c r="BH1360"/>
  <c r="BG1360"/>
  <c r="BF1360"/>
  <c r="T1360"/>
  <c r="R1360"/>
  <c r="P1360"/>
  <c r="BI1358"/>
  <c r="BH1358"/>
  <c r="BG1358"/>
  <c r="BF1358"/>
  <c r="T1358"/>
  <c r="R1358"/>
  <c r="P1358"/>
  <c r="BI1356"/>
  <c r="BH1356"/>
  <c r="BG1356"/>
  <c r="BF1356"/>
  <c r="T1356"/>
  <c r="R1356"/>
  <c r="P1356"/>
  <c r="BI1354"/>
  <c r="BH1354"/>
  <c r="BG1354"/>
  <c r="BF1354"/>
  <c r="T1354"/>
  <c r="R1354"/>
  <c r="P1354"/>
  <c r="BI1352"/>
  <c r="BH1352"/>
  <c r="BG1352"/>
  <c r="BF1352"/>
  <c r="T1352"/>
  <c r="R1352"/>
  <c r="P1352"/>
  <c r="BI1350"/>
  <c r="BH1350"/>
  <c r="BG1350"/>
  <c r="BF1350"/>
  <c r="T1350"/>
  <c r="R1350"/>
  <c r="P1350"/>
  <c r="BI1348"/>
  <c r="BH1348"/>
  <c r="BG1348"/>
  <c r="BF1348"/>
  <c r="T1348"/>
  <c r="R1348"/>
  <c r="P1348"/>
  <c r="BI1346"/>
  <c r="BH1346"/>
  <c r="BG1346"/>
  <c r="BF1346"/>
  <c r="T1346"/>
  <c r="R1346"/>
  <c r="P1346"/>
  <c r="BI1344"/>
  <c r="BH1344"/>
  <c r="BG1344"/>
  <c r="BF1344"/>
  <c r="T1344"/>
  <c r="R1344"/>
  <c r="P1344"/>
  <c r="BI1342"/>
  <c r="BH1342"/>
  <c r="BG1342"/>
  <c r="BF1342"/>
  <c r="T1342"/>
  <c r="R1342"/>
  <c r="P1342"/>
  <c r="BI1340"/>
  <c r="BH1340"/>
  <c r="BG1340"/>
  <c r="BF1340"/>
  <c r="T1340"/>
  <c r="R1340"/>
  <c r="P1340"/>
  <c r="BI1338"/>
  <c r="BH1338"/>
  <c r="BG1338"/>
  <c r="BF1338"/>
  <c r="T1338"/>
  <c r="R1338"/>
  <c r="P1338"/>
  <c r="BI1336"/>
  <c r="BH1336"/>
  <c r="BG1336"/>
  <c r="BF1336"/>
  <c r="T1336"/>
  <c r="R1336"/>
  <c r="P1336"/>
  <c r="BI1334"/>
  <c r="BH1334"/>
  <c r="BG1334"/>
  <c r="BF1334"/>
  <c r="T1334"/>
  <c r="R1334"/>
  <c r="P1334"/>
  <c r="BI1332"/>
  <c r="BH1332"/>
  <c r="BG1332"/>
  <c r="BF1332"/>
  <c r="T1332"/>
  <c r="R1332"/>
  <c r="P1332"/>
  <c r="BI1329"/>
  <c r="BH1329"/>
  <c r="BG1329"/>
  <c r="BF1329"/>
  <c r="T1329"/>
  <c r="R1329"/>
  <c r="P1329"/>
  <c r="BI1327"/>
  <c r="BH1327"/>
  <c r="BG1327"/>
  <c r="BF1327"/>
  <c r="T1327"/>
  <c r="R1327"/>
  <c r="P1327"/>
  <c r="BI1325"/>
  <c r="BH1325"/>
  <c r="BG1325"/>
  <c r="BF1325"/>
  <c r="T1325"/>
  <c r="R1325"/>
  <c r="P1325"/>
  <c r="BI1323"/>
  <c r="BH1323"/>
  <c r="BG1323"/>
  <c r="BF1323"/>
  <c r="T1323"/>
  <c r="R1323"/>
  <c r="P1323"/>
  <c r="BI1321"/>
  <c r="BH1321"/>
  <c r="BG1321"/>
  <c r="BF1321"/>
  <c r="T1321"/>
  <c r="R1321"/>
  <c r="P1321"/>
  <c r="BI1319"/>
  <c r="BH1319"/>
  <c r="BG1319"/>
  <c r="BF1319"/>
  <c r="T1319"/>
  <c r="R1319"/>
  <c r="P1319"/>
  <c r="BI1317"/>
  <c r="BH1317"/>
  <c r="BG1317"/>
  <c r="BF1317"/>
  <c r="T1317"/>
  <c r="R1317"/>
  <c r="P1317"/>
  <c r="BI1315"/>
  <c r="BH1315"/>
  <c r="BG1315"/>
  <c r="BF1315"/>
  <c r="T1315"/>
  <c r="R1315"/>
  <c r="P1315"/>
  <c r="BI1313"/>
  <c r="BH1313"/>
  <c r="BG1313"/>
  <c r="BF1313"/>
  <c r="T1313"/>
  <c r="R1313"/>
  <c r="P1313"/>
  <c r="BI1311"/>
  <c r="BH1311"/>
  <c r="BG1311"/>
  <c r="BF1311"/>
  <c r="T1311"/>
  <c r="R1311"/>
  <c r="P1311"/>
  <c r="BI1309"/>
  <c r="BH1309"/>
  <c r="BG1309"/>
  <c r="BF1309"/>
  <c r="T1309"/>
  <c r="R1309"/>
  <c r="P1309"/>
  <c r="BI1307"/>
  <c r="BH1307"/>
  <c r="BG1307"/>
  <c r="BF1307"/>
  <c r="T1307"/>
  <c r="R1307"/>
  <c r="P1307"/>
  <c r="BI1305"/>
  <c r="BH1305"/>
  <c r="BG1305"/>
  <c r="BF1305"/>
  <c r="T1305"/>
  <c r="R1305"/>
  <c r="P1305"/>
  <c r="BI1303"/>
  <c r="BH1303"/>
  <c r="BG1303"/>
  <c r="BF1303"/>
  <c r="T1303"/>
  <c r="R1303"/>
  <c r="P1303"/>
  <c r="BI1301"/>
  <c r="BH1301"/>
  <c r="BG1301"/>
  <c r="BF1301"/>
  <c r="T1301"/>
  <c r="R1301"/>
  <c r="P1301"/>
  <c r="BI1299"/>
  <c r="BH1299"/>
  <c r="BG1299"/>
  <c r="BF1299"/>
  <c r="T1299"/>
  <c r="R1299"/>
  <c r="P1299"/>
  <c r="BI1297"/>
  <c r="BH1297"/>
  <c r="BG1297"/>
  <c r="BF1297"/>
  <c r="T1297"/>
  <c r="R1297"/>
  <c r="P1297"/>
  <c r="BI1295"/>
  <c r="BH1295"/>
  <c r="BG1295"/>
  <c r="BF1295"/>
  <c r="T1295"/>
  <c r="R1295"/>
  <c r="P1295"/>
  <c r="BI1293"/>
  <c r="BH1293"/>
  <c r="BG1293"/>
  <c r="BF1293"/>
  <c r="T1293"/>
  <c r="R1293"/>
  <c r="P1293"/>
  <c r="BI1291"/>
  <c r="BH1291"/>
  <c r="BG1291"/>
  <c r="BF1291"/>
  <c r="T1291"/>
  <c r="R1291"/>
  <c r="P1291"/>
  <c r="BI1289"/>
  <c r="BH1289"/>
  <c r="BG1289"/>
  <c r="BF1289"/>
  <c r="T1289"/>
  <c r="R1289"/>
  <c r="P1289"/>
  <c r="BI1287"/>
  <c r="BH1287"/>
  <c r="BG1287"/>
  <c r="BF1287"/>
  <c r="T1287"/>
  <c r="R1287"/>
  <c r="P1287"/>
  <c r="BI1285"/>
  <c r="BH1285"/>
  <c r="BG1285"/>
  <c r="BF1285"/>
  <c r="T1285"/>
  <c r="R1285"/>
  <c r="P1285"/>
  <c r="BI1283"/>
  <c r="BH1283"/>
  <c r="BG1283"/>
  <c r="BF1283"/>
  <c r="T1283"/>
  <c r="R1283"/>
  <c r="P1283"/>
  <c r="BI1281"/>
  <c r="BH1281"/>
  <c r="BG1281"/>
  <c r="BF1281"/>
  <c r="T1281"/>
  <c r="R1281"/>
  <c r="P1281"/>
  <c r="BI1279"/>
  <c r="BH1279"/>
  <c r="BG1279"/>
  <c r="BF1279"/>
  <c r="T1279"/>
  <c r="R1279"/>
  <c r="P1279"/>
  <c r="BI1277"/>
  <c r="BH1277"/>
  <c r="BG1277"/>
  <c r="BF1277"/>
  <c r="T1277"/>
  <c r="R1277"/>
  <c r="P1277"/>
  <c r="BI1275"/>
  <c r="BH1275"/>
  <c r="BG1275"/>
  <c r="BF1275"/>
  <c r="T1275"/>
  <c r="R1275"/>
  <c r="P1275"/>
  <c r="BI1273"/>
  <c r="BH1273"/>
  <c r="BG1273"/>
  <c r="BF1273"/>
  <c r="T1273"/>
  <c r="R1273"/>
  <c r="P1273"/>
  <c r="BI1271"/>
  <c r="BH1271"/>
  <c r="BG1271"/>
  <c r="BF1271"/>
  <c r="T1271"/>
  <c r="R1271"/>
  <c r="P1271"/>
  <c r="BI1269"/>
  <c r="BH1269"/>
  <c r="BG1269"/>
  <c r="BF1269"/>
  <c r="T1269"/>
  <c r="R1269"/>
  <c r="P1269"/>
  <c r="BI1267"/>
  <c r="BH1267"/>
  <c r="BG1267"/>
  <c r="BF1267"/>
  <c r="T1267"/>
  <c r="R1267"/>
  <c r="P1267"/>
  <c r="BI1265"/>
  <c r="BH1265"/>
  <c r="BG1265"/>
  <c r="BF1265"/>
  <c r="T1265"/>
  <c r="R1265"/>
  <c r="P1265"/>
  <c r="BI1263"/>
  <c r="BH1263"/>
  <c r="BG1263"/>
  <c r="BF1263"/>
  <c r="T1263"/>
  <c r="R1263"/>
  <c r="P1263"/>
  <c r="BI1261"/>
  <c r="BH1261"/>
  <c r="BG1261"/>
  <c r="BF1261"/>
  <c r="T1261"/>
  <c r="R1261"/>
  <c r="P1261"/>
  <c r="BI1259"/>
  <c r="BH1259"/>
  <c r="BG1259"/>
  <c r="BF1259"/>
  <c r="T1259"/>
  <c r="R1259"/>
  <c r="P1259"/>
  <c r="BI1257"/>
  <c r="BH1257"/>
  <c r="BG1257"/>
  <c r="BF1257"/>
  <c r="T1257"/>
  <c r="R1257"/>
  <c r="P1257"/>
  <c r="BI1255"/>
  <c r="BH1255"/>
  <c r="BG1255"/>
  <c r="BF1255"/>
  <c r="T1255"/>
  <c r="R1255"/>
  <c r="P1255"/>
  <c r="BI1253"/>
  <c r="BH1253"/>
  <c r="BG1253"/>
  <c r="BF1253"/>
  <c r="T1253"/>
  <c r="R1253"/>
  <c r="P1253"/>
  <c r="BI1251"/>
  <c r="BH1251"/>
  <c r="BG1251"/>
  <c r="BF1251"/>
  <c r="T1251"/>
  <c r="R1251"/>
  <c r="P1251"/>
  <c r="BI1249"/>
  <c r="BH1249"/>
  <c r="BG1249"/>
  <c r="BF1249"/>
  <c r="T1249"/>
  <c r="R1249"/>
  <c r="P1249"/>
  <c r="BI1247"/>
  <c r="BH1247"/>
  <c r="BG1247"/>
  <c r="BF1247"/>
  <c r="T1247"/>
  <c r="R1247"/>
  <c r="P1247"/>
  <c r="BI1245"/>
  <c r="BH1245"/>
  <c r="BG1245"/>
  <c r="BF1245"/>
  <c r="T1245"/>
  <c r="R1245"/>
  <c r="P1245"/>
  <c r="BI1243"/>
  <c r="BH1243"/>
  <c r="BG1243"/>
  <c r="BF1243"/>
  <c r="T1243"/>
  <c r="R1243"/>
  <c r="P1243"/>
  <c r="BI1241"/>
  <c r="BH1241"/>
  <c r="BG1241"/>
  <c r="BF1241"/>
  <c r="T1241"/>
  <c r="R1241"/>
  <c r="P1241"/>
  <c r="BI1239"/>
  <c r="BH1239"/>
  <c r="BG1239"/>
  <c r="BF1239"/>
  <c r="T1239"/>
  <c r="R1239"/>
  <c r="P1239"/>
  <c r="BI1237"/>
  <c r="BH1237"/>
  <c r="BG1237"/>
  <c r="BF1237"/>
  <c r="T1237"/>
  <c r="R1237"/>
  <c r="P1237"/>
  <c r="BI1235"/>
  <c r="BH1235"/>
  <c r="BG1235"/>
  <c r="BF1235"/>
  <c r="T1235"/>
  <c r="R1235"/>
  <c r="P1235"/>
  <c r="BI1233"/>
  <c r="BH1233"/>
  <c r="BG1233"/>
  <c r="BF1233"/>
  <c r="T1233"/>
  <c r="R1233"/>
  <c r="P1233"/>
  <c r="BI1231"/>
  <c r="BH1231"/>
  <c r="BG1231"/>
  <c r="BF1231"/>
  <c r="T1231"/>
  <c r="R1231"/>
  <c r="P1231"/>
  <c r="BI1229"/>
  <c r="BH1229"/>
  <c r="BG1229"/>
  <c r="BF1229"/>
  <c r="T1229"/>
  <c r="R1229"/>
  <c r="P1229"/>
  <c r="BI1227"/>
  <c r="BH1227"/>
  <c r="BG1227"/>
  <c r="BF1227"/>
  <c r="T1227"/>
  <c r="R1227"/>
  <c r="P1227"/>
  <c r="BI1225"/>
  <c r="BH1225"/>
  <c r="BG1225"/>
  <c r="BF1225"/>
  <c r="T1225"/>
  <c r="R1225"/>
  <c r="P1225"/>
  <c r="BI1223"/>
  <c r="BH1223"/>
  <c r="BG1223"/>
  <c r="BF1223"/>
  <c r="T1223"/>
  <c r="R1223"/>
  <c r="P1223"/>
  <c r="BI1221"/>
  <c r="BH1221"/>
  <c r="BG1221"/>
  <c r="BF1221"/>
  <c r="T1221"/>
  <c r="R1221"/>
  <c r="P1221"/>
  <c r="BI1219"/>
  <c r="BH1219"/>
  <c r="BG1219"/>
  <c r="BF1219"/>
  <c r="T1219"/>
  <c r="R1219"/>
  <c r="P1219"/>
  <c r="BI1217"/>
  <c r="BH1217"/>
  <c r="BG1217"/>
  <c r="BF1217"/>
  <c r="T1217"/>
  <c r="R1217"/>
  <c r="P1217"/>
  <c r="BI1215"/>
  <c r="BH1215"/>
  <c r="BG1215"/>
  <c r="BF1215"/>
  <c r="T1215"/>
  <c r="R1215"/>
  <c r="P1215"/>
  <c r="BI1213"/>
  <c r="BH1213"/>
  <c r="BG1213"/>
  <c r="BF1213"/>
  <c r="T1213"/>
  <c r="R1213"/>
  <c r="P1213"/>
  <c r="BI1211"/>
  <c r="BH1211"/>
  <c r="BG1211"/>
  <c r="BF1211"/>
  <c r="T1211"/>
  <c r="R1211"/>
  <c r="P1211"/>
  <c r="BI1209"/>
  <c r="BH1209"/>
  <c r="BG1209"/>
  <c r="BF1209"/>
  <c r="T1209"/>
  <c r="R1209"/>
  <c r="P1209"/>
  <c r="BI1207"/>
  <c r="BH1207"/>
  <c r="BG1207"/>
  <c r="BF1207"/>
  <c r="T1207"/>
  <c r="R1207"/>
  <c r="P1207"/>
  <c r="BI1205"/>
  <c r="BH1205"/>
  <c r="BG1205"/>
  <c r="BF1205"/>
  <c r="T1205"/>
  <c r="R1205"/>
  <c r="P1205"/>
  <c r="BI1203"/>
  <c r="BH1203"/>
  <c r="BG1203"/>
  <c r="BF1203"/>
  <c r="T1203"/>
  <c r="R1203"/>
  <c r="P1203"/>
  <c r="BI1201"/>
  <c r="BH1201"/>
  <c r="BG1201"/>
  <c r="BF1201"/>
  <c r="T1201"/>
  <c r="R1201"/>
  <c r="P1201"/>
  <c r="BI1199"/>
  <c r="BH1199"/>
  <c r="BG1199"/>
  <c r="BF1199"/>
  <c r="T1199"/>
  <c r="R1199"/>
  <c r="P1199"/>
  <c r="BI1197"/>
  <c r="BH1197"/>
  <c r="BG1197"/>
  <c r="BF1197"/>
  <c r="T1197"/>
  <c r="R1197"/>
  <c r="P1197"/>
  <c r="BI1195"/>
  <c r="BH1195"/>
  <c r="BG1195"/>
  <c r="BF1195"/>
  <c r="T1195"/>
  <c r="R1195"/>
  <c r="P1195"/>
  <c r="BI1193"/>
  <c r="BH1193"/>
  <c r="BG1193"/>
  <c r="BF1193"/>
  <c r="T1193"/>
  <c r="R1193"/>
  <c r="P1193"/>
  <c r="BI1191"/>
  <c r="BH1191"/>
  <c r="BG1191"/>
  <c r="BF1191"/>
  <c r="T1191"/>
  <c r="R1191"/>
  <c r="P1191"/>
  <c r="BI1189"/>
  <c r="BH1189"/>
  <c r="BG1189"/>
  <c r="BF1189"/>
  <c r="T1189"/>
  <c r="R1189"/>
  <c r="P1189"/>
  <c r="BI1187"/>
  <c r="BH1187"/>
  <c r="BG1187"/>
  <c r="BF1187"/>
  <c r="T1187"/>
  <c r="R1187"/>
  <c r="P1187"/>
  <c r="BI1185"/>
  <c r="BH1185"/>
  <c r="BG1185"/>
  <c r="BF1185"/>
  <c r="T1185"/>
  <c r="R1185"/>
  <c r="P1185"/>
  <c r="BI1183"/>
  <c r="BH1183"/>
  <c r="BG1183"/>
  <c r="BF1183"/>
  <c r="T1183"/>
  <c r="R1183"/>
  <c r="P1183"/>
  <c r="BI1181"/>
  <c r="BH1181"/>
  <c r="BG1181"/>
  <c r="BF1181"/>
  <c r="T1181"/>
  <c r="R1181"/>
  <c r="P1181"/>
  <c r="BI1179"/>
  <c r="BH1179"/>
  <c r="BG1179"/>
  <c r="BF1179"/>
  <c r="T1179"/>
  <c r="R1179"/>
  <c r="P1179"/>
  <c r="BI1177"/>
  <c r="BH1177"/>
  <c r="BG1177"/>
  <c r="BF1177"/>
  <c r="T1177"/>
  <c r="R1177"/>
  <c r="P1177"/>
  <c r="BI1175"/>
  <c r="BH1175"/>
  <c r="BG1175"/>
  <c r="BF1175"/>
  <c r="T1175"/>
  <c r="R1175"/>
  <c r="P1175"/>
  <c r="BI1173"/>
  <c r="BH1173"/>
  <c r="BG1173"/>
  <c r="BF1173"/>
  <c r="T1173"/>
  <c r="R1173"/>
  <c r="P1173"/>
  <c r="BI1171"/>
  <c r="BH1171"/>
  <c r="BG1171"/>
  <c r="BF1171"/>
  <c r="T1171"/>
  <c r="R1171"/>
  <c r="P1171"/>
  <c r="BI1169"/>
  <c r="BH1169"/>
  <c r="BG1169"/>
  <c r="BF1169"/>
  <c r="T1169"/>
  <c r="R1169"/>
  <c r="P1169"/>
  <c r="BI1167"/>
  <c r="BH1167"/>
  <c r="BG1167"/>
  <c r="BF1167"/>
  <c r="T1167"/>
  <c r="R1167"/>
  <c r="P1167"/>
  <c r="BI1165"/>
  <c r="BH1165"/>
  <c r="BG1165"/>
  <c r="BF1165"/>
  <c r="T1165"/>
  <c r="R1165"/>
  <c r="P1165"/>
  <c r="BI1163"/>
  <c r="BH1163"/>
  <c r="BG1163"/>
  <c r="BF1163"/>
  <c r="T1163"/>
  <c r="R1163"/>
  <c r="P1163"/>
  <c r="BI1161"/>
  <c r="BH1161"/>
  <c r="BG1161"/>
  <c r="BF1161"/>
  <c r="T1161"/>
  <c r="R1161"/>
  <c r="P1161"/>
  <c r="BI1159"/>
  <c r="BH1159"/>
  <c r="BG1159"/>
  <c r="BF1159"/>
  <c r="T1159"/>
  <c r="R1159"/>
  <c r="P1159"/>
  <c r="BI1157"/>
  <c r="BH1157"/>
  <c r="BG1157"/>
  <c r="BF1157"/>
  <c r="T1157"/>
  <c r="R1157"/>
  <c r="P1157"/>
  <c r="BI1155"/>
  <c r="BH1155"/>
  <c r="BG1155"/>
  <c r="BF1155"/>
  <c r="T1155"/>
  <c r="R1155"/>
  <c r="P1155"/>
  <c r="BI1153"/>
  <c r="BH1153"/>
  <c r="BG1153"/>
  <c r="BF1153"/>
  <c r="T1153"/>
  <c r="R1153"/>
  <c r="P1153"/>
  <c r="BI1151"/>
  <c r="BH1151"/>
  <c r="BG1151"/>
  <c r="BF1151"/>
  <c r="T1151"/>
  <c r="R1151"/>
  <c r="P1151"/>
  <c r="BI1149"/>
  <c r="BH1149"/>
  <c r="BG1149"/>
  <c r="BF1149"/>
  <c r="T1149"/>
  <c r="R1149"/>
  <c r="P1149"/>
  <c r="BI1147"/>
  <c r="BH1147"/>
  <c r="BG1147"/>
  <c r="BF1147"/>
  <c r="T1147"/>
  <c r="R1147"/>
  <c r="P1147"/>
  <c r="BI1145"/>
  <c r="BH1145"/>
  <c r="BG1145"/>
  <c r="BF1145"/>
  <c r="T1145"/>
  <c r="R1145"/>
  <c r="P1145"/>
  <c r="BI1143"/>
  <c r="BH1143"/>
  <c r="BG1143"/>
  <c r="BF1143"/>
  <c r="T1143"/>
  <c r="R1143"/>
  <c r="P1143"/>
  <c r="BI1141"/>
  <c r="BH1141"/>
  <c r="BG1141"/>
  <c r="BF1141"/>
  <c r="T1141"/>
  <c r="R1141"/>
  <c r="P1141"/>
  <c r="BI1139"/>
  <c r="BH1139"/>
  <c r="BG1139"/>
  <c r="BF1139"/>
  <c r="T1139"/>
  <c r="R1139"/>
  <c r="P1139"/>
  <c r="BI1137"/>
  <c r="BH1137"/>
  <c r="BG1137"/>
  <c r="BF1137"/>
  <c r="T1137"/>
  <c r="R1137"/>
  <c r="P1137"/>
  <c r="BI1135"/>
  <c r="BH1135"/>
  <c r="BG1135"/>
  <c r="BF1135"/>
  <c r="T1135"/>
  <c r="R1135"/>
  <c r="P1135"/>
  <c r="BI1133"/>
  <c r="BH1133"/>
  <c r="BG1133"/>
  <c r="BF1133"/>
  <c r="T1133"/>
  <c r="R1133"/>
  <c r="P1133"/>
  <c r="BI1131"/>
  <c r="BH1131"/>
  <c r="BG1131"/>
  <c r="BF1131"/>
  <c r="T1131"/>
  <c r="R1131"/>
  <c r="P1131"/>
  <c r="BI1129"/>
  <c r="BH1129"/>
  <c r="BG1129"/>
  <c r="BF1129"/>
  <c r="T1129"/>
  <c r="R1129"/>
  <c r="P1129"/>
  <c r="BI1127"/>
  <c r="BH1127"/>
  <c r="BG1127"/>
  <c r="BF1127"/>
  <c r="T1127"/>
  <c r="R1127"/>
  <c r="P1127"/>
  <c r="BI1125"/>
  <c r="BH1125"/>
  <c r="BG1125"/>
  <c r="BF1125"/>
  <c r="T1125"/>
  <c r="R1125"/>
  <c r="P1125"/>
  <c r="BI1123"/>
  <c r="BH1123"/>
  <c r="BG1123"/>
  <c r="BF1123"/>
  <c r="T1123"/>
  <c r="R1123"/>
  <c r="P1123"/>
  <c r="BI1121"/>
  <c r="BH1121"/>
  <c r="BG1121"/>
  <c r="BF1121"/>
  <c r="T1121"/>
  <c r="R1121"/>
  <c r="P1121"/>
  <c r="BI1119"/>
  <c r="BH1119"/>
  <c r="BG1119"/>
  <c r="BF1119"/>
  <c r="T1119"/>
  <c r="R1119"/>
  <c r="P1119"/>
  <c r="BI1117"/>
  <c r="BH1117"/>
  <c r="BG1117"/>
  <c r="BF1117"/>
  <c r="T1117"/>
  <c r="R1117"/>
  <c r="P1117"/>
  <c r="BI1115"/>
  <c r="BH1115"/>
  <c r="BG1115"/>
  <c r="BF1115"/>
  <c r="T1115"/>
  <c r="R1115"/>
  <c r="P1115"/>
  <c r="BI1113"/>
  <c r="BH1113"/>
  <c r="BG1113"/>
  <c r="BF1113"/>
  <c r="T1113"/>
  <c r="R1113"/>
  <c r="P1113"/>
  <c r="BI1111"/>
  <c r="BH1111"/>
  <c r="BG1111"/>
  <c r="BF1111"/>
  <c r="T1111"/>
  <c r="R1111"/>
  <c r="P1111"/>
  <c r="BI1109"/>
  <c r="BH1109"/>
  <c r="BG1109"/>
  <c r="BF1109"/>
  <c r="T1109"/>
  <c r="R1109"/>
  <c r="P1109"/>
  <c r="BI1107"/>
  <c r="BH1107"/>
  <c r="BG1107"/>
  <c r="BF1107"/>
  <c r="T1107"/>
  <c r="R1107"/>
  <c r="P1107"/>
  <c r="BI1105"/>
  <c r="BH1105"/>
  <c r="BG1105"/>
  <c r="BF1105"/>
  <c r="T1105"/>
  <c r="R1105"/>
  <c r="P1105"/>
  <c r="BI1103"/>
  <c r="BH1103"/>
  <c r="BG1103"/>
  <c r="BF1103"/>
  <c r="T1103"/>
  <c r="R1103"/>
  <c r="P1103"/>
  <c r="BI1101"/>
  <c r="BH1101"/>
  <c r="BG1101"/>
  <c r="BF1101"/>
  <c r="T1101"/>
  <c r="R1101"/>
  <c r="P1101"/>
  <c r="BI1099"/>
  <c r="BH1099"/>
  <c r="BG1099"/>
  <c r="BF1099"/>
  <c r="T1099"/>
  <c r="R1099"/>
  <c r="P1099"/>
  <c r="BI1097"/>
  <c r="BH1097"/>
  <c r="BG1097"/>
  <c r="BF1097"/>
  <c r="T1097"/>
  <c r="R1097"/>
  <c r="P1097"/>
  <c r="BI1095"/>
  <c r="BH1095"/>
  <c r="BG1095"/>
  <c r="BF1095"/>
  <c r="T1095"/>
  <c r="R1095"/>
  <c r="P1095"/>
  <c r="BI1093"/>
  <c r="BH1093"/>
  <c r="BG1093"/>
  <c r="BF1093"/>
  <c r="T1093"/>
  <c r="R1093"/>
  <c r="P1093"/>
  <c r="BI1091"/>
  <c r="BH1091"/>
  <c r="BG1091"/>
  <c r="BF1091"/>
  <c r="T1091"/>
  <c r="R1091"/>
  <c r="P1091"/>
  <c r="BI1089"/>
  <c r="BH1089"/>
  <c r="BG1089"/>
  <c r="BF1089"/>
  <c r="T1089"/>
  <c r="R1089"/>
  <c r="P1089"/>
  <c r="BI1087"/>
  <c r="BH1087"/>
  <c r="BG1087"/>
  <c r="BF1087"/>
  <c r="T1087"/>
  <c r="R1087"/>
  <c r="P1087"/>
  <c r="BI1085"/>
  <c r="BH1085"/>
  <c r="BG1085"/>
  <c r="BF1085"/>
  <c r="T1085"/>
  <c r="R1085"/>
  <c r="P1085"/>
  <c r="BI1083"/>
  <c r="BH1083"/>
  <c r="BG1083"/>
  <c r="BF1083"/>
  <c r="T1083"/>
  <c r="R1083"/>
  <c r="P1083"/>
  <c r="BI1081"/>
  <c r="BH1081"/>
  <c r="BG1081"/>
  <c r="BF1081"/>
  <c r="T1081"/>
  <c r="R1081"/>
  <c r="P1081"/>
  <c r="BI1079"/>
  <c r="BH1079"/>
  <c r="BG1079"/>
  <c r="BF1079"/>
  <c r="T1079"/>
  <c r="R1079"/>
  <c r="P1079"/>
  <c r="BI1077"/>
  <c r="BH1077"/>
  <c r="BG1077"/>
  <c r="BF1077"/>
  <c r="T1077"/>
  <c r="R1077"/>
  <c r="P1077"/>
  <c r="BI1075"/>
  <c r="BH1075"/>
  <c r="BG1075"/>
  <c r="BF1075"/>
  <c r="T1075"/>
  <c r="R1075"/>
  <c r="P1075"/>
  <c r="BI1073"/>
  <c r="BH1073"/>
  <c r="BG1073"/>
  <c r="BF1073"/>
  <c r="T1073"/>
  <c r="R1073"/>
  <c r="P1073"/>
  <c r="BI1071"/>
  <c r="BH1071"/>
  <c r="BG1071"/>
  <c r="BF1071"/>
  <c r="T1071"/>
  <c r="R1071"/>
  <c r="P1071"/>
  <c r="BI1069"/>
  <c r="BH1069"/>
  <c r="BG1069"/>
  <c r="BF1069"/>
  <c r="T1069"/>
  <c r="R1069"/>
  <c r="P1069"/>
  <c r="BI1067"/>
  <c r="BH1067"/>
  <c r="BG1067"/>
  <c r="BF1067"/>
  <c r="T1067"/>
  <c r="R1067"/>
  <c r="P1067"/>
  <c r="BI1065"/>
  <c r="BH1065"/>
  <c r="BG1065"/>
  <c r="BF1065"/>
  <c r="T1065"/>
  <c r="R1065"/>
  <c r="P1065"/>
  <c r="BI1063"/>
  <c r="BH1063"/>
  <c r="BG1063"/>
  <c r="BF1063"/>
  <c r="T1063"/>
  <c r="R1063"/>
  <c r="P1063"/>
  <c r="BI1061"/>
  <c r="BH1061"/>
  <c r="BG1061"/>
  <c r="BF1061"/>
  <c r="T1061"/>
  <c r="R1061"/>
  <c r="P1061"/>
  <c r="BI1059"/>
  <c r="BH1059"/>
  <c r="BG1059"/>
  <c r="BF1059"/>
  <c r="T1059"/>
  <c r="R1059"/>
  <c r="P1059"/>
  <c r="BI1057"/>
  <c r="BH1057"/>
  <c r="BG1057"/>
  <c r="BF1057"/>
  <c r="T1057"/>
  <c r="R1057"/>
  <c r="P1057"/>
  <c r="BI1055"/>
  <c r="BH1055"/>
  <c r="BG1055"/>
  <c r="BF1055"/>
  <c r="T1055"/>
  <c r="R1055"/>
  <c r="P1055"/>
  <c r="BI1053"/>
  <c r="BH1053"/>
  <c r="BG1053"/>
  <c r="BF1053"/>
  <c r="T1053"/>
  <c r="R1053"/>
  <c r="P1053"/>
  <c r="BI1051"/>
  <c r="BH1051"/>
  <c r="BG1051"/>
  <c r="BF1051"/>
  <c r="T1051"/>
  <c r="R1051"/>
  <c r="P1051"/>
  <c r="BI1049"/>
  <c r="BH1049"/>
  <c r="BG1049"/>
  <c r="BF1049"/>
  <c r="T1049"/>
  <c r="R1049"/>
  <c r="P1049"/>
  <c r="BI1047"/>
  <c r="BH1047"/>
  <c r="BG1047"/>
  <c r="BF1047"/>
  <c r="T1047"/>
  <c r="R1047"/>
  <c r="P1047"/>
  <c r="BI1045"/>
  <c r="BH1045"/>
  <c r="BG1045"/>
  <c r="BF1045"/>
  <c r="T1045"/>
  <c r="R1045"/>
  <c r="P1045"/>
  <c r="BI1043"/>
  <c r="BH1043"/>
  <c r="BG1043"/>
  <c r="BF1043"/>
  <c r="T1043"/>
  <c r="R1043"/>
  <c r="P1043"/>
  <c r="BI1041"/>
  <c r="BH1041"/>
  <c r="BG1041"/>
  <c r="BF1041"/>
  <c r="T1041"/>
  <c r="R1041"/>
  <c r="P1041"/>
  <c r="BI1039"/>
  <c r="BH1039"/>
  <c r="BG1039"/>
  <c r="BF1039"/>
  <c r="T1039"/>
  <c r="R1039"/>
  <c r="P1039"/>
  <c r="BI1037"/>
  <c r="BH1037"/>
  <c r="BG1037"/>
  <c r="BF1037"/>
  <c r="T1037"/>
  <c r="R1037"/>
  <c r="P1037"/>
  <c r="BI1035"/>
  <c r="BH1035"/>
  <c r="BG1035"/>
  <c r="BF1035"/>
  <c r="T1035"/>
  <c r="R1035"/>
  <c r="P1035"/>
  <c r="BI1033"/>
  <c r="BH1033"/>
  <c r="BG1033"/>
  <c r="BF1033"/>
  <c r="T1033"/>
  <c r="R1033"/>
  <c r="P1033"/>
  <c r="BI1031"/>
  <c r="BH1031"/>
  <c r="BG1031"/>
  <c r="BF1031"/>
  <c r="T1031"/>
  <c r="R1031"/>
  <c r="P1031"/>
  <c r="BI1029"/>
  <c r="BH1029"/>
  <c r="BG1029"/>
  <c r="BF1029"/>
  <c r="T1029"/>
  <c r="R1029"/>
  <c r="P1029"/>
  <c r="BI1027"/>
  <c r="BH1027"/>
  <c r="BG1027"/>
  <c r="BF1027"/>
  <c r="T1027"/>
  <c r="R1027"/>
  <c r="P1027"/>
  <c r="BI1025"/>
  <c r="BH1025"/>
  <c r="BG1025"/>
  <c r="BF1025"/>
  <c r="T1025"/>
  <c r="R1025"/>
  <c r="P1025"/>
  <c r="BI1023"/>
  <c r="BH1023"/>
  <c r="BG1023"/>
  <c r="BF1023"/>
  <c r="T1023"/>
  <c r="R1023"/>
  <c r="P1023"/>
  <c r="BI1021"/>
  <c r="BH1021"/>
  <c r="BG1021"/>
  <c r="BF1021"/>
  <c r="T1021"/>
  <c r="R1021"/>
  <c r="P1021"/>
  <c r="BI1018"/>
  <c r="BH1018"/>
  <c r="BG1018"/>
  <c r="BF1018"/>
  <c r="T1018"/>
  <c r="R1018"/>
  <c r="P1018"/>
  <c r="BI1016"/>
  <c r="BH1016"/>
  <c r="BG1016"/>
  <c r="BF1016"/>
  <c r="T1016"/>
  <c r="R1016"/>
  <c r="P1016"/>
  <c r="BI1014"/>
  <c r="BH1014"/>
  <c r="BG1014"/>
  <c r="BF1014"/>
  <c r="T1014"/>
  <c r="R1014"/>
  <c r="P1014"/>
  <c r="BI1012"/>
  <c r="BH1012"/>
  <c r="BG1012"/>
  <c r="BF1012"/>
  <c r="T1012"/>
  <c r="R1012"/>
  <c r="P1012"/>
  <c r="BI1010"/>
  <c r="BH1010"/>
  <c r="BG1010"/>
  <c r="BF1010"/>
  <c r="T1010"/>
  <c r="R1010"/>
  <c r="P1010"/>
  <c r="BI1008"/>
  <c r="BH1008"/>
  <c r="BG1008"/>
  <c r="BF1008"/>
  <c r="T1008"/>
  <c r="R1008"/>
  <c r="P1008"/>
  <c r="BI1006"/>
  <c r="BH1006"/>
  <c r="BG1006"/>
  <c r="BF1006"/>
  <c r="T1006"/>
  <c r="R1006"/>
  <c r="P1006"/>
  <c r="BI1004"/>
  <c r="BH1004"/>
  <c r="BG1004"/>
  <c r="BF1004"/>
  <c r="T1004"/>
  <c r="R1004"/>
  <c r="P1004"/>
  <c r="BI1002"/>
  <c r="BH1002"/>
  <c r="BG1002"/>
  <c r="BF1002"/>
  <c r="T1002"/>
  <c r="R1002"/>
  <c r="P1002"/>
  <c r="BI1000"/>
  <c r="BH1000"/>
  <c r="BG1000"/>
  <c r="BF1000"/>
  <c r="T1000"/>
  <c r="R1000"/>
  <c r="P1000"/>
  <c r="BI998"/>
  <c r="BH998"/>
  <c r="BG998"/>
  <c r="BF998"/>
  <c r="T998"/>
  <c r="R998"/>
  <c r="P998"/>
  <c r="BI996"/>
  <c r="BH996"/>
  <c r="BG996"/>
  <c r="BF996"/>
  <c r="T996"/>
  <c r="R996"/>
  <c r="P996"/>
  <c r="BI994"/>
  <c r="BH994"/>
  <c r="BG994"/>
  <c r="BF994"/>
  <c r="T994"/>
  <c r="R994"/>
  <c r="P994"/>
  <c r="BI992"/>
  <c r="BH992"/>
  <c r="BG992"/>
  <c r="BF992"/>
  <c r="T992"/>
  <c r="R992"/>
  <c r="P992"/>
  <c r="BI990"/>
  <c r="BH990"/>
  <c r="BG990"/>
  <c r="BF990"/>
  <c r="T990"/>
  <c r="R990"/>
  <c r="P990"/>
  <c r="BI988"/>
  <c r="BH988"/>
  <c r="BG988"/>
  <c r="BF988"/>
  <c r="T988"/>
  <c r="R988"/>
  <c r="P988"/>
  <c r="BI986"/>
  <c r="BH986"/>
  <c r="BG986"/>
  <c r="BF986"/>
  <c r="T986"/>
  <c r="R986"/>
  <c r="P986"/>
  <c r="BI984"/>
  <c r="BH984"/>
  <c r="BG984"/>
  <c r="BF984"/>
  <c r="T984"/>
  <c r="R984"/>
  <c r="P984"/>
  <c r="BI982"/>
  <c r="BH982"/>
  <c r="BG982"/>
  <c r="BF982"/>
  <c r="T982"/>
  <c r="R982"/>
  <c r="P982"/>
  <c r="BI980"/>
  <c r="BH980"/>
  <c r="BG980"/>
  <c r="BF980"/>
  <c r="T980"/>
  <c r="R980"/>
  <c r="P980"/>
  <c r="BI978"/>
  <c r="BH978"/>
  <c r="BG978"/>
  <c r="BF978"/>
  <c r="T978"/>
  <c r="R978"/>
  <c r="P978"/>
  <c r="BI976"/>
  <c r="BH976"/>
  <c r="BG976"/>
  <c r="BF976"/>
  <c r="T976"/>
  <c r="R976"/>
  <c r="P976"/>
  <c r="BI974"/>
  <c r="BH974"/>
  <c r="BG974"/>
  <c r="BF974"/>
  <c r="T974"/>
  <c r="R974"/>
  <c r="P974"/>
  <c r="BI972"/>
  <c r="BH972"/>
  <c r="BG972"/>
  <c r="BF972"/>
  <c r="T972"/>
  <c r="R972"/>
  <c r="P972"/>
  <c r="BI970"/>
  <c r="BH970"/>
  <c r="BG970"/>
  <c r="BF970"/>
  <c r="T970"/>
  <c r="R970"/>
  <c r="P970"/>
  <c r="BI968"/>
  <c r="BH968"/>
  <c r="BG968"/>
  <c r="BF968"/>
  <c r="T968"/>
  <c r="R968"/>
  <c r="P968"/>
  <c r="BI966"/>
  <c r="BH966"/>
  <c r="BG966"/>
  <c r="BF966"/>
  <c r="T966"/>
  <c r="R966"/>
  <c r="P966"/>
  <c r="BI964"/>
  <c r="BH964"/>
  <c r="BG964"/>
  <c r="BF964"/>
  <c r="T964"/>
  <c r="R964"/>
  <c r="P964"/>
  <c r="BI962"/>
  <c r="BH962"/>
  <c r="BG962"/>
  <c r="BF962"/>
  <c r="T962"/>
  <c r="R962"/>
  <c r="P962"/>
  <c r="BI960"/>
  <c r="BH960"/>
  <c r="BG960"/>
  <c r="BF960"/>
  <c r="T960"/>
  <c r="R960"/>
  <c r="P960"/>
  <c r="BI958"/>
  <c r="BH958"/>
  <c r="BG958"/>
  <c r="BF958"/>
  <c r="T958"/>
  <c r="R958"/>
  <c r="P958"/>
  <c r="BI956"/>
  <c r="BH956"/>
  <c r="BG956"/>
  <c r="BF956"/>
  <c r="T956"/>
  <c r="R956"/>
  <c r="P956"/>
  <c r="BI954"/>
  <c r="BH954"/>
  <c r="BG954"/>
  <c r="BF954"/>
  <c r="T954"/>
  <c r="R954"/>
  <c r="P954"/>
  <c r="BI952"/>
  <c r="BH952"/>
  <c r="BG952"/>
  <c r="BF952"/>
  <c r="T952"/>
  <c r="R952"/>
  <c r="P952"/>
  <c r="BI950"/>
  <c r="BH950"/>
  <c r="BG950"/>
  <c r="BF950"/>
  <c r="T950"/>
  <c r="R950"/>
  <c r="P950"/>
  <c r="BI947"/>
  <c r="BH947"/>
  <c r="BG947"/>
  <c r="BF947"/>
  <c r="T947"/>
  <c r="R947"/>
  <c r="P947"/>
  <c r="BI945"/>
  <c r="BH945"/>
  <c r="BG945"/>
  <c r="BF945"/>
  <c r="T945"/>
  <c r="R945"/>
  <c r="P945"/>
  <c r="BI943"/>
  <c r="BH943"/>
  <c r="BG943"/>
  <c r="BF943"/>
  <c r="T943"/>
  <c r="R943"/>
  <c r="P943"/>
  <c r="BI941"/>
  <c r="BH941"/>
  <c r="BG941"/>
  <c r="BF941"/>
  <c r="T941"/>
  <c r="R941"/>
  <c r="P941"/>
  <c r="BI939"/>
  <c r="BH939"/>
  <c r="BG939"/>
  <c r="BF939"/>
  <c r="T939"/>
  <c r="R939"/>
  <c r="P939"/>
  <c r="BI937"/>
  <c r="BH937"/>
  <c r="BG937"/>
  <c r="BF937"/>
  <c r="T937"/>
  <c r="R937"/>
  <c r="P937"/>
  <c r="BI935"/>
  <c r="BH935"/>
  <c r="BG935"/>
  <c r="BF935"/>
  <c r="T935"/>
  <c r="R935"/>
  <c r="P935"/>
  <c r="BI933"/>
  <c r="BH933"/>
  <c r="BG933"/>
  <c r="BF933"/>
  <c r="T933"/>
  <c r="R933"/>
  <c r="P933"/>
  <c r="BI931"/>
  <c r="BH931"/>
  <c r="BG931"/>
  <c r="BF931"/>
  <c r="T931"/>
  <c r="R931"/>
  <c r="P931"/>
  <c r="BI929"/>
  <c r="BH929"/>
  <c r="BG929"/>
  <c r="BF929"/>
  <c r="T929"/>
  <c r="R929"/>
  <c r="P929"/>
  <c r="BI927"/>
  <c r="BH927"/>
  <c r="BG927"/>
  <c r="BF927"/>
  <c r="T927"/>
  <c r="R927"/>
  <c r="P927"/>
  <c r="BI925"/>
  <c r="BH925"/>
  <c r="BG925"/>
  <c r="BF925"/>
  <c r="T925"/>
  <c r="R925"/>
  <c r="P925"/>
  <c r="BI923"/>
  <c r="BH923"/>
  <c r="BG923"/>
  <c r="BF923"/>
  <c r="T923"/>
  <c r="R923"/>
  <c r="P923"/>
  <c r="BI921"/>
  <c r="BH921"/>
  <c r="BG921"/>
  <c r="BF921"/>
  <c r="T921"/>
  <c r="R921"/>
  <c r="P921"/>
  <c r="BI919"/>
  <c r="BH919"/>
  <c r="BG919"/>
  <c r="BF919"/>
  <c r="T919"/>
  <c r="R919"/>
  <c r="P919"/>
  <c r="BI917"/>
  <c r="BH917"/>
  <c r="BG917"/>
  <c r="BF917"/>
  <c r="T917"/>
  <c r="R917"/>
  <c r="P917"/>
  <c r="BI915"/>
  <c r="BH915"/>
  <c r="BG915"/>
  <c r="BF915"/>
  <c r="T915"/>
  <c r="R915"/>
  <c r="P915"/>
  <c r="BI913"/>
  <c r="BH913"/>
  <c r="BG913"/>
  <c r="BF913"/>
  <c r="T913"/>
  <c r="R913"/>
  <c r="P913"/>
  <c r="BI911"/>
  <c r="BH911"/>
  <c r="BG911"/>
  <c r="BF911"/>
  <c r="T911"/>
  <c r="R911"/>
  <c r="P911"/>
  <c r="BI909"/>
  <c r="BH909"/>
  <c r="BG909"/>
  <c r="BF909"/>
  <c r="T909"/>
  <c r="R909"/>
  <c r="P909"/>
  <c r="BI907"/>
  <c r="BH907"/>
  <c r="BG907"/>
  <c r="BF907"/>
  <c r="T907"/>
  <c r="R907"/>
  <c r="P907"/>
  <c r="BI905"/>
  <c r="BH905"/>
  <c r="BG905"/>
  <c r="BF905"/>
  <c r="T905"/>
  <c r="R905"/>
  <c r="P905"/>
  <c r="BI903"/>
  <c r="BH903"/>
  <c r="BG903"/>
  <c r="BF903"/>
  <c r="T903"/>
  <c r="R903"/>
  <c r="P903"/>
  <c r="BI901"/>
  <c r="BH901"/>
  <c r="BG901"/>
  <c r="BF901"/>
  <c r="T901"/>
  <c r="R901"/>
  <c r="P901"/>
  <c r="BI899"/>
  <c r="BH899"/>
  <c r="BG899"/>
  <c r="BF899"/>
  <c r="T899"/>
  <c r="R899"/>
  <c r="P899"/>
  <c r="BI897"/>
  <c r="BH897"/>
  <c r="BG897"/>
  <c r="BF897"/>
  <c r="T897"/>
  <c r="R897"/>
  <c r="P897"/>
  <c r="BI894"/>
  <c r="BH894"/>
  <c r="BG894"/>
  <c r="BF894"/>
  <c r="T894"/>
  <c r="R894"/>
  <c r="P894"/>
  <c r="BI892"/>
  <c r="BH892"/>
  <c r="BG892"/>
  <c r="BF892"/>
  <c r="T892"/>
  <c r="R892"/>
  <c r="P892"/>
  <c r="BI890"/>
  <c r="BH890"/>
  <c r="BG890"/>
  <c r="BF890"/>
  <c r="T890"/>
  <c r="R890"/>
  <c r="P890"/>
  <c r="BI888"/>
  <c r="BH888"/>
  <c r="BG888"/>
  <c r="BF888"/>
  <c r="T888"/>
  <c r="R888"/>
  <c r="P888"/>
  <c r="BI886"/>
  <c r="BH886"/>
  <c r="BG886"/>
  <c r="BF886"/>
  <c r="T886"/>
  <c r="R886"/>
  <c r="P886"/>
  <c r="BI884"/>
  <c r="BH884"/>
  <c r="BG884"/>
  <c r="BF884"/>
  <c r="T884"/>
  <c r="R884"/>
  <c r="P884"/>
  <c r="BI882"/>
  <c r="BH882"/>
  <c r="BG882"/>
  <c r="BF882"/>
  <c r="T882"/>
  <c r="R882"/>
  <c r="P882"/>
  <c r="BI880"/>
  <c r="BH880"/>
  <c r="BG880"/>
  <c r="BF880"/>
  <c r="T880"/>
  <c r="R880"/>
  <c r="P880"/>
  <c r="BI878"/>
  <c r="BH878"/>
  <c r="BG878"/>
  <c r="BF878"/>
  <c r="T878"/>
  <c r="R878"/>
  <c r="P878"/>
  <c r="BI876"/>
  <c r="BH876"/>
  <c r="BG876"/>
  <c r="BF876"/>
  <c r="T876"/>
  <c r="R876"/>
  <c r="P876"/>
  <c r="BI874"/>
  <c r="BH874"/>
  <c r="BG874"/>
  <c r="BF874"/>
  <c r="T874"/>
  <c r="R874"/>
  <c r="P874"/>
  <c r="BI872"/>
  <c r="BH872"/>
  <c r="BG872"/>
  <c r="BF872"/>
  <c r="T872"/>
  <c r="R872"/>
  <c r="P872"/>
  <c r="BI870"/>
  <c r="BH870"/>
  <c r="BG870"/>
  <c r="BF870"/>
  <c r="T870"/>
  <c r="R870"/>
  <c r="P870"/>
  <c r="BI868"/>
  <c r="BH868"/>
  <c r="BG868"/>
  <c r="BF868"/>
  <c r="T868"/>
  <c r="R868"/>
  <c r="P868"/>
  <c r="BI866"/>
  <c r="BH866"/>
  <c r="BG866"/>
  <c r="BF866"/>
  <c r="T866"/>
  <c r="R866"/>
  <c r="P866"/>
  <c r="BI864"/>
  <c r="BH864"/>
  <c r="BG864"/>
  <c r="BF864"/>
  <c r="T864"/>
  <c r="R864"/>
  <c r="P864"/>
  <c r="BI862"/>
  <c r="BH862"/>
  <c r="BG862"/>
  <c r="BF862"/>
  <c r="T862"/>
  <c r="R862"/>
  <c r="P862"/>
  <c r="BI860"/>
  <c r="BH860"/>
  <c r="BG860"/>
  <c r="BF860"/>
  <c r="T860"/>
  <c r="R860"/>
  <c r="P860"/>
  <c r="BI858"/>
  <c r="BH858"/>
  <c r="BG858"/>
  <c r="BF858"/>
  <c r="T858"/>
  <c r="R858"/>
  <c r="P858"/>
  <c r="BI856"/>
  <c r="BH856"/>
  <c r="BG856"/>
  <c r="BF856"/>
  <c r="T856"/>
  <c r="R856"/>
  <c r="P856"/>
  <c r="BI854"/>
  <c r="BH854"/>
  <c r="BG854"/>
  <c r="BF854"/>
  <c r="T854"/>
  <c r="R854"/>
  <c r="P854"/>
  <c r="BI852"/>
  <c r="BH852"/>
  <c r="BG852"/>
  <c r="BF852"/>
  <c r="T852"/>
  <c r="R852"/>
  <c r="P852"/>
  <c r="BI850"/>
  <c r="BH850"/>
  <c r="BG850"/>
  <c r="BF850"/>
  <c r="T850"/>
  <c r="R850"/>
  <c r="P850"/>
  <c r="BI848"/>
  <c r="BH848"/>
  <c r="BG848"/>
  <c r="BF848"/>
  <c r="T848"/>
  <c r="R848"/>
  <c r="P848"/>
  <c r="BI846"/>
  <c r="BH846"/>
  <c r="BG846"/>
  <c r="BF846"/>
  <c r="T846"/>
  <c r="R846"/>
  <c r="P846"/>
  <c r="BI844"/>
  <c r="BH844"/>
  <c r="BG844"/>
  <c r="BF844"/>
  <c r="T844"/>
  <c r="R844"/>
  <c r="P844"/>
  <c r="BI842"/>
  <c r="BH842"/>
  <c r="BG842"/>
  <c r="BF842"/>
  <c r="T842"/>
  <c r="R842"/>
  <c r="P842"/>
  <c r="BI840"/>
  <c r="BH840"/>
  <c r="BG840"/>
  <c r="BF840"/>
  <c r="T840"/>
  <c r="R840"/>
  <c r="P840"/>
  <c r="BI838"/>
  <c r="BH838"/>
  <c r="BG838"/>
  <c r="BF838"/>
  <c r="T838"/>
  <c r="R838"/>
  <c r="P838"/>
  <c r="BI836"/>
  <c r="BH836"/>
  <c r="BG836"/>
  <c r="BF836"/>
  <c r="T836"/>
  <c r="R836"/>
  <c r="P836"/>
  <c r="BI834"/>
  <c r="BH834"/>
  <c r="BG834"/>
  <c r="BF834"/>
  <c r="T834"/>
  <c r="R834"/>
  <c r="P834"/>
  <c r="BI832"/>
  <c r="BH832"/>
  <c r="BG832"/>
  <c r="BF832"/>
  <c r="T832"/>
  <c r="R832"/>
  <c r="P832"/>
  <c r="BI830"/>
  <c r="BH830"/>
  <c r="BG830"/>
  <c r="BF830"/>
  <c r="T830"/>
  <c r="R830"/>
  <c r="P830"/>
  <c r="BI828"/>
  <c r="BH828"/>
  <c r="BG828"/>
  <c r="BF828"/>
  <c r="T828"/>
  <c r="R828"/>
  <c r="P828"/>
  <c r="BI826"/>
  <c r="BH826"/>
  <c r="BG826"/>
  <c r="BF826"/>
  <c r="T826"/>
  <c r="R826"/>
  <c r="P826"/>
  <c r="BI824"/>
  <c r="BH824"/>
  <c r="BG824"/>
  <c r="BF824"/>
  <c r="T824"/>
  <c r="R824"/>
  <c r="P824"/>
  <c r="BI822"/>
  <c r="BH822"/>
  <c r="BG822"/>
  <c r="BF822"/>
  <c r="T822"/>
  <c r="R822"/>
  <c r="P822"/>
  <c r="BI820"/>
  <c r="BH820"/>
  <c r="BG820"/>
  <c r="BF820"/>
  <c r="T820"/>
  <c r="R820"/>
  <c r="P820"/>
  <c r="BI818"/>
  <c r="BH818"/>
  <c r="BG818"/>
  <c r="BF818"/>
  <c r="T818"/>
  <c r="R818"/>
  <c r="P818"/>
  <c r="BI816"/>
  <c r="BH816"/>
  <c r="BG816"/>
  <c r="BF816"/>
  <c r="T816"/>
  <c r="R816"/>
  <c r="P816"/>
  <c r="BI814"/>
  <c r="BH814"/>
  <c r="BG814"/>
  <c r="BF814"/>
  <c r="T814"/>
  <c r="R814"/>
  <c r="P814"/>
  <c r="BI812"/>
  <c r="BH812"/>
  <c r="BG812"/>
  <c r="BF812"/>
  <c r="T812"/>
  <c r="R812"/>
  <c r="P812"/>
  <c r="BI810"/>
  <c r="BH810"/>
  <c r="BG810"/>
  <c r="BF810"/>
  <c r="T810"/>
  <c r="R810"/>
  <c r="P810"/>
  <c r="BI808"/>
  <c r="BH808"/>
  <c r="BG808"/>
  <c r="BF808"/>
  <c r="T808"/>
  <c r="R808"/>
  <c r="P808"/>
  <c r="BI806"/>
  <c r="BH806"/>
  <c r="BG806"/>
  <c r="BF806"/>
  <c r="T806"/>
  <c r="R806"/>
  <c r="P806"/>
  <c r="BI804"/>
  <c r="BH804"/>
  <c r="BG804"/>
  <c r="BF804"/>
  <c r="T804"/>
  <c r="R804"/>
  <c r="P804"/>
  <c r="BI802"/>
  <c r="BH802"/>
  <c r="BG802"/>
  <c r="BF802"/>
  <c r="T802"/>
  <c r="R802"/>
  <c r="P802"/>
  <c r="BI800"/>
  <c r="BH800"/>
  <c r="BG800"/>
  <c r="BF800"/>
  <c r="T800"/>
  <c r="R800"/>
  <c r="P800"/>
  <c r="BI798"/>
  <c r="BH798"/>
  <c r="BG798"/>
  <c r="BF798"/>
  <c r="T798"/>
  <c r="R798"/>
  <c r="P798"/>
  <c r="BI796"/>
  <c r="BH796"/>
  <c r="BG796"/>
  <c r="BF796"/>
  <c r="T796"/>
  <c r="R796"/>
  <c r="P796"/>
  <c r="BI794"/>
  <c r="BH794"/>
  <c r="BG794"/>
  <c r="BF794"/>
  <c r="T794"/>
  <c r="R794"/>
  <c r="P794"/>
  <c r="BI792"/>
  <c r="BH792"/>
  <c r="BG792"/>
  <c r="BF792"/>
  <c r="T792"/>
  <c r="R792"/>
  <c r="P792"/>
  <c r="BI790"/>
  <c r="BH790"/>
  <c r="BG790"/>
  <c r="BF790"/>
  <c r="T790"/>
  <c r="R790"/>
  <c r="P790"/>
  <c r="BI787"/>
  <c r="BH787"/>
  <c r="BG787"/>
  <c r="BF787"/>
  <c r="T787"/>
  <c r="R787"/>
  <c r="P787"/>
  <c r="BI785"/>
  <c r="BH785"/>
  <c r="BG785"/>
  <c r="BF785"/>
  <c r="T785"/>
  <c r="R785"/>
  <c r="P785"/>
  <c r="BI783"/>
  <c r="BH783"/>
  <c r="BG783"/>
  <c r="BF783"/>
  <c r="T783"/>
  <c r="R783"/>
  <c r="P783"/>
  <c r="BI781"/>
  <c r="BH781"/>
  <c r="BG781"/>
  <c r="BF781"/>
  <c r="T781"/>
  <c r="R781"/>
  <c r="P781"/>
  <c r="BI779"/>
  <c r="BH779"/>
  <c r="BG779"/>
  <c r="BF779"/>
  <c r="T779"/>
  <c r="R779"/>
  <c r="P779"/>
  <c r="BI777"/>
  <c r="BH777"/>
  <c r="BG777"/>
  <c r="BF777"/>
  <c r="T777"/>
  <c r="R777"/>
  <c r="P777"/>
  <c r="BI775"/>
  <c r="BH775"/>
  <c r="BG775"/>
  <c r="BF775"/>
  <c r="T775"/>
  <c r="R775"/>
  <c r="P775"/>
  <c r="BI773"/>
  <c r="BH773"/>
  <c r="BG773"/>
  <c r="BF773"/>
  <c r="T773"/>
  <c r="R773"/>
  <c r="P773"/>
  <c r="BI771"/>
  <c r="BH771"/>
  <c r="BG771"/>
  <c r="BF771"/>
  <c r="T771"/>
  <c r="R771"/>
  <c r="P771"/>
  <c r="BI769"/>
  <c r="BH769"/>
  <c r="BG769"/>
  <c r="BF769"/>
  <c r="T769"/>
  <c r="R769"/>
  <c r="P769"/>
  <c r="BI767"/>
  <c r="BH767"/>
  <c r="BG767"/>
  <c r="BF767"/>
  <c r="T767"/>
  <c r="R767"/>
  <c r="P767"/>
  <c r="BI765"/>
  <c r="BH765"/>
  <c r="BG765"/>
  <c r="BF765"/>
  <c r="T765"/>
  <c r="R765"/>
  <c r="P765"/>
  <c r="BI763"/>
  <c r="BH763"/>
  <c r="BG763"/>
  <c r="BF763"/>
  <c r="T763"/>
  <c r="R763"/>
  <c r="P763"/>
  <c r="BI761"/>
  <c r="BH761"/>
  <c r="BG761"/>
  <c r="BF761"/>
  <c r="T761"/>
  <c r="R761"/>
  <c r="P761"/>
  <c r="BI759"/>
  <c r="BH759"/>
  <c r="BG759"/>
  <c r="BF759"/>
  <c r="T759"/>
  <c r="R759"/>
  <c r="P759"/>
  <c r="BI757"/>
  <c r="BH757"/>
  <c r="BG757"/>
  <c r="BF757"/>
  <c r="T757"/>
  <c r="R757"/>
  <c r="P757"/>
  <c r="BI755"/>
  <c r="BH755"/>
  <c r="BG755"/>
  <c r="BF755"/>
  <c r="T755"/>
  <c r="R755"/>
  <c r="P755"/>
  <c r="BI753"/>
  <c r="BH753"/>
  <c r="BG753"/>
  <c r="BF753"/>
  <c r="T753"/>
  <c r="R753"/>
  <c r="P753"/>
  <c r="BI751"/>
  <c r="BH751"/>
  <c r="BG751"/>
  <c r="BF751"/>
  <c r="T751"/>
  <c r="R751"/>
  <c r="P751"/>
  <c r="BI749"/>
  <c r="BH749"/>
  <c r="BG749"/>
  <c r="BF749"/>
  <c r="T749"/>
  <c r="R749"/>
  <c r="P749"/>
  <c r="BI747"/>
  <c r="BH747"/>
  <c r="BG747"/>
  <c r="BF747"/>
  <c r="T747"/>
  <c r="R747"/>
  <c r="P747"/>
  <c r="BI745"/>
  <c r="BH745"/>
  <c r="BG745"/>
  <c r="BF745"/>
  <c r="T745"/>
  <c r="R745"/>
  <c r="P745"/>
  <c r="BI743"/>
  <c r="BH743"/>
  <c r="BG743"/>
  <c r="BF743"/>
  <c r="T743"/>
  <c r="R743"/>
  <c r="P743"/>
  <c r="BI741"/>
  <c r="BH741"/>
  <c r="BG741"/>
  <c r="BF741"/>
  <c r="T741"/>
  <c r="R741"/>
  <c r="P741"/>
  <c r="BI739"/>
  <c r="BH739"/>
  <c r="BG739"/>
  <c r="BF739"/>
  <c r="T739"/>
  <c r="R739"/>
  <c r="P739"/>
  <c r="BI737"/>
  <c r="BH737"/>
  <c r="BG737"/>
  <c r="BF737"/>
  <c r="T737"/>
  <c r="R737"/>
  <c r="P737"/>
  <c r="BI734"/>
  <c r="BH734"/>
  <c r="BG734"/>
  <c r="BF734"/>
  <c r="T734"/>
  <c r="R734"/>
  <c r="P734"/>
  <c r="BI732"/>
  <c r="BH732"/>
  <c r="BG732"/>
  <c r="BF732"/>
  <c r="T732"/>
  <c r="R732"/>
  <c r="P732"/>
  <c r="BI730"/>
  <c r="BH730"/>
  <c r="BG730"/>
  <c r="BF730"/>
  <c r="T730"/>
  <c r="R730"/>
  <c r="P730"/>
  <c r="BI728"/>
  <c r="BH728"/>
  <c r="BG728"/>
  <c r="BF728"/>
  <c r="T728"/>
  <c r="R728"/>
  <c r="P728"/>
  <c r="BI726"/>
  <c r="BH726"/>
  <c r="BG726"/>
  <c r="BF726"/>
  <c r="T726"/>
  <c r="R726"/>
  <c r="P726"/>
  <c r="BI724"/>
  <c r="BH724"/>
  <c r="BG724"/>
  <c r="BF724"/>
  <c r="T724"/>
  <c r="R724"/>
  <c r="P724"/>
  <c r="BI722"/>
  <c r="BH722"/>
  <c r="BG722"/>
  <c r="BF722"/>
  <c r="T722"/>
  <c r="R722"/>
  <c r="P722"/>
  <c r="BI720"/>
  <c r="BH720"/>
  <c r="BG720"/>
  <c r="BF720"/>
  <c r="T720"/>
  <c r="R720"/>
  <c r="P720"/>
  <c r="BI718"/>
  <c r="BH718"/>
  <c r="BG718"/>
  <c r="BF718"/>
  <c r="T718"/>
  <c r="R718"/>
  <c r="P718"/>
  <c r="BI715"/>
  <c r="BH715"/>
  <c r="BG715"/>
  <c r="BF715"/>
  <c r="T715"/>
  <c r="R715"/>
  <c r="P715"/>
  <c r="BI713"/>
  <c r="BH713"/>
  <c r="BG713"/>
  <c r="BF713"/>
  <c r="T713"/>
  <c r="R713"/>
  <c r="P713"/>
  <c r="BI711"/>
  <c r="BH711"/>
  <c r="BG711"/>
  <c r="BF711"/>
  <c r="T711"/>
  <c r="R711"/>
  <c r="P711"/>
  <c r="BI709"/>
  <c r="BH709"/>
  <c r="BG709"/>
  <c r="BF709"/>
  <c r="T709"/>
  <c r="R709"/>
  <c r="P709"/>
  <c r="BI707"/>
  <c r="BH707"/>
  <c r="BG707"/>
  <c r="BF707"/>
  <c r="T707"/>
  <c r="R707"/>
  <c r="P707"/>
  <c r="BI705"/>
  <c r="BH705"/>
  <c r="BG705"/>
  <c r="BF705"/>
  <c r="T705"/>
  <c r="R705"/>
  <c r="P705"/>
  <c r="BI703"/>
  <c r="BH703"/>
  <c r="BG703"/>
  <c r="BF703"/>
  <c r="T703"/>
  <c r="R703"/>
  <c r="P703"/>
  <c r="BI701"/>
  <c r="BH701"/>
  <c r="BG701"/>
  <c r="BF701"/>
  <c r="T701"/>
  <c r="R701"/>
  <c r="P701"/>
  <c r="BI699"/>
  <c r="BH699"/>
  <c r="BG699"/>
  <c r="BF699"/>
  <c r="T699"/>
  <c r="R699"/>
  <c r="P699"/>
  <c r="BI697"/>
  <c r="BH697"/>
  <c r="BG697"/>
  <c r="BF697"/>
  <c r="T697"/>
  <c r="R697"/>
  <c r="P697"/>
  <c r="BI695"/>
  <c r="BH695"/>
  <c r="BG695"/>
  <c r="BF695"/>
  <c r="T695"/>
  <c r="R695"/>
  <c r="P695"/>
  <c r="BI693"/>
  <c r="BH693"/>
  <c r="BG693"/>
  <c r="BF693"/>
  <c r="T693"/>
  <c r="R693"/>
  <c r="P693"/>
  <c r="BI691"/>
  <c r="BH691"/>
  <c r="BG691"/>
  <c r="BF691"/>
  <c r="T691"/>
  <c r="R691"/>
  <c r="P691"/>
  <c r="BI688"/>
  <c r="BH688"/>
  <c r="BG688"/>
  <c r="BF688"/>
  <c r="T688"/>
  <c r="R688"/>
  <c r="P688"/>
  <c r="BI686"/>
  <c r="BH686"/>
  <c r="BG686"/>
  <c r="BF686"/>
  <c r="T686"/>
  <c r="R686"/>
  <c r="P686"/>
  <c r="BI684"/>
  <c r="BH684"/>
  <c r="BG684"/>
  <c r="BF684"/>
  <c r="T684"/>
  <c r="R684"/>
  <c r="P684"/>
  <c r="BI682"/>
  <c r="BH682"/>
  <c r="BG682"/>
  <c r="BF682"/>
  <c r="T682"/>
  <c r="R682"/>
  <c r="P682"/>
  <c r="BI680"/>
  <c r="BH680"/>
  <c r="BG680"/>
  <c r="BF680"/>
  <c r="T680"/>
  <c r="R680"/>
  <c r="P680"/>
  <c r="BI678"/>
  <c r="BH678"/>
  <c r="BG678"/>
  <c r="BF678"/>
  <c r="T678"/>
  <c r="R678"/>
  <c r="P678"/>
  <c r="BI676"/>
  <c r="BH676"/>
  <c r="BG676"/>
  <c r="BF676"/>
  <c r="T676"/>
  <c r="R676"/>
  <c r="P676"/>
  <c r="BI674"/>
  <c r="BH674"/>
  <c r="BG674"/>
  <c r="BF674"/>
  <c r="T674"/>
  <c r="R674"/>
  <c r="P674"/>
  <c r="BI672"/>
  <c r="BH672"/>
  <c r="BG672"/>
  <c r="BF672"/>
  <c r="T672"/>
  <c r="R672"/>
  <c r="P672"/>
  <c r="BI670"/>
  <c r="BH670"/>
  <c r="BG670"/>
  <c r="BF670"/>
  <c r="T670"/>
  <c r="R670"/>
  <c r="P670"/>
  <c r="BI668"/>
  <c r="BH668"/>
  <c r="BG668"/>
  <c r="BF668"/>
  <c r="T668"/>
  <c r="R668"/>
  <c r="P668"/>
  <c r="BI666"/>
  <c r="BH666"/>
  <c r="BG666"/>
  <c r="BF666"/>
  <c r="T666"/>
  <c r="R666"/>
  <c r="P666"/>
  <c r="BI664"/>
  <c r="BH664"/>
  <c r="BG664"/>
  <c r="BF664"/>
  <c r="T664"/>
  <c r="R664"/>
  <c r="P664"/>
  <c r="BI662"/>
  <c r="BH662"/>
  <c r="BG662"/>
  <c r="BF662"/>
  <c r="T662"/>
  <c r="R662"/>
  <c r="P662"/>
  <c r="BI660"/>
  <c r="BH660"/>
  <c r="BG660"/>
  <c r="BF660"/>
  <c r="T660"/>
  <c r="R660"/>
  <c r="P660"/>
  <c r="BI658"/>
  <c r="BH658"/>
  <c r="BG658"/>
  <c r="BF658"/>
  <c r="T658"/>
  <c r="R658"/>
  <c r="P658"/>
  <c r="BI656"/>
  <c r="BH656"/>
  <c r="BG656"/>
  <c r="BF656"/>
  <c r="T656"/>
  <c r="R656"/>
  <c r="P656"/>
  <c r="BI654"/>
  <c r="BH654"/>
  <c r="BG654"/>
  <c r="BF654"/>
  <c r="T654"/>
  <c r="R654"/>
  <c r="P654"/>
  <c r="BI652"/>
  <c r="BH652"/>
  <c r="BG652"/>
  <c r="BF652"/>
  <c r="T652"/>
  <c r="R652"/>
  <c r="P652"/>
  <c r="BI650"/>
  <c r="BH650"/>
  <c r="BG650"/>
  <c r="BF650"/>
  <c r="T650"/>
  <c r="R650"/>
  <c r="P650"/>
  <c r="BI648"/>
  <c r="BH648"/>
  <c r="BG648"/>
  <c r="BF648"/>
  <c r="T648"/>
  <c r="R648"/>
  <c r="P648"/>
  <c r="BI646"/>
  <c r="BH646"/>
  <c r="BG646"/>
  <c r="BF646"/>
  <c r="T646"/>
  <c r="R646"/>
  <c r="P646"/>
  <c r="BI643"/>
  <c r="BH643"/>
  <c r="BG643"/>
  <c r="BF643"/>
  <c r="T643"/>
  <c r="R643"/>
  <c r="P643"/>
  <c r="BI641"/>
  <c r="BH641"/>
  <c r="BG641"/>
  <c r="BF641"/>
  <c r="T641"/>
  <c r="R641"/>
  <c r="P641"/>
  <c r="BI639"/>
  <c r="BH639"/>
  <c r="BG639"/>
  <c r="BF639"/>
  <c r="T639"/>
  <c r="R639"/>
  <c r="P639"/>
  <c r="BI637"/>
  <c r="BH637"/>
  <c r="BG637"/>
  <c r="BF637"/>
  <c r="T637"/>
  <c r="R637"/>
  <c r="P637"/>
  <c r="BI635"/>
  <c r="BH635"/>
  <c r="BG635"/>
  <c r="BF635"/>
  <c r="T635"/>
  <c r="R635"/>
  <c r="P635"/>
  <c r="BI633"/>
  <c r="BH633"/>
  <c r="BG633"/>
  <c r="BF633"/>
  <c r="T633"/>
  <c r="R633"/>
  <c r="P633"/>
  <c r="BI631"/>
  <c r="BH631"/>
  <c r="BG631"/>
  <c r="BF631"/>
  <c r="T631"/>
  <c r="R631"/>
  <c r="P631"/>
  <c r="BI629"/>
  <c r="BH629"/>
  <c r="BG629"/>
  <c r="BF629"/>
  <c r="T629"/>
  <c r="R629"/>
  <c r="P629"/>
  <c r="BI626"/>
  <c r="BH626"/>
  <c r="BG626"/>
  <c r="BF626"/>
  <c r="T626"/>
  <c r="R626"/>
  <c r="P626"/>
  <c r="BI624"/>
  <c r="BH624"/>
  <c r="BG624"/>
  <c r="BF624"/>
  <c r="T624"/>
  <c r="R624"/>
  <c r="P624"/>
  <c r="BI622"/>
  <c r="BH622"/>
  <c r="BG622"/>
  <c r="BF622"/>
  <c r="T622"/>
  <c r="R622"/>
  <c r="P622"/>
  <c r="BI620"/>
  <c r="BH620"/>
  <c r="BG620"/>
  <c r="BF620"/>
  <c r="T620"/>
  <c r="R620"/>
  <c r="P620"/>
  <c r="BI618"/>
  <c r="BH618"/>
  <c r="BG618"/>
  <c r="BF618"/>
  <c r="T618"/>
  <c r="R618"/>
  <c r="P618"/>
  <c r="BI616"/>
  <c r="BH616"/>
  <c r="BG616"/>
  <c r="BF616"/>
  <c r="T616"/>
  <c r="R616"/>
  <c r="P616"/>
  <c r="BI614"/>
  <c r="BH614"/>
  <c r="BG614"/>
  <c r="BF614"/>
  <c r="T614"/>
  <c r="R614"/>
  <c r="P614"/>
  <c r="BI612"/>
  <c r="BH612"/>
  <c r="BG612"/>
  <c r="BF612"/>
  <c r="T612"/>
  <c r="R612"/>
  <c r="P612"/>
  <c r="BI610"/>
  <c r="BH610"/>
  <c r="BG610"/>
  <c r="BF610"/>
  <c r="T610"/>
  <c r="R610"/>
  <c r="P610"/>
  <c r="BI608"/>
  <c r="BH608"/>
  <c r="BG608"/>
  <c r="BF608"/>
  <c r="T608"/>
  <c r="R608"/>
  <c r="P608"/>
  <c r="BI606"/>
  <c r="BH606"/>
  <c r="BG606"/>
  <c r="BF606"/>
  <c r="T606"/>
  <c r="R606"/>
  <c r="P606"/>
  <c r="BI604"/>
  <c r="BH604"/>
  <c r="BG604"/>
  <c r="BF604"/>
  <c r="T604"/>
  <c r="R604"/>
  <c r="P604"/>
  <c r="BI602"/>
  <c r="BH602"/>
  <c r="BG602"/>
  <c r="BF602"/>
  <c r="T602"/>
  <c r="R602"/>
  <c r="P602"/>
  <c r="BI600"/>
  <c r="BH600"/>
  <c r="BG600"/>
  <c r="BF600"/>
  <c r="T600"/>
  <c r="R600"/>
  <c r="P600"/>
  <c r="BI598"/>
  <c r="BH598"/>
  <c r="BG598"/>
  <c r="BF598"/>
  <c r="T598"/>
  <c r="R598"/>
  <c r="P598"/>
  <c r="BI596"/>
  <c r="BH596"/>
  <c r="BG596"/>
  <c r="BF596"/>
  <c r="T596"/>
  <c r="R596"/>
  <c r="P596"/>
  <c r="BI594"/>
  <c r="BH594"/>
  <c r="BG594"/>
  <c r="BF594"/>
  <c r="T594"/>
  <c r="R594"/>
  <c r="P594"/>
  <c r="BI592"/>
  <c r="BH592"/>
  <c r="BG592"/>
  <c r="BF592"/>
  <c r="T592"/>
  <c r="R592"/>
  <c r="P592"/>
  <c r="BI590"/>
  <c r="BH590"/>
  <c r="BG590"/>
  <c r="BF590"/>
  <c r="T590"/>
  <c r="R590"/>
  <c r="P590"/>
  <c r="BI588"/>
  <c r="BH588"/>
  <c r="BG588"/>
  <c r="BF588"/>
  <c r="T588"/>
  <c r="R588"/>
  <c r="P588"/>
  <c r="BI586"/>
  <c r="BH586"/>
  <c r="BG586"/>
  <c r="BF586"/>
  <c r="T586"/>
  <c r="R586"/>
  <c r="P586"/>
  <c r="BI584"/>
  <c r="BH584"/>
  <c r="BG584"/>
  <c r="BF584"/>
  <c r="T584"/>
  <c r="R584"/>
  <c r="P584"/>
  <c r="BI582"/>
  <c r="BH582"/>
  <c r="BG582"/>
  <c r="BF582"/>
  <c r="T582"/>
  <c r="R582"/>
  <c r="P582"/>
  <c r="BI580"/>
  <c r="BH580"/>
  <c r="BG580"/>
  <c r="BF580"/>
  <c r="T580"/>
  <c r="R580"/>
  <c r="P580"/>
  <c r="BI578"/>
  <c r="BH578"/>
  <c r="BG578"/>
  <c r="BF578"/>
  <c r="T578"/>
  <c r="R578"/>
  <c r="P578"/>
  <c r="BI576"/>
  <c r="BH576"/>
  <c r="BG576"/>
  <c r="BF576"/>
  <c r="T576"/>
  <c r="R576"/>
  <c r="P576"/>
  <c r="BI574"/>
  <c r="BH574"/>
  <c r="BG574"/>
  <c r="BF574"/>
  <c r="T574"/>
  <c r="R574"/>
  <c r="P574"/>
  <c r="BI572"/>
  <c r="BH572"/>
  <c r="BG572"/>
  <c r="BF572"/>
  <c r="T572"/>
  <c r="R572"/>
  <c r="P572"/>
  <c r="BI570"/>
  <c r="BH570"/>
  <c r="BG570"/>
  <c r="BF570"/>
  <c r="T570"/>
  <c r="R570"/>
  <c r="P570"/>
  <c r="BI568"/>
  <c r="BH568"/>
  <c r="BG568"/>
  <c r="BF568"/>
  <c r="T568"/>
  <c r="R568"/>
  <c r="P568"/>
  <c r="BI566"/>
  <c r="BH566"/>
  <c r="BG566"/>
  <c r="BF566"/>
  <c r="T566"/>
  <c r="R566"/>
  <c r="P566"/>
  <c r="BI564"/>
  <c r="BH564"/>
  <c r="BG564"/>
  <c r="BF564"/>
  <c r="T564"/>
  <c r="R564"/>
  <c r="P564"/>
  <c r="BI562"/>
  <c r="BH562"/>
  <c r="BG562"/>
  <c r="BF562"/>
  <c r="T562"/>
  <c r="R562"/>
  <c r="P562"/>
  <c r="BI560"/>
  <c r="BH560"/>
  <c r="BG560"/>
  <c r="BF560"/>
  <c r="T560"/>
  <c r="R560"/>
  <c r="P560"/>
  <c r="BI558"/>
  <c r="BH558"/>
  <c r="BG558"/>
  <c r="BF558"/>
  <c r="T558"/>
  <c r="R558"/>
  <c r="P558"/>
  <c r="BI556"/>
  <c r="BH556"/>
  <c r="BG556"/>
  <c r="BF556"/>
  <c r="T556"/>
  <c r="R556"/>
  <c r="P556"/>
  <c r="BI554"/>
  <c r="BH554"/>
  <c r="BG554"/>
  <c r="BF554"/>
  <c r="T554"/>
  <c r="R554"/>
  <c r="P554"/>
  <c r="BI551"/>
  <c r="BH551"/>
  <c r="BG551"/>
  <c r="BF551"/>
  <c r="T551"/>
  <c r="R551"/>
  <c r="P551"/>
  <c r="BI549"/>
  <c r="BH549"/>
  <c r="BG549"/>
  <c r="BF549"/>
  <c r="T549"/>
  <c r="R549"/>
  <c r="P549"/>
  <c r="BI547"/>
  <c r="BH547"/>
  <c r="BG547"/>
  <c r="BF547"/>
  <c r="T547"/>
  <c r="R547"/>
  <c r="P547"/>
  <c r="BI545"/>
  <c r="BH545"/>
  <c r="BG545"/>
  <c r="BF545"/>
  <c r="T545"/>
  <c r="R545"/>
  <c r="P545"/>
  <c r="BI543"/>
  <c r="BH543"/>
  <c r="BG543"/>
  <c r="BF543"/>
  <c r="T543"/>
  <c r="R543"/>
  <c r="P543"/>
  <c r="BI541"/>
  <c r="BH541"/>
  <c r="BG541"/>
  <c r="BF541"/>
  <c r="T541"/>
  <c r="R541"/>
  <c r="P541"/>
  <c r="BI539"/>
  <c r="BH539"/>
  <c r="BG539"/>
  <c r="BF539"/>
  <c r="T539"/>
  <c r="R539"/>
  <c r="P539"/>
  <c r="BI537"/>
  <c r="BH537"/>
  <c r="BG537"/>
  <c r="BF537"/>
  <c r="T537"/>
  <c r="R537"/>
  <c r="P537"/>
  <c r="BI535"/>
  <c r="BH535"/>
  <c r="BG535"/>
  <c r="BF535"/>
  <c r="T535"/>
  <c r="R535"/>
  <c r="P535"/>
  <c r="BI533"/>
  <c r="BH533"/>
  <c r="BG533"/>
  <c r="BF533"/>
  <c r="T533"/>
  <c r="R533"/>
  <c r="P533"/>
  <c r="BI531"/>
  <c r="BH531"/>
  <c r="BG531"/>
  <c r="BF531"/>
  <c r="T531"/>
  <c r="R531"/>
  <c r="P531"/>
  <c r="BI529"/>
  <c r="BH529"/>
  <c r="BG529"/>
  <c r="BF529"/>
  <c r="T529"/>
  <c r="R529"/>
  <c r="P529"/>
  <c r="BI527"/>
  <c r="BH527"/>
  <c r="BG527"/>
  <c r="BF527"/>
  <c r="T527"/>
  <c r="R527"/>
  <c r="P527"/>
  <c r="BI525"/>
  <c r="BH525"/>
  <c r="BG525"/>
  <c r="BF525"/>
  <c r="T525"/>
  <c r="R525"/>
  <c r="P525"/>
  <c r="BI523"/>
  <c r="BH523"/>
  <c r="BG523"/>
  <c r="BF523"/>
  <c r="T523"/>
  <c r="R523"/>
  <c r="P523"/>
  <c r="BI521"/>
  <c r="BH521"/>
  <c r="BG521"/>
  <c r="BF521"/>
  <c r="T521"/>
  <c r="R521"/>
  <c r="P521"/>
  <c r="BI519"/>
  <c r="BH519"/>
  <c r="BG519"/>
  <c r="BF519"/>
  <c r="T519"/>
  <c r="R519"/>
  <c r="P519"/>
  <c r="BI517"/>
  <c r="BH517"/>
  <c r="BG517"/>
  <c r="BF517"/>
  <c r="T517"/>
  <c r="R517"/>
  <c r="P517"/>
  <c r="BI515"/>
  <c r="BH515"/>
  <c r="BG515"/>
  <c r="BF515"/>
  <c r="T515"/>
  <c r="R515"/>
  <c r="P515"/>
  <c r="BI513"/>
  <c r="BH513"/>
  <c r="BG513"/>
  <c r="BF513"/>
  <c r="T513"/>
  <c r="R513"/>
  <c r="P513"/>
  <c r="BI511"/>
  <c r="BH511"/>
  <c r="BG511"/>
  <c r="BF511"/>
  <c r="T511"/>
  <c r="R511"/>
  <c r="P511"/>
  <c r="BI509"/>
  <c r="BH509"/>
  <c r="BG509"/>
  <c r="BF509"/>
  <c r="T509"/>
  <c r="R509"/>
  <c r="P509"/>
  <c r="BI507"/>
  <c r="BH507"/>
  <c r="BG507"/>
  <c r="BF507"/>
  <c r="T507"/>
  <c r="R507"/>
  <c r="P507"/>
  <c r="BI505"/>
  <c r="BH505"/>
  <c r="BG505"/>
  <c r="BF505"/>
  <c r="T505"/>
  <c r="R505"/>
  <c r="P505"/>
  <c r="BI503"/>
  <c r="BH503"/>
  <c r="BG503"/>
  <c r="BF503"/>
  <c r="T503"/>
  <c r="R503"/>
  <c r="P503"/>
  <c r="BI501"/>
  <c r="BH501"/>
  <c r="BG501"/>
  <c r="BF501"/>
  <c r="T501"/>
  <c r="R501"/>
  <c r="P501"/>
  <c r="BI499"/>
  <c r="BH499"/>
  <c r="BG499"/>
  <c r="BF499"/>
  <c r="T499"/>
  <c r="R499"/>
  <c r="P499"/>
  <c r="BI497"/>
  <c r="BH497"/>
  <c r="BG497"/>
  <c r="BF497"/>
  <c r="T497"/>
  <c r="R497"/>
  <c r="P497"/>
  <c r="BI495"/>
  <c r="BH495"/>
  <c r="BG495"/>
  <c r="BF495"/>
  <c r="T495"/>
  <c r="R495"/>
  <c r="P495"/>
  <c r="BI493"/>
  <c r="BH493"/>
  <c r="BG493"/>
  <c r="BF493"/>
  <c r="T493"/>
  <c r="R493"/>
  <c r="P493"/>
  <c r="BI491"/>
  <c r="BH491"/>
  <c r="BG491"/>
  <c r="BF491"/>
  <c r="T491"/>
  <c r="R491"/>
  <c r="P491"/>
  <c r="BI489"/>
  <c r="BH489"/>
  <c r="BG489"/>
  <c r="BF489"/>
  <c r="T489"/>
  <c r="R489"/>
  <c r="P489"/>
  <c r="BI487"/>
  <c r="BH487"/>
  <c r="BG487"/>
  <c r="BF487"/>
  <c r="T487"/>
  <c r="R487"/>
  <c r="P487"/>
  <c r="BI485"/>
  <c r="BH485"/>
  <c r="BG485"/>
  <c r="BF485"/>
  <c r="T485"/>
  <c r="R485"/>
  <c r="P485"/>
  <c r="BI483"/>
  <c r="BH483"/>
  <c r="BG483"/>
  <c r="BF483"/>
  <c r="T483"/>
  <c r="R483"/>
  <c r="P483"/>
  <c r="BI481"/>
  <c r="BH481"/>
  <c r="BG481"/>
  <c r="BF481"/>
  <c r="T481"/>
  <c r="R481"/>
  <c r="P481"/>
  <c r="BI479"/>
  <c r="BH479"/>
  <c r="BG479"/>
  <c r="BF479"/>
  <c r="T479"/>
  <c r="R479"/>
  <c r="P479"/>
  <c r="BI477"/>
  <c r="BH477"/>
  <c r="BG477"/>
  <c r="BF477"/>
  <c r="T477"/>
  <c r="R477"/>
  <c r="P477"/>
  <c r="BI475"/>
  <c r="BH475"/>
  <c r="BG475"/>
  <c r="BF475"/>
  <c r="T475"/>
  <c r="R475"/>
  <c r="P475"/>
  <c r="BI473"/>
  <c r="BH473"/>
  <c r="BG473"/>
  <c r="BF473"/>
  <c r="T473"/>
  <c r="R473"/>
  <c r="P473"/>
  <c r="BI471"/>
  <c r="BH471"/>
  <c r="BG471"/>
  <c r="BF471"/>
  <c r="T471"/>
  <c r="R471"/>
  <c r="P471"/>
  <c r="BI469"/>
  <c r="BH469"/>
  <c r="BG469"/>
  <c r="BF469"/>
  <c r="T469"/>
  <c r="R469"/>
  <c r="P469"/>
  <c r="BI467"/>
  <c r="BH467"/>
  <c r="BG467"/>
  <c r="BF467"/>
  <c r="T467"/>
  <c r="R467"/>
  <c r="P467"/>
  <c r="BI465"/>
  <c r="BH465"/>
  <c r="BG465"/>
  <c r="BF465"/>
  <c r="T465"/>
  <c r="R465"/>
  <c r="P465"/>
  <c r="BI463"/>
  <c r="BH463"/>
  <c r="BG463"/>
  <c r="BF463"/>
  <c r="T463"/>
  <c r="R463"/>
  <c r="P463"/>
  <c r="BI461"/>
  <c r="BH461"/>
  <c r="BG461"/>
  <c r="BF461"/>
  <c r="T461"/>
  <c r="R461"/>
  <c r="P461"/>
  <c r="BI459"/>
  <c r="BH459"/>
  <c r="BG459"/>
  <c r="BF459"/>
  <c r="T459"/>
  <c r="R459"/>
  <c r="P459"/>
  <c r="BI457"/>
  <c r="BH457"/>
  <c r="BG457"/>
  <c r="BF457"/>
  <c r="T457"/>
  <c r="R457"/>
  <c r="P457"/>
  <c r="BI455"/>
  <c r="BH455"/>
  <c r="BG455"/>
  <c r="BF455"/>
  <c r="T455"/>
  <c r="R455"/>
  <c r="P455"/>
  <c r="BI453"/>
  <c r="BH453"/>
  <c r="BG453"/>
  <c r="BF453"/>
  <c r="T453"/>
  <c r="R453"/>
  <c r="P453"/>
  <c r="BI451"/>
  <c r="BH451"/>
  <c r="BG451"/>
  <c r="BF451"/>
  <c r="T451"/>
  <c r="R451"/>
  <c r="P451"/>
  <c r="BI449"/>
  <c r="BH449"/>
  <c r="BG449"/>
  <c r="BF449"/>
  <c r="T449"/>
  <c r="R449"/>
  <c r="P449"/>
  <c r="BI447"/>
  <c r="BH447"/>
  <c r="BG447"/>
  <c r="BF447"/>
  <c r="T447"/>
  <c r="R447"/>
  <c r="P447"/>
  <c r="BI445"/>
  <c r="BH445"/>
  <c r="BG445"/>
  <c r="BF445"/>
  <c r="T445"/>
  <c r="R445"/>
  <c r="P445"/>
  <c r="BI443"/>
  <c r="BH443"/>
  <c r="BG443"/>
  <c r="BF443"/>
  <c r="T443"/>
  <c r="R443"/>
  <c r="P443"/>
  <c r="BI441"/>
  <c r="BH441"/>
  <c r="BG441"/>
  <c r="BF441"/>
  <c r="T441"/>
  <c r="R441"/>
  <c r="P441"/>
  <c r="BI439"/>
  <c r="BH439"/>
  <c r="BG439"/>
  <c r="BF439"/>
  <c r="T439"/>
  <c r="R439"/>
  <c r="P439"/>
  <c r="BI437"/>
  <c r="BH437"/>
  <c r="BG437"/>
  <c r="BF437"/>
  <c r="T437"/>
  <c r="R437"/>
  <c r="P437"/>
  <c r="BI435"/>
  <c r="BH435"/>
  <c r="BG435"/>
  <c r="BF435"/>
  <c r="T435"/>
  <c r="R435"/>
  <c r="P435"/>
  <c r="BI433"/>
  <c r="BH433"/>
  <c r="BG433"/>
  <c r="BF433"/>
  <c r="T433"/>
  <c r="R433"/>
  <c r="P433"/>
  <c r="BI431"/>
  <c r="BH431"/>
  <c r="BG431"/>
  <c r="BF431"/>
  <c r="T431"/>
  <c r="R431"/>
  <c r="P431"/>
  <c r="BI429"/>
  <c r="BH429"/>
  <c r="BG429"/>
  <c r="BF429"/>
  <c r="T429"/>
  <c r="R429"/>
  <c r="P429"/>
  <c r="BI427"/>
  <c r="BH427"/>
  <c r="BG427"/>
  <c r="BF427"/>
  <c r="T427"/>
  <c r="R427"/>
  <c r="P427"/>
  <c r="BI425"/>
  <c r="BH425"/>
  <c r="BG425"/>
  <c r="BF425"/>
  <c r="T425"/>
  <c r="R425"/>
  <c r="P425"/>
  <c r="BI423"/>
  <c r="BH423"/>
  <c r="BG423"/>
  <c r="BF423"/>
  <c r="T423"/>
  <c r="R423"/>
  <c r="P423"/>
  <c r="BI421"/>
  <c r="BH421"/>
  <c r="BG421"/>
  <c r="BF421"/>
  <c r="T421"/>
  <c r="R421"/>
  <c r="P421"/>
  <c r="BI419"/>
  <c r="BH419"/>
  <c r="BG419"/>
  <c r="BF419"/>
  <c r="T419"/>
  <c r="R419"/>
  <c r="P419"/>
  <c r="BI417"/>
  <c r="BH417"/>
  <c r="BG417"/>
  <c r="BF417"/>
  <c r="T417"/>
  <c r="R417"/>
  <c r="P417"/>
  <c r="BI415"/>
  <c r="BH415"/>
  <c r="BG415"/>
  <c r="BF415"/>
  <c r="T415"/>
  <c r="R415"/>
  <c r="P415"/>
  <c r="BI413"/>
  <c r="BH413"/>
  <c r="BG413"/>
  <c r="BF413"/>
  <c r="T413"/>
  <c r="R413"/>
  <c r="P413"/>
  <c r="BI411"/>
  <c r="BH411"/>
  <c r="BG411"/>
  <c r="BF411"/>
  <c r="T411"/>
  <c r="R411"/>
  <c r="P411"/>
  <c r="BI409"/>
  <c r="BH409"/>
  <c r="BG409"/>
  <c r="BF409"/>
  <c r="T409"/>
  <c r="R409"/>
  <c r="P409"/>
  <c r="BI407"/>
  <c r="BH407"/>
  <c r="BG407"/>
  <c r="BF407"/>
  <c r="T407"/>
  <c r="R407"/>
  <c r="P407"/>
  <c r="BI405"/>
  <c r="BH405"/>
  <c r="BG405"/>
  <c r="BF405"/>
  <c r="T405"/>
  <c r="R405"/>
  <c r="P405"/>
  <c r="BI403"/>
  <c r="BH403"/>
  <c r="BG403"/>
  <c r="BF403"/>
  <c r="T403"/>
  <c r="R403"/>
  <c r="P403"/>
  <c r="BI401"/>
  <c r="BH401"/>
  <c r="BG401"/>
  <c r="BF401"/>
  <c r="T401"/>
  <c r="R401"/>
  <c r="P401"/>
  <c r="BI399"/>
  <c r="BH399"/>
  <c r="BG399"/>
  <c r="BF399"/>
  <c r="T399"/>
  <c r="R399"/>
  <c r="P399"/>
  <c r="BI397"/>
  <c r="BH397"/>
  <c r="BG397"/>
  <c r="BF397"/>
  <c r="T397"/>
  <c r="R397"/>
  <c r="P397"/>
  <c r="BI395"/>
  <c r="BH395"/>
  <c r="BG395"/>
  <c r="BF395"/>
  <c r="T395"/>
  <c r="R395"/>
  <c r="P395"/>
  <c r="BI393"/>
  <c r="BH393"/>
  <c r="BG393"/>
  <c r="BF393"/>
  <c r="T393"/>
  <c r="R393"/>
  <c r="P393"/>
  <c r="BI391"/>
  <c r="BH391"/>
  <c r="BG391"/>
  <c r="BF391"/>
  <c r="T391"/>
  <c r="R391"/>
  <c r="P391"/>
  <c r="BI389"/>
  <c r="BH389"/>
  <c r="BG389"/>
  <c r="BF389"/>
  <c r="T389"/>
  <c r="R389"/>
  <c r="P389"/>
  <c r="BI387"/>
  <c r="BH387"/>
  <c r="BG387"/>
  <c r="BF387"/>
  <c r="T387"/>
  <c r="R387"/>
  <c r="P387"/>
  <c r="BI385"/>
  <c r="BH385"/>
  <c r="BG385"/>
  <c r="BF385"/>
  <c r="T385"/>
  <c r="R385"/>
  <c r="P385"/>
  <c r="BI383"/>
  <c r="BH383"/>
  <c r="BG383"/>
  <c r="BF383"/>
  <c r="T383"/>
  <c r="R383"/>
  <c r="P383"/>
  <c r="BI381"/>
  <c r="BH381"/>
  <c r="BG381"/>
  <c r="BF381"/>
  <c r="T381"/>
  <c r="R381"/>
  <c r="P381"/>
  <c r="BI379"/>
  <c r="BH379"/>
  <c r="BG379"/>
  <c r="BF379"/>
  <c r="T379"/>
  <c r="R379"/>
  <c r="P379"/>
  <c r="BI377"/>
  <c r="BH377"/>
  <c r="BG377"/>
  <c r="BF377"/>
  <c r="T377"/>
  <c r="R377"/>
  <c r="P377"/>
  <c r="BI375"/>
  <c r="BH375"/>
  <c r="BG375"/>
  <c r="BF375"/>
  <c r="T375"/>
  <c r="R375"/>
  <c r="P375"/>
  <c r="BI373"/>
  <c r="BH373"/>
  <c r="BG373"/>
  <c r="BF373"/>
  <c r="T373"/>
  <c r="R373"/>
  <c r="P373"/>
  <c r="BI371"/>
  <c r="BH371"/>
  <c r="BG371"/>
  <c r="BF371"/>
  <c r="T371"/>
  <c r="R371"/>
  <c r="P371"/>
  <c r="BI368"/>
  <c r="BH368"/>
  <c r="BG368"/>
  <c r="BF368"/>
  <c r="T368"/>
  <c r="R368"/>
  <c r="P368"/>
  <c r="BI366"/>
  <c r="BH366"/>
  <c r="BG366"/>
  <c r="BF366"/>
  <c r="T366"/>
  <c r="R366"/>
  <c r="P366"/>
  <c r="BI364"/>
  <c r="BH364"/>
  <c r="BG364"/>
  <c r="BF364"/>
  <c r="T364"/>
  <c r="R364"/>
  <c r="P364"/>
  <c r="BI362"/>
  <c r="BH362"/>
  <c r="BG362"/>
  <c r="BF362"/>
  <c r="T362"/>
  <c r="R362"/>
  <c r="P362"/>
  <c r="BI360"/>
  <c r="BH360"/>
  <c r="BG360"/>
  <c r="BF360"/>
  <c r="T360"/>
  <c r="R360"/>
  <c r="P360"/>
  <c r="BI358"/>
  <c r="BH358"/>
  <c r="BG358"/>
  <c r="BF358"/>
  <c r="T358"/>
  <c r="R358"/>
  <c r="P358"/>
  <c r="BI356"/>
  <c r="BH356"/>
  <c r="BG356"/>
  <c r="BF356"/>
  <c r="T356"/>
  <c r="R356"/>
  <c r="P356"/>
  <c r="BI354"/>
  <c r="BH354"/>
  <c r="BG354"/>
  <c r="BF354"/>
  <c r="T354"/>
  <c r="R354"/>
  <c r="P354"/>
  <c r="BI352"/>
  <c r="BH352"/>
  <c r="BG352"/>
  <c r="BF352"/>
  <c r="T352"/>
  <c r="R352"/>
  <c r="P352"/>
  <c r="BI350"/>
  <c r="BH350"/>
  <c r="BG350"/>
  <c r="BF350"/>
  <c r="T350"/>
  <c r="R350"/>
  <c r="P350"/>
  <c r="BI348"/>
  <c r="BH348"/>
  <c r="BG348"/>
  <c r="BF348"/>
  <c r="T348"/>
  <c r="R348"/>
  <c r="P348"/>
  <c r="BI346"/>
  <c r="BH346"/>
  <c r="BG346"/>
  <c r="BF346"/>
  <c r="T346"/>
  <c r="R346"/>
  <c r="P346"/>
  <c r="BI344"/>
  <c r="BH344"/>
  <c r="BG344"/>
  <c r="BF344"/>
  <c r="T344"/>
  <c r="R344"/>
  <c r="P344"/>
  <c r="BI342"/>
  <c r="BH342"/>
  <c r="BG342"/>
  <c r="BF342"/>
  <c r="T342"/>
  <c r="R342"/>
  <c r="P342"/>
  <c r="BI340"/>
  <c r="BH340"/>
  <c r="BG340"/>
  <c r="BF340"/>
  <c r="T340"/>
  <c r="R340"/>
  <c r="P340"/>
  <c r="BI338"/>
  <c r="BH338"/>
  <c r="BG338"/>
  <c r="BF338"/>
  <c r="T338"/>
  <c r="R338"/>
  <c r="P338"/>
  <c r="BI336"/>
  <c r="BH336"/>
  <c r="BG336"/>
  <c r="BF336"/>
  <c r="T336"/>
  <c r="R336"/>
  <c r="P336"/>
  <c r="BI334"/>
  <c r="BH334"/>
  <c r="BG334"/>
  <c r="BF334"/>
  <c r="T334"/>
  <c r="R334"/>
  <c r="P334"/>
  <c r="BI332"/>
  <c r="BH332"/>
  <c r="BG332"/>
  <c r="BF332"/>
  <c r="T332"/>
  <c r="R332"/>
  <c r="P332"/>
  <c r="BI330"/>
  <c r="BH330"/>
  <c r="BG330"/>
  <c r="BF330"/>
  <c r="T330"/>
  <c r="R330"/>
  <c r="P330"/>
  <c r="BI328"/>
  <c r="BH328"/>
  <c r="BG328"/>
  <c r="BF328"/>
  <c r="T328"/>
  <c r="R328"/>
  <c r="P328"/>
  <c r="BI326"/>
  <c r="BH326"/>
  <c r="BG326"/>
  <c r="BF326"/>
  <c r="T326"/>
  <c r="R326"/>
  <c r="P326"/>
  <c r="BI324"/>
  <c r="BH324"/>
  <c r="BG324"/>
  <c r="BF324"/>
  <c r="T324"/>
  <c r="R324"/>
  <c r="P324"/>
  <c r="BI322"/>
  <c r="BH322"/>
  <c r="BG322"/>
  <c r="BF322"/>
  <c r="T322"/>
  <c r="R322"/>
  <c r="P322"/>
  <c r="BI320"/>
  <c r="BH320"/>
  <c r="BG320"/>
  <c r="BF320"/>
  <c r="T320"/>
  <c r="R320"/>
  <c r="P320"/>
  <c r="BI318"/>
  <c r="BH318"/>
  <c r="BG318"/>
  <c r="BF318"/>
  <c r="T318"/>
  <c r="R318"/>
  <c r="P318"/>
  <c r="BI316"/>
  <c r="BH316"/>
  <c r="BG316"/>
  <c r="BF316"/>
  <c r="T316"/>
  <c r="R316"/>
  <c r="P316"/>
  <c r="BI314"/>
  <c r="BH314"/>
  <c r="BG314"/>
  <c r="BF314"/>
  <c r="T314"/>
  <c r="R314"/>
  <c r="P314"/>
  <c r="BI312"/>
  <c r="BH312"/>
  <c r="BG312"/>
  <c r="BF312"/>
  <c r="T312"/>
  <c r="R312"/>
  <c r="P312"/>
  <c r="BI310"/>
  <c r="BH310"/>
  <c r="BG310"/>
  <c r="BF310"/>
  <c r="T310"/>
  <c r="R310"/>
  <c r="P310"/>
  <c r="BI308"/>
  <c r="BH308"/>
  <c r="BG308"/>
  <c r="BF308"/>
  <c r="T308"/>
  <c r="R308"/>
  <c r="P308"/>
  <c r="BI306"/>
  <c r="BH306"/>
  <c r="BG306"/>
  <c r="BF306"/>
  <c r="T306"/>
  <c r="R306"/>
  <c r="P306"/>
  <c r="BI304"/>
  <c r="BH304"/>
  <c r="BG304"/>
  <c r="BF304"/>
  <c r="T304"/>
  <c r="R304"/>
  <c r="P304"/>
  <c r="BI302"/>
  <c r="BH302"/>
  <c r="BG302"/>
  <c r="BF302"/>
  <c r="T302"/>
  <c r="R302"/>
  <c r="P302"/>
  <c r="BI300"/>
  <c r="BH300"/>
  <c r="BG300"/>
  <c r="BF300"/>
  <c r="T300"/>
  <c r="R300"/>
  <c r="P300"/>
  <c r="BI298"/>
  <c r="BH298"/>
  <c r="BG298"/>
  <c r="BF298"/>
  <c r="T298"/>
  <c r="R298"/>
  <c r="P298"/>
  <c r="BI296"/>
  <c r="BH296"/>
  <c r="BG296"/>
  <c r="BF296"/>
  <c r="T296"/>
  <c r="R296"/>
  <c r="P296"/>
  <c r="BI294"/>
  <c r="BH294"/>
  <c r="BG294"/>
  <c r="BF294"/>
  <c r="T294"/>
  <c r="R294"/>
  <c r="P294"/>
  <c r="BI292"/>
  <c r="BH292"/>
  <c r="BG292"/>
  <c r="BF292"/>
  <c r="T292"/>
  <c r="R292"/>
  <c r="P292"/>
  <c r="BI290"/>
  <c r="BH290"/>
  <c r="BG290"/>
  <c r="BF290"/>
  <c r="T290"/>
  <c r="R290"/>
  <c r="P290"/>
  <c r="BI288"/>
  <c r="BH288"/>
  <c r="BG288"/>
  <c r="BF288"/>
  <c r="T288"/>
  <c r="R288"/>
  <c r="P288"/>
  <c r="BI286"/>
  <c r="BH286"/>
  <c r="BG286"/>
  <c r="BF286"/>
  <c r="T286"/>
  <c r="R286"/>
  <c r="P286"/>
  <c r="BI284"/>
  <c r="BH284"/>
  <c r="BG284"/>
  <c r="BF284"/>
  <c r="T284"/>
  <c r="R284"/>
  <c r="P284"/>
  <c r="BI282"/>
  <c r="BH282"/>
  <c r="BG282"/>
  <c r="BF282"/>
  <c r="T282"/>
  <c r="R282"/>
  <c r="P282"/>
  <c r="BI280"/>
  <c r="BH280"/>
  <c r="BG280"/>
  <c r="BF280"/>
  <c r="T280"/>
  <c r="R280"/>
  <c r="P280"/>
  <c r="BI278"/>
  <c r="BH278"/>
  <c r="BG278"/>
  <c r="BF278"/>
  <c r="T278"/>
  <c r="R278"/>
  <c r="P278"/>
  <c r="BI276"/>
  <c r="BH276"/>
  <c r="BG276"/>
  <c r="BF276"/>
  <c r="T276"/>
  <c r="R276"/>
  <c r="P276"/>
  <c r="BI274"/>
  <c r="BH274"/>
  <c r="BG274"/>
  <c r="BF274"/>
  <c r="T274"/>
  <c r="R274"/>
  <c r="P274"/>
  <c r="BI272"/>
  <c r="BH272"/>
  <c r="BG272"/>
  <c r="BF272"/>
  <c r="T272"/>
  <c r="R272"/>
  <c r="P272"/>
  <c r="BI270"/>
  <c r="BH270"/>
  <c r="BG270"/>
  <c r="BF270"/>
  <c r="T270"/>
  <c r="R270"/>
  <c r="P270"/>
  <c r="BI268"/>
  <c r="BH268"/>
  <c r="BG268"/>
  <c r="BF268"/>
  <c r="T268"/>
  <c r="R268"/>
  <c r="P268"/>
  <c r="BI266"/>
  <c r="BH266"/>
  <c r="BG266"/>
  <c r="BF266"/>
  <c r="T266"/>
  <c r="R266"/>
  <c r="P266"/>
  <c r="BI264"/>
  <c r="BH264"/>
  <c r="BG264"/>
  <c r="BF264"/>
  <c r="T264"/>
  <c r="R264"/>
  <c r="P264"/>
  <c r="BI262"/>
  <c r="BH262"/>
  <c r="BG262"/>
  <c r="BF262"/>
  <c r="T262"/>
  <c r="R262"/>
  <c r="P262"/>
  <c r="BI260"/>
  <c r="BH260"/>
  <c r="BG260"/>
  <c r="BF260"/>
  <c r="T260"/>
  <c r="R260"/>
  <c r="P260"/>
  <c r="BI258"/>
  <c r="BH258"/>
  <c r="BG258"/>
  <c r="BF258"/>
  <c r="T258"/>
  <c r="R258"/>
  <c r="P258"/>
  <c r="BI256"/>
  <c r="BH256"/>
  <c r="BG256"/>
  <c r="BF256"/>
  <c r="T256"/>
  <c r="R256"/>
  <c r="P256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J132"/>
  <c r="F131"/>
  <c r="F129"/>
  <c r="E127"/>
  <c r="J92"/>
  <c r="F91"/>
  <c r="F89"/>
  <c r="E87"/>
  <c r="J21"/>
  <c r="E21"/>
  <c r="J91"/>
  <c r="J20"/>
  <c r="J18"/>
  <c r="E18"/>
  <c r="F92"/>
  <c r="J17"/>
  <c r="J12"/>
  <c r="J89"/>
  <c r="E7"/>
  <c r="E85"/>
  <c i="1" r="L90"/>
  <c r="AM90"/>
  <c r="AM89"/>
  <c r="L89"/>
  <c r="AM87"/>
  <c r="L87"/>
  <c r="L85"/>
  <c r="L84"/>
  <c i="2" r="BK1016"/>
  <c r="BK1014"/>
  <c r="BK1010"/>
  <c r="J864"/>
  <c r="J824"/>
  <c r="J792"/>
  <c r="J749"/>
  <c r="BK715"/>
  <c r="BK666"/>
  <c r="BK626"/>
  <c r="J606"/>
  <c r="BK560"/>
  <c r="BK511"/>
  <c r="J495"/>
  <c r="J481"/>
  <c r="J429"/>
  <c r="J403"/>
  <c r="J389"/>
  <c r="J350"/>
  <c r="BK249"/>
  <c r="BK209"/>
  <c r="J168"/>
  <c r="J976"/>
  <c r="J923"/>
  <c r="J787"/>
  <c r="J728"/>
  <c r="BK701"/>
  <c r="BK643"/>
  <c r="J588"/>
  <c r="J541"/>
  <c r="BK493"/>
  <c r="J433"/>
  <c r="BK397"/>
  <c r="J300"/>
  <c r="J278"/>
  <c r="J225"/>
  <c r="BK816"/>
  <c r="J777"/>
  <c r="BK709"/>
  <c r="J594"/>
  <c r="J547"/>
  <c r="BK523"/>
  <c r="BK399"/>
  <c r="J334"/>
  <c r="J294"/>
  <c r="J195"/>
  <c r="J1547"/>
  <c r="J1541"/>
  <c r="J1535"/>
  <c r="J1529"/>
  <c r="J1523"/>
  <c r="BK1517"/>
  <c r="BK1511"/>
  <c r="J1507"/>
  <c r="BK1501"/>
  <c r="J1495"/>
  <c r="J1489"/>
  <c r="BK1483"/>
  <c r="BK1475"/>
  <c r="BK1469"/>
  <c r="BK1461"/>
  <c r="J1455"/>
  <c r="BK1445"/>
  <c r="BK1439"/>
  <c r="J1433"/>
  <c r="BK1427"/>
  <c r="J1421"/>
  <c r="BK1413"/>
  <c r="BK1407"/>
  <c r="J1398"/>
  <c r="J1391"/>
  <c r="J1381"/>
  <c r="J1372"/>
  <c r="BK1362"/>
  <c r="J1356"/>
  <c r="BK1348"/>
  <c r="J1342"/>
  <c r="BK1336"/>
  <c r="BK1327"/>
  <c r="J1319"/>
  <c r="BK1309"/>
  <c r="J1303"/>
  <c r="BK1295"/>
  <c r="J1291"/>
  <c r="BK1283"/>
  <c r="BK1277"/>
  <c r="J1271"/>
  <c r="J1265"/>
  <c r="BK1259"/>
  <c r="J1253"/>
  <c r="BK1243"/>
  <c r="BK1233"/>
  <c r="BK1227"/>
  <c r="BK1217"/>
  <c r="J1207"/>
  <c r="BK1199"/>
  <c r="J1193"/>
  <c r="BK1187"/>
  <c r="J1181"/>
  <c r="BK1173"/>
  <c r="BK1163"/>
  <c r="J1157"/>
  <c r="J1149"/>
  <c r="J1143"/>
  <c r="J1137"/>
  <c r="J1129"/>
  <c r="BK1117"/>
  <c r="BK1107"/>
  <c r="BK1097"/>
  <c r="BK1087"/>
  <c r="BK1079"/>
  <c r="J1075"/>
  <c r="BK1067"/>
  <c r="BK1061"/>
  <c r="J1055"/>
  <c r="BK1047"/>
  <c r="J1041"/>
  <c r="J1031"/>
  <c r="BK1025"/>
  <c r="J956"/>
  <c r="BK911"/>
  <c r="BK830"/>
  <c r="J775"/>
  <c r="J680"/>
  <c r="J596"/>
  <c r="J535"/>
  <c r="J485"/>
  <c r="J419"/>
  <c r="J375"/>
  <c r="J354"/>
  <c r="J302"/>
  <c r="J253"/>
  <c r="J185"/>
  <c r="J996"/>
  <c r="BK990"/>
  <c r="J982"/>
  <c r="J935"/>
  <c r="BK915"/>
  <c r="BK870"/>
  <c r="J836"/>
  <c r="J688"/>
  <c r="BK668"/>
  <c r="BK616"/>
  <c r="J515"/>
  <c r="BK451"/>
  <c r="BK411"/>
  <c r="BK346"/>
  <c r="J306"/>
  <c r="BK241"/>
  <c r="J191"/>
  <c r="J1004"/>
  <c r="BK923"/>
  <c r="BK892"/>
  <c r="J828"/>
  <c r="J800"/>
  <c r="BK755"/>
  <c r="J707"/>
  <c r="J643"/>
  <c r="BK586"/>
  <c r="J499"/>
  <c r="J461"/>
  <c r="J395"/>
  <c r="J346"/>
  <c r="BK312"/>
  <c r="J258"/>
  <c r="J209"/>
  <c r="BK177"/>
  <c r="J909"/>
  <c r="BK886"/>
  <c r="BK814"/>
  <c r="J763"/>
  <c r="BK635"/>
  <c r="BK572"/>
  <c r="BK517"/>
  <c r="BK465"/>
  <c r="J441"/>
  <c r="J401"/>
  <c r="J348"/>
  <c r="J280"/>
  <c r="BK221"/>
  <c r="J193"/>
  <c r="J143"/>
  <c r="BK964"/>
  <c r="J903"/>
  <c r="J862"/>
  <c r="J816"/>
  <c r="J794"/>
  <c r="BK769"/>
  <c r="J751"/>
  <c r="J724"/>
  <c r="BK662"/>
  <c r="J631"/>
  <c r="BK592"/>
  <c r="BK535"/>
  <c r="J407"/>
  <c r="BK373"/>
  <c r="BK308"/>
  <c r="BK262"/>
  <c r="J215"/>
  <c r="BK164"/>
  <c r="J139"/>
  <c r="BK966"/>
  <c r="J876"/>
  <c r="J734"/>
  <c r="BK676"/>
  <c r="J620"/>
  <c r="BK564"/>
  <c r="BK513"/>
  <c r="BK437"/>
  <c r="J373"/>
  <c r="J326"/>
  <c r="J268"/>
  <c r="J223"/>
  <c r="J850"/>
  <c r="BK806"/>
  <c r="BK765"/>
  <c r="J660"/>
  <c r="J608"/>
  <c r="BK578"/>
  <c r="J531"/>
  <c r="J517"/>
  <c r="BK433"/>
  <c r="BK379"/>
  <c r="J314"/>
  <c r="J241"/>
  <c r="BK1547"/>
  <c r="BK1541"/>
  <c r="BK1535"/>
  <c r="J1531"/>
  <c r="BK1523"/>
  <c r="J1517"/>
  <c r="BK1509"/>
  <c r="J1503"/>
  <c r="BK1495"/>
  <c r="BK1489"/>
  <c r="J1483"/>
  <c r="BK1473"/>
  <c r="BK1467"/>
  <c r="J1461"/>
  <c r="BK1453"/>
  <c r="BK1447"/>
  <c r="BK1441"/>
  <c r="BK1435"/>
  <c r="J1429"/>
  <c r="J1423"/>
  <c r="J1417"/>
  <c r="BK1409"/>
  <c r="J1402"/>
  <c r="J1393"/>
  <c r="BK1387"/>
  <c r="J1383"/>
  <c r="J1375"/>
  <c r="BK1368"/>
  <c r="J1360"/>
  <c r="BK1352"/>
  <c r="BK1346"/>
  <c r="BK1340"/>
  <c r="BK1334"/>
  <c r="BK1321"/>
  <c r="J1315"/>
  <c r="BK1305"/>
  <c r="J1297"/>
  <c r="BK1287"/>
  <c r="J1279"/>
  <c r="BK1271"/>
  <c r="BK1267"/>
  <c r="J1261"/>
  <c r="J1255"/>
  <c r="BK1247"/>
  <c r="BK1241"/>
  <c r="J1235"/>
  <c r="J1229"/>
  <c r="BK1221"/>
  <c r="J1215"/>
  <c r="J1211"/>
  <c r="BK1201"/>
  <c r="BK1195"/>
  <c r="BK1189"/>
  <c r="J1183"/>
  <c r="J1171"/>
  <c r="J1165"/>
  <c r="BK1159"/>
  <c r="BK1151"/>
  <c r="BK1143"/>
  <c r="BK1133"/>
  <c r="BK1127"/>
  <c r="J1123"/>
  <c r="BK1115"/>
  <c r="BK1109"/>
  <c r="J1103"/>
  <c r="BK1095"/>
  <c r="J1089"/>
  <c r="BK1081"/>
  <c r="J1077"/>
  <c r="J1067"/>
  <c r="BK1059"/>
  <c r="J1051"/>
  <c r="J1043"/>
  <c r="BK1037"/>
  <c r="BK1029"/>
  <c r="BK1023"/>
  <c r="J945"/>
  <c r="BK897"/>
  <c r="BK854"/>
  <c r="J802"/>
  <c r="J722"/>
  <c r="J664"/>
  <c r="J572"/>
  <c r="BK497"/>
  <c r="BK463"/>
  <c r="BK385"/>
  <c r="BK322"/>
  <c r="J284"/>
  <c r="BK237"/>
  <c r="BK1004"/>
  <c r="BK996"/>
  <c r="BK980"/>
  <c r="J962"/>
  <c r="J931"/>
  <c r="J901"/>
  <c r="BK838"/>
  <c r="BK697"/>
  <c r="J678"/>
  <c r="BK629"/>
  <c r="J554"/>
  <c r="BK479"/>
  <c r="BK439"/>
  <c r="J413"/>
  <c r="J330"/>
  <c r="BK278"/>
  <c r="BK235"/>
  <c r="BK205"/>
  <c r="J152"/>
  <c r="BK1000"/>
  <c r="J933"/>
  <c r="J905"/>
  <c r="BK850"/>
  <c r="BK787"/>
  <c r="BK751"/>
  <c r="BK691"/>
  <c r="BK631"/>
  <c r="J612"/>
  <c r="BK551"/>
  <c r="J501"/>
  <c r="J463"/>
  <c r="J368"/>
  <c r="BK342"/>
  <c r="BK310"/>
  <c r="J237"/>
  <c r="J173"/>
  <c r="J970"/>
  <c r="J927"/>
  <c r="J892"/>
  <c r="J866"/>
  <c r="BK800"/>
  <c r="BK737"/>
  <c r="J682"/>
  <c r="J574"/>
  <c r="BK545"/>
  <c r="J491"/>
  <c r="J459"/>
  <c r="BK427"/>
  <c r="J411"/>
  <c r="BK362"/>
  <c r="BK296"/>
  <c r="BK245"/>
  <c r="BK203"/>
  <c r="J166"/>
  <c r="J974"/>
  <c r="BK913"/>
  <c r="J874"/>
  <c r="J826"/>
  <c r="J810"/>
  <c r="BK792"/>
  <c r="BK753"/>
  <c r="J720"/>
  <c r="BK646"/>
  <c r="J604"/>
  <c r="BK558"/>
  <c r="BK507"/>
  <c r="BK395"/>
  <c r="BK334"/>
  <c r="BK286"/>
  <c r="J247"/>
  <c r="J199"/>
  <c r="BK162"/>
  <c r="J137"/>
  <c r="BK1021"/>
  <c r="BK1012"/>
  <c r="J1010"/>
  <c r="J842"/>
  <c r="J812"/>
  <c r="J796"/>
  <c r="BK767"/>
  <c r="J695"/>
  <c r="BK652"/>
  <c r="J618"/>
  <c r="J580"/>
  <c r="BK543"/>
  <c r="J493"/>
  <c r="J471"/>
  <c r="J449"/>
  <c r="BK413"/>
  <c r="J397"/>
  <c r="BK356"/>
  <c r="BK320"/>
  <c r="J229"/>
  <c r="J205"/>
  <c r="BK154"/>
  <c r="BK937"/>
  <c r="J886"/>
  <c r="BK866"/>
  <c r="BK747"/>
  <c r="BK703"/>
  <c r="J641"/>
  <c r="BK610"/>
  <c r="BK554"/>
  <c r="J529"/>
  <c r="BK489"/>
  <c r="J417"/>
  <c r="J377"/>
  <c r="BK352"/>
  <c r="BK282"/>
  <c r="BK247"/>
  <c r="J856"/>
  <c r="BK808"/>
  <c r="J755"/>
  <c r="J648"/>
  <c r="BK588"/>
  <c r="BK1499"/>
  <c r="BK1491"/>
  <c r="BK1485"/>
  <c r="BK1477"/>
  <c r="J1471"/>
  <c r="J1465"/>
  <c r="BK1459"/>
  <c r="J1453"/>
  <c r="J1447"/>
  <c r="J1441"/>
  <c r="BK1433"/>
  <c r="BK1425"/>
  <c r="BK1417"/>
  <c r="BK1411"/>
  <c r="BK1404"/>
  <c r="BK1398"/>
  <c r="J1389"/>
  <c r="J1385"/>
  <c r="J1377"/>
  <c r="J1368"/>
  <c r="J1362"/>
  <c r="BK1354"/>
  <c r="J1348"/>
  <c r="J1340"/>
  <c r="BK1329"/>
  <c r="BK1323"/>
  <c r="J1317"/>
  <c r="J1309"/>
  <c r="J1301"/>
  <c r="J1295"/>
  <c r="J1289"/>
  <c r="J1283"/>
  <c r="BK1275"/>
  <c r="J1269"/>
  <c r="BK1261"/>
  <c r="BK1251"/>
  <c r="J1247"/>
  <c r="J1241"/>
  <c r="J1237"/>
  <c r="J1231"/>
  <c r="J1223"/>
  <c r="BK1215"/>
  <c r="BK1207"/>
  <c r="J1201"/>
  <c r="J1195"/>
  <c r="J1189"/>
  <c r="BK1183"/>
  <c r="BK1177"/>
  <c r="BK1165"/>
  <c r="BK1161"/>
  <c r="J1155"/>
  <c r="J1147"/>
  <c r="BK1139"/>
  <c r="J1135"/>
  <c r="J1121"/>
  <c r="J1113"/>
  <c r="J1107"/>
  <c r="J1101"/>
  <c r="BK1093"/>
  <c r="J1081"/>
  <c r="J1073"/>
  <c r="BK1069"/>
  <c r="BK1063"/>
  <c r="BK1057"/>
  <c r="J1053"/>
  <c r="J1047"/>
  <c r="J1039"/>
  <c r="J1035"/>
  <c r="BK1027"/>
  <c r="J1021"/>
  <c r="BK947"/>
  <c r="BK894"/>
  <c r="BK842"/>
  <c r="J753"/>
  <c r="J718"/>
  <c r="J662"/>
  <c r="J566"/>
  <c r="J489"/>
  <c r="J445"/>
  <c r="J364"/>
  <c r="BK326"/>
  <c r="BK272"/>
  <c r="J217"/>
  <c r="BK1002"/>
  <c r="J994"/>
  <c r="BK986"/>
  <c r="BK976"/>
  <c r="BK950"/>
  <c r="BK927"/>
  <c r="J882"/>
  <c r="J848"/>
  <c r="BK713"/>
  <c r="J691"/>
  <c r="J656"/>
  <c r="BK606"/>
  <c r="J525"/>
  <c r="J465"/>
  <c r="J435"/>
  <c r="BK371"/>
  <c r="BK256"/>
  <c r="J231"/>
  <c r="BK156"/>
  <c r="J1002"/>
  <c r="J919"/>
  <c r="J894"/>
  <c r="J854"/>
  <c r="J818"/>
  <c r="BK757"/>
  <c r="J739"/>
  <c r="J629"/>
  <c r="BK598"/>
  <c r="J545"/>
  <c r="BK483"/>
  <c r="BK423"/>
  <c r="BK350"/>
  <c r="BK330"/>
  <c r="BK294"/>
  <c r="J233"/>
  <c r="BK193"/>
  <c r="J160"/>
  <c r="BK974"/>
  <c r="BK945"/>
  <c r="J913"/>
  <c r="BK890"/>
  <c r="BK872"/>
  <c r="BK820"/>
  <c r="J757"/>
  <c r="BK686"/>
  <c r="BK608"/>
  <c r="BK570"/>
  <c r="J475"/>
  <c r="BK457"/>
  <c r="J415"/>
  <c r="J358"/>
  <c r="BK306"/>
  <c r="BK264"/>
  <c r="BK197"/>
  <c r="J986"/>
  <c r="BK941"/>
  <c r="BK864"/>
  <c r="BK822"/>
  <c r="J804"/>
  <c r="J790"/>
  <c r="BK759"/>
  <c r="BK726"/>
  <c r="BK684"/>
  <c r="BK639"/>
  <c r="J570"/>
  <c r="J509"/>
  <c r="BK318"/>
  <c r="BK270"/>
  <c r="BK239"/>
  <c r="J197"/>
  <c r="BK171"/>
  <c r="BK152"/>
  <c r="BK1018"/>
  <c r="J1016"/>
  <c r="J1012"/>
  <c r="BK868"/>
  <c r="J830"/>
  <c r="BK802"/>
  <c r="BK790"/>
  <c r="J769"/>
  <c r="BK732"/>
  <c r="J668"/>
  <c r="BK658"/>
  <c r="J624"/>
  <c r="BK596"/>
  <c r="J558"/>
  <c r="J507"/>
  <c r="J487"/>
  <c r="J457"/>
  <c r="BK441"/>
  <c r="BK405"/>
  <c r="BK393"/>
  <c r="J352"/>
  <c r="BK284"/>
  <c r="BK211"/>
  <c r="BK183"/>
  <c r="BK137"/>
  <c r="BK935"/>
  <c r="J878"/>
  <c r="J783"/>
  <c r="J711"/>
  <c r="BK648"/>
  <c r="BK622"/>
  <c r="BK576"/>
  <c r="BK547"/>
  <c r="BK501"/>
  <c r="J443"/>
  <c r="BK415"/>
  <c r="BK302"/>
  <c r="BK292"/>
  <c r="J251"/>
  <c r="J158"/>
  <c r="BK1008"/>
  <c r="BK810"/>
  <c r="BK775"/>
  <c r="J713"/>
  <c r="J614"/>
  <c r="J576"/>
  <c r="BK533"/>
  <c r="J451"/>
  <c r="J391"/>
  <c r="J356"/>
  <c r="BK300"/>
  <c r="J245"/>
  <c r="J164"/>
  <c r="BK1543"/>
  <c r="BK1539"/>
  <c r="BK1533"/>
  <c r="J1527"/>
  <c r="BK1521"/>
  <c r="BK1513"/>
  <c r="BK1505"/>
  <c r="J1499"/>
  <c r="J1491"/>
  <c r="J1485"/>
  <c r="J1479"/>
  <c r="J1473"/>
  <c r="J1467"/>
  <c r="J1459"/>
  <c r="J1451"/>
  <c r="BK1443"/>
  <c r="J1437"/>
  <c r="BK1429"/>
  <c r="BK1423"/>
  <c r="BK1419"/>
  <c r="J1409"/>
  <c r="BK1400"/>
  <c r="BK1393"/>
  <c r="BK1385"/>
  <c r="BK1379"/>
  <c r="BK1372"/>
  <c r="J1366"/>
  <c r="BK1360"/>
  <c r="J1354"/>
  <c r="J1346"/>
  <c r="BK1338"/>
  <c r="BK1332"/>
  <c r="J1325"/>
  <c r="BK1317"/>
  <c r="BK1311"/>
  <c r="BK1303"/>
  <c r="BK1297"/>
  <c r="BK1289"/>
  <c r="BK1281"/>
  <c r="J1275"/>
  <c r="BK1269"/>
  <c r="J1263"/>
  <c r="J1257"/>
  <c r="BK1249"/>
  <c r="J1239"/>
  <c r="BK1229"/>
  <c r="BK1223"/>
  <c r="J1217"/>
  <c r="BK1209"/>
  <c r="BK1203"/>
  <c r="BK1193"/>
  <c r="J1187"/>
  <c r="J1179"/>
  <c r="J1173"/>
  <c r="BK1167"/>
  <c r="J1161"/>
  <c r="BK1153"/>
  <c r="BK1145"/>
  <c r="BK1137"/>
  <c r="BK1131"/>
  <c r="J1125"/>
  <c r="J1119"/>
  <c r="BK1111"/>
  <c r="J1105"/>
  <c r="J1097"/>
  <c r="BK1091"/>
  <c r="J1085"/>
  <c r="BK1077"/>
  <c r="J1071"/>
  <c r="J1065"/>
  <c r="J1057"/>
  <c r="J1049"/>
  <c r="BK1041"/>
  <c r="BK1035"/>
  <c r="J1029"/>
  <c r="J972"/>
  <c r="J941"/>
  <c r="J870"/>
  <c r="J820"/>
  <c r="BK773"/>
  <c r="J686"/>
  <c r="J658"/>
  <c r="BK580"/>
  <c r="BK499"/>
  <c r="J477"/>
  <c r="BK409"/>
  <c r="BK368"/>
  <c r="J308"/>
  <c r="BK260"/>
  <c r="J201"/>
  <c r="BK175"/>
  <c r="BK994"/>
  <c r="J990"/>
  <c r="BK978"/>
  <c r="J954"/>
  <c r="J921"/>
  <c r="BK862"/>
  <c r="BK826"/>
  <c r="J703"/>
  <c r="J676"/>
  <c r="J646"/>
  <c r="BK495"/>
  <c r="BK455"/>
  <c r="J427"/>
  <c r="BK340"/>
  <c r="BK288"/>
  <c r="J213"/>
  <c r="BK148"/>
  <c r="J950"/>
  <c r="J915"/>
  <c r="J899"/>
  <c r="BK856"/>
  <c r="BK824"/>
  <c r="J767"/>
  <c r="BK720"/>
  <c r="J666"/>
  <c r="J639"/>
  <c r="BK614"/>
  <c r="J582"/>
  <c r="J527"/>
  <c r="BK473"/>
  <c r="J387"/>
  <c r="BK348"/>
  <c r="J316"/>
  <c r="J288"/>
  <c r="J219"/>
  <c r="J181"/>
  <c r="BK972"/>
  <c r="J958"/>
  <c r="BK931"/>
  <c r="J897"/>
  <c r="J884"/>
  <c r="BK836"/>
  <c r="J773"/>
  <c r="BK745"/>
  <c r="J693"/>
  <c r="J584"/>
  <c r="J560"/>
  <c r="J513"/>
  <c r="BK445"/>
  <c r="J421"/>
  <c r="BK387"/>
  <c r="BK354"/>
  <c r="J286"/>
  <c r="J239"/>
  <c r="BK158"/>
  <c r="BK968"/>
  <c r="BK878"/>
  <c r="BK844"/>
  <c r="BK818"/>
  <c r="BK796"/>
  <c r="J765"/>
  <c r="J741"/>
  <c r="BK707"/>
  <c r="BK650"/>
  <c r="BK594"/>
  <c r="J539"/>
  <c r="BK487"/>
  <c r="J405"/>
  <c r="J362"/>
  <c r="J304"/>
  <c r="J264"/>
  <c r="BK229"/>
  <c r="BK191"/>
  <c r="BK160"/>
  <c r="J968"/>
  <c r="BK884"/>
  <c r="BK785"/>
  <c r="BK743"/>
  <c r="BK670"/>
  <c r="J633"/>
  <c r="J578"/>
  <c r="J551"/>
  <c r="J505"/>
  <c r="J483"/>
  <c r="J425"/>
  <c r="J383"/>
  <c r="J371"/>
  <c r="J298"/>
  <c r="J256"/>
  <c r="BK189"/>
  <c r="BK1006"/>
  <c r="J834"/>
  <c r="BK779"/>
  <c r="J705"/>
  <c r="BK602"/>
  <c r="J564"/>
  <c r="BK519"/>
  <c r="BK443"/>
  <c r="BK421"/>
  <c r="BK377"/>
  <c r="J310"/>
  <c r="J262"/>
  <c r="BK185"/>
  <c r="J162"/>
  <c r="J1543"/>
  <c r="J1537"/>
  <c r="J1533"/>
  <c r="BK1527"/>
  <c r="J1521"/>
  <c r="BK1515"/>
  <c r="J1509"/>
  <c r="J1505"/>
  <c r="J1497"/>
  <c r="BK1487"/>
  <c r="BK1479"/>
  <c r="J1475"/>
  <c r="BK1463"/>
  <c r="J1457"/>
  <c r="BK1451"/>
  <c r="J1443"/>
  <c r="J1435"/>
  <c r="J1427"/>
  <c r="J1419"/>
  <c r="J1413"/>
  <c r="J1407"/>
  <c r="BK1396"/>
  <c r="BK1391"/>
  <c r="BK1383"/>
  <c r="BK1377"/>
  <c r="J1370"/>
  <c r="J1364"/>
  <c r="J1358"/>
  <c r="BK1350"/>
  <c r="BK1344"/>
  <c r="J1338"/>
  <c r="J1332"/>
  <c r="BK1325"/>
  <c r="BK1319"/>
  <c r="BK1313"/>
  <c r="J1305"/>
  <c r="J1299"/>
  <c r="BK1291"/>
  <c r="J1285"/>
  <c r="BK1279"/>
  <c r="BK1273"/>
  <c r="BK1265"/>
  <c r="BK1255"/>
  <c r="BK1253"/>
  <c r="J1245"/>
  <c r="BK1237"/>
  <c r="BK1231"/>
  <c r="J1225"/>
  <c r="J1219"/>
  <c r="BK1211"/>
  <c r="BK1205"/>
  <c r="J1199"/>
  <c r="BK1191"/>
  <c r="J1185"/>
  <c r="J1177"/>
  <c r="BK1171"/>
  <c r="J1167"/>
  <c r="BK1157"/>
  <c r="J1151"/>
  <c r="BK1141"/>
  <c r="J1133"/>
  <c r="J1127"/>
  <c r="BK1121"/>
  <c r="J1117"/>
  <c r="J1111"/>
  <c r="BK1103"/>
  <c r="J1099"/>
  <c r="J1093"/>
  <c r="J1087"/>
  <c r="J1083"/>
  <c r="BK1075"/>
  <c r="J1063"/>
  <c r="BK1055"/>
  <c r="BK1049"/>
  <c r="J1045"/>
  <c r="J1037"/>
  <c r="BK1031"/>
  <c r="J1023"/>
  <c r="J952"/>
  <c r="BK905"/>
  <c r="BK828"/>
  <c r="J730"/>
  <c r="BK672"/>
  <c r="J586"/>
  <c r="J519"/>
  <c r="BK471"/>
  <c r="BK407"/>
  <c r="J360"/>
  <c r="BK344"/>
  <c r="BK266"/>
  <c r="BK243"/>
  <c r="J183"/>
  <c r="J1000"/>
  <c r="J992"/>
  <c r="J984"/>
  <c r="J966"/>
  <c r="J947"/>
  <c r="BK925"/>
  <c r="BK880"/>
  <c r="J852"/>
  <c r="BK722"/>
  <c r="J684"/>
  <c r="J654"/>
  <c r="J600"/>
  <c r="BK521"/>
  <c r="BK461"/>
  <c r="BK447"/>
  <c r="J379"/>
  <c r="BK316"/>
  <c r="J243"/>
  <c r="BK223"/>
  <c r="BK201"/>
  <c r="BK143"/>
  <c r="J960"/>
  <c r="BK929"/>
  <c r="BK901"/>
  <c r="BK840"/>
  <c r="BK777"/>
  <c r="J747"/>
  <c r="J701"/>
  <c r="BK656"/>
  <c r="BK624"/>
  <c r="J592"/>
  <c r="BK541"/>
  <c r="J437"/>
  <c r="BK381"/>
  <c r="J328"/>
  <c r="J270"/>
  <c r="BK217"/>
  <c r="J179"/>
  <c r="BK141"/>
  <c r="BK952"/>
  <c r="BK921"/>
  <c r="J890"/>
  <c r="J840"/>
  <c r="BK781"/>
  <c r="BK730"/>
  <c r="BK641"/>
  <c r="BK529"/>
  <c r="BK477"/>
  <c r="BK674"/>
  <c r="BK618"/>
  <c r="BK562"/>
  <c r="J521"/>
  <c r="BK469"/>
  <c r="J366"/>
  <c r="J324"/>
  <c r="J266"/>
  <c r="BK251"/>
  <c r="BK207"/>
  <c r="BK181"/>
  <c r="BK145"/>
  <c r="J1018"/>
  <c r="J1014"/>
  <c r="J1008"/>
  <c r="J838"/>
  <c r="J798"/>
  <c r="J771"/>
  <c r="J737"/>
  <c r="BK688"/>
  <c r="J650"/>
  <c r="BK612"/>
  <c r="BK568"/>
  <c r="J523"/>
  <c r="J503"/>
  <c r="BK485"/>
  <c r="BK453"/>
  <c r="J423"/>
  <c r="BK401"/>
  <c r="BK360"/>
  <c r="J342"/>
  <c r="BK290"/>
  <c r="BK213"/>
  <c r="BK199"/>
  <c r="J141"/>
  <c r="J929"/>
  <c r="J880"/>
  <c r="BK761"/>
  <c r="BK705"/>
  <c r="BK660"/>
  <c r="J626"/>
  <c r="BK574"/>
  <c r="J543"/>
  <c r="J455"/>
  <c r="BK431"/>
  <c r="J385"/>
  <c r="BK314"/>
  <c r="J296"/>
  <c r="BK150"/>
  <c r="J844"/>
  <c r="BK794"/>
  <c r="J743"/>
  <c r="J616"/>
  <c r="BK590"/>
  <c r="BK537"/>
  <c r="BK481"/>
  <c r="BK435"/>
  <c r="BK383"/>
  <c r="J322"/>
  <c r="J235"/>
  <c r="BK179"/>
  <c r="BK1545"/>
  <c r="BK1537"/>
  <c r="BK1531"/>
  <c r="BK1525"/>
  <c r="BK1519"/>
  <c r="J1513"/>
  <c r="BK1507"/>
  <c r="J1501"/>
  <c r="J1493"/>
  <c r="J1481"/>
  <c r="BK1471"/>
  <c r="BK1465"/>
  <c r="BK1457"/>
  <c r="J1449"/>
  <c r="J1439"/>
  <c r="BK1431"/>
  <c r="BK1421"/>
  <c r="J1415"/>
  <c r="BK1402"/>
  <c r="J1396"/>
  <c r="J1387"/>
  <c r="BK1381"/>
  <c r="BK1375"/>
  <c r="BK1366"/>
  <c r="BK1358"/>
  <c r="J1352"/>
  <c r="J1344"/>
  <c r="J1336"/>
  <c r="J1329"/>
  <c r="J1321"/>
  <c r="J1313"/>
  <c r="BK1307"/>
  <c r="BK1301"/>
  <c r="J1293"/>
  <c r="J1287"/>
  <c r="J1277"/>
  <c r="J1267"/>
  <c r="BK1257"/>
  <c r="J1249"/>
  <c r="J1243"/>
  <c r="BK1235"/>
  <c r="BK1225"/>
  <c r="BK1219"/>
  <c r="J1213"/>
  <c r="J1205"/>
  <c r="BK1197"/>
  <c r="BK1185"/>
  <c r="BK1179"/>
  <c r="J1175"/>
  <c r="J1169"/>
  <c r="J1159"/>
  <c r="J1153"/>
  <c r="BK1147"/>
  <c r="J1141"/>
  <c r="BK1135"/>
  <c r="BK1129"/>
  <c r="BK1123"/>
  <c r="BK1113"/>
  <c r="J1109"/>
  <c r="BK1101"/>
  <c r="J1095"/>
  <c r="BK1089"/>
  <c r="BK1083"/>
  <c r="BK1073"/>
  <c r="J1069"/>
  <c r="J1061"/>
  <c r="BK1051"/>
  <c r="BK1043"/>
  <c r="BK1033"/>
  <c r="J1025"/>
  <c r="BK970"/>
  <c r="J917"/>
  <c r="J858"/>
  <c r="BK804"/>
  <c r="J726"/>
  <c r="BK678"/>
  <c r="J568"/>
  <c r="J511"/>
  <c r="J479"/>
  <c r="BK389"/>
  <c r="J338"/>
  <c r="J290"/>
  <c r="BK225"/>
  <c r="BK166"/>
  <c r="J998"/>
  <c r="BK988"/>
  <c r="J978"/>
  <c r="BK956"/>
  <c r="J939"/>
  <c r="BK909"/>
  <c r="BK858"/>
  <c r="BK734"/>
  <c r="BK682"/>
  <c r="J672"/>
  <c r="J598"/>
  <c r="BK509"/>
  <c r="BK459"/>
  <c r="BK425"/>
  <c r="J320"/>
  <c r="BK268"/>
  <c r="J211"/>
  <c r="J145"/>
  <c r="BK954"/>
  <c r="BK939"/>
  <c r="J907"/>
  <c r="BK882"/>
  <c r="BK846"/>
  <c r="J781"/>
  <c r="BK711"/>
  <c r="BK664"/>
  <c r="BK620"/>
  <c r="BK566"/>
  <c r="BK505"/>
  <c r="J469"/>
  <c r="BK417"/>
  <c r="J318"/>
  <c r="BK304"/>
  <c r="BK253"/>
  <c r="J189"/>
  <c r="BK168"/>
  <c r="J980"/>
  <c r="BK960"/>
  <c r="J937"/>
  <c r="BK899"/>
  <c r="J888"/>
  <c r="J846"/>
  <c r="J779"/>
  <c r="BK724"/>
  <c r="J674"/>
  <c r="BK604"/>
  <c r="BK549"/>
  <c r="BK503"/>
  <c r="BK429"/>
  <c r="BK403"/>
  <c r="J344"/>
  <c r="J276"/>
  <c r="BK233"/>
  <c r="BK187"/>
  <c r="J988"/>
  <c r="BK917"/>
  <c r="BK876"/>
  <c r="BK834"/>
  <c r="J808"/>
  <c r="J761"/>
  <c r="BK739"/>
  <c r="BK693"/>
  <c r="J635"/>
  <c r="BK600"/>
  <c r="BK531"/>
  <c r="J399"/>
  <c r="J340"/>
  <c r="J282"/>
  <c r="BK258"/>
  <c r="J227"/>
  <c r="J187"/>
  <c r="J154"/>
  <c r="J336"/>
  <c r="J203"/>
  <c r="J150"/>
  <c r="J925"/>
  <c r="J872"/>
  <c r="J759"/>
  <c r="BK718"/>
  <c r="BK695"/>
  <c r="BK637"/>
  <c r="J590"/>
  <c r="J562"/>
  <c r="BK525"/>
  <c r="J447"/>
  <c r="BK375"/>
  <c r="BK336"/>
  <c r="J272"/>
  <c r="BK231"/>
  <c r="BK139"/>
  <c r="BK848"/>
  <c r="J785"/>
  <c r="BK741"/>
  <c r="BK633"/>
  <c r="BK584"/>
  <c r="J549"/>
  <c r="BK527"/>
  <c r="J467"/>
  <c r="J393"/>
  <c r="BK328"/>
  <c r="J292"/>
  <c r="BK215"/>
  <c r="BK173"/>
  <c r="J1545"/>
  <c r="J1539"/>
  <c r="BK1529"/>
  <c r="J1525"/>
  <c r="J1519"/>
  <c r="J1515"/>
  <c r="J1511"/>
  <c r="BK1503"/>
  <c r="BK1497"/>
  <c r="BK1493"/>
  <c r="J1487"/>
  <c r="BK1481"/>
  <c r="J1477"/>
  <c r="J1469"/>
  <c r="J1463"/>
  <c r="BK1455"/>
  <c r="BK1449"/>
  <c r="J1445"/>
  <c r="BK1437"/>
  <c r="J1431"/>
  <c r="J1425"/>
  <c r="BK1415"/>
  <c r="J1411"/>
  <c r="J1404"/>
  <c r="J1400"/>
  <c r="BK1389"/>
  <c r="J1379"/>
  <c r="BK1370"/>
  <c r="BK1364"/>
  <c r="BK1356"/>
  <c r="J1350"/>
  <c r="BK1342"/>
  <c r="J1334"/>
  <c r="J1327"/>
  <c r="J1323"/>
  <c r="BK1315"/>
  <c r="J1311"/>
  <c r="J1307"/>
  <c r="BK1299"/>
  <c r="BK1293"/>
  <c r="BK1285"/>
  <c r="J1281"/>
  <c r="J1273"/>
  <c r="BK1263"/>
  <c r="J1259"/>
  <c r="J1251"/>
  <c r="BK1245"/>
  <c r="BK1239"/>
  <c r="J1233"/>
  <c r="J1227"/>
  <c r="J1221"/>
  <c r="BK1213"/>
  <c r="J1209"/>
  <c r="J1203"/>
  <c r="J1197"/>
  <c r="J1191"/>
  <c r="BK1181"/>
  <c r="BK1175"/>
  <c r="BK1169"/>
  <c r="J1163"/>
  <c r="BK1155"/>
  <c r="BK1149"/>
  <c r="J1145"/>
  <c r="J1139"/>
  <c r="J1131"/>
  <c r="BK1125"/>
  <c r="BK1119"/>
  <c r="J1115"/>
  <c r="BK1105"/>
  <c r="BK1099"/>
  <c r="J1091"/>
  <c r="BK1085"/>
  <c r="J1079"/>
  <c r="BK1071"/>
  <c r="BK1065"/>
  <c r="J1059"/>
  <c r="BK1053"/>
  <c r="BK1045"/>
  <c r="BK1039"/>
  <c r="J1033"/>
  <c r="J1027"/>
  <c r="J964"/>
  <c r="BK919"/>
  <c r="J860"/>
  <c r="BK812"/>
  <c r="BK728"/>
  <c r="BK699"/>
  <c r="J637"/>
  <c r="BK539"/>
  <c r="BK491"/>
  <c r="J453"/>
  <c r="BK391"/>
  <c r="BK358"/>
  <c r="BK298"/>
  <c r="J249"/>
  <c r="BK195"/>
  <c r="J1006"/>
  <c r="BK998"/>
  <c r="BK992"/>
  <c r="BK982"/>
  <c r="BK958"/>
  <c r="BK933"/>
  <c r="BK874"/>
  <c r="BK832"/>
  <c r="J709"/>
  <c r="BK680"/>
  <c r="J670"/>
  <c r="J622"/>
  <c r="J533"/>
  <c r="BK467"/>
  <c r="J431"/>
  <c r="J409"/>
  <c r="BK324"/>
  <c r="BK276"/>
  <c r="BK227"/>
  <c r="J171"/>
  <c i="1" r="AS94"/>
  <c i="2" r="BK943"/>
  <c r="BK903"/>
  <c r="BK860"/>
  <c r="J806"/>
  <c r="BK763"/>
  <c r="J745"/>
  <c r="J697"/>
  <c r="J652"/>
  <c r="J602"/>
  <c r="BK556"/>
  <c r="J497"/>
  <c r="BK449"/>
  <c r="BK364"/>
  <c r="BK338"/>
  <c r="J312"/>
  <c r="BK274"/>
  <c r="J207"/>
  <c r="J156"/>
  <c r="BK962"/>
  <c r="J943"/>
  <c r="J911"/>
  <c r="BK888"/>
  <c r="BK852"/>
  <c r="J822"/>
  <c r="BK771"/>
  <c r="J699"/>
  <c r="BK582"/>
  <c r="J556"/>
  <c r="BK515"/>
  <c r="J473"/>
  <c r="J439"/>
  <c r="BK419"/>
  <c r="BK366"/>
  <c r="BK332"/>
  <c r="J274"/>
  <c r="BK219"/>
  <c r="J175"/>
  <c r="BK984"/>
  <c r="BK907"/>
  <c r="J868"/>
  <c r="J832"/>
  <c r="J814"/>
  <c r="BK798"/>
  <c r="BK783"/>
  <c r="BK749"/>
  <c r="J732"/>
  <c r="J715"/>
  <c r="BK654"/>
  <c r="J610"/>
  <c r="J537"/>
  <c r="BK475"/>
  <c r="J381"/>
  <c r="J332"/>
  <c r="BK280"/>
  <c r="J260"/>
  <c r="J221"/>
  <c r="J177"/>
  <c r="J148"/>
  <c l="1" r="BK136"/>
  <c r="BK147"/>
  <c r="J147"/>
  <c r="J98"/>
  <c r="T370"/>
  <c r="R645"/>
  <c r="T736"/>
  <c r="P136"/>
  <c r="T147"/>
  <c r="BK370"/>
  <c r="J370"/>
  <c r="J101"/>
  <c r="BK645"/>
  <c r="J645"/>
  <c r="J104"/>
  <c r="T690"/>
  <c r="R717"/>
  <c r="BK1020"/>
  <c r="J1020"/>
  <c r="J111"/>
  <c r="T136"/>
  <c r="R147"/>
  <c r="P255"/>
  <c r="P553"/>
  <c r="P628"/>
  <c r="R690"/>
  <c r="P736"/>
  <c r="P789"/>
  <c r="BK896"/>
  <c r="J896"/>
  <c r="J109"/>
  <c r="T896"/>
  <c r="R949"/>
  <c r="R1331"/>
  <c r="T170"/>
  <c r="T255"/>
  <c r="BK553"/>
  <c r="J553"/>
  <c r="J102"/>
  <c r="BK628"/>
  <c r="J628"/>
  <c r="J103"/>
  <c r="BK690"/>
  <c r="J690"/>
  <c r="J105"/>
  <c r="R736"/>
  <c r="R789"/>
  <c r="P896"/>
  <c r="BK949"/>
  <c r="J949"/>
  <c r="J110"/>
  <c r="P949"/>
  <c r="BK1406"/>
  <c r="J1406"/>
  <c r="J115"/>
  <c r="R170"/>
  <c r="R255"/>
  <c r="T553"/>
  <c r="T628"/>
  <c r="P690"/>
  <c r="P717"/>
  <c r="R1020"/>
  <c r="P1331"/>
  <c r="P1374"/>
  <c r="BK1395"/>
  <c r="J1395"/>
  <c r="J114"/>
  <c r="T1395"/>
  <c r="R136"/>
  <c r="P147"/>
  <c r="R370"/>
  <c r="P645"/>
  <c r="BK717"/>
  <c r="J717"/>
  <c r="J106"/>
  <c r="T717"/>
  <c r="T1020"/>
  <c r="P1406"/>
  <c r="BK170"/>
  <c r="J170"/>
  <c r="J99"/>
  <c r="BK255"/>
  <c r="J255"/>
  <c r="J100"/>
  <c r="R553"/>
  <c r="R628"/>
  <c r="BK736"/>
  <c r="J736"/>
  <c r="J107"/>
  <c r="P1020"/>
  <c r="T1331"/>
  <c r="T1374"/>
  <c r="R1406"/>
  <c r="P170"/>
  <c r="P370"/>
  <c r="T645"/>
  <c r="BK789"/>
  <c r="J789"/>
  <c r="J108"/>
  <c r="T789"/>
  <c r="R896"/>
  <c r="T949"/>
  <c r="BK1331"/>
  <c r="J1331"/>
  <c r="J112"/>
  <c r="BK1374"/>
  <c r="J1374"/>
  <c r="J113"/>
  <c r="R1374"/>
  <c r="P1395"/>
  <c r="R1395"/>
  <c r="T1406"/>
  <c r="BE143"/>
  <c r="BE168"/>
  <c r="BE219"/>
  <c r="BE231"/>
  <c r="BE245"/>
  <c r="BE249"/>
  <c r="BE253"/>
  <c r="BE278"/>
  <c r="BE296"/>
  <c r="BE314"/>
  <c r="BE328"/>
  <c r="BE348"/>
  <c r="BE358"/>
  <c r="BE368"/>
  <c r="BE379"/>
  <c r="BE397"/>
  <c r="BE415"/>
  <c r="BE473"/>
  <c r="BE477"/>
  <c r="BE513"/>
  <c r="BE529"/>
  <c r="BE541"/>
  <c r="BE554"/>
  <c r="BE566"/>
  <c r="BE572"/>
  <c r="BE580"/>
  <c r="BE584"/>
  <c r="BE616"/>
  <c r="BE629"/>
  <c r="BE648"/>
  <c r="BE672"/>
  <c r="BE734"/>
  <c r="BE737"/>
  <c r="BE745"/>
  <c r="BE757"/>
  <c r="BE775"/>
  <c r="BE792"/>
  <c r="BE800"/>
  <c r="BE806"/>
  <c r="BE812"/>
  <c r="BE830"/>
  <c r="BE858"/>
  <c r="BE892"/>
  <c r="BE931"/>
  <c r="BE933"/>
  <c r="BE939"/>
  <c r="BE945"/>
  <c r="BE952"/>
  <c r="BE960"/>
  <c r="BE962"/>
  <c r="BE972"/>
  <c r="J131"/>
  <c r="BE141"/>
  <c r="BE145"/>
  <c r="BE150"/>
  <c r="BE195"/>
  <c r="BE247"/>
  <c r="BE270"/>
  <c r="BE272"/>
  <c r="BE282"/>
  <c r="BE288"/>
  <c r="BE298"/>
  <c r="BE316"/>
  <c r="BE320"/>
  <c r="BE352"/>
  <c r="BE360"/>
  <c r="BE399"/>
  <c r="BE405"/>
  <c r="BE425"/>
  <c r="BE431"/>
  <c r="BE451"/>
  <c r="BE467"/>
  <c r="BE469"/>
  <c r="BE495"/>
  <c r="BE505"/>
  <c r="BE523"/>
  <c r="BE547"/>
  <c r="BE564"/>
  <c r="BE578"/>
  <c r="BE596"/>
  <c r="BE646"/>
  <c r="BE652"/>
  <c r="BE660"/>
  <c r="BE664"/>
  <c r="BE676"/>
  <c r="BE701"/>
  <c r="BE741"/>
  <c r="BE755"/>
  <c r="BE759"/>
  <c r="BE777"/>
  <c r="BE796"/>
  <c r="BE844"/>
  <c r="BE850"/>
  <c r="BE856"/>
  <c r="BE888"/>
  <c r="BE894"/>
  <c r="BE901"/>
  <c r="BE903"/>
  <c r="BE907"/>
  <c r="BE915"/>
  <c r="BE919"/>
  <c r="BE947"/>
  <c r="BE968"/>
  <c r="J129"/>
  <c r="BE154"/>
  <c r="BE197"/>
  <c r="BE201"/>
  <c r="BE225"/>
  <c r="BE227"/>
  <c r="BE241"/>
  <c r="BE243"/>
  <c r="BE262"/>
  <c r="BE284"/>
  <c r="BE290"/>
  <c r="BE302"/>
  <c r="BE310"/>
  <c r="BE322"/>
  <c r="BE336"/>
  <c r="BE344"/>
  <c r="BE375"/>
  <c r="BE391"/>
  <c r="BE401"/>
  <c r="BE429"/>
  <c r="BE435"/>
  <c r="BE443"/>
  <c r="BE475"/>
  <c r="BE481"/>
  <c r="BE485"/>
  <c r="BE511"/>
  <c r="BE515"/>
  <c r="BE531"/>
  <c r="BE549"/>
  <c r="BE568"/>
  <c r="BE590"/>
  <c r="BE622"/>
  <c r="BE641"/>
  <c r="BE658"/>
  <c r="BE662"/>
  <c r="BE668"/>
  <c r="BE674"/>
  <c r="BE684"/>
  <c r="BE688"/>
  <c r="BE709"/>
  <c r="BE728"/>
  <c r="BE732"/>
  <c r="BE749"/>
  <c r="BE761"/>
  <c r="BE765"/>
  <c r="BE779"/>
  <c r="BE785"/>
  <c r="BE798"/>
  <c r="BE802"/>
  <c r="BE810"/>
  <c r="BE816"/>
  <c r="BE820"/>
  <c r="BE822"/>
  <c r="BE838"/>
  <c r="BE852"/>
  <c r="BE880"/>
  <c r="BE897"/>
  <c r="BE911"/>
  <c r="BE913"/>
  <c r="BE925"/>
  <c r="BE927"/>
  <c r="BE935"/>
  <c r="BE937"/>
  <c r="BE958"/>
  <c r="BE964"/>
  <c r="BE966"/>
  <c r="BE970"/>
  <c r="BE974"/>
  <c r="BE1004"/>
  <c r="E125"/>
  <c r="BE162"/>
  <c r="BE177"/>
  <c r="BE181"/>
  <c r="BE229"/>
  <c r="BE239"/>
  <c r="BE286"/>
  <c r="BE308"/>
  <c r="BE334"/>
  <c r="BE366"/>
  <c r="BE377"/>
  <c r="BE389"/>
  <c r="BE395"/>
  <c r="BE421"/>
  <c r="BE423"/>
  <c r="BE433"/>
  <c r="BE437"/>
  <c r="BE449"/>
  <c r="BE463"/>
  <c r="BE489"/>
  <c r="BE493"/>
  <c r="BE497"/>
  <c r="BE527"/>
  <c r="BE543"/>
  <c r="BE551"/>
  <c r="BE556"/>
  <c r="BE560"/>
  <c r="BE570"/>
  <c r="BE574"/>
  <c r="BE582"/>
  <c r="BE588"/>
  <c r="BE594"/>
  <c r="BE614"/>
  <c r="BE633"/>
  <c r="BE639"/>
  <c r="BE699"/>
  <c r="BE705"/>
  <c r="BE715"/>
  <c r="BE724"/>
  <c r="BE739"/>
  <c r="BE818"/>
  <c r="BE824"/>
  <c r="BE842"/>
  <c r="BE868"/>
  <c r="BE872"/>
  <c r="BE876"/>
  <c r="BE878"/>
  <c r="BE890"/>
  <c r="BE899"/>
  <c r="BE905"/>
  <c r="BE917"/>
  <c r="BE929"/>
  <c r="BE941"/>
  <c r="BE976"/>
  <c r="BE978"/>
  <c r="BE980"/>
  <c r="BE982"/>
  <c r="BE984"/>
  <c r="BE986"/>
  <c r="BE988"/>
  <c r="BE990"/>
  <c r="BE992"/>
  <c r="BE994"/>
  <c r="BE996"/>
  <c r="BE998"/>
  <c r="BE1000"/>
  <c r="BE137"/>
  <c r="BE158"/>
  <c r="BE164"/>
  <c r="BE173"/>
  <c r="BE187"/>
  <c r="BE189"/>
  <c r="BE203"/>
  <c r="BE209"/>
  <c r="BE211"/>
  <c r="BE233"/>
  <c r="BE258"/>
  <c r="BE276"/>
  <c r="BE292"/>
  <c r="BE294"/>
  <c r="BE300"/>
  <c r="BE342"/>
  <c r="BE350"/>
  <c r="BE356"/>
  <c r="BE371"/>
  <c r="BE381"/>
  <c r="BE387"/>
  <c r="BE455"/>
  <c r="BE459"/>
  <c r="BE461"/>
  <c r="BE465"/>
  <c r="BE501"/>
  <c r="BE521"/>
  <c r="BE525"/>
  <c r="BE558"/>
  <c r="BE576"/>
  <c r="BE635"/>
  <c r="BE643"/>
  <c r="BE682"/>
  <c r="BE691"/>
  <c r="BE693"/>
  <c r="BE695"/>
  <c r="BE713"/>
  <c r="BE720"/>
  <c r="BE743"/>
  <c r="BE751"/>
  <c r="BE767"/>
  <c r="BE769"/>
  <c r="BE771"/>
  <c r="BE808"/>
  <c r="BE826"/>
  <c r="BE834"/>
  <c r="BE840"/>
  <c r="BE864"/>
  <c r="BE866"/>
  <c r="BE874"/>
  <c r="BE882"/>
  <c r="BE909"/>
  <c r="BE921"/>
  <c r="BE923"/>
  <c r="BE943"/>
  <c r="BE954"/>
  <c r="BE1021"/>
  <c r="BE1023"/>
  <c r="BE1025"/>
  <c r="BE1027"/>
  <c r="BE1029"/>
  <c r="BE1031"/>
  <c r="BE1033"/>
  <c r="BE1035"/>
  <c r="BE1037"/>
  <c r="BE1039"/>
  <c r="BE1041"/>
  <c r="BE1043"/>
  <c r="BE1045"/>
  <c r="BE1047"/>
  <c r="BE1049"/>
  <c r="BE1051"/>
  <c r="BE1053"/>
  <c r="BE1055"/>
  <c r="BE1057"/>
  <c r="BE1059"/>
  <c r="BE1061"/>
  <c r="BE1063"/>
  <c r="BE1065"/>
  <c r="BE1067"/>
  <c r="BE1069"/>
  <c r="BE1071"/>
  <c r="BE1073"/>
  <c r="BE1075"/>
  <c r="BE1077"/>
  <c r="BE1079"/>
  <c r="BE1081"/>
  <c r="BE1083"/>
  <c r="BE1085"/>
  <c r="BE1087"/>
  <c r="BE1089"/>
  <c r="BE1091"/>
  <c r="BE1093"/>
  <c r="BE1095"/>
  <c r="BE1097"/>
  <c r="BE1099"/>
  <c r="BE1101"/>
  <c r="BE1103"/>
  <c r="BE1105"/>
  <c r="BE1107"/>
  <c r="BE1109"/>
  <c r="BE1111"/>
  <c r="BE1113"/>
  <c r="BE1115"/>
  <c r="BE1117"/>
  <c r="BE1119"/>
  <c r="BE1121"/>
  <c r="BE1123"/>
  <c r="BE1125"/>
  <c r="BE1127"/>
  <c r="BE1129"/>
  <c r="BE1131"/>
  <c r="BE1133"/>
  <c r="BE1135"/>
  <c r="BE1137"/>
  <c r="BE1139"/>
  <c r="BE1141"/>
  <c r="BE1143"/>
  <c r="BE1145"/>
  <c r="BE1147"/>
  <c r="BE1149"/>
  <c r="BE1151"/>
  <c r="BE1153"/>
  <c r="BE1155"/>
  <c r="BE1157"/>
  <c r="BE1159"/>
  <c r="BE1161"/>
  <c r="BE1163"/>
  <c r="BE1165"/>
  <c r="BE1167"/>
  <c r="BE1169"/>
  <c r="BE1171"/>
  <c r="BE1173"/>
  <c r="BE1175"/>
  <c r="BE1177"/>
  <c r="BE1179"/>
  <c r="BE1181"/>
  <c r="BE1183"/>
  <c r="BE1185"/>
  <c r="BE1187"/>
  <c r="BE1189"/>
  <c r="BE1191"/>
  <c r="BE1193"/>
  <c r="BE1195"/>
  <c r="BE1197"/>
  <c r="BE1199"/>
  <c r="BE1201"/>
  <c r="BE1203"/>
  <c r="BE1205"/>
  <c r="BE1207"/>
  <c r="BE1209"/>
  <c r="BE1211"/>
  <c r="BE1213"/>
  <c r="BE1215"/>
  <c r="BE1217"/>
  <c r="BE1219"/>
  <c r="BE1221"/>
  <c r="BE1223"/>
  <c r="BE1225"/>
  <c r="BE1227"/>
  <c r="BE1229"/>
  <c r="BE1231"/>
  <c r="BE1233"/>
  <c r="BE1235"/>
  <c r="BE1237"/>
  <c r="BE1239"/>
  <c r="BE1241"/>
  <c r="BE1243"/>
  <c r="BE1245"/>
  <c r="BE1247"/>
  <c r="BE1249"/>
  <c r="BE1251"/>
  <c r="BE1253"/>
  <c r="BE1255"/>
  <c r="BE1257"/>
  <c r="BE1259"/>
  <c r="BE1261"/>
  <c r="BE1263"/>
  <c r="BE1265"/>
  <c r="BE1267"/>
  <c r="BE1269"/>
  <c r="BE1271"/>
  <c r="BE1273"/>
  <c r="BE1275"/>
  <c r="BE1277"/>
  <c r="BE1279"/>
  <c r="BE1281"/>
  <c r="BE1283"/>
  <c r="BE1285"/>
  <c r="BE1287"/>
  <c r="BE1289"/>
  <c r="BE1291"/>
  <c r="BE1293"/>
  <c r="BE1295"/>
  <c r="BE1297"/>
  <c r="BE1299"/>
  <c r="BE1301"/>
  <c r="BE1303"/>
  <c r="BE1305"/>
  <c r="BE1307"/>
  <c r="BE1309"/>
  <c r="BE1311"/>
  <c r="BE1313"/>
  <c r="BE1315"/>
  <c r="BE1317"/>
  <c r="BE1319"/>
  <c r="BE1321"/>
  <c r="BE1323"/>
  <c r="BE1325"/>
  <c r="BE1327"/>
  <c r="BE1329"/>
  <c r="BE1332"/>
  <c r="BE1334"/>
  <c r="BE1336"/>
  <c r="BE1338"/>
  <c r="BE1340"/>
  <c r="BE1342"/>
  <c r="BE1344"/>
  <c r="BE1346"/>
  <c r="BE1348"/>
  <c r="BE1350"/>
  <c r="BE1352"/>
  <c r="BE1354"/>
  <c r="BE1356"/>
  <c r="BE1358"/>
  <c r="BE1360"/>
  <c r="BE1362"/>
  <c r="BE1364"/>
  <c r="BE1366"/>
  <c r="BE1368"/>
  <c r="BE1370"/>
  <c r="BE1372"/>
  <c r="BE1375"/>
  <c r="BE1377"/>
  <c r="BE1379"/>
  <c r="BE1381"/>
  <c r="BE1383"/>
  <c r="BE1385"/>
  <c r="BE1387"/>
  <c r="BE1389"/>
  <c r="BE1391"/>
  <c r="BE1393"/>
  <c r="BE1396"/>
  <c r="BE1398"/>
  <c r="BE1400"/>
  <c r="BE1402"/>
  <c r="BE1404"/>
  <c r="BE1407"/>
  <c r="BE1409"/>
  <c r="BE1411"/>
  <c r="BE1413"/>
  <c r="BE1415"/>
  <c r="BE1417"/>
  <c r="BE1419"/>
  <c r="BE1421"/>
  <c r="BE1423"/>
  <c r="BE1425"/>
  <c r="BE1427"/>
  <c r="BE1429"/>
  <c r="BE1431"/>
  <c r="BE1433"/>
  <c r="BE1435"/>
  <c r="BE1437"/>
  <c r="BE1439"/>
  <c r="BE1441"/>
  <c r="BE1443"/>
  <c r="BE1445"/>
  <c r="BE1447"/>
  <c r="BE1449"/>
  <c r="BE1451"/>
  <c r="BE1453"/>
  <c r="BE1455"/>
  <c r="BE1457"/>
  <c r="BE1459"/>
  <c r="BE1461"/>
  <c r="BE1463"/>
  <c r="BE1465"/>
  <c r="BE1467"/>
  <c r="BE1469"/>
  <c r="BE1471"/>
  <c r="BE1473"/>
  <c r="BE1475"/>
  <c r="BE1477"/>
  <c r="BE1479"/>
  <c r="BE1481"/>
  <c r="BE1483"/>
  <c r="BE1485"/>
  <c r="BE1487"/>
  <c r="BE1489"/>
  <c r="BE1491"/>
  <c r="BE1493"/>
  <c r="BE1495"/>
  <c r="BE1497"/>
  <c r="BE1499"/>
  <c r="BE1501"/>
  <c r="BE1503"/>
  <c r="BE1505"/>
  <c r="BE1507"/>
  <c r="BE1509"/>
  <c r="BE1511"/>
  <c r="BE1513"/>
  <c r="BE1515"/>
  <c r="BE1517"/>
  <c r="BE1519"/>
  <c r="BE1521"/>
  <c r="BE1523"/>
  <c r="BE1525"/>
  <c r="BE1527"/>
  <c r="BE1529"/>
  <c r="BE1531"/>
  <c r="BE1533"/>
  <c r="BE1535"/>
  <c r="BE1537"/>
  <c r="BE1539"/>
  <c r="BE1541"/>
  <c r="BE1543"/>
  <c r="BE1545"/>
  <c r="BE1547"/>
  <c r="F132"/>
  <c r="BE139"/>
  <c r="BE148"/>
  <c r="BE152"/>
  <c r="BE156"/>
  <c r="BE175"/>
  <c r="BE191"/>
  <c r="BE193"/>
  <c r="BE205"/>
  <c r="BE207"/>
  <c r="BE217"/>
  <c r="BE223"/>
  <c r="BE237"/>
  <c r="BE256"/>
  <c r="BE260"/>
  <c r="BE264"/>
  <c r="BE266"/>
  <c r="BE268"/>
  <c r="BE274"/>
  <c r="BE306"/>
  <c r="BE318"/>
  <c r="BE326"/>
  <c r="BE338"/>
  <c r="BE340"/>
  <c r="BE364"/>
  <c r="BE385"/>
  <c r="BE409"/>
  <c r="BE411"/>
  <c r="BE417"/>
  <c r="BE441"/>
  <c r="BE445"/>
  <c r="BE447"/>
  <c r="BE453"/>
  <c r="BE457"/>
  <c r="BE479"/>
  <c r="BE491"/>
  <c r="BE503"/>
  <c r="BE539"/>
  <c r="BE562"/>
  <c r="BE600"/>
  <c r="BE606"/>
  <c r="BE612"/>
  <c r="BE624"/>
  <c r="BE626"/>
  <c r="BE631"/>
  <c r="BE650"/>
  <c r="BE654"/>
  <c r="BE666"/>
  <c r="BE670"/>
  <c r="BE678"/>
  <c r="BE718"/>
  <c r="BE753"/>
  <c r="BE763"/>
  <c r="BE773"/>
  <c r="BE783"/>
  <c r="BE804"/>
  <c r="BE814"/>
  <c r="BE832"/>
  <c r="BE846"/>
  <c r="BE862"/>
  <c r="BE171"/>
  <c r="BE183"/>
  <c r="BE199"/>
  <c r="BE213"/>
  <c r="BE215"/>
  <c r="BE280"/>
  <c r="BE312"/>
  <c r="BE324"/>
  <c r="BE332"/>
  <c r="BE354"/>
  <c r="BE362"/>
  <c r="BE393"/>
  <c r="BE403"/>
  <c r="BE407"/>
  <c r="BE413"/>
  <c r="BE471"/>
  <c r="BE487"/>
  <c r="BE507"/>
  <c r="BE509"/>
  <c r="BE533"/>
  <c r="BE586"/>
  <c r="BE598"/>
  <c r="BE604"/>
  <c r="BE608"/>
  <c r="BE618"/>
  <c r="BE697"/>
  <c r="BE707"/>
  <c r="BE722"/>
  <c r="BE726"/>
  <c r="BE730"/>
  <c r="BE781"/>
  <c r="BE854"/>
  <c r="BE870"/>
  <c r="BE884"/>
  <c r="BE886"/>
  <c r="BE950"/>
  <c r="BE956"/>
  <c r="BE1002"/>
  <c r="BE160"/>
  <c r="BE166"/>
  <c r="BE179"/>
  <c r="BE185"/>
  <c r="BE221"/>
  <c r="BE235"/>
  <c r="BE251"/>
  <c r="BE304"/>
  <c r="BE330"/>
  <c r="BE346"/>
  <c r="BE373"/>
  <c r="BE383"/>
  <c r="BE419"/>
  <c r="BE427"/>
  <c r="BE439"/>
  <c r="BE483"/>
  <c r="BE499"/>
  <c r="BE517"/>
  <c r="BE519"/>
  <c r="BE535"/>
  <c r="BE537"/>
  <c r="BE545"/>
  <c r="BE592"/>
  <c r="BE602"/>
  <c r="BE610"/>
  <c r="BE620"/>
  <c r="BE637"/>
  <c r="BE656"/>
  <c r="BE680"/>
  <c r="BE686"/>
  <c r="BE703"/>
  <c r="BE711"/>
  <c r="BE747"/>
  <c r="BE787"/>
  <c r="BE790"/>
  <c r="BE794"/>
  <c r="BE828"/>
  <c r="BE836"/>
  <c r="BE848"/>
  <c r="BE860"/>
  <c r="BE1006"/>
  <c r="BE1008"/>
  <c r="BE1010"/>
  <c r="BE1012"/>
  <c r="BE1014"/>
  <c r="BE1016"/>
  <c r="BE1018"/>
  <c r="F35"/>
  <c i="1" r="BB95"/>
  <c r="BB94"/>
  <c r="W31"/>
  <c i="2" r="J34"/>
  <c i="1" r="AW95"/>
  <c i="2" r="F36"/>
  <c i="1" r="BC95"/>
  <c r="BC94"/>
  <c r="W32"/>
  <c i="2" r="F37"/>
  <c i="1" r="BD95"/>
  <c r="BD94"/>
  <c r="W33"/>
  <c i="2" r="F34"/>
  <c i="1" r="BA95"/>
  <c r="BA94"/>
  <c r="AW94"/>
  <c r="AK30"/>
  <c i="2" l="1" r="P135"/>
  <c i="1" r="AU95"/>
  <c i="2" r="R135"/>
  <c r="T135"/>
  <c r="BK135"/>
  <c r="J135"/>
  <c r="J136"/>
  <c r="J97"/>
  <c i="1" r="AU94"/>
  <c i="2" r="F33"/>
  <c i="1" r="AZ95"/>
  <c r="AZ94"/>
  <c r="AV94"/>
  <c r="AK29"/>
  <c r="AX94"/>
  <c r="AY94"/>
  <c i="2" r="J30"/>
  <c i="1" r="AG95"/>
  <c r="AG94"/>
  <c r="AK26"/>
  <c i="2" r="J33"/>
  <c i="1" r="AV95"/>
  <c r="AT95"/>
  <c r="AN95"/>
  <c r="W30"/>
  <c i="2" l="1" r="J96"/>
  <c i="1" r="AK35"/>
  <c i="2" r="J39"/>
  <c i="1" r="AT94"/>
  <c r="W29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<sst xmlns="http://schemas.openxmlformats.org/spreadsheetml/2006/main">
  <si>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</si>
  <si>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</si>
  <si>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</si>
  <si>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</si>
  <si>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</si>
  <si>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{5bd9fe5a-07fe-4007-8602-f111639cbe8b}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</si>
  <si>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</si>
  <si>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</si>
  <si>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</si>
  <si>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</si>
  <si>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</si>
  <si>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</si>
  <si>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</si>
  <si>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</si>
  <si>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XXX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</si>
  <si>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</si>
  <si>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</si>
  <si>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Dodávka elektromateriálu SEE 2023 - výdejní město Hradec Králové</t>
  </si>
  <si>
    <t>KSO:</t>
  </si>
  <si>
    <t>CC-CZ:</t>
  </si>
  <si>
    <t>Místo:</t>
  </si>
  <si>
    <t xml:space="preserve"> </t>
  </si>
  <si>
    <t>Datum:</t>
  </si>
  <si>
    <t>6. 1. 2023</t>
  </si>
  <si>
    <t>Zadavatel:</t>
  </si>
  <si>
    <t>IČ:</t>
  </si>
  <si>
    <t>70994234</t>
  </si>
  <si>
    <t>Správa železnic, státní organizace, OŘ HK</t>
  </si>
  <si>
    <t>DIČ:</t>
  </si>
  <si>
    <t>CZ70994234</t>
  </si>
  <si>
    <t>Uchazeč:</t>
  </si>
  <si>
    <t>Vyplň údaj</t>
  </si>
  <si>
    <t>Projektant:</t>
  </si>
  <si>
    <t>True</t>
  </si>
  <si>
    <t>Zpracovatel:</t>
  </si>
  <si>
    <t>Jiří Feltl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</si>
  <si>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</si>
  <si>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</si>
  <si>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</si>
  <si>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</si>
  <si>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</si>
  <si>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</si>
  <si>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</si>
  <si>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</si>
  <si>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</si>
  <si>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</si>
  <si>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</si>
  <si>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</si>
  <si>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</si>
  <si>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</si>
  <si>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</si>
  <si>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</si>
  <si>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</si>
  <si>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</si>
  <si>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</si>
  <si>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</si>
  <si>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</si>
  <si>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</si>
  <si>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</si>
  <si>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</si>
  <si>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</si>
  <si>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</si>
  <si>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</si>
  <si>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</si>
  <si>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</si>
  <si>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</si>
  <si>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</si>
  <si>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</si>
  <si>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</si>
  <si>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</si>
  <si>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</si>
  <si>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</si>
  <si>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</si>
  <si>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</si>
  <si>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</si>
  <si>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</si>
  <si>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</si>
  <si>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</si>
  <si>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</si>
  <si>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</si>
  <si>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</si>
  <si>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</si>
  <si>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R01</t>
  </si>
  <si>
    <t>Infrastruktura</t>
  </si>
  <si>
    <t>STA</t>
  </si>
  <si>
    <t>1</t>
  </si>
  <si>
    <t>{12a46331-bb56-4d9c-8587-c422039db0ee}</t>
  </si>
  <si>
    <t>2</t>
  </si>
  <si>
    <t>KRYCÍ LIST SOUPISU PRACÍ</t>
  </si>
  <si>
    <t>Objekt:</t>
  </si>
  <si>
    <t>R01 - Infrastruktura</t>
  </si>
  <si>
    <t>REKAPITULACE ČLENĚNÍ SOUPISU PRACÍ</t>
  </si>
  <si>
    <t>Kód dílu - Popis</t>
  </si>
  <si>
    <t>Cena celkem [CZK]</t>
  </si>
  <si>
    <t>Náklady ze soupisu prací</t>
  </si>
  <si>
    <t>-1</t>
  </si>
  <si>
    <t>OST1 - Zdroje, akumulátory</t>
  </si>
  <si>
    <t>OST2 - Transformátory, teplomety, přímotopy, příslušenství</t>
  </si>
  <si>
    <t>OST3 - Vypínače, spínače, příslušenství</t>
  </si>
  <si>
    <t>OST4 - Zásuvky, přívodky, vidlice, příslušenství</t>
  </si>
  <si>
    <t>OST5 - Jističe, příslušenství</t>
  </si>
  <si>
    <t>OST6 - Pojistky, příslušenství</t>
  </si>
  <si>
    <t>OST7 - Proudové chrániče</t>
  </si>
  <si>
    <t>OST8 - Stykače, relé</t>
  </si>
  <si>
    <t>OST9 - Přepěťové ochrany</t>
  </si>
  <si>
    <t>OST10 - Ostatní modulární přístroje, příslušenství</t>
  </si>
  <si>
    <t>OST11 - Svornice, svorkovnice, pomocný materiál</t>
  </si>
  <si>
    <t>OST12 - Elektroinstalační materiál, lišty, krabice, žlaby</t>
  </si>
  <si>
    <t>OST13 - Rozváděče, kabelové skříně, pomocný materiál</t>
  </si>
  <si>
    <t>OST14 - Spojky kabelů, ukončení kabelů, vodičů</t>
  </si>
  <si>
    <t>OST15 - Osvětlení</t>
  </si>
  <si>
    <t>OST16 - Uzemnění</t>
  </si>
  <si>
    <t>OST17 - EOV</t>
  </si>
  <si>
    <t>OST18 - Nezařaditelné</t>
  </si>
  <si>
    <t>OST19 - Drobný doplňkový materiál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</si>
  <si>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</si>
  <si>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</si>
  <si>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</si>
  <si>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</si>
  <si>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</si>
  <si>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</si>
  <si>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</si>
  <si>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</si>
  <si>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</si>
  <si>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</si>
  <si>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</si>
  <si>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</si>
  <si>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</si>
  <si>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OST1</t>
  </si>
  <si>
    <t>Zdroje, akumulátory</t>
  </si>
  <si>
    <t>ROZPOCET</t>
  </si>
  <si>
    <t>M</t>
  </si>
  <si>
    <t>7496700120</t>
  </si>
  <si>
    <t>DŘT, SKŘ, Elektrodispečink, DDTS DŘT a SKŘ skříně pro automatizaci Napájecí zdroje Napájecí zdroj externí 230V AC/12V 55W, DIN</t>
  </si>
  <si>
    <t>kus</t>
  </si>
  <si>
    <t>8</t>
  </si>
  <si>
    <t>4</t>
  </si>
  <si>
    <t>P</t>
  </si>
  <si>
    <t>Poznámka k položce:_x000d_
Předmětem dodávky je: HDR-60-12 54W 12V</t>
  </si>
  <si>
    <t>7496700121-R</t>
  </si>
  <si>
    <t>Průmyslový napájecí zdroj na DIN lištu 12V 10A</t>
  </si>
  <si>
    <t>6</t>
  </si>
  <si>
    <t>Poznámka k položce:_x000d_
Předmětem dodávky je: LPV-150-12</t>
  </si>
  <si>
    <t>3</t>
  </si>
  <si>
    <t>7496700122-R</t>
  </si>
  <si>
    <t>Průmyslový napájecí zdroj na DIN lištu 15W 24V</t>
  </si>
  <si>
    <t>Poznámka k položce:_x000d_
Předmětem dodávky je: HDR-15-24 15W 24V</t>
  </si>
  <si>
    <t>7496700130</t>
  </si>
  <si>
    <t>DŘT, SKŘ, Elektrodispečink, DDTS DŘT a SKŘ skříně pro automatizaci Napájecí zdroje Napájecí zdroj externí 230V AC/24V 55W, DIN</t>
  </si>
  <si>
    <t>10</t>
  </si>
  <si>
    <t>Poznámka k položce:_x000d_
Předmětem dodávky je: DR-120-24 55W 24V</t>
  </si>
  <si>
    <t>5</t>
  </si>
  <si>
    <t>7496700150</t>
  </si>
  <si>
    <t>DŘT, SKŘ, Elektrodispečink, DDTS DŘT a SKŘ skříně pro automatizaci Napájecí zdroje Napájecí zdroj externí 230V AC/24V 150W, DIN</t>
  </si>
  <si>
    <t>12</t>
  </si>
  <si>
    <t>Poznámka k položce:_x000d_
Předmětem dodávky je: HDR-150-24 150W 24 V</t>
  </si>
  <si>
    <t>OST2</t>
  </si>
  <si>
    <t>Transformátory, teplomety, přímotopy, příslušenství</t>
  </si>
  <si>
    <t>7494010268</t>
  </si>
  <si>
    <t>Přístroje pro spínání a ovládání Měřící přístroje, elektroměry Měřící transformátory proudu nn Měřicí transformátor proudu na přívod 150A, tř. př.0,1-úředně cejchované na sběrny 120x10</t>
  </si>
  <si>
    <t>16</t>
  </si>
  <si>
    <t>Poznámka k položce:_x000d_
Předmětem dodávky je: CLA 1.2,10VA, 0,1S, 150/5A</t>
  </si>
  <si>
    <t>7</t>
  </si>
  <si>
    <t>7494010286</t>
  </si>
  <si>
    <t>Přístroje pro spínání a ovládání Měřící přístroje, elektroměry Měřící transformátory proudu nn Měřicí transformátor proudu na přívod 1250A, tř. př.0,1-úředně cejchované na sběrny 120x10</t>
  </si>
  <si>
    <t>18</t>
  </si>
  <si>
    <t>Poznámka k položce:_x000d_
Předmětem dodávky je: CLA 10, 10VA, 0,1S, 1250/5A</t>
  </si>
  <si>
    <t>7491206600</t>
  </si>
  <si>
    <t>20</t>
  </si>
  <si>
    <t>Poznámka k položce:_x000d_
Předmětem dodávky je: WKL 2003 U</t>
  </si>
  <si>
    <t>9</t>
  </si>
  <si>
    <t>7491206790</t>
  </si>
  <si>
    <t>Elektroinstalační materiál Elektrické přímotopy Termostat, 0...60°C, 1"Z" + 1"V"</t>
  </si>
  <si>
    <t>22</t>
  </si>
  <si>
    <t>Poznámka k položce:_x000d_
Předmětem dodávky je: TER-3E</t>
  </si>
  <si>
    <t>7491206820</t>
  </si>
  <si>
    <t>Elektroinstalační materiál Elektrické přímotopy Termostat prostorový pro regulaci akumulačních kamen s regulátorem citlivosti, regulačním kotoučem</t>
  </si>
  <si>
    <t>24</t>
  </si>
  <si>
    <t>Poznámka k položce:_x000d_
Předmětem dodávky je: PT04</t>
  </si>
  <si>
    <t>11</t>
  </si>
  <si>
    <t>7491206750</t>
  </si>
  <si>
    <t>Elektroinstalační materiál Elektrické přímotopy Termostat, 5..50°C, 230V AC, elektronický</t>
  </si>
  <si>
    <t>26</t>
  </si>
  <si>
    <t>Poznámka k položce:_x000d_
Předmětem dodávky je: Eberle FIT 3U</t>
  </si>
  <si>
    <t>7494004410</t>
  </si>
  <si>
    <t>Modulární přístroje Spínací přístroje Spínací hodiny In 16 A, Uc AC 230 V, 1x přepínací kontakt, denní program, šířka 3 moduly, bez zálohy chodu</t>
  </si>
  <si>
    <t>28</t>
  </si>
  <si>
    <t>Poznámka k položce:_x000d_
Předmětem dodávky je: SC28.11</t>
  </si>
  <si>
    <t>13</t>
  </si>
  <si>
    <t>7494004426</t>
  </si>
  <si>
    <t>Modulární přístroje Spínací přístroje Spínací hodiny In 16 A, Uc AC 230 V, 1x přepínací kontakt, týdenní program, 1 kanál, funkce astro, jazyk CS, EN, DE, PL, RU, IT, FR, ES, PT, NL, DA, FI, NO, SV, TR, záloha chodu</t>
  </si>
  <si>
    <t>30</t>
  </si>
  <si>
    <t>Poznámka k položce:_x000d_
Předmětem dodávky je: SC28.13</t>
  </si>
  <si>
    <t>14</t>
  </si>
  <si>
    <t>7494004427-R</t>
  </si>
  <si>
    <t>Astrohodiny Theben Selekta 171</t>
  </si>
  <si>
    <t>32</t>
  </si>
  <si>
    <t>Poznámka k položce:_x000d_
Předmětem dodávky je: Theben Selekta 171</t>
  </si>
  <si>
    <t>7494010264</t>
  </si>
  <si>
    <t>Přístroje pro spínání a ovládání Měřící přístroje, elektroměry Ostatní měřící přístroje Fotosnímač Turnus 200 ke spínacím hodinám</t>
  </si>
  <si>
    <t>34</t>
  </si>
  <si>
    <t>Poznámka k položce:_x000d_
Předmětem dodávky je: Turnus 200</t>
  </si>
  <si>
    <t>7494010265-R</t>
  </si>
  <si>
    <t>Integrovaný fotosenzor 11.03</t>
  </si>
  <si>
    <t>36</t>
  </si>
  <si>
    <t>Poznámka k položce:_x000d_
Předmětem dodávky je: Integrovaný fotosenzor 11.03</t>
  </si>
  <si>
    <t>OST3</t>
  </si>
  <si>
    <t>Vypínače, spínače, příslušenství</t>
  </si>
  <si>
    <t>17</t>
  </si>
  <si>
    <t>7494004490</t>
  </si>
  <si>
    <t>Modulární přístroje Ostatní přístroje -modulární přístroje Vypínače In 20 A, Ue AC 250 V, 1pól</t>
  </si>
  <si>
    <t>40</t>
  </si>
  <si>
    <t>Poznámka k položce:_x000d_
Předmětem dodávky je: IS-20/1 20A</t>
  </si>
  <si>
    <t>7494004518</t>
  </si>
  <si>
    <t>Modulární přístroje Ostatní přístroje -modulární přístroje Vypínače In 20 A, Ue AC 250/440 V, 3pól</t>
  </si>
  <si>
    <t>42</t>
  </si>
  <si>
    <t>Poznámka k položce:_x000d_
Předmětem dodávky je: IS-20/3 20A</t>
  </si>
  <si>
    <t>19</t>
  </si>
  <si>
    <t>7494004530</t>
  </si>
  <si>
    <t>Modulární přístroje Ostatní přístroje -modulární přístroje Vypínače In 125 A, Ue AC 250/440 V, 3pól</t>
  </si>
  <si>
    <t>44</t>
  </si>
  <si>
    <t>Poznámka k položce:_x000d_
Předmětem dodávky je: IS-125/3 125A</t>
  </si>
  <si>
    <t>7494004522</t>
  </si>
  <si>
    <t>Modulární přístroje Ostatní přístroje -modulární přístroje Vypínače In 40 A, Ue AC 250/440 V, 3pól</t>
  </si>
  <si>
    <t>46</t>
  </si>
  <si>
    <t>Poznámka k položce:_x000d_
Předmětem dodávky je: IS-40/3 40A</t>
  </si>
  <si>
    <t>7494004647-R</t>
  </si>
  <si>
    <t>Zvonkové tlačítko ZT1</t>
  </si>
  <si>
    <t>48</t>
  </si>
  <si>
    <t>Poznámka k položce:_x000d_
Předmětem dodávky je: 3171-80114</t>
  </si>
  <si>
    <t>7491202830-R</t>
  </si>
  <si>
    <t>3901A-B10 B Rámeček jednonásobný, bílá, ABB Tango</t>
  </si>
  <si>
    <t>50</t>
  </si>
  <si>
    <t>Poznámka k položce:_x000d_
Předmětem dodávky je: 3901A-B10 B</t>
  </si>
  <si>
    <t>23</t>
  </si>
  <si>
    <t>7491202831-R</t>
  </si>
  <si>
    <t>Rámeček TANGO vodorovný/svislý od 2 do 5-ti násobného</t>
  </si>
  <si>
    <t>52</t>
  </si>
  <si>
    <t>Poznámka k položce:_x000d_
Předmětem dodávky je: 3901A-B50 B vodorovný</t>
  </si>
  <si>
    <t>7491202800-R</t>
  </si>
  <si>
    <t>Doutnavka orientační 0,1mA (univerzální)-zelené světlo, šedý límec, 35</t>
  </si>
  <si>
    <t>54</t>
  </si>
  <si>
    <t>Poznámka k položce:_x000d_
Předmětem dodávky je: 230V AC HIS-95G</t>
  </si>
  <si>
    <t>25</t>
  </si>
  <si>
    <t>7491202310</t>
  </si>
  <si>
    <t>Elektroinstalační materiál Spínací přístroje instalační Tělo TANGO 3558-A01340 spínače č.1</t>
  </si>
  <si>
    <t>56</t>
  </si>
  <si>
    <t>Poznámka k položce:_x000d_
Předmětem dodávky je: TANGO 3558-A01340 spínače č.1</t>
  </si>
  <si>
    <t>7491202320</t>
  </si>
  <si>
    <t>Elektroinstalační materiál Spínací přístroje instalační Tělo TANGO 3558-A02340 spínače č.2</t>
  </si>
  <si>
    <t>58</t>
  </si>
  <si>
    <t>Poznámka k položce:_x000d_
Předmětem dodávky je: TANGO 3558-A02340 spínače č.2</t>
  </si>
  <si>
    <t>27</t>
  </si>
  <si>
    <t>7491202330</t>
  </si>
  <si>
    <t>Elektroinstalační materiál Spínací přístroje instalační Tělo TANGO 3558-A05340 spínače č.5</t>
  </si>
  <si>
    <t>60</t>
  </si>
  <si>
    <t xml:space="preserve">Poznámka k položce:_x000d_
Předmětem dodávky je:  TANGO 3558-A05340 spínače č.5</t>
  </si>
  <si>
    <t>7491202340</t>
  </si>
  <si>
    <t>Elektroinstalační materiál Spínací přístroje instalační Tělo TANGO 3558-A06340 spínače č.6</t>
  </si>
  <si>
    <t>62</t>
  </si>
  <si>
    <t>Poznámka k položce:_x000d_
Předmětem dodávky je: TANGO 3558-A06340 spínače č.6</t>
  </si>
  <si>
    <t>29</t>
  </si>
  <si>
    <t>7491202350</t>
  </si>
  <si>
    <t>Elektroinstalační materiál Spínací přístroje instalační Tělo TANGO 3558-A07340 spínače č.7</t>
  </si>
  <si>
    <t>64</t>
  </si>
  <si>
    <t xml:space="preserve">Poznámka k položce:_x000d_
Předmětem dodávky je:  TANGO 3558-A07340 spínače č.7</t>
  </si>
  <si>
    <t>7491202360</t>
  </si>
  <si>
    <t>Elektroinstalační materiál Spínací přístroje instalační Tělo TANGO 3558-A21342</t>
  </si>
  <si>
    <t>66</t>
  </si>
  <si>
    <t>Poznámka k položce:_x000d_
Předmětem dodávky je: TANGO 3558-A21342</t>
  </si>
  <si>
    <t>31</t>
  </si>
  <si>
    <t>7491202370</t>
  </si>
  <si>
    <t>Elektroinstalační materiál Spínací přístroje instalační Tělo TANGO 3558-A25342 spínače č.6S</t>
  </si>
  <si>
    <t>68</t>
  </si>
  <si>
    <t>Poznámka k položce:_x000d_
Předmětem dodávky je: TANGO 3558-A25342 spínače č.6S</t>
  </si>
  <si>
    <t>7491202380</t>
  </si>
  <si>
    <t>Elektroinstalační materiál Spínací přístroje instalační Tělo TANGO 3558-A52340 spínače č.6+6</t>
  </si>
  <si>
    <t>70</t>
  </si>
  <si>
    <t>Poznámka k položce:_x000d_
Předmětem dodávky je: TANGO 3558-A52340 spínače č.6+6</t>
  </si>
  <si>
    <t>33</t>
  </si>
  <si>
    <t>7491202390</t>
  </si>
  <si>
    <t>Elektroinstalační materiál Spínací přístroje instalační Tělo TANGO 3558-A87340 spínače č.1/0+1/0</t>
  </si>
  <si>
    <t>72</t>
  </si>
  <si>
    <t>Poznámka k položce:_x000d_
Předmětem dodávky je: TANGO 3558-A87340 spínače č.1/0+1/0</t>
  </si>
  <si>
    <t>7491202400</t>
  </si>
  <si>
    <t>Elektroinstalační materiál Spínací přístroje instalační Tělo TANGO 3558-A91342 spínače č.1/0</t>
  </si>
  <si>
    <t>74</t>
  </si>
  <si>
    <t>Poznámka k položce:_x000d_
Předmětem dodávky je: TANGO 3558-A91342 spínače č.1/0</t>
  </si>
  <si>
    <t>35</t>
  </si>
  <si>
    <t>7491202440</t>
  </si>
  <si>
    <t>Elektroinstalační materiál Spínací přístroje instalační TANGO 3558A-A00620 B</t>
  </si>
  <si>
    <t>76</t>
  </si>
  <si>
    <t>Poznámka k položce:_x000d_
Předmětem dodávky je: TANGO 3558A-A00620 B</t>
  </si>
  <si>
    <t>7491202480</t>
  </si>
  <si>
    <t>Elektroinstalační materiál Spínací přístroje instalační TANGO 3558A-A00933 B</t>
  </si>
  <si>
    <t>78</t>
  </si>
  <si>
    <t>Poznámka k položce:_x000d_
Předmětem dodávky je: TANGO 3558A-A00933 B</t>
  </si>
  <si>
    <t>37</t>
  </si>
  <si>
    <t>7491202520</t>
  </si>
  <si>
    <t>Elektroinstalační materiál Spínací přístroje instalační TANGO 3558A-A610 B</t>
  </si>
  <si>
    <t>80</t>
  </si>
  <si>
    <t>Poznámka k položce:_x000d_
Předmětem dodávky je: TANGO 3558A-A610 B</t>
  </si>
  <si>
    <t>38</t>
  </si>
  <si>
    <t>7491202550</t>
  </si>
  <si>
    <t>Elektroinstalační materiál Spínací přístroje instalační TANGO 3558A-A651 B</t>
  </si>
  <si>
    <t>82</t>
  </si>
  <si>
    <t xml:space="preserve">Poznámka k položce:_x000d_
Předmětem dodávky je:  TANGO 3558A-A651 B</t>
  </si>
  <si>
    <t>39</t>
  </si>
  <si>
    <t>7491202630</t>
  </si>
  <si>
    <t>Elektroinstalační materiál Spínací přístroje instalační TANGO 3558A-A652 B</t>
  </si>
  <si>
    <t>84</t>
  </si>
  <si>
    <t>Poznámka k položce:_x000d_
Předmětem dodávky je: TANGO 3558A-A652 B</t>
  </si>
  <si>
    <t>7491202710</t>
  </si>
  <si>
    <t>Elektroinstalační materiál Spínací přístroje instalační TANGO 3558A-A653 B</t>
  </si>
  <si>
    <t>86</t>
  </si>
  <si>
    <t xml:space="preserve">Poznámka k položce:_x000d_
Předmětem dodávky je:  TANGO 3558A-A653 B</t>
  </si>
  <si>
    <t>41</t>
  </si>
  <si>
    <t>7491202770</t>
  </si>
  <si>
    <t>Elektroinstalační materiál Spínací přístroje instalační TANGO 3558A-A655 B</t>
  </si>
  <si>
    <t>88</t>
  </si>
  <si>
    <t>Poznámka k položce:_x000d_
Předmětem dodávky je: TANGO 3558A-A655 B</t>
  </si>
  <si>
    <t>7491202800</t>
  </si>
  <si>
    <t>Elektroinstalační materiál Spínací přístroje instalační TANGO 3558A-A662 B</t>
  </si>
  <si>
    <t>90</t>
  </si>
  <si>
    <t xml:space="preserve">Poznámka k položce:_x000d_
Předmětem dodávky je:  TANGO 3558A-A662 B</t>
  </si>
  <si>
    <t>43</t>
  </si>
  <si>
    <t>7491202830</t>
  </si>
  <si>
    <t>Elektroinstalační materiál Spínací přístroje instalační Spínač TANGO 3558A-05940 B</t>
  </si>
  <si>
    <t>92</t>
  </si>
  <si>
    <t xml:space="preserve">Poznámka k položce:_x000d_
Předmětem dodávky je:  TANGO 3558A-05940 B</t>
  </si>
  <si>
    <t>7491202900</t>
  </si>
  <si>
    <t>Elektroinstalační materiál Spínací přístroje instalační Spínač TANGO 3558A-06940 B</t>
  </si>
  <si>
    <t>94</t>
  </si>
  <si>
    <t>Poznámka k položce:_x000d_
Předmětem dodávky je: TANGO 3558A-06940 B</t>
  </si>
  <si>
    <t>45</t>
  </si>
  <si>
    <t>7491202970</t>
  </si>
  <si>
    <t>Elektroinstalační materiál Spínací přístroje instalační Spínač TANGO 3558A-07940 B</t>
  </si>
  <si>
    <t>96</t>
  </si>
  <si>
    <t>Poznámka k položce:_x000d_
Předmětem dodávky je: TANGO 3558A-07940 B</t>
  </si>
  <si>
    <t>7491202980</t>
  </si>
  <si>
    <t>Elektroinstalační materiál Spínací přístroje instalační Spínač TANGO 3558A-52940 B</t>
  </si>
  <si>
    <t>98</t>
  </si>
  <si>
    <t xml:space="preserve">Poznámka k položce:_x000d_
Předmětem dodávky je:  TANGO 3558A-52940 B</t>
  </si>
  <si>
    <t>47</t>
  </si>
  <si>
    <t>7491203000</t>
  </si>
  <si>
    <t>Elektroinstalační materiál Spínací přístroje instalační Spínač TANGO 3558A-80920 B</t>
  </si>
  <si>
    <t>100</t>
  </si>
  <si>
    <t xml:space="preserve">Poznámka k položce:_x000d_
Předmětem dodávky je:  TANGO 3558A-80920 B</t>
  </si>
  <si>
    <t>7491203010</t>
  </si>
  <si>
    <t>Elektroinstalační materiál Spínací přístroje instalační Spínač TANGO 3558A-86940 B</t>
  </si>
  <si>
    <t>102</t>
  </si>
  <si>
    <t xml:space="preserve">Poznámka k položce:_x000d_
Předmětem dodávky je:  TANGO 3558A-86940 B</t>
  </si>
  <si>
    <t>49</t>
  </si>
  <si>
    <t>7491201571-R</t>
  </si>
  <si>
    <t xml:space="preserve">Spínač instalační 3.f  16A IP20</t>
  </si>
  <si>
    <t>104</t>
  </si>
  <si>
    <t xml:space="preserve">Poznámka k položce:_x000d_
Předmětem dodávky je: Spínač instalační 3.f  16A IP20</t>
  </si>
  <si>
    <t>7491201572-R</t>
  </si>
  <si>
    <t xml:space="preserve">Spínač instalační 1.f  10 - 16A IP44</t>
  </si>
  <si>
    <t>106</t>
  </si>
  <si>
    <t xml:space="preserve">Poznámka k položce:_x000d_
Předmětem dodávky je: Spínač instalační 1.f  10 - 16A IP44</t>
  </si>
  <si>
    <t>51</t>
  </si>
  <si>
    <t>7494004484-R</t>
  </si>
  <si>
    <t xml:space="preserve">Vačkový silový spínač  - jednopólový - do 25 A - vypínač 0-1</t>
  </si>
  <si>
    <t>108</t>
  </si>
  <si>
    <t>Poznámka k položce:_x000d_
Předmětem dodávky je: S25 JD 1103 A6 25A/3P</t>
  </si>
  <si>
    <t>7494004485-R</t>
  </si>
  <si>
    <t xml:space="preserve">Vačkový silový spínač  - jednopólový - do 250 A -  vypínač 0-1</t>
  </si>
  <si>
    <t>110</t>
  </si>
  <si>
    <t>Poznámka k položce:_x000d_
Předmětem dodávky je: LN2-250-I 250 A</t>
  </si>
  <si>
    <t>53</t>
  </si>
  <si>
    <t>7494004486-R</t>
  </si>
  <si>
    <t>Vačkový silový spínač - přepínač jednopólový do 63 A - přepínač 1-0-1</t>
  </si>
  <si>
    <t>112</t>
  </si>
  <si>
    <t>Poznámka k položce:_x000d_
Předmětem dodávky je: S63 JD 9151 C6 63A/3P</t>
  </si>
  <si>
    <t>7494004487-R</t>
  </si>
  <si>
    <t>Vačkový silový spínač - vypínač - třípólový - do 63 A - vypínač 0-1</t>
  </si>
  <si>
    <t>114</t>
  </si>
  <si>
    <t>Poznámka k položce:_x000d_
Předmětem dodávky je: S63 JU 1103 A6R 63A/3P</t>
  </si>
  <si>
    <t>55</t>
  </si>
  <si>
    <t>7494004488-R</t>
  </si>
  <si>
    <t>Vačkový silový spínač - vypínač - třípólový - do 160 A - vypínač 0-1</t>
  </si>
  <si>
    <t>116</t>
  </si>
  <si>
    <t>Poznámka k položce:_x000d_
Předmětem dodávky je: S160 JU 1103 A6R 160A/3P</t>
  </si>
  <si>
    <t>7494004489-R</t>
  </si>
  <si>
    <t>Vačkový silový spínač - přepínač třípólový - do 63 A - přepínač 1-0-1</t>
  </si>
  <si>
    <t>118</t>
  </si>
  <si>
    <t>Poznámka k položce:_x000d_
Předmětem dodávky je: TKV-636/4</t>
  </si>
  <si>
    <t>57</t>
  </si>
  <si>
    <t>7494004490-R</t>
  </si>
  <si>
    <t>Přepínač sítí</t>
  </si>
  <si>
    <t>120</t>
  </si>
  <si>
    <t>Poznámka k položce:_x000d_
Předmětem dodávky je: OT40F3C 40A</t>
  </si>
  <si>
    <t>7494009754</t>
  </si>
  <si>
    <t>Přístroje pro spínání a ovládání Spouštěče motoru Z-MS-4,0/3,2-4A</t>
  </si>
  <si>
    <t>122</t>
  </si>
  <si>
    <t>Poznámka k položce:_x000d_
Předmětem dodávky je: Z-MS-4,0/3 2,5-4A</t>
  </si>
  <si>
    <t>OST4</t>
  </si>
  <si>
    <t>Zásuvky, přívodky, vidlice, příslušenství</t>
  </si>
  <si>
    <t>59</t>
  </si>
  <si>
    <t>7491204070</t>
  </si>
  <si>
    <t>Elektroinstalační materiál Zásuvky instalační Dvojzásuvka TANGO 5512A-2349 B</t>
  </si>
  <si>
    <t>126</t>
  </si>
  <si>
    <t>Poznámka k položce:_x000d_
Předmětem dodávky je: TANGO 5512A-2349 B</t>
  </si>
  <si>
    <t>7491204130</t>
  </si>
  <si>
    <t>Elektroinstalační materiál Zásuvky instalační Dvojzásuvka TANGO 5512A-2359 B</t>
  </si>
  <si>
    <t>128</t>
  </si>
  <si>
    <t>Poznámka k položce:_x000d_
Předmětem dodávky je: TANGO 5512A-2359 B</t>
  </si>
  <si>
    <t>61</t>
  </si>
  <si>
    <t>7491204360</t>
  </si>
  <si>
    <t>Elektroinstalační materiál Zásuvky instalační Dvojzásuvka TANGO 5513A-C02357 B</t>
  </si>
  <si>
    <t>130</t>
  </si>
  <si>
    <t xml:space="preserve">Poznámka k položce:_x000d_
Předmětem dodávky je:  TANGO 5513A-C02357 B</t>
  </si>
  <si>
    <t>7491205670-R</t>
  </si>
  <si>
    <t>Zásuvka dvojnásobná s přepěťovou ochranou s optickou signalizací, bílá, ABB Tango 5593A-C02357 B</t>
  </si>
  <si>
    <t>132</t>
  </si>
  <si>
    <t>Poznámka k položce:_x000d_
Předmětem dodávky je: Tango 5593A-C02357 B</t>
  </si>
  <si>
    <t>63</t>
  </si>
  <si>
    <t>7491204950</t>
  </si>
  <si>
    <t>Elektroinstalační materiál Zásuvky instalační Zásuvka TANGO 5518A-A2359 B</t>
  </si>
  <si>
    <t>134</t>
  </si>
  <si>
    <t>Poznámka k položce:_x000d_
Předmětem dodávky je: TANGO 5518A-A2359 B</t>
  </si>
  <si>
    <t>7491204890</t>
  </si>
  <si>
    <t>Elektroinstalační materiál Zásuvky instalační Zásuvka TANGO 5518A-A2349 B</t>
  </si>
  <si>
    <t>136</t>
  </si>
  <si>
    <t>Poznámka k položce:_x000d_
Předmětem dodávky je: TANGO 5518A-A2349 B</t>
  </si>
  <si>
    <t>65</t>
  </si>
  <si>
    <t>7491204990</t>
  </si>
  <si>
    <t>Elektroinstalační materiál Zásuvky instalační Zásuvka TANGO 5518A-2999 B</t>
  </si>
  <si>
    <t>138</t>
  </si>
  <si>
    <t>Poznámka k položce:_x000d_
Předmětem dodávky je: TANGO 5518A-2999 B</t>
  </si>
  <si>
    <t>7491205240</t>
  </si>
  <si>
    <t>Elektroinstalační materiál Zásuvky instalační Zásuvka TANGO 5519A-A02352 B</t>
  </si>
  <si>
    <t>140</t>
  </si>
  <si>
    <t>Poznámka k položce:_x000d_
Předmětem dodávky je: TANGO 5519A-A02352 B</t>
  </si>
  <si>
    <t>67</t>
  </si>
  <si>
    <t>7491205670</t>
  </si>
  <si>
    <t>Elektroinstalační materiál Zásuvky instalační Zásuvka TANGO 5526A-A02359 B</t>
  </si>
  <si>
    <t>142</t>
  </si>
  <si>
    <t>Poznámka k položce:_x000d_
Předmětem dodávky je: TANGO 5526A-A02359 B</t>
  </si>
  <si>
    <t>7496701960-R</t>
  </si>
  <si>
    <t>Datová zásuvka lištová 1xRJ45 - kompletní (krabice rámeček, tělo zásuvky, nosná maska, 1x RJ45 UTP cat.5e)</t>
  </si>
  <si>
    <t>144</t>
  </si>
  <si>
    <t>Poznámka k položce:_x000d_
Předmětem dodávky je: 1xRJ 45</t>
  </si>
  <si>
    <t>69</t>
  </si>
  <si>
    <t>7496701961-R</t>
  </si>
  <si>
    <t>Datová zásuvka lištová 2xRJ45 - kompletní (krabice rámeček, tělo zásuvky, nosná maska, 2x RJ45 UTP cat.5e)</t>
  </si>
  <si>
    <t>146</t>
  </si>
  <si>
    <t>Poznámka k položce:_x000d_
Předmětem dodávky je: 2xRJ 45</t>
  </si>
  <si>
    <t>7496701962-R</t>
  </si>
  <si>
    <t>Datová zásuvka lištová 3xRJ45 - kompletní (krabice rámeček, tělo zásuvky, nosná maska, 3x RJ45 UTP cat.5e)</t>
  </si>
  <si>
    <t>148</t>
  </si>
  <si>
    <t>Poznámka k položce:_x000d_
Předmětem dodávky je: 3xRJ 45</t>
  </si>
  <si>
    <t>71</t>
  </si>
  <si>
    <t>7496701963-R</t>
  </si>
  <si>
    <t>Zásuvka spojovací, 230 V</t>
  </si>
  <si>
    <t>150</t>
  </si>
  <si>
    <t>Poznámka k položce:_x000d_
Předmětem dodávky je: GN-171</t>
  </si>
  <si>
    <t>7491205690</t>
  </si>
  <si>
    <t>Elektroinstalační materiál Zásuvky instalační Zásuvka 1 fázová 230V/16A montáž na DIN lištu</t>
  </si>
  <si>
    <t>152</t>
  </si>
  <si>
    <t>Poznámka k položce:_x000d_
Předmětem dodávky je: ZSE-03</t>
  </si>
  <si>
    <t>73</t>
  </si>
  <si>
    <t>7491205691</t>
  </si>
  <si>
    <t>Elektroinstalační materiál Zásuvky instalační Zásuvka 3-pól 1230V/16A IP44 vestavná</t>
  </si>
  <si>
    <t>154</t>
  </si>
  <si>
    <t>Poznámka k položce:_x000d_
Předmětem dodávky je: PCE Zásuvka 16A/230 V 3-pol IP44</t>
  </si>
  <si>
    <t>7491205700</t>
  </si>
  <si>
    <t>Elektroinstalační materiál Zásuvky instalační Zásuvka3 fázová 400V/32A montáž do rozváděče, 5 pólová</t>
  </si>
  <si>
    <t>156</t>
  </si>
  <si>
    <t>Poznámka k položce:_x000d_
Předmětem dodávky je: 004291 ZÁSUVKA 3P+T 20A 400V</t>
  </si>
  <si>
    <t>75</t>
  </si>
  <si>
    <t>7496701964-R</t>
  </si>
  <si>
    <t>Zásuvka 230V/16A třípólová nástěnná domovní 570.4191</t>
  </si>
  <si>
    <t>158</t>
  </si>
  <si>
    <t>Poznámka k položce:_x000d_
Předmětem dodávky je: 570.4191</t>
  </si>
  <si>
    <t>7496701965-R</t>
  </si>
  <si>
    <t>Zásuvka 230V/16A třípólová nástěnná OPTIMA, šikmý box 513.1653</t>
  </si>
  <si>
    <t>160</t>
  </si>
  <si>
    <t>Poznámka k položce:_x000d_
Předmětem dodávky je: 513.1653</t>
  </si>
  <si>
    <t>77</t>
  </si>
  <si>
    <t>7496701966-R</t>
  </si>
  <si>
    <t>Zásuvka 230V/16A třípólová kabelová OPTIMA bezšroubová 313.1643P</t>
  </si>
  <si>
    <t>162</t>
  </si>
  <si>
    <t>Poznámka k položce:_x000d_
Předmětem dodávky je: 313.1643P</t>
  </si>
  <si>
    <t>7496701967-R</t>
  </si>
  <si>
    <t>Zásuvka 400V/16A čtyřpólová nástěnná OPTIMA, šikmý box 513.1656</t>
  </si>
  <si>
    <t>164</t>
  </si>
  <si>
    <t>Poznámka k položce:_x000d_
Předmětem dodávky je: 513.1656</t>
  </si>
  <si>
    <t>79</t>
  </si>
  <si>
    <t>7496701968-R</t>
  </si>
  <si>
    <t>Zásuvka 400V/16A pětipólová nástěnná OPTIMA, šikmý box 513.1657</t>
  </si>
  <si>
    <t>166</t>
  </si>
  <si>
    <t>Poznámka k položce:_x000d_
Předmětem dodávky je: 513.1657</t>
  </si>
  <si>
    <t>7496701969-R</t>
  </si>
  <si>
    <t>Zásuvka 400V/16A čtyřpólová kabelová OPTIMA bezšroubová 318.1646P</t>
  </si>
  <si>
    <t>168</t>
  </si>
  <si>
    <t>Poznámka k položce:_x000d_
Předmětem dodávky je: 318.1646P</t>
  </si>
  <si>
    <t>81</t>
  </si>
  <si>
    <t>7496701970-R</t>
  </si>
  <si>
    <t>Zásuvka 400V/16A pětipólová kabelová OPTIMA bezšroubová 313.1647P</t>
  </si>
  <si>
    <t>170</t>
  </si>
  <si>
    <t>Poznámka k položce:_x000d_
Předmětem dodávky je: 313.1647P</t>
  </si>
  <si>
    <t>7496701971-R</t>
  </si>
  <si>
    <t>Zásuvka 230V/32A třípólová nástěnná OPTIMA, šikmý box 513.3253</t>
  </si>
  <si>
    <t>172</t>
  </si>
  <si>
    <t>Poznámka k položce:_x000d_
Předmětem dodávky je: 513.3253</t>
  </si>
  <si>
    <t>83</t>
  </si>
  <si>
    <t>7496701972-R</t>
  </si>
  <si>
    <t>Zásuvka 230V/32A třípólová kabelová OPTIMA bezšroubová 313.3243F</t>
  </si>
  <si>
    <t>174</t>
  </si>
  <si>
    <t>Poznámka k položce:_x000d_
Předmětem dodávky je: 313.3243F</t>
  </si>
  <si>
    <t>7496701973-R</t>
  </si>
  <si>
    <t>Zásuvka 400V/32A čtyřpólová nástěnná OPTIMA, šikmý box 513.3256</t>
  </si>
  <si>
    <t>176</t>
  </si>
  <si>
    <t xml:space="preserve">Poznámka k položce:_x000d_
Předmětem dodávky je:  513.3256</t>
  </si>
  <si>
    <t>85</t>
  </si>
  <si>
    <t>7496701974-R</t>
  </si>
  <si>
    <t>Zásuvka 400V/32A čtyřpólová kabelová OPTIMA bezšroubová 313.3246F</t>
  </si>
  <si>
    <t>178</t>
  </si>
  <si>
    <t>Poznámka k položce:_x000d_
Předmětem dodávky je: 313.3246F</t>
  </si>
  <si>
    <t>7496701975-R</t>
  </si>
  <si>
    <t>Zásuvka 400V/32A pětipólová nástěnná OPTIMA, šikmý box 513.3257</t>
  </si>
  <si>
    <t>180</t>
  </si>
  <si>
    <t>Poznámka k položce:_x000d_
Předmětem dodávky je: 513.3257</t>
  </si>
  <si>
    <t>87</t>
  </si>
  <si>
    <t>7496701976-R</t>
  </si>
  <si>
    <t>Zásuvka 400V/32A pětipólová kabelová OPTIMA bezšroubová 313.3247F</t>
  </si>
  <si>
    <t>182</t>
  </si>
  <si>
    <t>Poznámka k položce:_x000d_
Předmětem dodávky je: 313.3247F</t>
  </si>
  <si>
    <t>7496701977-R</t>
  </si>
  <si>
    <t>Zásuvka 230V/63A třípólová kabelová OPTIMA 318.6343</t>
  </si>
  <si>
    <t>184</t>
  </si>
  <si>
    <t>Poznámka k položce:_x000d_
Předmětem dodávky je: 318.6343</t>
  </si>
  <si>
    <t>89</t>
  </si>
  <si>
    <t>7496701978-R</t>
  </si>
  <si>
    <t>Zásuvka 400V/63A čtyřpólová kabelová OPTIMA 318.6346</t>
  </si>
  <si>
    <t>186</t>
  </si>
  <si>
    <t>Poznámka k položce:_x000d_
Předmětem dodávky je: 318.6346</t>
  </si>
  <si>
    <t>7496701979-R</t>
  </si>
  <si>
    <t>Zásuvka 400V/63A čtyřpólová nástěnná OPTIMA, šikmý box 518.6356T</t>
  </si>
  <si>
    <t>188</t>
  </si>
  <si>
    <t>Poznámka k položce:_x000d_
Předmětem dodávky je: 518.6356T</t>
  </si>
  <si>
    <t>91</t>
  </si>
  <si>
    <t>7496701980-R</t>
  </si>
  <si>
    <t>Zásuvka 400V/63A pětipólová kabelová OPTIMA 318.6347</t>
  </si>
  <si>
    <t>190</t>
  </si>
  <si>
    <t>Poznámka k položce:_x000d_
Předmětem dodávky je: 318.6347</t>
  </si>
  <si>
    <t>7496701981-R</t>
  </si>
  <si>
    <t>Zásuvka 400V/63A pětipólová nástěnná OPTIMA, šikmý box 518.6357T</t>
  </si>
  <si>
    <t>192</t>
  </si>
  <si>
    <t>Poznámka k položce:_x000d_
Předmětem dodávky je: 518.6357T</t>
  </si>
  <si>
    <t>93</t>
  </si>
  <si>
    <t>7491205710</t>
  </si>
  <si>
    <t>Elektroinstalační materiál Zásuvky instalační Zásuvka PCE 400V/16A, 5 pól., IP44, povrchová montáž kombinovaná se zásuvkou 230V</t>
  </si>
  <si>
    <t>194</t>
  </si>
  <si>
    <t>Poznámka k položce:_x000d_
Předmětem dodávky je: Zásuvka PCE 400V/16A, 5 pól., IP44, povrchová montáž kombinovaná se zásuvkou 230V</t>
  </si>
  <si>
    <t>7491206440</t>
  </si>
  <si>
    <t>Elektroinstalační materiál Svítidla instalační základní KOKR-109, 1x9W, 1h</t>
  </si>
  <si>
    <t>196</t>
  </si>
  <si>
    <t>Poznámka k položce:_x000d_
Předmětem dodávky je: KOKR-109</t>
  </si>
  <si>
    <t>95</t>
  </si>
  <si>
    <t>7491206480</t>
  </si>
  <si>
    <t>Elektroinstalační materiál Svítidla instalační základní KOKR-111, 1x11W, 3h</t>
  </si>
  <si>
    <t>198</t>
  </si>
  <si>
    <t>Poznámka k položce:_x000d_
Předmětem dodávky je: KOKR-111</t>
  </si>
  <si>
    <t>7496701982-R</t>
  </si>
  <si>
    <t>Přívodka nástěnná 230V/16A třípólová OPTIMA 245.1693</t>
  </si>
  <si>
    <t>200</t>
  </si>
  <si>
    <t>Poznámka k položce:_x000d_
Předmětem dodávky je: OPTIMA 245.1693</t>
  </si>
  <si>
    <t>97</t>
  </si>
  <si>
    <t>7496701983-R</t>
  </si>
  <si>
    <t>Přívodka nástěnná 400V/16A čtyřpólová OPTIMA 245.1696</t>
  </si>
  <si>
    <t>202</t>
  </si>
  <si>
    <t>Poznámka k položce:_x000d_
Předmětem dodávky je: OPTIMA 245.1696</t>
  </si>
  <si>
    <t>7496701984-R</t>
  </si>
  <si>
    <t>Přívodka nástěnná 400V/16A pětipólová OPTIMA 245.1697</t>
  </si>
  <si>
    <t>204</t>
  </si>
  <si>
    <t>Poznámka k položce:_x000d_
Předmětem dodávky je: OPTIMA 245.1697</t>
  </si>
  <si>
    <t>99</t>
  </si>
  <si>
    <t>7496701985-R</t>
  </si>
  <si>
    <t>Přívodka nástěnná 230V/32A třípólová OPTIMA 245.3293</t>
  </si>
  <si>
    <t>206</t>
  </si>
  <si>
    <t>Poznámka k položce:_x000d_
Předmětem dodávky je: OPTIMA 245.3293</t>
  </si>
  <si>
    <t>7496701986-R</t>
  </si>
  <si>
    <t>Přívodka nástěnná 400V/32A čtyřpólová OPTIMA 245.3296</t>
  </si>
  <si>
    <t>208</t>
  </si>
  <si>
    <t>Poznámka k položce:_x000d_
Předmětem dodávky je: OPTIMA 245.3296</t>
  </si>
  <si>
    <t>101</t>
  </si>
  <si>
    <t>7496701987-R</t>
  </si>
  <si>
    <t>Přívodka nástěnná 400V/32A pětipólová OPTIMA 245.3297</t>
  </si>
  <si>
    <t>210</t>
  </si>
  <si>
    <t>Poznámka k položce:_x000d_
Předmětem dodávky je: OPTIMA 245.3297</t>
  </si>
  <si>
    <t>7496701988-R</t>
  </si>
  <si>
    <t>Přívodka nástěnná 400V/63A čtyřpólová OPTIMA 245.6396T</t>
  </si>
  <si>
    <t>212</t>
  </si>
  <si>
    <t>Poznámka k položce:_x000d_
Předmětem dodávky je: OPTIMA 245.6396T</t>
  </si>
  <si>
    <t>103</t>
  </si>
  <si>
    <t>7496701989-R</t>
  </si>
  <si>
    <t>Přívodka nástěnná 400V/63A pětipólová OPTIMA 245.6397T</t>
  </si>
  <si>
    <t>214</t>
  </si>
  <si>
    <t>Poznámka k položce:_x000d_
Předmětem dodávky je: OPTIMA 245.6397T</t>
  </si>
  <si>
    <t>7496701990-R</t>
  </si>
  <si>
    <t>Vidlice přímá pro pohyblivý přívod</t>
  </si>
  <si>
    <t>216</t>
  </si>
  <si>
    <t>Poznámka k položce:_x000d_
Předmětem dodávky je: Vidlice</t>
  </si>
  <si>
    <t>105</t>
  </si>
  <si>
    <t>7496701991-R</t>
  </si>
  <si>
    <t>Vidlice 230V/16A třípólová OPTIMA bezšroubová 213.1633P</t>
  </si>
  <si>
    <t>218</t>
  </si>
  <si>
    <t>Poznámka k položce:_x000d_
Předmětem dodávky je: OPTIMA bezšroubová 213.1633P</t>
  </si>
  <si>
    <t>7496701992-R</t>
  </si>
  <si>
    <t>Vidlice 400V/16A čtyřpólová OPTIMA bezšroubová 213.1636P</t>
  </si>
  <si>
    <t>220</t>
  </si>
  <si>
    <t>Poznámka k položce:_x000d_
Předmětem dodávky je: OPTIMA bezšroubová 213.1636P</t>
  </si>
  <si>
    <t>107</t>
  </si>
  <si>
    <t>7496701993-R</t>
  </si>
  <si>
    <t>Vidlice 400V/16A čtyřpólová OPTIMA se změnou fáze 213.1636RV</t>
  </si>
  <si>
    <t>222</t>
  </si>
  <si>
    <t>Poznámka k položce:_x000d_
Předmětem dodávky je: OPTIMA se změnou fáze 213.1636RV</t>
  </si>
  <si>
    <t>7496701994-R</t>
  </si>
  <si>
    <t>Vidlice 400V/16A pětipólová OPTIMA bezšroubová 213.1637P</t>
  </si>
  <si>
    <t>224</t>
  </si>
  <si>
    <t>Poznámka k položce:_x000d_
Předmětem dodávky je: OPTIMA bezšroubová 213.1637P</t>
  </si>
  <si>
    <t>109</t>
  </si>
  <si>
    <t>7496701995-R</t>
  </si>
  <si>
    <t>Vidlice 400V/16A pětipólová OPTIMA se změnou fáze 213.1637RV</t>
  </si>
  <si>
    <t>226</t>
  </si>
  <si>
    <t>Poznámka k položce:_x000d_
Předmětem dodávky je: OPTIMA se změnou fáze 213.1637RV</t>
  </si>
  <si>
    <t>7496701996-R</t>
  </si>
  <si>
    <t>Vidlice 230V/32A třípólová OPTIMA bezšroubová 213.3233F</t>
  </si>
  <si>
    <t>228</t>
  </si>
  <si>
    <t>Poznámka k položce:_x000d_
Předmětem dodávky je: OPTIMA bezšroubová 213.3233F</t>
  </si>
  <si>
    <t>111</t>
  </si>
  <si>
    <t>7496701997-R</t>
  </si>
  <si>
    <t>Vidlice 400V/32A pětipólová OPTIMA bezšroubová 213.3237F</t>
  </si>
  <si>
    <t>230</t>
  </si>
  <si>
    <t>Poznámka k položce:_x000d_
Předmětem dodávky je: OPTIMA bezšroubová 213.3237F</t>
  </si>
  <si>
    <t>7496701998-R</t>
  </si>
  <si>
    <t>Vidlice 400V/32A pětipólová OPTIMA se změnou fáze 213.3237RV</t>
  </si>
  <si>
    <t>232</t>
  </si>
  <si>
    <t>Poznámka k položce:_x000d_
Předmětem dodávky je: OPTIMA se změnou fáze 213.3237RV</t>
  </si>
  <si>
    <t>113</t>
  </si>
  <si>
    <t>7496701999-R</t>
  </si>
  <si>
    <t>Vidlice 230V/63A třípólová OPTIMA 218.6333</t>
  </si>
  <si>
    <t>234</t>
  </si>
  <si>
    <t>Poznámka k položce:_x000d_
Předmětem dodávky je: OPTIMA 218.6333</t>
  </si>
  <si>
    <t>7496702000-R</t>
  </si>
  <si>
    <t>Vidlice 400V/63A čtyřpólová OPTIMA 218.6336</t>
  </si>
  <si>
    <t>236</t>
  </si>
  <si>
    <t>Poznámka k položce:_x000d_
Předmětem dodávky je: OPTIMA 218.6336</t>
  </si>
  <si>
    <t>115</t>
  </si>
  <si>
    <t>7496702001-R</t>
  </si>
  <si>
    <t>Vidlice 400V/63A pětipólová OPTIMA 218.6337</t>
  </si>
  <si>
    <t>238</t>
  </si>
  <si>
    <t>Poznámka k položce:_x000d_
Předmětem dodávky je: OPTIMA 218.6337</t>
  </si>
  <si>
    <t>OST5</t>
  </si>
  <si>
    <t>Jističe, příslušenství</t>
  </si>
  <si>
    <t>7494003120.1</t>
  </si>
  <si>
    <t>Modulární přístroje Jističe do 80 A; 10 kA 1-pólové In 4 A, Ue AC 230 V / DC 72 V, charakteristika B, 1pól, Icn 10 kA</t>
  </si>
  <si>
    <t>242</t>
  </si>
  <si>
    <t>Poznámka k položce:_x000d_
Předmětem dodávky je: LTN-4B-1</t>
  </si>
  <si>
    <t>117</t>
  </si>
  <si>
    <t>7494003120.2</t>
  </si>
  <si>
    <t>244</t>
  </si>
  <si>
    <t>Poznámka k položce:_x000d_
Předmětem dodávky je: PL7-B4/1</t>
  </si>
  <si>
    <t>7494003122.1</t>
  </si>
  <si>
    <t>Modulární přístroje Jističe do 80 A; 10 kA 1-pólové In 6 A, Ue AC 230 V / DC 72 V, charakteristika B, 1pól, Icn 10 kA</t>
  </si>
  <si>
    <t>246</t>
  </si>
  <si>
    <t>Poznámka k položce:_x000d_
Předmětem dodávky je: LTN-6B-1</t>
  </si>
  <si>
    <t>119</t>
  </si>
  <si>
    <t>7494003122.2</t>
  </si>
  <si>
    <t>248</t>
  </si>
  <si>
    <t>Poznámka k položce:_x000d_
Předmětem dodávky je: PL7-B6/1</t>
  </si>
  <si>
    <t>7494003124.1</t>
  </si>
  <si>
    <t>Modulární přístroje Jističe do 80 A; 10 kA 1-pólové In 10 A, Ue AC 230 V / DC 72 V, charakteristika B, 1pól, Icn 10 kA</t>
  </si>
  <si>
    <t>250</t>
  </si>
  <si>
    <t>Poznámka k položce:_x000d_
Předmětem dodávky je: LTN-10B-1</t>
  </si>
  <si>
    <t>121</t>
  </si>
  <si>
    <t>7494003124.2</t>
  </si>
  <si>
    <t>252</t>
  </si>
  <si>
    <t>Poznámka k položce:_x000d_
Předmětem dodávky je: PL7-B10/1</t>
  </si>
  <si>
    <t>7494003126.1</t>
  </si>
  <si>
    <t>Modulární přístroje Jističe do 80 A; 10 kA 1-pólové In 13 A, Ue AC 230 V / DC 72 V, charakteristika B, 1pól, Icn 10 kA</t>
  </si>
  <si>
    <t>254</t>
  </si>
  <si>
    <t>Poznámka k položce:_x000d_
Předmětem dodávky je: LTN-13B-1</t>
  </si>
  <si>
    <t>123</t>
  </si>
  <si>
    <t>7494003126.2</t>
  </si>
  <si>
    <t>256</t>
  </si>
  <si>
    <t>Poznámka k položce:_x000d_
Předmětem dodávky je: PL7-B13/1</t>
  </si>
  <si>
    <t>124</t>
  </si>
  <si>
    <t>7494003128.1</t>
  </si>
  <si>
    <t>Modulární přístroje Jističe do 80 A; 10 kA 1-pólové In 16 A, Ue AC 230 V / DC 72 V, charakteristika B, 1pól, Icn 10 kA</t>
  </si>
  <si>
    <t>258</t>
  </si>
  <si>
    <t>Poznámka k položce:_x000d_
Předmětem dodávky je: LTN-16B-1</t>
  </si>
  <si>
    <t>125</t>
  </si>
  <si>
    <t>7494003128.2</t>
  </si>
  <si>
    <t>260</t>
  </si>
  <si>
    <t>Poznámka k položce:_x000d_
Předmětem dodávky je: PL7-B16/1</t>
  </si>
  <si>
    <t>7494003130.1</t>
  </si>
  <si>
    <t>Modulární přístroje Jističe do 80 A; 10 kA 1-pólové In 20 A, Ue AC 230 V / DC 72 V, charakteristika B, 1pól, Icn 10 kA</t>
  </si>
  <si>
    <t>262</t>
  </si>
  <si>
    <t>Poznámka k položce:_x000d_
Předmětem dodávky je: LTN-20B-1</t>
  </si>
  <si>
    <t>127</t>
  </si>
  <si>
    <t>7494003130.2</t>
  </si>
  <si>
    <t>264</t>
  </si>
  <si>
    <t>Poznámka k položce:_x000d_
Předmětem dodávky je: PL7-B20/1</t>
  </si>
  <si>
    <t>7494003132.1</t>
  </si>
  <si>
    <t>Modulární přístroje Jističe do 80 A; 10 kA 1-pólové In 25 A, Ue AC 230 V / DC 72 V, charakteristika B, 1pól, Icn 10 kA</t>
  </si>
  <si>
    <t>266</t>
  </si>
  <si>
    <t>Poznámka k položce:_x000d_
Předmětem dodávky je: LTN-25B-1</t>
  </si>
  <si>
    <t>129</t>
  </si>
  <si>
    <t>7494003132.2</t>
  </si>
  <si>
    <t>268</t>
  </si>
  <si>
    <t>Poznámka k položce:_x000d_
Předmětem dodávky je: PL7-B25/1</t>
  </si>
  <si>
    <t>7494003134.1</t>
  </si>
  <si>
    <t>Modulární přístroje Jističe do 80 A; 10 kA 1-pólové In 32 A, Ue AC 230 V / DC 72 V, charakteristika B, 1pól, Icn 10 kA</t>
  </si>
  <si>
    <t>270</t>
  </si>
  <si>
    <t>Poznámka k položce:_x000d_
Předmětem dodávky je: LTN-32-1</t>
  </si>
  <si>
    <t>131</t>
  </si>
  <si>
    <t>7494003134.2</t>
  </si>
  <si>
    <t>272</t>
  </si>
  <si>
    <t>Poznámka k položce:_x000d_
Předmětem dodávky je: PL7-B32/1</t>
  </si>
  <si>
    <t>7494003154</t>
  </si>
  <si>
    <t>Modulární přístroje Jističe do 80 A; 10 kA 1-pólové In 4 A, Ue AC 230 V / DC 72 V, charakteristika C, 1pól, Icn 10 kA</t>
  </si>
  <si>
    <t>274</t>
  </si>
  <si>
    <t>Poznámka k položce:_x000d_
Předmětem dodávky je: LTN-4C-1</t>
  </si>
  <si>
    <t>133</t>
  </si>
  <si>
    <t>7494003156.1</t>
  </si>
  <si>
    <t>Modulární přístroje Jističe do 80 A; 10 kA 1-pólové In 6 A, Ue AC 230 V / DC 72 V, charakteristika C, 1pól, Icn 10 kA</t>
  </si>
  <si>
    <t>276</t>
  </si>
  <si>
    <t>Poznámka k položce:_x000d_
Předmětem dodávky je: LTN-6C-1</t>
  </si>
  <si>
    <t>7494003156.2</t>
  </si>
  <si>
    <t>278</t>
  </si>
  <si>
    <t>Poznámka k položce:_x000d_
Předmětem dodávky je: PL7-C6/1</t>
  </si>
  <si>
    <t>135</t>
  </si>
  <si>
    <t>7494003160.1</t>
  </si>
  <si>
    <t>Modulární přístroje Jističe do 80 A; 10 kA 1-pólové In 10 A, Ue AC 230 V / DC 72 V, charakteristika C, 1pól, Icn 10 kA</t>
  </si>
  <si>
    <t>280</t>
  </si>
  <si>
    <t>Poznámka k položce:_x000d_
Předmětem dodávky je: LTN-10C-1</t>
  </si>
  <si>
    <t>7494003160.2</t>
  </si>
  <si>
    <t>282</t>
  </si>
  <si>
    <t>Poznámka k položce:_x000d_
Předmětem dodávky je: PL7-C10/1</t>
  </si>
  <si>
    <t>137</t>
  </si>
  <si>
    <t>7494003164.1</t>
  </si>
  <si>
    <t>Modulární přístroje Jističe do 80 A; 10 kA 1-pólové In 16 A, Ue AC 230 V / DC 72 V, charakteristika C, 1pól, Icn 10 kA</t>
  </si>
  <si>
    <t>284</t>
  </si>
  <si>
    <t>Poznámka k položce:_x000d_
Předmětem dodávky je: LTN-16C-1</t>
  </si>
  <si>
    <t>7494003164.2</t>
  </si>
  <si>
    <t>286</t>
  </si>
  <si>
    <t>Poznámka k položce:_x000d_
Předmětem dodávky je: PL7-C16/1</t>
  </si>
  <si>
    <t>139</t>
  </si>
  <si>
    <t>7494003380</t>
  </si>
  <si>
    <t>Modulární přístroje Jističe do 80 A; 10 kA 3-pólové In 6 A, Ue AC 230/400 V / DC 216 V, charakteristika B, 3pól, Icn 10 kA</t>
  </si>
  <si>
    <t>288</t>
  </si>
  <si>
    <t>Poznámka k položce:_x000d_
Předmětem dodávky je: LTN-6B-3</t>
  </si>
  <si>
    <t>7494003382.1</t>
  </si>
  <si>
    <t>Modulární přístroje Jističe do 80 A; 10 kA 3-pólové In 10 A, Ue AC 230/400 V / DC 216 V, charakteristika B, 3pól, Icn 10 kA</t>
  </si>
  <si>
    <t>290</t>
  </si>
  <si>
    <t>Poznámka k položce:_x000d_
Předmětem dodávky je: LTN-10B-3</t>
  </si>
  <si>
    <t>141</t>
  </si>
  <si>
    <t>7494003382.2</t>
  </si>
  <si>
    <t>292</t>
  </si>
  <si>
    <t>Poznámka k položce:_x000d_
Předmětem dodávky je: PL7-B10/3</t>
  </si>
  <si>
    <t>7494003386</t>
  </si>
  <si>
    <t>Modulární přístroje Jističe do 80 A; 10 kA 3-pólové In 16 A, Ue AC 230/400 V / DC 216 V, charakteristika B, 3pól, Icn 10 kA</t>
  </si>
  <si>
    <t>294</t>
  </si>
  <si>
    <t>Poznámka k položce:_x000d_
Předmětem dodávky je: LTN-16B-3</t>
  </si>
  <si>
    <t>143</t>
  </si>
  <si>
    <t>7494003388.1</t>
  </si>
  <si>
    <t>Modulární přístroje Jističe do 80 A; 10 kA 3-pólové In 20 A, Ue AC 230/400 V / DC 216 V, charakteristika B, 3pól, Icn 10 kA</t>
  </si>
  <si>
    <t>296</t>
  </si>
  <si>
    <t>Poznámka k položce:_x000d_
Předmětem dodávky je: LTN-20B-3</t>
  </si>
  <si>
    <t>7494003388.2</t>
  </si>
  <si>
    <t>298</t>
  </si>
  <si>
    <t>Poznámka k položce:_x000d_
Předmětem dodávky je: PL7-B20/3</t>
  </si>
  <si>
    <t>145</t>
  </si>
  <si>
    <t>7494003390.1</t>
  </si>
  <si>
    <t>Modulární přístroje Jističe do 80 A; 10 kA 3-pólové In 25 A, Ue AC 230/400 V / DC 216 V, charakteristika B, 3pól, Icn 10 kA</t>
  </si>
  <si>
    <t>300</t>
  </si>
  <si>
    <t>Poznámka k položce:_x000d_
Předmětem dodávky je: LTN-25B-3</t>
  </si>
  <si>
    <t>7494003390.2</t>
  </si>
  <si>
    <t>302</t>
  </si>
  <si>
    <t>Poznámka k položce:_x000d_
Předmětem dodávky je: PL7-B25/3</t>
  </si>
  <si>
    <t>147</t>
  </si>
  <si>
    <t>7494003392.1</t>
  </si>
  <si>
    <t>Modulární přístroje Jističe do 80 A; 10 kA 3-pólové In 32 A, Ue AC 230/400 V / DC 216 V, charakteristika B, 3pól, Icn 10 kA</t>
  </si>
  <si>
    <t>304</t>
  </si>
  <si>
    <t>Poznámka k položce:_x000d_
Předmětem dodávky je: LTN-32B-3</t>
  </si>
  <si>
    <t>7494003392.2</t>
  </si>
  <si>
    <t>306</t>
  </si>
  <si>
    <t>Poznámka k položce:_x000d_
Předmětem dodávky je: PL7-B32/3</t>
  </si>
  <si>
    <t>149</t>
  </si>
  <si>
    <t>7494003396</t>
  </si>
  <si>
    <t>Modulární přístroje Jističe do 80 A; 10 kA 3-pólové In 50 A, Ue AC 230/400 V / DC 216 V, charakteristika B, 3pól, Icn 10 kA</t>
  </si>
  <si>
    <t>308</t>
  </si>
  <si>
    <t>Poznámka k položce:_x000d_
Předmětem dodávky je: LTN-50B-3</t>
  </si>
  <si>
    <t>7494003188.1</t>
  </si>
  <si>
    <t>Modulární přístroje Jističe do 80 A; 10 kA 1-pólové In 2 A, Ue AC 230 V / DC 72 V, charakteristika D, 1pól, Icn 10 kA</t>
  </si>
  <si>
    <t>310</t>
  </si>
  <si>
    <t>Poznámka k položce:_x000d_
Předmětem dodávky je: LTN-2D-1</t>
  </si>
  <si>
    <t>151</t>
  </si>
  <si>
    <t>7494003188.2</t>
  </si>
  <si>
    <t>312</t>
  </si>
  <si>
    <t>Poznámka k položce:_x000d_
Předmětem dodávky je: PL7-D2/1</t>
  </si>
  <si>
    <t>7494003196</t>
  </si>
  <si>
    <t>Modulární přístroje Jističe do 80 A; 10 kA 1-pólové In 10 A, Ue AC 230 V / DC 72 V, charakteristika D, 1pól, Icn 10 kA</t>
  </si>
  <si>
    <t>314</t>
  </si>
  <si>
    <t>Poznámka k položce:_x000d_
Předmětem dodávky je: LTN-10D-1</t>
  </si>
  <si>
    <t>153</t>
  </si>
  <si>
    <t>7494003202.1</t>
  </si>
  <si>
    <t>Modulární přístroje Jističe do 80 A; 10 kA 1-pólové In 20 A, Ue AC 230 V / DC 72 V, charakteristika D, 1pól, Icn 10 kA</t>
  </si>
  <si>
    <t>316</t>
  </si>
  <si>
    <t>Poznámka k položce:_x000d_
Předmětem dodávky je: LTN-20D-1</t>
  </si>
  <si>
    <t>7494003202.2</t>
  </si>
  <si>
    <t>318</t>
  </si>
  <si>
    <t>Poznámka k položce:_x000d_
Předmětem dodávky je: PL7-D20/1</t>
  </si>
  <si>
    <t>155</t>
  </si>
  <si>
    <t>7494003288</t>
  </si>
  <si>
    <t>Modulární přístroje Jističe do 80 A; 10 kA 2-pólové In 6 A, Ue AC 230/400 V / DC 144 V, charakteristika B, 2pól, Icn 10 kA</t>
  </si>
  <si>
    <t>320</t>
  </si>
  <si>
    <t>Poznámka k položce:_x000d_
Předmětem dodávky je: LTN-6B-2</t>
  </si>
  <si>
    <t>7494003450.1</t>
  </si>
  <si>
    <t>Modulární přístroje Jističe do 80 A; 10 kA 3-pólové In 6 A, Ue AC 230/400 V / DC 216 V, charakteristika D, 3pól, Icn 10 kA</t>
  </si>
  <si>
    <t>322</t>
  </si>
  <si>
    <t>Poznámka k položce:_x000d_
Předmětem dodávky je: LTN-6D-3</t>
  </si>
  <si>
    <t>157</t>
  </si>
  <si>
    <t>7494003450.2</t>
  </si>
  <si>
    <t>324</t>
  </si>
  <si>
    <t>Poznámka k položce:_x000d_
Předmětem dodávky je: PL7-D6/3</t>
  </si>
  <si>
    <t>7494003454.1</t>
  </si>
  <si>
    <t>Modulární přístroje Jističe do 80 A; 10 kA 3-pólové In 10 A, Ue AC 230/400 V / DC 216 V, charakteristika D, 3pól, Icn 10 kA</t>
  </si>
  <si>
    <t>326</t>
  </si>
  <si>
    <t>Poznámka k položce:_x000d_
Předmětem dodávky je: LTN-10D-3</t>
  </si>
  <si>
    <t>159</t>
  </si>
  <si>
    <t>7494003454.2</t>
  </si>
  <si>
    <t>328</t>
  </si>
  <si>
    <t>Poznámka k položce:_x000d_
Předmětem dodávky je: PL7-D10/3</t>
  </si>
  <si>
    <t>7494003458</t>
  </si>
  <si>
    <t>Modulární přístroje Jističe do 80 A; 10 kA 3-pólové In 16 A, Ue AC 230/400 V / DC 216 V, charakteristika D, 3pól, Icn 10 kA</t>
  </si>
  <si>
    <t>330</t>
  </si>
  <si>
    <t>Poznámka k položce:_x000d_
Předmětem dodávky je: LTN-16D-3</t>
  </si>
  <si>
    <t>161</t>
  </si>
  <si>
    <t>7494003460</t>
  </si>
  <si>
    <t>Modulární přístroje Jističe do 80 A; 10 kA 3-pólové In 20 A, Ue AC 230/400 V / DC 216 V, charakteristika D, 3pól, Icn 10 kA</t>
  </si>
  <si>
    <t>332</t>
  </si>
  <si>
    <t>Poznámka k položce:_x000d_
Předmětem dodávky je: LTN-20D-3</t>
  </si>
  <si>
    <t>7494004784</t>
  </si>
  <si>
    <t>Kompaktní jističe Kompaktní jističe do 160A 3-pól 3pól, In 160 A, Icu 25 kA, charakteristika distribuční D, nastavení IR 125 - 160 A, Cu/Al kabely 2,5 - 95 mm2</t>
  </si>
  <si>
    <t>334</t>
  </si>
  <si>
    <t>Poznámka k položce:_x000d_
Předmětem dodávky je: BC160NT305-160-L</t>
  </si>
  <si>
    <t>163</t>
  </si>
  <si>
    <t>7494004868</t>
  </si>
  <si>
    <t>Kompaktní jističe Kompaktní jističe do 160A Chráničové moduly 3pól, In 63 A, Idn 0,3 A, s propojovacími pasy, Cu/Al kabely 2,5 - 95 mm2, např. pro BC160</t>
  </si>
  <si>
    <t>336</t>
  </si>
  <si>
    <t>Poznámka k položce:_x000d_
Předmětem dodávky je: RCD-BC4-EA16</t>
  </si>
  <si>
    <t>7494004892</t>
  </si>
  <si>
    <t>Kompaktní jističe Kompaktní jističe do 160A Připojovací sady pro chráničový modul propojovací pasy, In 63 A, 3 ks, např. pro RCD-BC</t>
  </si>
  <si>
    <t>338</t>
  </si>
  <si>
    <t>Poznámka k položce:_x000d_
Předmětem dodávky je: CS-BC-S006</t>
  </si>
  <si>
    <t>165</t>
  </si>
  <si>
    <t>7494004898</t>
  </si>
  <si>
    <t>Kompaktní jističe Kompaktní jističe do 160A Připojovací sady pro chráničový modul propojovací pasy, In 160 A, 4 ks, např. pro RCD-BC</t>
  </si>
  <si>
    <t>340</t>
  </si>
  <si>
    <t>Poznámka k položce:_x000d_
Předmětem dodávky je: CS-BC-S016</t>
  </si>
  <si>
    <t>7494004900</t>
  </si>
  <si>
    <t>Kompaktní jističe Kompaktní jističe do 160A Připojovací sady přední přívod, Cu/Al pasy / kabelová oka / flexibary, 3 ks, např. pro BC160</t>
  </si>
  <si>
    <t>342</t>
  </si>
  <si>
    <t>Poznámka k položce:_x000d_
Předmětem dodávky je: CS-BC-A011</t>
  </si>
  <si>
    <t>167</t>
  </si>
  <si>
    <t>7494004904</t>
  </si>
  <si>
    <t>Kompaktní jističe Kompaktní jističe do 160A Připojovací sady zadní přívod, Cu/Al pasy / kabelová oka, 3 ks, např. pro BC160</t>
  </si>
  <si>
    <t>344</t>
  </si>
  <si>
    <t>Poznámka k položce:_x000d_
Předmětem dodávky je: CS-BC-A021</t>
  </si>
  <si>
    <t>7494004934</t>
  </si>
  <si>
    <t>Kompaktní jističe Kompaktní jističe do 160A Pomocné spínače 1x CO, AC/DC 60 - 250 V, např. pro BC160</t>
  </si>
  <si>
    <t>346</t>
  </si>
  <si>
    <t>Poznámka k položce:_x000d_
Předmětem dodávky je: PS-BC-0010</t>
  </si>
  <si>
    <t>169</t>
  </si>
  <si>
    <t>7494004946</t>
  </si>
  <si>
    <t>Kompaktní jističe Kompaktní jističe do 160A Napěťové spouště AC 230, 400 V / DC 220 V, např. pro BC160</t>
  </si>
  <si>
    <t>348</t>
  </si>
  <si>
    <t>Poznámka k položce:_x000d_
Předmětem dodávky je: SV-BC-X230</t>
  </si>
  <si>
    <t>7494004952</t>
  </si>
  <si>
    <t>Kompaktní jističe Kompaktní jističe do 160A Podpěťové spouště AC 230, 400 V / DC 220 V, např. pro BC160</t>
  </si>
  <si>
    <t>350</t>
  </si>
  <si>
    <t>Poznámka k položce:_x000d_
Předmětem dodávky je: SP-BC-X230</t>
  </si>
  <si>
    <t>171</t>
  </si>
  <si>
    <t>7494004958</t>
  </si>
  <si>
    <t>Kompaktní jističe Kompaktní jističe do 160A Ruční pohony s uzamykáním, štítek - barva žlutá, např. pro BC160</t>
  </si>
  <si>
    <t>352</t>
  </si>
  <si>
    <t>Poznámka k položce:_x000d_
Předmětem dodávky je: RP-BC-CK21</t>
  </si>
  <si>
    <t>7494004982</t>
  </si>
  <si>
    <t>Kompaktní jističe Kompaktní jističe do 160A Mechanická blokování a paralelní spínání pro čelní ruční pohon, např. pro BC160</t>
  </si>
  <si>
    <t>354</t>
  </si>
  <si>
    <t>Poznámka k položce:_x000d_
Předmětem dodávky je: RP-BC-CD10</t>
  </si>
  <si>
    <t>173</t>
  </si>
  <si>
    <t>7494004986</t>
  </si>
  <si>
    <t>Kompaktní jističe Kompaktní jističe do 160A Motorové pohony boční ovládání, AC/DC 24 V, např. pro BC160</t>
  </si>
  <si>
    <t>356</t>
  </si>
  <si>
    <t>Poznámka k položce:_x000d_
Předmětem dodávky je: MP-BC-X024-B</t>
  </si>
  <si>
    <t>7494005008</t>
  </si>
  <si>
    <t>Kompaktní jističe Kompaktní jističe do 160A Náhradní díly ovládací páka, např. pro BC160</t>
  </si>
  <si>
    <t>358</t>
  </si>
  <si>
    <t>Poznámka k položce:_x000d_
Předmětem dodávky je: OD-BC-SP01</t>
  </si>
  <si>
    <t>175</t>
  </si>
  <si>
    <t>7494005010</t>
  </si>
  <si>
    <t>Kompaktní jističe Kompaktní jističe do 160A Náhradní díly držák vodičů, např. pro BC160</t>
  </si>
  <si>
    <t>360</t>
  </si>
  <si>
    <t>Poznámka k položce:_x000d_
Předmětem dodávky je: OD-BC-DV01</t>
  </si>
  <si>
    <t>7494005014</t>
  </si>
  <si>
    <t>Kompaktní jističe Kompaktní jističe do 160A Náhradní díly třmenové svorky, Cu/Al kabely 2,5-95 mm2, do 125 A, 1 ks, např. pro BC160</t>
  </si>
  <si>
    <t>362</t>
  </si>
  <si>
    <t>Poznámka k položce:_x000d_
Předmětem dodávky je: CS-BC-T411</t>
  </si>
  <si>
    <t>177</t>
  </si>
  <si>
    <t>7494005018</t>
  </si>
  <si>
    <t>Kompaktní jističe Kompaktní jističe do 160A Náhradní díly kryt svorek, horní nebo dolní svorky, 3pól, 1 ks, např. pro BC160</t>
  </si>
  <si>
    <t>364</t>
  </si>
  <si>
    <t>Poznámka k položce:_x000d_
Předmětem dodávky je: OD-BC-KS01</t>
  </si>
  <si>
    <t>7494005020</t>
  </si>
  <si>
    <t>Kompaktní jističe Kompaktní jističe do 160A Náhradní díly kryt svorek, horní nebo dolní svorky, 4pól, 1 ks, např. pro BC160</t>
  </si>
  <si>
    <t>366</t>
  </si>
  <si>
    <t>Poznámka k položce:_x000d_
Předmětem dodávky je: OD-BC-KS41</t>
  </si>
  <si>
    <t>179</t>
  </si>
  <si>
    <t>7494005022</t>
  </si>
  <si>
    <t>Kompaktní jističe Kompaktní jističe do 160A Náhradní díly konektor a dutinky, např. pro MP-BC-X...-B</t>
  </si>
  <si>
    <t>368</t>
  </si>
  <si>
    <t>Poznámka k položce:_x000d_
Předmětem dodávky je: OD-BC-KON2</t>
  </si>
  <si>
    <t>7494005032</t>
  </si>
  <si>
    <t>Kompaktní jističe Kompaktní jističe Jističe do 250A Spínací bloky 4pól, Iu 250 A, Icu 36 kA, např. pro BD250</t>
  </si>
  <si>
    <t>370</t>
  </si>
  <si>
    <t>Poznámka k položce:_x000d_
Předmětem dodávky je: BD-250NE-305</t>
  </si>
  <si>
    <t>181</t>
  </si>
  <si>
    <t>7494005060</t>
  </si>
  <si>
    <t>Kompaktní jističe Kompaktní jističe Jističe do 250A Nadproudové spouště charakteristika motorová M, In 250 A, nastavení IR 100 - 250 A, např. pro BD250</t>
  </si>
  <si>
    <t>372</t>
  </si>
  <si>
    <t>Poznámka k položce:_x000d_
Předmětem dodávky je: SE-BD-0250-MVT8</t>
  </si>
  <si>
    <t>7494005054</t>
  </si>
  <si>
    <t>Kompaktní jističe Kompaktní jističe Jističe do 250A Nadproudové spouště charakteristika distribuční D, In 250 A, nastavení IR 100 - 250 A, např. pro BD250</t>
  </si>
  <si>
    <t>374</t>
  </si>
  <si>
    <t>Poznámka k položce:_x000d_
Předmětem dodávky je: SE-BD-0250-V001</t>
  </si>
  <si>
    <t>183</t>
  </si>
  <si>
    <t>7494005076</t>
  </si>
  <si>
    <t>Kompaktní jističe Kompaktní jističe Jističe do 250A Připojovací sady třmenové svorky, Cu kabely/flexibary 16 - 150 mm2, 3 ks, např. pro BD250</t>
  </si>
  <si>
    <t>376</t>
  </si>
  <si>
    <t>Poznámka k položce:_x000d_
Předmětem dodávky je: CS-BD-T011</t>
  </si>
  <si>
    <t>7494005078</t>
  </si>
  <si>
    <t>Kompaktní jističe Kompaktní jističe Jističe do 250A Připojovací sady blokové svorky, Cu/Al kabely 25 - 150 mm2, 3 ks, např. pro BD250</t>
  </si>
  <si>
    <t>378</t>
  </si>
  <si>
    <t>Poznámka k položce:_x000d_
Předmětem dodávky je: CS-BD-B011</t>
  </si>
  <si>
    <t>185</t>
  </si>
  <si>
    <t>7494005080</t>
  </si>
  <si>
    <t>Kompaktní jističe Kompaktní jističe Jističe do 250A Připojovací sady blokové svorky, Cu/Al kabely 150 - 240 mm2, 3 ks, např. pro BD250</t>
  </si>
  <si>
    <t>380</t>
  </si>
  <si>
    <t>Poznámka k položce:_x000d_
Předmětem dodávky je: CS-BD-B012</t>
  </si>
  <si>
    <t>7494005088</t>
  </si>
  <si>
    <t>Kompaktní jističe Kompaktní jističe Jističe do 250A Připojovací sady zadní přívod, Cu/Al pasy / kabelová oka, 3 ks, např. pro BD250</t>
  </si>
  <si>
    <t>382</t>
  </si>
  <si>
    <t>Poznámka k položce:_x000d_
Předmětem dodávky je: CS-BD-A021</t>
  </si>
  <si>
    <t>187</t>
  </si>
  <si>
    <t>7494005104</t>
  </si>
  <si>
    <t>Kompaktní jističe Kompaktní jističe Jističe do 250A Připojovací sady blokové svorky, Cu/Al kabely 6x (6 - 35) mm2, 1 ks, např. pro BD250</t>
  </si>
  <si>
    <t>384</t>
  </si>
  <si>
    <t>Poznámka k položce:_x000d_
Předmětem dodávky je: CS-BD-B014</t>
  </si>
  <si>
    <t>7494005128</t>
  </si>
  <si>
    <t>Kompaktní jističe Kompaktní jističe Jističe do 250A Ruční pohony s uzamykáním, štítek - barva žlutá, např. pro BD250</t>
  </si>
  <si>
    <t>386</t>
  </si>
  <si>
    <t>Poznámka k položce:_x000d_
Předmětem dodávky je: RP-BD-CK21</t>
  </si>
  <si>
    <t>189</t>
  </si>
  <si>
    <t>7494005142</t>
  </si>
  <si>
    <t>Kompaktní jističe Kompaktní jističe Jističe do 250A Motorové pohony AC 230 V / DC 220 V, např. pro BD250</t>
  </si>
  <si>
    <t>388</t>
  </si>
  <si>
    <t>Poznámka k položce:_x000d_
Předmětem dodávky je: MP-BD-X230-P</t>
  </si>
  <si>
    <t>7494005162</t>
  </si>
  <si>
    <t>Kompaktní jističe Kompaktní jističe Jističe do 250A Náhradní díly ovládací páka, např. pro BD250</t>
  </si>
  <si>
    <t>390</t>
  </si>
  <si>
    <t>Poznámka k položce:_x000d_
Předmětem dodávky je: OD-BD-SP01</t>
  </si>
  <si>
    <t>191</t>
  </si>
  <si>
    <t>7494005128.1</t>
  </si>
  <si>
    <t>Kompaktní jističe Kompaktní jističe Jističe do 250A Náhradní díly kryt svorek, horní nebo dolní svorky, 3pól, 1 ks, např. pro BD250</t>
  </si>
  <si>
    <t>392</t>
  </si>
  <si>
    <t>Poznámka k položce:_x000d_
Předmětem dodávky je: OD-BD-KS01</t>
  </si>
  <si>
    <t>7494005170</t>
  </si>
  <si>
    <t>Kompaktní jističe Kompaktní jističe Jističe do 250A Náhradní díly kryt svorek, dolní svorky, 4pól, 1 ks, např. pro BD250</t>
  </si>
  <si>
    <t>394</t>
  </si>
  <si>
    <t>Poznámka k položce:_x000d_
Předmětem dodávky je: OD-BD-KS44</t>
  </si>
  <si>
    <t>193</t>
  </si>
  <si>
    <t>7494005182</t>
  </si>
  <si>
    <t>Kompaktní jističe Kompaktní jističe Jističe do 630A Spínací bloky 4pól, Iu 630 A, Icu 36 kA, např. pro BH630</t>
  </si>
  <si>
    <t>396</t>
  </si>
  <si>
    <t>Poznámka k položce:_x000d_
Předmětem dodávky je: BH-630-NE-406</t>
  </si>
  <si>
    <t>7494005182.1</t>
  </si>
  <si>
    <t>Kompaktní jističe Kompaktní jističe Jističe do 1000A Spínací bloky 3pól, Iu 1000 A, Icu 65 kA, např. pro BL1000</t>
  </si>
  <si>
    <t>398</t>
  </si>
  <si>
    <t>Poznámka k položce:_x000d_
Předmětem dodávky je: BL-10000-SE-305</t>
  </si>
  <si>
    <t>195</t>
  </si>
  <si>
    <t>7494005470</t>
  </si>
  <si>
    <t>Kompaktní jističe Kompaktní jističe Jističe Spínací bloky 3pól, Iu 1600 A, Icu 65 kA, např. pro BL1600</t>
  </si>
  <si>
    <t>400</t>
  </si>
  <si>
    <t>Poznámka k položce:_x000d_
Předmětem dodávky je: BL-16000-SE-305</t>
  </si>
  <si>
    <t>7494003708</t>
  </si>
  <si>
    <t>Modulární přístroje Jističe Propojovací lišty Lišty 1pól. provedení, průřez 10 mm2, rozteč 17,8 mm, počet vývodů 57, kolíky</t>
  </si>
  <si>
    <t>402</t>
  </si>
  <si>
    <t>Poznámka k položce:_x000d_
Předmětem dodávky je: S1L-1000-16</t>
  </si>
  <si>
    <t>197</t>
  </si>
  <si>
    <t>7494003740</t>
  </si>
  <si>
    <t>Modulární přístroje Jističe Propojovací lišty Lišty 3pól. provedení, průřez 10 mm2, rozteč 17,8 mm, počet vývodů 19 x 3, kolíky</t>
  </si>
  <si>
    <t>404</t>
  </si>
  <si>
    <t>Poznámka k položce:_x000d_
Předmětem dodávky je: S3L-1000-16</t>
  </si>
  <si>
    <t>7494003000-R</t>
  </si>
  <si>
    <t>Kryt jističe pro 1 modul</t>
  </si>
  <si>
    <t>406</t>
  </si>
  <si>
    <t>Poznámka k položce:_x000d_
Předmětem dodávky je: Záslepka 1 modul</t>
  </si>
  <si>
    <t>199</t>
  </si>
  <si>
    <t>7494003001-R</t>
  </si>
  <si>
    <t>Kryt jističů 3-násobný, SEZ S-3</t>
  </si>
  <si>
    <t>408</t>
  </si>
  <si>
    <t>Poznámka k položce:_x000d_
Předmětem dodávky je: SEZ-3</t>
  </si>
  <si>
    <t>74940030001-R</t>
  </si>
  <si>
    <t>Kryt jističů 6-násobný, SEZ S-6</t>
  </si>
  <si>
    <t>410</t>
  </si>
  <si>
    <t>Poznámka k položce:_x000d_
Předmětem dodávky je: SEZ-6</t>
  </si>
  <si>
    <t>201</t>
  </si>
  <si>
    <t>74940030002-R</t>
  </si>
  <si>
    <t>Kryt jističů 8-násobný, SEZ S-8</t>
  </si>
  <si>
    <t>412</t>
  </si>
  <si>
    <t>Poznámka k položce:_x000d_
Předmětem dodávky je: SEZ-8</t>
  </si>
  <si>
    <t>74940030003-R</t>
  </si>
  <si>
    <t>Kryt jističů 12-násobný, SEZ S-12</t>
  </si>
  <si>
    <t>414</t>
  </si>
  <si>
    <t>Poznámka k položce:_x000d_
Předmětem dodávky je: SEZ-12</t>
  </si>
  <si>
    <t>203</t>
  </si>
  <si>
    <t>7494003002-R</t>
  </si>
  <si>
    <t>Jističový retrofit SEZ KT1</t>
  </si>
  <si>
    <t>416</t>
  </si>
  <si>
    <t>Poznámka k položce:_x000d_
Předmětem dodávky je: SeZ-3</t>
  </si>
  <si>
    <t>7494003003-R</t>
  </si>
  <si>
    <t>Jističový retrofit SEZ KT3</t>
  </si>
  <si>
    <t>418</t>
  </si>
  <si>
    <t>Poznámka k položce:_x000d_
Předmětem dodávky je: SEZ KT1</t>
  </si>
  <si>
    <t>205</t>
  </si>
  <si>
    <t>7494003004-R</t>
  </si>
  <si>
    <t>Pomocný spínač OEZ PS-LT-1100</t>
  </si>
  <si>
    <t>420</t>
  </si>
  <si>
    <t>Poznámka k položce:_x000d_
Předmětem dodávky je: SEZ KT3</t>
  </si>
  <si>
    <t>7494004492-R</t>
  </si>
  <si>
    <t>Kontakt pomocný pravý ABB OA1G10 1SCA022353R4970</t>
  </si>
  <si>
    <t>422</t>
  </si>
  <si>
    <t>Poznámka k položce:_x000d_
Předmětem dodávky je: ABB OA1G10</t>
  </si>
  <si>
    <t>OST6</t>
  </si>
  <si>
    <t>Pojistky, příslušenství</t>
  </si>
  <si>
    <t>207</t>
  </si>
  <si>
    <t>7494008300-R</t>
  </si>
  <si>
    <t>Pojistkový dotek 6A</t>
  </si>
  <si>
    <t>426</t>
  </si>
  <si>
    <t>Poznámka k položce:_x000d_
Předmětem dodávky je: ETI VDII 6A</t>
  </si>
  <si>
    <t>7494008301-R</t>
  </si>
  <si>
    <t>Pojistkový dotek 10A</t>
  </si>
  <si>
    <t>428</t>
  </si>
  <si>
    <t>Poznámka k položce:_x000d_
Předmětem dodávky je: ETI VDII 10A</t>
  </si>
  <si>
    <t>209</t>
  </si>
  <si>
    <t>7494008302-R</t>
  </si>
  <si>
    <t>Pojistkový dotek 35A</t>
  </si>
  <si>
    <t>430</t>
  </si>
  <si>
    <t>Poznámka k položce:_x000d_
Předmětem dodávky je: ETI VDII 35A</t>
  </si>
  <si>
    <t>7494008350-R</t>
  </si>
  <si>
    <t>Pojistková patrona 6A - do závitových spodků</t>
  </si>
  <si>
    <t>432</t>
  </si>
  <si>
    <t>Poznámka k položce:_x000d_
Předmětem dodávky je: PP T 6A</t>
  </si>
  <si>
    <t>211</t>
  </si>
  <si>
    <t>7494008351-R</t>
  </si>
  <si>
    <t>Pojistková patrona 10A - do závitových spodků</t>
  </si>
  <si>
    <t>434</t>
  </si>
  <si>
    <t>Poznámka k položce:_x000d_
Předmětem dodávky je: PP T 10A</t>
  </si>
  <si>
    <t>7494008352-R</t>
  </si>
  <si>
    <t>Pojistková patrona 16A - do závitových spodků</t>
  </si>
  <si>
    <t>436</t>
  </si>
  <si>
    <t>Poznámka k položce:_x000d_
Předmětem dodávky je: PP T 16A</t>
  </si>
  <si>
    <t>213</t>
  </si>
  <si>
    <t>7494008353-R</t>
  </si>
  <si>
    <t>Pojistková patrona 20A - do závitových spodků</t>
  </si>
  <si>
    <t>438</t>
  </si>
  <si>
    <t>Poznámka k položce:_x000d_
Předmětem dodávky je: PP T 20A</t>
  </si>
  <si>
    <t>7494008354-R</t>
  </si>
  <si>
    <t>Pojistková patrona 25A - do závitových spodků</t>
  </si>
  <si>
    <t>440</t>
  </si>
  <si>
    <t>Poznámka k položce:_x000d_
Předmětem dodávky je: PP T 25A</t>
  </si>
  <si>
    <t>215</t>
  </si>
  <si>
    <t>7494008355-R</t>
  </si>
  <si>
    <t>Pojistková patrona 35A - do závitových spodků</t>
  </si>
  <si>
    <t>442</t>
  </si>
  <si>
    <t>Poznámka k položce:_x000d_
Předmětem dodávky je: PP T 35A</t>
  </si>
  <si>
    <t>7494008356-R</t>
  </si>
  <si>
    <t>Pojistka trubičková T 20A 6,3x32</t>
  </si>
  <si>
    <t>444</t>
  </si>
  <si>
    <t>Poznámka k položce:_x000d_
Předmětem dodávky je: 6,3x30 F 20A</t>
  </si>
  <si>
    <t>217</t>
  </si>
  <si>
    <t>7494008346</t>
  </si>
  <si>
    <t>Pojistkové systémy Výkonové pojistkové vložky Pojistkové vložky Nožové pojistkové vložky, velikost 000 In 10A, Un AC 500 V / DC 250 V, velikost 000, gG - charakteristika pro všeobecné použití, Cd/Pb free</t>
  </si>
  <si>
    <t>446</t>
  </si>
  <si>
    <t>Poznámka k položce:_x000d_
Předmětem dodávky je: PNA000 10A gG</t>
  </si>
  <si>
    <t>7494008348</t>
  </si>
  <si>
    <t>Pojistkové systémy Výkonové pojistkové vložky Pojistkové vložky Nožové pojistkové vložky, velikost 000 In 16A, Un AC 500 V / DC 250 V, velikost 000, gG - charakteristika pro všeobecné použití, Cd/Pb free</t>
  </si>
  <si>
    <t>448</t>
  </si>
  <si>
    <t>Poznámka k položce:_x000d_
Předmětem dodávky je: PNA000 16A gG</t>
  </si>
  <si>
    <t>219</t>
  </si>
  <si>
    <t>7494008350</t>
  </si>
  <si>
    <t>Pojistkové systémy Výkonové pojistkové vložky Pojistkové vložky Nožové pojistkové vložky, velikost 000 In 20A, Un AC 500 V / DC 250 V, velikost 000, gG - charakteristika pro všeobecné použití, Cd/Pb free</t>
  </si>
  <si>
    <t>450</t>
  </si>
  <si>
    <t>Poznámka k položce:_x000d_
Předmětem dodávky je: PNA000 20A gG</t>
  </si>
  <si>
    <t>7494008358</t>
  </si>
  <si>
    <t>Pojistkové systémy Výkonové pojistkové vložky Pojistkové vložky Nožové pojistkové vložky, velikost 000 In 40A, Un AC 500 V / DC 250 V, velikost 000, gG - charakteristika pro všeobecné použití, Cd/Pb free</t>
  </si>
  <si>
    <t>452</t>
  </si>
  <si>
    <t>Poznámka k položce:_x000d_
Předmětem dodávky je: PNA000 40A gG</t>
  </si>
  <si>
    <t>221</t>
  </si>
  <si>
    <t>7494008404</t>
  </si>
  <si>
    <t>Pojistkové systémy Výkonové pojistkové vložky Pojistkové vložky Nožové pojistkové vložky, velikost 1 In 16A, Un AC 500 V / DC 440 V, velikost 1, gG - charakteristika pro všeobecné použití, Cd/Pb free</t>
  </si>
  <si>
    <t>454</t>
  </si>
  <si>
    <t>Poznámka k položce:_x000d_
Předmětem dodávky je: PNA1 16A gG</t>
  </si>
  <si>
    <t>7494008410</t>
  </si>
  <si>
    <t>Pojistkové systémy Výkonové pojistkové vložky Pojistkové vložky Nožové pojistkové vložky, velikost 1 In 32A, Un AC 500 V / DC 440 V, velikost 1, gG - charakteristika pro všeobecné použití, Cd/Pb free</t>
  </si>
  <si>
    <t>456</t>
  </si>
  <si>
    <t>Poznámka k položce:_x000d_
Předmětem dodávky je: PNA1 32A gG</t>
  </si>
  <si>
    <t>223</t>
  </si>
  <si>
    <t>7494008414</t>
  </si>
  <si>
    <t>Pojistkové systémy Výkonové pojistkové vložky Pojistkové vložky Nožové pojistkové vložky, velikost 1 In 40A, Un AC 500 V / DC 440 V, velikost 1, gG - charakteristika pro všeobecné použití, Cd/Pb free</t>
  </si>
  <si>
    <t>458</t>
  </si>
  <si>
    <t>Poznámka k položce:_x000d_
Předmětem dodávky je: PNA1 40A gG</t>
  </si>
  <si>
    <t>7494008416</t>
  </si>
  <si>
    <t>Pojistkové systémy Výkonové pojistkové vložky Pojistkové vložky Nožové pojistkové vložky, velikost 1 In 50A, Un AC 500 V / DC 440 V, velikost 1, gG - charakteristika pro všeobecné použití, Cd/Pb free</t>
  </si>
  <si>
    <t>460</t>
  </si>
  <si>
    <t>Poznámka k položce:_x000d_
Předmětem dodávky je: PNA1 50A gG</t>
  </si>
  <si>
    <t>225</t>
  </si>
  <si>
    <t>7494008420</t>
  </si>
  <si>
    <t>Pojistkové systémy Výkonové pojistkové vložky Pojistkové vložky Nožové pojistkové vložky, velikost 1 In 80A, Un AC 500 V / DC 440 V, velikost 1, gG - charakteristika pro všeobecné použití, Cd/Pb free</t>
  </si>
  <si>
    <t>462</t>
  </si>
  <si>
    <t>Poznámka k položce:_x000d_
Předmětem dodávky je: PNA1 80A gG</t>
  </si>
  <si>
    <t>7494008422</t>
  </si>
  <si>
    <t>Pojistkové systémy Výkonové pojistkové vložky Pojistkové vložky Nožové pojistkové vložky, velikost 1 In 100A, Un AC 500 V / DC 440 V, velikost 1, gG - charakteristika pro všeobecné použití, Cd/Pb free</t>
  </si>
  <si>
    <t>464</t>
  </si>
  <si>
    <t>Poznámka k položce:_x000d_
Předmětem dodávky je: PNA1 100A gG</t>
  </si>
  <si>
    <t>227</t>
  </si>
  <si>
    <t>7494008214</t>
  </si>
  <si>
    <t>Pojistkové systémy Výkonové pojistkové vložky Válcové pojistkové vložky In 20A, Un AC 500 V / DC 250 V, velikost 10×38, gG - charakteristika pro všeobecné použití, Cd/Pb free</t>
  </si>
  <si>
    <t>466</t>
  </si>
  <si>
    <t>Poznámka k položce:_x000d_
Předmětem dodávky je: PV10 20A</t>
  </si>
  <si>
    <t>7494008200</t>
  </si>
  <si>
    <t>Pojistkové systémy Výkonové pojistkové vložky Válcové pojistkové vložky In 2A, Un AC 500 V / DC 250 V, velikost 10x38, gG - charakteristika pro všeobecné použití, Cd/Pb free</t>
  </si>
  <si>
    <t>468</t>
  </si>
  <si>
    <t>Poznámka k položce:_x000d_
Předmětem dodávky je: PV10 2A</t>
  </si>
  <si>
    <t>229</t>
  </si>
  <si>
    <t>7494008270</t>
  </si>
  <si>
    <t>Pojistkové systémy Výkonové pojistkové vložky Válcové pojistkové vložky In 63A, Un AC 500 V / DC 250 V, velikost 14×51, gG - charakteristika pro všeobecné použití, Cd/Pb free</t>
  </si>
  <si>
    <t>470</t>
  </si>
  <si>
    <t>Poznámka k položce:_x000d_
Předmětem dodávky je: PV514 63A aR</t>
  </si>
  <si>
    <t>7494008676</t>
  </si>
  <si>
    <t>Pojistkové systémy Pojistkové vložky pro jištění polovodičů Válcové pojistkové vložky In 25A, Un AC 690 V / DC 700 V, velikost 22×58, gR - charakteristika pro jištění polovodičů, Cd/Pb free</t>
  </si>
  <si>
    <t>472</t>
  </si>
  <si>
    <t>Poznámka k položce:_x000d_
Předmětem dodávky je: PV522 25A gR</t>
  </si>
  <si>
    <t>231</t>
  </si>
  <si>
    <t>7494009278</t>
  </si>
  <si>
    <t>Pojistkové systémy Pojistky VN VN pojistkové vložky např. PQ45 20A, Un 35/38,5 kV, I1 35,5 kA</t>
  </si>
  <si>
    <t>474</t>
  </si>
  <si>
    <t>Poznámka k položce:_x000d_
Předmětem dodávky je: PQ45 20A</t>
  </si>
  <si>
    <t>7494009230.1</t>
  </si>
  <si>
    <t>Pojistkové systémy Pojistky VN VN pojistkové vložky např. PL45 10A, Un 10/12 kV, I1 63 kA</t>
  </si>
  <si>
    <t>476</t>
  </si>
  <si>
    <t>Poznámka k položce:_x000d_
Předmětem dodávky je: PL45 10A</t>
  </si>
  <si>
    <t>233</t>
  </si>
  <si>
    <t>7494009230.2</t>
  </si>
  <si>
    <t>Pojistkové systémy Pojistky VN VN pojistkové vložky např. PL45 50A 10/12kV, Un 10/12 kV, I1 63 kA</t>
  </si>
  <si>
    <t>478</t>
  </si>
  <si>
    <t>Poznámka k položce:_x000d_
Předmětem dodávky je: PL45 50A</t>
  </si>
  <si>
    <t>7494009230.3</t>
  </si>
  <si>
    <t>Pojistkové systémy Pojistky VN VN pojistkové vložky např. PL45 63A 10/12kV, Un 10/12 kV, I1 63 kA</t>
  </si>
  <si>
    <t>480</t>
  </si>
  <si>
    <t>Poznámka k položce:_x000d_
Předmětem dodávky je: PL45 63A</t>
  </si>
  <si>
    <t>235</t>
  </si>
  <si>
    <t>7494009230.4</t>
  </si>
  <si>
    <t>Pojistka VN 3,6/7,2kV 6A</t>
  </si>
  <si>
    <t>482</t>
  </si>
  <si>
    <t>Poznámka k položce:_x000d_
Předmětem dodávky je: J07/6 A, 7,2 kV</t>
  </si>
  <si>
    <t>7494009230.5</t>
  </si>
  <si>
    <t>Pojistka VN 3,6/7,2kV 10A</t>
  </si>
  <si>
    <t>484</t>
  </si>
  <si>
    <t>Poznámka k položce:_x000d_
Předmětem dodávky je: J07/10 A, 7,2 kV</t>
  </si>
  <si>
    <t>237</t>
  </si>
  <si>
    <t>7494009230.6</t>
  </si>
  <si>
    <t>Pojistka VN 3,6/7,2kV 63A</t>
  </si>
  <si>
    <t>486</t>
  </si>
  <si>
    <t>Poznámka k položce:_x000d_
Předmětem dodávky je: J07/63 A, 7,2 kV</t>
  </si>
  <si>
    <t>7494009230.7</t>
  </si>
  <si>
    <t xml:space="preserve">Positka XJ 12B 2A  12 kV vn</t>
  </si>
  <si>
    <t>488</t>
  </si>
  <si>
    <t>Poznámka k položce:_x000d_
Předmětem dodávky je: XJ12/2A</t>
  </si>
  <si>
    <t>239</t>
  </si>
  <si>
    <t>7494009230.8</t>
  </si>
  <si>
    <t>Positka CEF 10/24 kV 63A 442/65 mm2</t>
  </si>
  <si>
    <t>490</t>
  </si>
  <si>
    <t>Poznámka k položce:_x000d_
Předmětem dodávky je: CEF 24 63A</t>
  </si>
  <si>
    <t>240</t>
  </si>
  <si>
    <t>7494007614</t>
  </si>
  <si>
    <t xml:space="preserve">Pojistkové systémy Odpínače, odpojovače a držáky válcových pojistkových vložek Pojistkové odpínače Ie 32 A, Ue AC 690 V/DC 440 V, pro válcové pojistkové vložky 10x38, 1pól. provedení, bez signalizace, náhrada za např.  OPVA10-1</t>
  </si>
  <si>
    <t>492</t>
  </si>
  <si>
    <t>Poznámka k položce:_x000d_
Předmětem dodávky je: OPVA10-1</t>
  </si>
  <si>
    <t>241</t>
  </si>
  <si>
    <t>7494007624</t>
  </si>
  <si>
    <t xml:space="preserve">Pojistkové systémy Odpínače, odpojovače a držáky válcových pojistkových vložek Pojistkové odpínače Ie 32 A, Ue AC 690 V/DC 440 V, pro válcové pojistkové vložky 10x38, 3pól. provedení, bez signalizace, náhrada za např.  OPVA10-3</t>
  </si>
  <si>
    <t>494</t>
  </si>
  <si>
    <t>Poznámka k položce:_x000d_
Předmětem dodávky je: OPVA10-3</t>
  </si>
  <si>
    <t>7494007640</t>
  </si>
  <si>
    <t xml:space="preserve">Pojistkové systémy Odpínače, odpojovače a držáky válcových pojistkových vložek Pojistkové odpínače Ie 63 A, Ue AC 690 V/DC 440 V, pro válcové pojistkové vložky 14x51, 3pól. ovládání, bez signalizace, náhrada za např.  OPVA14-3</t>
  </si>
  <si>
    <t>496</t>
  </si>
  <si>
    <t>Poznámka k položce:_x000d_
Předmětem dodávky je: OPVA14-3</t>
  </si>
  <si>
    <t>243</t>
  </si>
  <si>
    <t>7494004491-R</t>
  </si>
  <si>
    <t>Pól přídavný ABB OTPS80FP</t>
  </si>
  <si>
    <t>498</t>
  </si>
  <si>
    <t>Poznámka k položce:_x000d_
Předmětem dodávky je: OTPS80FP</t>
  </si>
  <si>
    <t>OST7</t>
  </si>
  <si>
    <t>Proudové chrániče</t>
  </si>
  <si>
    <t>7494003806.1</t>
  </si>
  <si>
    <t>Modulární přístroje Proudové chrániče 10 kA typ AC 2-pólové In 25 A, Ue AC 230/400 V, Idn 30 mA, 2pól, Inc 10 kA, typ AC</t>
  </si>
  <si>
    <t>502</t>
  </si>
  <si>
    <t>Poznámka k položce:_x000d_
Předmětem dodávky je: OLI-25B-1N-030AC</t>
  </si>
  <si>
    <t>245</t>
  </si>
  <si>
    <t>7494003818</t>
  </si>
  <si>
    <t>Modulární přístroje Proudové chrániče 10 kA typ AC 2-pólové In 25 A, Ue AC 230/400 V, Idn 300 mA, 2pól, Inc 10 kA, typ AC</t>
  </si>
  <si>
    <t>504</t>
  </si>
  <si>
    <t>Poznámka k položce:_x000d_
Předmětem dodávky je: OLI-25B-1N-300AC</t>
  </si>
  <si>
    <t>7494003852</t>
  </si>
  <si>
    <t>Modulární přístroje Proudové chrániče 10 kA typ AC 2-pólové In 25 A, Ue AC 230/400 V, Idn 300 mA, 2pól, Inc 10 kA, typ A</t>
  </si>
  <si>
    <t>506</t>
  </si>
  <si>
    <t>Poznámka k položce:_x000d_
Předmětem dodávky je: OLI-25B-1N-030A</t>
  </si>
  <si>
    <t>247</t>
  </si>
  <si>
    <t>7494003824</t>
  </si>
  <si>
    <t>Modulární přístroje Proudové chrániče 10 kA typ AC 4-pólové In 25 A, Ue AC 230/400 V, Idn 30 mA, 4pól, Inc 10 kA, typ AC</t>
  </si>
  <si>
    <t>508</t>
  </si>
  <si>
    <t>Poznámka k položce:_x000d_
Předmětem dodávky je: LFN-25-4-030-AC</t>
  </si>
  <si>
    <t>7494003838</t>
  </si>
  <si>
    <t>Modulární přístroje Proudové chrániče 10 kA typ AC 4-pólové In 25 A, Ue AC 230/400 V, Idn 300 mA, 4pól, Inc 10 kA, typ AC</t>
  </si>
  <si>
    <t>510</t>
  </si>
  <si>
    <t>Poznámka k položce:_x000d_
Předmětem dodávky je: LFN-25-4-300-AC</t>
  </si>
  <si>
    <t>249</t>
  </si>
  <si>
    <t>7494003840</t>
  </si>
  <si>
    <t>Modulární přístroje Proudové chrániče 10 kA typ AC 4-pólové In 40 A, Ue AC 230/400 V, Idn 300 mA, 4pól, Inc 10 kA, typ AC</t>
  </si>
  <si>
    <t>512</t>
  </si>
  <si>
    <t>Poznámka k položce:_x000d_
Předmětem dodávky je: LFN-40-4-300-AC</t>
  </si>
  <si>
    <t>7494003806.2</t>
  </si>
  <si>
    <t>514</t>
  </si>
  <si>
    <t>Poznámka k položce:_x000d_
Předmětem dodávky je: PF7-25/2/003</t>
  </si>
  <si>
    <t>251</t>
  </si>
  <si>
    <t>7494003872</t>
  </si>
  <si>
    <t>Modulární přístroje Proudové chrániče 10 kA typ A 4-pólové In 40 A, Ue AC 230/400 V, Idn 30 mA, 4pól, Inc 10 kA, typ A</t>
  </si>
  <si>
    <t>516</t>
  </si>
  <si>
    <t>Poznámka k položce:_x000d_
Předmětem dodávky je: PF7-40/4/003-A</t>
  </si>
  <si>
    <t>OST8</t>
  </si>
  <si>
    <t>Stykače, relé</t>
  </si>
  <si>
    <t>7494004192</t>
  </si>
  <si>
    <t>Modulární přístroje Spínací přístroje Instalační stykače AC Ith 20 A, Uc AC 230 V, 2x zapínací kontakt, AC-3: zap. 9A</t>
  </si>
  <si>
    <t>520</t>
  </si>
  <si>
    <t>Poznámka k položce:_x000d_
Předmětem dodávky je: RSI-20-20-A230</t>
  </si>
  <si>
    <t>253</t>
  </si>
  <si>
    <t>7494004194</t>
  </si>
  <si>
    <t>Modulární přístroje Spínací přístroje Instalační stykače AC Ith 20 A, Uc AC 24 V, 2x zapínací kontakt, AC-3: zap. 9A</t>
  </si>
  <si>
    <t>522</t>
  </si>
  <si>
    <t>Poznámka k položce:_x000d_
Předmětem dodávky je: RSI-20-20-A024</t>
  </si>
  <si>
    <t>7494004228</t>
  </si>
  <si>
    <t>Modulární přístroje Spínací přístroje Instalační stykače AC Ith 40 A, Uc AC 24 V, 4x zapínací kontakt, s manuálním ovládáním, AC-3: 22A</t>
  </si>
  <si>
    <t>524</t>
  </si>
  <si>
    <t>Poznámka k položce:_x000d_
Předmětem dodávky je: RSI-40-40-A024-M</t>
  </si>
  <si>
    <t>255</t>
  </si>
  <si>
    <t>7494004206</t>
  </si>
  <si>
    <t>Modulární přístroje Spínací přístroje Instalační stykače AC Ith 25 A, Uc AC 24 V, 4x zapínací kontakt, AC-3: 8,5A</t>
  </si>
  <si>
    <t>526</t>
  </si>
  <si>
    <t>Poznámka k položce:_x000d_
Předmětem dodávky je: RSI-25-04-A024</t>
  </si>
  <si>
    <t>7494004226</t>
  </si>
  <si>
    <t>Modulární přístroje Spínací přístroje Instalační stykače AC Ith 40 A, Uc AC 230 V, 4x zapínací kontakt, AC-3: 22A</t>
  </si>
  <si>
    <t>528</t>
  </si>
  <si>
    <t>Poznámka k položce:_x000d_
Předmětem dodávky je: RSI-40-04-A230</t>
  </si>
  <si>
    <t>257</t>
  </si>
  <si>
    <t>7494004236</t>
  </si>
  <si>
    <t xml:space="preserve">Modulární přístroje Spínací přístroje Instalační stykače AC Ith 63 A, Uc AC 230 V, 4x zapínací kontakt,  AC-3: 30A</t>
  </si>
  <si>
    <t>530</t>
  </si>
  <si>
    <t>Poznámka k položce:_x000d_
Předmětem dodávky je: RSI-63-04-A230</t>
  </si>
  <si>
    <t>7494010530</t>
  </si>
  <si>
    <t>Přístroje pro spínání a ovládání Svornice a pomocný materiál Svornice Rozbočovací můstek do 15 x 16 mm2</t>
  </si>
  <si>
    <t>532</t>
  </si>
  <si>
    <t>Poznámka k položce:_x000d_
Předmětem dodávky je: PE, N Můstek</t>
  </si>
  <si>
    <t>259</t>
  </si>
  <si>
    <t>7494004400</t>
  </si>
  <si>
    <t>Modulární přístroje Spínací přístroje Časová relé Un AC 12 - 230 V, DC 12 - 220 V, 1x přepínací kontakt 8 A, počet funkcí 9, náhrada např. za MCR</t>
  </si>
  <si>
    <t>534</t>
  </si>
  <si>
    <t>Poznámka k položce:_x000d_
Předmětem dodávky je: MCR-MA-001-UNI</t>
  </si>
  <si>
    <t>7494004404</t>
  </si>
  <si>
    <t>Modulární přístroje Spínací přístroje Časová relé Un AC 12 - 230 V, DC 12 - 220 V, 1x přepínací kontakt 8 A, počet funkcí 18, náhrada např. za MCR</t>
  </si>
  <si>
    <t>536</t>
  </si>
  <si>
    <t>Poznámka k položce:_x000d_
Předmětem dodávky je: MCR-MB-001-UNI</t>
  </si>
  <si>
    <t>261</t>
  </si>
  <si>
    <t>7494004348</t>
  </si>
  <si>
    <t>Modulární přístroje Spínací přístroje Instalační relé Un AC 230 V, AC/DC 24 V, 1x přepínací kontakt 16 A, červená signálka</t>
  </si>
  <si>
    <t>538</t>
  </si>
  <si>
    <t>Poznámka k položce:_x000d_
Předmětem dodávky je: RPI-08-003-UNI-SE</t>
  </si>
  <si>
    <t>7494004346</t>
  </si>
  <si>
    <t>Modulární přístroje Spínací přístroje Instalační relé Un AC 230 V, AC/DC 24 V, 1x přepínací kontakt 16 A, zelená signálka</t>
  </si>
  <si>
    <t>540</t>
  </si>
  <si>
    <t>Poznámka k položce:_x000d_
Předmětem dodávky je: RPI-08-003-UNI-SC</t>
  </si>
  <si>
    <t>263</t>
  </si>
  <si>
    <t>7494009287</t>
  </si>
  <si>
    <t>Přístroje pro spínání a ovládání Stykače a nadproudová relé Stykače Velikost 12 Pomocné relé</t>
  </si>
  <si>
    <t>542</t>
  </si>
  <si>
    <t>Poznámka k položce:_x000d_
Předmětem dodávky je: 60.13.8.230.00.40</t>
  </si>
  <si>
    <t>7494009288</t>
  </si>
  <si>
    <t>Přístroje pro spínání a ovládání Stykače a nadproudová relé Stykače Velikost 12 Hlídací proudové relé - PRI-52</t>
  </si>
  <si>
    <t>544</t>
  </si>
  <si>
    <t>Poznámka k položce:_x000d_
Předmětem dodávky je: PRI-52 0,1-25A</t>
  </si>
  <si>
    <t>265</t>
  </si>
  <si>
    <t>7494009289-R</t>
  </si>
  <si>
    <t>Hlídací proudové relé - PRI-51/8A: Ac 0,8-8A</t>
  </si>
  <si>
    <t>546</t>
  </si>
  <si>
    <t>Poznámka k položce:_x000d_
Předmětem dodávky je: PRI-51/8A</t>
  </si>
  <si>
    <t>7494009290-R</t>
  </si>
  <si>
    <t>Hlídací proudové relé - PRI-32, Výstup 1 přepínací 8A</t>
  </si>
  <si>
    <t>548</t>
  </si>
  <si>
    <t>Poznámka k položce:_x000d_
Předmětem dodávky je: PRI-32 1 - 20 A/AC</t>
  </si>
  <si>
    <t>267</t>
  </si>
  <si>
    <t>7494004440</t>
  </si>
  <si>
    <t>Modulární přístroje Spínací přístroje Monitorovací relé Napětí sledování nadpětí, podpětí a výpadku fáze, Un AC 230 V, 1x přepínací kontakt 8 A</t>
  </si>
  <si>
    <t>550</t>
  </si>
  <si>
    <t>Poznámka k položce:_x000d_
Předmětem dodávky je: HRN-63</t>
  </si>
  <si>
    <t>7494004442</t>
  </si>
  <si>
    <t>Modulární přístroje Spínací přístroje Monitorovací relé Napětí sledování nadpětí, podpětí, výpadku fáze, sledu fází a asymetrie, Un AC 230 V, 1x přepínací kontakt 8 A</t>
  </si>
  <si>
    <t>552</t>
  </si>
  <si>
    <t>Poznámka k položce:_x000d_
Předmětem dodávky je: HRN-55</t>
  </si>
  <si>
    <t>269</t>
  </si>
  <si>
    <t>7494004358</t>
  </si>
  <si>
    <t>Modulární přístroje Spínací přístroje Mechanická impulzní (paměťová) relé In 20 A, Un AC 230 V, 1x zapínací kontakt</t>
  </si>
  <si>
    <t>554</t>
  </si>
  <si>
    <t>Poznámka k položce:_x000d_
Předmětem dodávky je: MR-42</t>
  </si>
  <si>
    <t>1147240-RO</t>
  </si>
  <si>
    <t>RELE PT 570524 4P/6A 24VAC /STRIDAVY/</t>
  </si>
  <si>
    <t>556</t>
  </si>
  <si>
    <t>Poznámka k položce:_x000d_
Předmětem dodávky je: Relé PT 570 524 4P</t>
  </si>
  <si>
    <t>271</t>
  </si>
  <si>
    <t>1289297-RO</t>
  </si>
  <si>
    <t>RELE PT 4P/6A 60VDC PT570060</t>
  </si>
  <si>
    <t>558</t>
  </si>
  <si>
    <t>Poznámka k položce:_x000d_
Předmětem dodávky je: Relé PT 570 060 4P/6A</t>
  </si>
  <si>
    <t>1198859-RO</t>
  </si>
  <si>
    <t>RELE PT 570024 4P/6A 24VDC /STEJNOSMER/</t>
  </si>
  <si>
    <t>560</t>
  </si>
  <si>
    <t>Poznámka k položce:_x000d_
Předmětem dodávky je: Relé PT 570 024 4P/6A 24 VDC</t>
  </si>
  <si>
    <t>273</t>
  </si>
  <si>
    <t>1235312-RO</t>
  </si>
  <si>
    <t>STYKAC AC-3 9A 110V 1Z+1V LP1K0901FD</t>
  </si>
  <si>
    <t>562</t>
  </si>
  <si>
    <t>Poznámka k položce:_x000d_
Předmětem dodávky je: LP 1K 090 1FD</t>
  </si>
  <si>
    <t>OST9</t>
  </si>
  <si>
    <t>Přepěťové ochrany</t>
  </si>
  <si>
    <t>7596731436</t>
  </si>
  <si>
    <t>Kamerové systémy CCTV Kamera fixní Přepěťová ochrana 10/100M Ethernet + PoE A/B nebo Hi PoE (max.70W)</t>
  </si>
  <si>
    <t>566</t>
  </si>
  <si>
    <t>Poznámka k položce:_x000d_
Předmětem dodávky je: OVP-100M-HIPOE-BOX</t>
  </si>
  <si>
    <t>275</t>
  </si>
  <si>
    <t>7593320930-R</t>
  </si>
  <si>
    <t>Přepěťová ochrana pro Led osvětlení</t>
  </si>
  <si>
    <t>568</t>
  </si>
  <si>
    <t>Poznámka k položce:_x000d_
Předmětem dodávky je: DA-320-LED</t>
  </si>
  <si>
    <t>7494004102</t>
  </si>
  <si>
    <t>Modulární přístroje Přepěťové ochrany Kombinované svodiče bleskových proudů a přepětí typ 1+2, Iimp 12,5 kA, Uc AC 335 V, výměnné moduly, varistor, 3pól</t>
  </si>
  <si>
    <t>570</t>
  </si>
  <si>
    <t>Poznámka k položce:_x000d_
Předmětem dodávky je: SVBC-12,5-3-MZ</t>
  </si>
  <si>
    <t>277</t>
  </si>
  <si>
    <t>7494004104</t>
  </si>
  <si>
    <t>Modulární přístroje Přepěťové ochrany Kombinované svodiče bleskových proudů a přepětí typ 1+2, Iimp 12,5 kA, Uc AC 335 V, výměnné moduly, se signalizací, varistor, 3pól</t>
  </si>
  <si>
    <t>572</t>
  </si>
  <si>
    <t>Poznámka k položce:_x000d_
Předmětem dodávky je: SVBC-12,5-3-MZS</t>
  </si>
  <si>
    <t>7494004096</t>
  </si>
  <si>
    <t>Modulární přístroje Přepěťové ochrany Kombinované svodiče bleskových proudů a přepětí typ 1 + 2, Iimp 25 kA, Uc AC 350 V, výměnné moduly, se signalizací, jiskřiště, varistor, 3+N-pól</t>
  </si>
  <si>
    <t>574</t>
  </si>
  <si>
    <t>Poznámka k položce:_x000d_
Předmětem dodávky je: SJBC-25E-3-MZS</t>
  </si>
  <si>
    <t>279</t>
  </si>
  <si>
    <t>10.833.483-RO</t>
  </si>
  <si>
    <t>Přepěťové ochrany přístrojů pro systémy el. napájení, Svodič FLP-B+C MAXi VS/3+1</t>
  </si>
  <si>
    <t>576</t>
  </si>
  <si>
    <t>Poznámka k položce:_x000d_
Předmětem dodávky je: FLP-B+C MAXi VS/3+1</t>
  </si>
  <si>
    <t>10.734.289-RO</t>
  </si>
  <si>
    <t>Přepěťové ochrany přístrojů pro systémy el. napájení, Svodič FLP-B+C MAXi VS/3</t>
  </si>
  <si>
    <t>578</t>
  </si>
  <si>
    <t>Poznámka k položce:_x000d_
Předmětem dodávky je: FLP-B+C MAXi VS/3</t>
  </si>
  <si>
    <t>281</t>
  </si>
  <si>
    <t>7593321520</t>
  </si>
  <si>
    <t>Prvky Ochrana přepěťová SLP-275 V/4 S, 40 kA (8/20) - čtyřpólový varistorový svodič přepětí, vyjímatelný modul, optická signalizace poruchy, možnost blokace modulu</t>
  </si>
  <si>
    <t>580</t>
  </si>
  <si>
    <t>Poznámka k položce:_x000d_
Předmětem dodávky je: SLP-275 V/4</t>
  </si>
  <si>
    <t>10.060.201-RO</t>
  </si>
  <si>
    <t>Přepěťové ochrany přístrojů pro systémy el. napájení, Svodič DA-275 V/1S+1</t>
  </si>
  <si>
    <t>582</t>
  </si>
  <si>
    <t>Poznámka k položce:_x000d_
Předmětem dodávky je: DA-275 V1S+1</t>
  </si>
  <si>
    <t>283</t>
  </si>
  <si>
    <t>11.018.519-RO</t>
  </si>
  <si>
    <t>Přepěťové ochrany přístrojů pro systémy el. napájení, Svodič DA-275-DF-10-S</t>
  </si>
  <si>
    <t>584</t>
  </si>
  <si>
    <t>Poznámka k položce:_x000d_
Předmětem dodávky je: DA-275-DF-10-S</t>
  </si>
  <si>
    <t>11.045.620-RO</t>
  </si>
  <si>
    <t>Přepěťové ochrany přístrojů pro systémy el. napájení, Svodič DA-275-A</t>
  </si>
  <si>
    <t>586</t>
  </si>
  <si>
    <t>Poznámka k položce:_x000d_
Předmětem dodávky je: DA-275-A</t>
  </si>
  <si>
    <t>285</t>
  </si>
  <si>
    <t>7494004118</t>
  </si>
  <si>
    <t>Modulární přístroje Přepěťové ochrany Kombinované svodiče bleskových proudů a přepětí typ 1+2, náhradní díl, Iimp 12,5 kA, Uc AC 335 V, pouze výměnný modul, varistor, např. pro SVBC-12,5 (L/N)</t>
  </si>
  <si>
    <t>588</t>
  </si>
  <si>
    <t>Poznámka k položce:_x000d_
Předmětem dodávky je: SVBC-12,5-1-M</t>
  </si>
  <si>
    <t>7494004156</t>
  </si>
  <si>
    <t>Modulární přístroje Přepěťové ochrany Svodiče přepětí typ 3, Imax 4,5 kA, Uc AC 335 V, Uc AC 253 V, výměnné moduly, se signalizací, varistor, jiskřiště, 3+N-pól</t>
  </si>
  <si>
    <t>590</t>
  </si>
  <si>
    <t>Poznámka k položce:_x000d_
Předmětem dodávky je: DA-275 V/3S+1</t>
  </si>
  <si>
    <t>OST10</t>
  </si>
  <si>
    <t>Ostatní modulární přístroje, příslušenství</t>
  </si>
  <si>
    <t>287</t>
  </si>
  <si>
    <t>7494004624</t>
  </si>
  <si>
    <t>Modulární přístroje Ostatní přístroje -modulární přístroje Světelná návěstí Ue AC 230 V, pro doplnění signálkou</t>
  </si>
  <si>
    <t>594</t>
  </si>
  <si>
    <t>Poznámka k položce:_x000d_
Předmětem dodávky je: Světelná návěst</t>
  </si>
  <si>
    <t>7494010154</t>
  </si>
  <si>
    <t>Přístroje pro spínání a ovládání Ovladače, signálky Signálky s LED, 230...240V, bílá</t>
  </si>
  <si>
    <t>596</t>
  </si>
  <si>
    <t>Poznámka k položce:_x000d_
Předmětem dodávky je: USS-ZM, USS-02, USS-13</t>
  </si>
  <si>
    <t>289</t>
  </si>
  <si>
    <t>7494010160</t>
  </si>
  <si>
    <t>Přístroje pro spínání a ovládání Ovladače, signálky Signálky s LED, 230...240V, žlutá</t>
  </si>
  <si>
    <t>598</t>
  </si>
  <si>
    <t>Poznámka k položce:_x000d_
Předmětem dodávky je: USS-ZM, USS-02, USS-12</t>
  </si>
  <si>
    <t>7494010156</t>
  </si>
  <si>
    <t>Přístroje pro spínání a ovládání Ovladače, signálky Signálky s LED, 230...240V, zelená</t>
  </si>
  <si>
    <t>600</t>
  </si>
  <si>
    <t>Poznámka k položce:_x000d_
Předmětem dodávky je: USS-ZM, USS-02, USS-11</t>
  </si>
  <si>
    <t>291</t>
  </si>
  <si>
    <t>7494010158</t>
  </si>
  <si>
    <t>Přístroje pro spínání a ovládání Ovladače, signálky Signálky s LED, 230...240V, rudá</t>
  </si>
  <si>
    <t>602</t>
  </si>
  <si>
    <t>Poznámka k položce:_x000d_
Předmětem dodávky je: USS-ZM, USS-02, USS-10</t>
  </si>
  <si>
    <t>7593320039</t>
  </si>
  <si>
    <t xml:space="preserve">Prvky Hlídač izolačního stavu  (CV600949004)</t>
  </si>
  <si>
    <t>604</t>
  </si>
  <si>
    <t>Poznámka k položce:_x000d_
Předmětem dodávky je: HIG110VDC</t>
  </si>
  <si>
    <t>293</t>
  </si>
  <si>
    <t>7494004644</t>
  </si>
  <si>
    <t>Modulární přístroje Ostatní přístroje -modulární přístroje Zvonky Ue AC 230 V, modulové provedení</t>
  </si>
  <si>
    <t>606</t>
  </si>
  <si>
    <t>Poznámka k položce:_x000d_
Předmětem dodávky je: UMZ-A012</t>
  </si>
  <si>
    <t>7494004646</t>
  </si>
  <si>
    <t>Modulární přístroje Ostatní přístroje -modulární přístroje Zvonky Ue AC 8 - 12 V, modulové provedení</t>
  </si>
  <si>
    <t>608</t>
  </si>
  <si>
    <t>295</t>
  </si>
  <si>
    <t>7494010362</t>
  </si>
  <si>
    <t>Přístroje pro spínání a ovládání Měřící přístroje, elektroměry Hlídače izolačního stavu HIS 71 - 70071</t>
  </si>
  <si>
    <t>610</t>
  </si>
  <si>
    <t>Poznámka k položce:_x000d_
Předmětem dodávky je: HIS 71</t>
  </si>
  <si>
    <t>OST11</t>
  </si>
  <si>
    <t>Svornice, svorkovnice, pomocný materiál</t>
  </si>
  <si>
    <t>7494004664</t>
  </si>
  <si>
    <t>Modulární přístroje Ostatní přístroje -modulární přístroje Rozbočovací svorkovnice počet svorek 7, průřez 16 mm2, barva šedá, s izolačním krytem</t>
  </si>
  <si>
    <t>614</t>
  </si>
  <si>
    <t>Poznámka k položce:_x000d_
Předmětem dodávky je: MT 116N</t>
  </si>
  <si>
    <t>297</t>
  </si>
  <si>
    <t>7494004668</t>
  </si>
  <si>
    <t>Modulární přístroje Ostatní přístroje -modulární přístroje Rozbočovací svorkovnice počet svorek 15, průřez 16 mm2, barva šedá, s izolačním krytem</t>
  </si>
  <si>
    <t>616</t>
  </si>
  <si>
    <t>Poznámka k položce:_x000d_
Předmětem dodávky je: MT 116 PH</t>
  </si>
  <si>
    <t>7494010366</t>
  </si>
  <si>
    <t xml:space="preserve">Přístroje pro spínání a ovládání Svornice a pomocný materiál Svornice Svorka RSA  2,5 A řadová bílá</t>
  </si>
  <si>
    <t>618</t>
  </si>
  <si>
    <t>Poznámka k položce:_x000d_
Předmětem dodávky je: RSA 2,5</t>
  </si>
  <si>
    <t>299</t>
  </si>
  <si>
    <t>7494010378</t>
  </si>
  <si>
    <t xml:space="preserve">Přístroje pro spínání a ovládání Svornice a pomocný materiál Svornice Svorka RSA  4 A (RSA4) řadová bílá</t>
  </si>
  <si>
    <t>620</t>
  </si>
  <si>
    <t>Poznámka k položce:_x000d_
Předmětem dodávky je: RSA 4</t>
  </si>
  <si>
    <t>7494010394</t>
  </si>
  <si>
    <t xml:space="preserve">Přístroje pro spínání a ovládání Svornice a pomocný materiál Svornice Svorka RSA  6 A řadová</t>
  </si>
  <si>
    <t>622</t>
  </si>
  <si>
    <t>Poznámka k položce:_x000d_
Předmětem dodávky je: RSA 6</t>
  </si>
  <si>
    <t>301</t>
  </si>
  <si>
    <t>7494010406</t>
  </si>
  <si>
    <t>Přístroje pro spínání a ovládání Svornice a pomocný materiál Svornice Svorka RSA 10 A řadová bílá</t>
  </si>
  <si>
    <t>624</t>
  </si>
  <si>
    <t>Poznámka k položce:_x000d_
Předmětem dodávky je: RSA 10</t>
  </si>
  <si>
    <t>7494010420</t>
  </si>
  <si>
    <t>Přístroje pro spínání a ovládání Svornice a pomocný materiál Svornice Svorka RSA 16 A řadová bílá</t>
  </si>
  <si>
    <t>626</t>
  </si>
  <si>
    <t>Poznámka k položce:_x000d_
Předmětem dodávky je: RSA 16</t>
  </si>
  <si>
    <t>303</t>
  </si>
  <si>
    <t>7494010372-R</t>
  </si>
  <si>
    <t>Koncová svěrka 35A</t>
  </si>
  <si>
    <t>628</t>
  </si>
  <si>
    <t>Poznámka k položce:_x000d_
Předmětem dodávky je: RSA L35</t>
  </si>
  <si>
    <t>7494010374-R</t>
  </si>
  <si>
    <t>Přepážka koncová 2,5-35A</t>
  </si>
  <si>
    <t>630</t>
  </si>
  <si>
    <t>305</t>
  </si>
  <si>
    <t>7494010371-R</t>
  </si>
  <si>
    <t>DIN lišta</t>
  </si>
  <si>
    <t>m</t>
  </si>
  <si>
    <t>632</t>
  </si>
  <si>
    <t>Poznámka k položce:_x000d_
Předmětem dodávky je: DIN</t>
  </si>
  <si>
    <t>7494010380-R</t>
  </si>
  <si>
    <t>Svorkovnice lámací EKL 0 12x1-4mm2, černá (čokoláda)</t>
  </si>
  <si>
    <t>634</t>
  </si>
  <si>
    <t>Poznámka k položce:_x000d_
Předmětem dodávky je: EKL 0</t>
  </si>
  <si>
    <t>307</t>
  </si>
  <si>
    <t>7494010381-R</t>
  </si>
  <si>
    <t>Svorkovnice lámací EKL 1 12x1,5-6mm2, černá (čokoláda)</t>
  </si>
  <si>
    <t>636</t>
  </si>
  <si>
    <t>Poznámka k položce:_x000d_
Předmětem dodávky je: ELK 1</t>
  </si>
  <si>
    <t>7494010388-R</t>
  </si>
  <si>
    <t>Svorkovnice lámací EKL 2 12x2,5-10mm2</t>
  </si>
  <si>
    <t>638</t>
  </si>
  <si>
    <t>Poznámka k položce:_x000d_
Předmětem dodávky je: ELK 2</t>
  </si>
  <si>
    <t>309</t>
  </si>
  <si>
    <t>7494010389-R</t>
  </si>
  <si>
    <t>Svorkovnice lámací EKL 3 12x4-16mm2</t>
  </si>
  <si>
    <t>640</t>
  </si>
  <si>
    <t>Poznámka k položce:_x000d_
Předmětem dodávky je: ELK 3</t>
  </si>
  <si>
    <t>7494010382-R</t>
  </si>
  <si>
    <t>Svorkovnice stoupací 4x35mm2 malá SEZ HSV35</t>
  </si>
  <si>
    <t>642</t>
  </si>
  <si>
    <t>Poznámka k položce:_x000d_
Předmětem dodávky je: SEZ HSV35</t>
  </si>
  <si>
    <t>311</t>
  </si>
  <si>
    <t>7494010383-R</t>
  </si>
  <si>
    <t>Svorkovnice rozbočovací HLAK 25 4/10 M2 G šedá</t>
  </si>
  <si>
    <t>644</t>
  </si>
  <si>
    <t>Poznámka k položce:_x000d_
Předmětem dodávky je: HLAK 25 4/10 M2 G šedá</t>
  </si>
  <si>
    <t>7494010384-R</t>
  </si>
  <si>
    <t>Svorkovnice rozbočovací HLAK 25//1 C L šedá</t>
  </si>
  <si>
    <t>646</t>
  </si>
  <si>
    <t>Poznámka k položce:_x000d_
Předmětem dodávky je: HLAK 25//1 M2 C L šedá</t>
  </si>
  <si>
    <t>313</t>
  </si>
  <si>
    <t>7494010385-R</t>
  </si>
  <si>
    <t>Svorkovnice rozbočovací HLAK 35//1 C L šedá</t>
  </si>
  <si>
    <t>648</t>
  </si>
  <si>
    <t>Poznámka k položce:_x000d_
Předmětem dodávky je: HLAK 35//1 M2 C L šedá</t>
  </si>
  <si>
    <t>7494010386-R</t>
  </si>
  <si>
    <t>Svorka WAGO 221-413 3x4 s páčkou</t>
  </si>
  <si>
    <t>650</t>
  </si>
  <si>
    <t>Poznámka k položce:_x000d_
Předmětem dodávky je: 221-413</t>
  </si>
  <si>
    <t>315</t>
  </si>
  <si>
    <t>7494010387-R</t>
  </si>
  <si>
    <t>Svorka WAGO 221-415 5x4 s páčkou</t>
  </si>
  <si>
    <t>652</t>
  </si>
  <si>
    <t>Poznámka k položce:_x000d_
Předmětem dodávky je: 221-415</t>
  </si>
  <si>
    <t>7494010516</t>
  </si>
  <si>
    <t>Přístroje pro spínání a ovládání Svornice a pomocný materiál Svornice Svorka OL 70 VC01-0002 přípojnicová</t>
  </si>
  <si>
    <t>654</t>
  </si>
  <si>
    <t>Poznámka k položce:_x000d_
Předmětem dodávky je: OL 70 VC01-0002</t>
  </si>
  <si>
    <t>317</t>
  </si>
  <si>
    <t>7494010518</t>
  </si>
  <si>
    <t>Přístroje pro spínání a ovládání Svornice a pomocný materiál Svornice Svorka OL 95 VC01-0005 přípojnicová</t>
  </si>
  <si>
    <t>656</t>
  </si>
  <si>
    <t>Poznámka k položce:_x000d_
Předmětem dodávky je: OL 95 VC01-0005</t>
  </si>
  <si>
    <t>7494010520</t>
  </si>
  <si>
    <t>Přístroje pro spínání a ovládání Svornice a pomocný materiál Svornice Svorka OL 185 VC01-0017 přípojnicová</t>
  </si>
  <si>
    <t>658</t>
  </si>
  <si>
    <t>Poznámka k položce:_x000d_
Předmětem dodávky je: OL 185 VC01-0017</t>
  </si>
  <si>
    <t>319</t>
  </si>
  <si>
    <t>7494010524</t>
  </si>
  <si>
    <t>Přístroje pro spínání a ovládání Svornice a pomocný materiál Svornice Svorka OL 240 přípojnicová</t>
  </si>
  <si>
    <t>660</t>
  </si>
  <si>
    <t>Poznámka k položce:_x000d_
Předmětem dodávky je: OL 240</t>
  </si>
  <si>
    <t>1152060-RO</t>
  </si>
  <si>
    <t>EL.VYZBROJ 1XE27 IP54 EKM 1261-1D2-5-16</t>
  </si>
  <si>
    <t>662</t>
  </si>
  <si>
    <t>Poznámka k položce:_x000d_
Předmětem dodávky je: EKM 1261</t>
  </si>
  <si>
    <t>321</t>
  </si>
  <si>
    <t>1152055-RO</t>
  </si>
  <si>
    <t>EL.VYZBROJ 2XE27 IP43 EKM 2072-2D2-5-16</t>
  </si>
  <si>
    <t>664</t>
  </si>
  <si>
    <t>Poznámka k položce:_x000d_
Předmětem dodávky je: EKM 2072</t>
  </si>
  <si>
    <t>OST12</t>
  </si>
  <si>
    <t>Elektroinstalační materiál, lišty, krabice, žlaby</t>
  </si>
  <si>
    <t>7491201130</t>
  </si>
  <si>
    <t>Elektroinstalační materiál Elektroinstalační krabice a rozvodky Bez zapojení Krabice KU 68-1901</t>
  </si>
  <si>
    <t>668</t>
  </si>
  <si>
    <t>Poznámka k položce:_x000d_
Předmětem dodávky je: KU-68-1901</t>
  </si>
  <si>
    <t>323</t>
  </si>
  <si>
    <t>7491201180</t>
  </si>
  <si>
    <t>Elektroinstalační materiál Elektroinstalační krabice a rozvodky Bez zapojení Krabice KU 68-1902</t>
  </si>
  <si>
    <t>670</t>
  </si>
  <si>
    <t>Poznámka k položce:_x000d_
Předmětem dodávky je: KU-68-1902</t>
  </si>
  <si>
    <t>7491201200</t>
  </si>
  <si>
    <t>Elektroinstalační materiál Elektroinstalační krabice a rozvodky Bez zapojení Krabice KU 68-1903</t>
  </si>
  <si>
    <t>672</t>
  </si>
  <si>
    <t>Poznámka k položce:_x000d_
Předmětem dodávky je: KU-68-1903</t>
  </si>
  <si>
    <t>325</t>
  </si>
  <si>
    <t>7491201120</t>
  </si>
  <si>
    <t>Elektroinstalační materiál Elektroinstalační krabice a rozvodky Bez zapojení Krabice KP 68/2 kruhová</t>
  </si>
  <si>
    <t>674</t>
  </si>
  <si>
    <t>Poznámka k položce:_x000d_
Předmětem dodávky je: KP 68/2</t>
  </si>
  <si>
    <t>7491201390</t>
  </si>
  <si>
    <t>Elektroinstalační materiál Elektroinstalační krabice a rozvodky Bez zapojení Krabice KP 67/3 přístrojová</t>
  </si>
  <si>
    <t>676</t>
  </si>
  <si>
    <t>Poznámka k položce:_x000d_
Předmětem dodávky je: KP 67/3</t>
  </si>
  <si>
    <t>327</t>
  </si>
  <si>
    <t>7491201140</t>
  </si>
  <si>
    <t>Elektroinstalační materiál Elektroinstalační krabice a rozvodky Bez zapojení Krabice KI 68 L/1 samoúch.izol.do dřeva</t>
  </si>
  <si>
    <t>678</t>
  </si>
  <si>
    <t>Poznámka k položce:_x000d_
Předmětem dodávky je: KI 68 L/1</t>
  </si>
  <si>
    <t>7491201190</t>
  </si>
  <si>
    <t>Elektroinstalační materiál Elektroinstalační krabice a rozvodky Bez zapojení Krabice KR 97/5</t>
  </si>
  <si>
    <t>680</t>
  </si>
  <si>
    <t>Poznámka k položce:_x000d_
Předmětem dodávky je: KR 97/5</t>
  </si>
  <si>
    <t>329</t>
  </si>
  <si>
    <t>7491201220</t>
  </si>
  <si>
    <t>Elektroinstalační materiál Elektroinstalační krabice a rozvodky Bez zapojení Krabice KT 250x110 rozvodná</t>
  </si>
  <si>
    <t>682</t>
  </si>
  <si>
    <t>Poznámka k položce:_x000d_
Předmětem dodávky je: KT 250_KB</t>
  </si>
  <si>
    <t>7491201330</t>
  </si>
  <si>
    <t>Elektroinstalační materiál Elektroinstalační krabice a rozvodky Bez zapojení Krabice KT 250L rozvodná do sádrokartonu</t>
  </si>
  <si>
    <t>684</t>
  </si>
  <si>
    <t>Poznámka k položce:_x000d_
Předmětem dodávky je: KT 250/L_NB</t>
  </si>
  <si>
    <t>331</t>
  </si>
  <si>
    <t>7491201430</t>
  </si>
  <si>
    <t>Elektroinstalační materiál Elektroinstalační krabice a rozvodky Bez zapojení Krabice KEZ do zateplení</t>
  </si>
  <si>
    <t>686</t>
  </si>
  <si>
    <t>Poznámka k položce:_x000d_
Předmětem dodávky je: KEZ</t>
  </si>
  <si>
    <t>7491201440</t>
  </si>
  <si>
    <t>Elektroinstalační materiál Elektroinstalační krabice a rozvodky Bez zapojení Krabice 8110 protipožární</t>
  </si>
  <si>
    <t>688</t>
  </si>
  <si>
    <t>Poznámka k položce:_x000d_
Předmětem dodávky je: 8110</t>
  </si>
  <si>
    <t>333</t>
  </si>
  <si>
    <t>7491201540</t>
  </si>
  <si>
    <t>Elektroinstalační materiál Elektroinstalační krabice a rozvodky Bez zapojení Krabice lištová LK80X28/2T</t>
  </si>
  <si>
    <t>690</t>
  </si>
  <si>
    <t>Poznámka k položce:_x000d_
Předmětem dodávky je: LK80X28/2T</t>
  </si>
  <si>
    <t>7491201530</t>
  </si>
  <si>
    <t>Elektroinstalační materiál Elektroinstalační krabice a rozvodky Bez zapojení Krabice lištová LK80X16/T</t>
  </si>
  <si>
    <t>692</t>
  </si>
  <si>
    <t>Poznámka k položce:_x000d_
Předmětem dodávky je: LK80X216/T</t>
  </si>
  <si>
    <t>335</t>
  </si>
  <si>
    <t>7491201550</t>
  </si>
  <si>
    <t>Elektroinstalační materiál Elektroinstalační krabice a rozvodky Bez zapojení Krabicová rozvodka 6455-11, acidur, IP67 5P</t>
  </si>
  <si>
    <t>694</t>
  </si>
  <si>
    <t xml:space="preserve">Poznámka k položce:_x000d_
Předmětem dodávky je:  6455-11, acidur, IP67 5P</t>
  </si>
  <si>
    <t>7491201560</t>
  </si>
  <si>
    <t>Elektroinstalační materiál Elektroinstalační krabice a rozvodky Bez zapojení Krabicová rozvodka 6455-12, acidur, IP67 4P</t>
  </si>
  <si>
    <t>696</t>
  </si>
  <si>
    <t xml:space="preserve">Poznámka k položce:_x000d_
Předmětem dodávky je:  6455-12, acidur, IP67 5P</t>
  </si>
  <si>
    <t>337</t>
  </si>
  <si>
    <t>7491201250</t>
  </si>
  <si>
    <t>Elektroinstalační materiál Elektroinstalační krabice a rozvodky Bez zapojení Víčko z PH KO 68 s trnem</t>
  </si>
  <si>
    <t>698</t>
  </si>
  <si>
    <t>Poznámka k položce:_x000d_
Předmětem dodávky je: PH KO 68</t>
  </si>
  <si>
    <t>8500460250-RO</t>
  </si>
  <si>
    <t>Věneček malý SEZ 6303-13 P1/S</t>
  </si>
  <si>
    <t>700</t>
  </si>
  <si>
    <t>Poznámka k položce:_x000d_
Předmětem dodávky je: 6303-13 P1/S</t>
  </si>
  <si>
    <t>339</t>
  </si>
  <si>
    <t>7491201230</t>
  </si>
  <si>
    <t>Elektroinstalační materiál Elektroinstalační krabice a rozvodky Bez zapojení Víčko z PH KO 100</t>
  </si>
  <si>
    <t>702</t>
  </si>
  <si>
    <t>Poznámka k položce:_x000d_
Předmětem dodávky je: PH KO 100</t>
  </si>
  <si>
    <t>1188361-RO</t>
  </si>
  <si>
    <t>Věneček velký KOPOS 5P SP-96 FB</t>
  </si>
  <si>
    <t>704</t>
  </si>
  <si>
    <t>Poznámka k položce:_x000d_
Předmětem dodávky je: KOPOS 5P SP-96 FB</t>
  </si>
  <si>
    <t>341</t>
  </si>
  <si>
    <t>7491200370</t>
  </si>
  <si>
    <t>Elektroinstalační materiál Elektroinstalační lišty a kabelové žlaby Víčko VLK 80/T(pro krabici LK 80/T)</t>
  </si>
  <si>
    <t>706</t>
  </si>
  <si>
    <t>Poznámka k položce:_x000d_
Předmětem dodávky je: VLK 80/T</t>
  </si>
  <si>
    <t>7491201240</t>
  </si>
  <si>
    <t>Elektroinstalační materiál Elektroinstalační krabice a rozvodky Bez zapojení Víčko z PH KO 125</t>
  </si>
  <si>
    <t>708</t>
  </si>
  <si>
    <t>Poznámka k položce:_x000d_
Předmětem dodávky je: PH KO 125</t>
  </si>
  <si>
    <t>343</t>
  </si>
  <si>
    <t>7491200210</t>
  </si>
  <si>
    <t>Elektroinstalační materiál Elektroinstalační lišty a kabelové žlaby Lišta LHD 20x20 vkládací bílá 2m</t>
  </si>
  <si>
    <t>710</t>
  </si>
  <si>
    <t>Poznámka k položce:_x000d_
Předmětem dodávky je: LHD 20x20</t>
  </si>
  <si>
    <t>7491200220</t>
  </si>
  <si>
    <t>Elektroinstalační materiál Elektroinstalační lišty a kabelové žlaby Kryt LH 20x20 koncový bílý</t>
  </si>
  <si>
    <t>712</t>
  </si>
  <si>
    <t>Poznámka k položce:_x000d_
Předmětem dodávky je: LH 8621</t>
  </si>
  <si>
    <t>345</t>
  </si>
  <si>
    <t>7491200230</t>
  </si>
  <si>
    <t>Elektroinstalační materiál Elektroinstalační lišty a kabelové žlaby Kryt LH 20x20 spojovací bílý</t>
  </si>
  <si>
    <t>714</t>
  </si>
  <si>
    <t>Poznámka k položce:_x000d_
Předmětem dodávky je: LH8622</t>
  </si>
  <si>
    <t>7491200320</t>
  </si>
  <si>
    <t>Elektroinstalační materiál Elektroinstalační lišty a kabelové žlaby Kryt LH 20x20 odbočný bílý</t>
  </si>
  <si>
    <t>716</t>
  </si>
  <si>
    <t>Poznámka k položce:_x000d_
Předmětem dodávky je: LH 8624</t>
  </si>
  <si>
    <t>347</t>
  </si>
  <si>
    <t>7491200420</t>
  </si>
  <si>
    <t>Elektroinstalační materiál Elektroinstalační lišty a kabelové žlaby Kryt LH 20x20 vnější bílý</t>
  </si>
  <si>
    <t>718</t>
  </si>
  <si>
    <t>Poznámka k položce:_x000d_
Předmětem dodávky je: LH 8626</t>
  </si>
  <si>
    <t>7491200480</t>
  </si>
  <si>
    <t>Elektroinstalační materiál Elektroinstalační lišty a kabelové žlaby Kryt LH 20x20 rohový vnitřní bílý</t>
  </si>
  <si>
    <t>720</t>
  </si>
  <si>
    <t>Poznámka k položce:_x000d_
Předmětem dodávky je: LH 8625</t>
  </si>
  <si>
    <t>349</t>
  </si>
  <si>
    <t>7491200040</t>
  </si>
  <si>
    <t>Elektroinstalační materiál Elektroinstalační lišty a kabelové žlaby Lišta LV 40x15 vkládací bílá 3m</t>
  </si>
  <si>
    <t>722</t>
  </si>
  <si>
    <t>Poznámka k položce:_x000d_
Předmětem dodávky je: LV 40x15</t>
  </si>
  <si>
    <t>7491200110</t>
  </si>
  <si>
    <t>Elektroinstalační materiál Elektroinstalační lišty a kabelové žlaby Kryt L 40x15 koncový bílý</t>
  </si>
  <si>
    <t>724</t>
  </si>
  <si>
    <t>Poznámka k položce:_x000d_
Předmětem dodávky je: L 8711</t>
  </si>
  <si>
    <t>351</t>
  </si>
  <si>
    <t>7491200240</t>
  </si>
  <si>
    <t>Elektroinstalační materiál Elektroinstalační lišty a kabelové žlaby Kryt L 40x15 odbočný bílý</t>
  </si>
  <si>
    <t>726</t>
  </si>
  <si>
    <t>Poznámka k položce:_x000d_
Předmětem dodávky je: L 8715</t>
  </si>
  <si>
    <t>7491200290</t>
  </si>
  <si>
    <t>Elektroinstalační materiál Elektroinstalační lišty a kabelové žlaby Kryt L 40x15 rohový vnitřní bílý</t>
  </si>
  <si>
    <t>728</t>
  </si>
  <si>
    <t>Poznámka k položce:_x000d_
Předmětem dodávky je: L 8713/2</t>
  </si>
  <si>
    <t>353</t>
  </si>
  <si>
    <t>7491200330</t>
  </si>
  <si>
    <t>Elektroinstalační materiál Elektroinstalační lišty a kabelové žlaby Kryt L 40x15 rohový vnější bílý</t>
  </si>
  <si>
    <t>730</t>
  </si>
  <si>
    <t>Poznámka k položce:_x000d_
Předmětem dodávky je: L 8712/2</t>
  </si>
  <si>
    <t>7491200270</t>
  </si>
  <si>
    <t>Elektroinstalační materiál Elektroinstalační lišty a kabelové žlaby Lišta LH 60x40 vkládací bílá 3m</t>
  </si>
  <si>
    <t>732</t>
  </si>
  <si>
    <t>Poznámka k položce:_x000d_
Předmětem dodávky je: LH 60x40</t>
  </si>
  <si>
    <t>355</t>
  </si>
  <si>
    <t>7491200540</t>
  </si>
  <si>
    <t>Elektroinstalační materiál Elektroinstalační lišty a kabelové žlaby Kryt LH 60x40 spojovací bílý</t>
  </si>
  <si>
    <t>734</t>
  </si>
  <si>
    <t>Poznámka k položce:_x000d_
Předmětem dodávky je: LH 8652</t>
  </si>
  <si>
    <t>7491200550</t>
  </si>
  <si>
    <t>Elektroinstalační materiál Elektroinstalační lišty a kabelové žlaby Kryt LH 60x40 odbočný bílý</t>
  </si>
  <si>
    <t>736</t>
  </si>
  <si>
    <t>Poznámka k položce:_x000d_
Předmětem dodávky je: LH 8654R</t>
  </si>
  <si>
    <t>357</t>
  </si>
  <si>
    <t>7491200570</t>
  </si>
  <si>
    <t>Elektroinstalační materiál Elektroinstalační lišty a kabelové žlaby Kryt LH 60x40 koncový bílý</t>
  </si>
  <si>
    <t>738</t>
  </si>
  <si>
    <t>Poznámka k položce:_x000d_
Předmětem dodávky je: LH 8651</t>
  </si>
  <si>
    <t>7491200580</t>
  </si>
  <si>
    <t>Elektroinstalační materiál Elektroinstalační lišty a kabelové žlaby Kryt LH 60x40 rohový vnější bílý</t>
  </si>
  <si>
    <t>740</t>
  </si>
  <si>
    <t>Poznámka k položce:_x000d_
Předmětem dodávky je: LH 8656</t>
  </si>
  <si>
    <t>359</t>
  </si>
  <si>
    <t>7491200590</t>
  </si>
  <si>
    <t>Elektroinstalační materiál Elektroinstalační lišty a kabelové žlaby Kryt LH 60x40 rohový vnitřní bílý</t>
  </si>
  <si>
    <t>742</t>
  </si>
  <si>
    <t>Poznámka k položce:_x000d_
Předmětem dodávky je: LH 8655</t>
  </si>
  <si>
    <t>7491200820</t>
  </si>
  <si>
    <t>Elektroinstalační materiál Elektroinstalační lišty a kabelové žlaby Kanál PK 110x70 D parapetní dutý 2m</t>
  </si>
  <si>
    <t>744</t>
  </si>
  <si>
    <t>Poznámka k položce:_x000d_
Předmětem dodávky je: PK 110x70</t>
  </si>
  <si>
    <t>361</t>
  </si>
  <si>
    <t>7491200830</t>
  </si>
  <si>
    <t>Elektroinstalační materiál Elektroinstalační lišty a kabelové žlaby Kanál PK 140x70 D parapetní dutý 2m</t>
  </si>
  <si>
    <t>746</t>
  </si>
  <si>
    <t>Poznámka k položce:_x000d_
Předmětem dodávky je: PK 140x70</t>
  </si>
  <si>
    <t>7491201091</t>
  </si>
  <si>
    <t>Elektroinstalační materiál Elektroinstalační lišty a kabelové žlaby Zemní kanál KOPOKAN 1 ZD (100x100) šedé tělo/ červené víko 2m</t>
  </si>
  <si>
    <t>748</t>
  </si>
  <si>
    <t>Poznámka k položce:_x000d_
Předmětem dodávky je: KOPOKAN 1ZD</t>
  </si>
  <si>
    <t>363</t>
  </si>
  <si>
    <t>7491100110</t>
  </si>
  <si>
    <t xml:space="preserve">Trubková vedení Ohebné elektroinstalační trubky KOPOFLEX  40 rudá</t>
  </si>
  <si>
    <t>750</t>
  </si>
  <si>
    <t>Poznámka k položce:_x000d_
Předmětem dodávky je: KF 09040</t>
  </si>
  <si>
    <t>7491100120</t>
  </si>
  <si>
    <t xml:space="preserve">Trubková vedení Ohebné elektroinstalační trubky KOPOFLEX  50 rudá</t>
  </si>
  <si>
    <t>752</t>
  </si>
  <si>
    <t>Poznámka k položce:_x000d_
Předmětem dodávky je: KF 09050</t>
  </si>
  <si>
    <t>365</t>
  </si>
  <si>
    <t>7491100200</t>
  </si>
  <si>
    <t xml:space="preserve">Trubková vedení Ohebné elektroinstalační trubky KOPOFLEX  63 rudá</t>
  </si>
  <si>
    <t>754</t>
  </si>
  <si>
    <t>Poznámka k položce:_x000d_
Předmětem dodávky je: KF 09063</t>
  </si>
  <si>
    <t>7491100210</t>
  </si>
  <si>
    <t xml:space="preserve">Trubková vedení Ohebné elektroinstalační trubky KOPOFLEX  75 rudá</t>
  </si>
  <si>
    <t>756</t>
  </si>
  <si>
    <t>Poznámka k položce:_x000d_
Předmětem dodávky je: KF 09075</t>
  </si>
  <si>
    <t>367</t>
  </si>
  <si>
    <t>7491100220</t>
  </si>
  <si>
    <t xml:space="preserve">Trubková vedení Ohebné elektroinstalační trubky KOPOFLEX  90 rudá</t>
  </si>
  <si>
    <t>758</t>
  </si>
  <si>
    <t>Poznámka k položce:_x000d_
Předmětem dodávky je: KF 09090</t>
  </si>
  <si>
    <t>7491100130</t>
  </si>
  <si>
    <t>Trubková vedení Ohebné elektroinstalační trubky KOPOFLEX 110 rudá</t>
  </si>
  <si>
    <t>760</t>
  </si>
  <si>
    <t>Poznámka k položce:_x000d_
Předmětem dodávky je: KF 09110</t>
  </si>
  <si>
    <t>369</t>
  </si>
  <si>
    <t>7491100030</t>
  </si>
  <si>
    <t>Trubková vedení Ohebné elektroinstalační trubky 1423/1 pr.23 320N MONOFLEX</t>
  </si>
  <si>
    <t>762</t>
  </si>
  <si>
    <t>Poznámka k položce:_x000d_
Předmětem dodávky je: 1423/1</t>
  </si>
  <si>
    <t>7491100330</t>
  </si>
  <si>
    <t>Trubková vedení Pevné elektroinstalační trubky 8025 pr.25 1250N PVC černá</t>
  </si>
  <si>
    <t>764</t>
  </si>
  <si>
    <t>Poznámka k položce:_x000d_
Předmětem dodávky je: SUPEFLEX 8025</t>
  </si>
  <si>
    <t>371</t>
  </si>
  <si>
    <t>7491100160</t>
  </si>
  <si>
    <t>Trubková vedení Ohebné elektroinstalační trubky 1225 pr.25 750N SUPERFLEX</t>
  </si>
  <si>
    <t>766</t>
  </si>
  <si>
    <t>Poznámka k položce:_x000d_
Předmětem dodávky je: SUPERFLEX 1225</t>
  </si>
  <si>
    <t>7491100180</t>
  </si>
  <si>
    <t>Trubková vedení Ohebné elektroinstalační trubky 1240 pr.40 750N SUPERFLEX</t>
  </si>
  <si>
    <t>768</t>
  </si>
  <si>
    <t>Poznámka k položce:_x000d_
Předmětem dodávky je: SUPERFLEX 1240</t>
  </si>
  <si>
    <t>373</t>
  </si>
  <si>
    <t>7491100181-R</t>
  </si>
  <si>
    <t>Ohebná trubka ENERGY 25 S-130 520N</t>
  </si>
  <si>
    <t>770</t>
  </si>
  <si>
    <t>Poznámka k položce:_x000d_
Předmětem dodávky je: ENERGY 25 S-130 520N</t>
  </si>
  <si>
    <t>7491100182-R</t>
  </si>
  <si>
    <t>Ohebná trubka ENERGY 63 S-130 520N</t>
  </si>
  <si>
    <t>772</t>
  </si>
  <si>
    <t>Poznámka k položce:_x000d_
Předmětem dodávky je: ENERGY 63 S-130 520N</t>
  </si>
  <si>
    <t>OST13</t>
  </si>
  <si>
    <t>Rozváděče, kabelové skříně, pomocný materiál</t>
  </si>
  <si>
    <t>375</t>
  </si>
  <si>
    <t>7493601030</t>
  </si>
  <si>
    <t>Kabelové a zásuvkové skříně, elektroměrové rozvaděče Prázdné skříně a pilíře Sokly a základy pro plastové pilíře, základ soklu venkovní min. IP44, šíře 560mm, výška 600mm, hloubka 230mm</t>
  </si>
  <si>
    <t>776</t>
  </si>
  <si>
    <t>Poznámka k položce:_x000d_
Předmětem dodávky je: PER 1/1f/40 AHVO</t>
  </si>
  <si>
    <t>7493601040</t>
  </si>
  <si>
    <t>Kabelové a zásuvkové skříně, elektroměrové rozvaděče Prázdné skříně a pilíře Sokly a základy pro plastové pilíře, sokl venkovní min. IP44, šíře 420mm, výška 600mm, hloubka 216mm</t>
  </si>
  <si>
    <t>778</t>
  </si>
  <si>
    <t>Poznámka k položce:_x000d_
Předmětem dodávky je: Sokl AHVO</t>
  </si>
  <si>
    <t>377</t>
  </si>
  <si>
    <t>7493601080</t>
  </si>
  <si>
    <t>Kabelové a zásuvkové skříně, elektroměrové rozvaděče Prázdné skříně a pilíře Skříň plastová do na stěnu (konstrukci), IP44, šířka do 400 mm, výška do 700 mm, hloubka do 300 mm, PUR lak</t>
  </si>
  <si>
    <t>780</t>
  </si>
  <si>
    <t>Poznámka k položce:_x000d_
Předmětem dodávky je: PR 4.2.1 na stěnu IP43</t>
  </si>
  <si>
    <t>7493601090</t>
  </si>
  <si>
    <t>Kabelové a zásuvkové skříně, elektroměrové rozvaděče Prázdné skříně a pilíře Skříň plastová kompaktní pilíř včetně základu, IP44, šířka do 400 mm, výška do 700 mm, hloubka do 300 mm, PUR lak</t>
  </si>
  <si>
    <t>782</t>
  </si>
  <si>
    <t>Poznámka k položce:_x000d_
Předmětem dodávky je: PR 4.2.2 na sokl IP43</t>
  </si>
  <si>
    <t>379</t>
  </si>
  <si>
    <t>7493601290</t>
  </si>
  <si>
    <t>Kabelové a zásuvkové skříně, elektroměrové rozvaděče Prázdné skříně a pilíře Skříň plastová na stěnu (konstrukci), IP44, šířka do 600 mm, výška do 1.000 mm, hloubka do 400 mm, PUR lak</t>
  </si>
  <si>
    <t>784</t>
  </si>
  <si>
    <t>Poznámka k položce:_x000d_
Předmětem dodávky je: PR 5.2.2 na stěnu IP43</t>
  </si>
  <si>
    <t>7493601300</t>
  </si>
  <si>
    <t>Kabelové a zásuvkové skříně, elektroměrové rozvaděče Prázdné skříně a pilíře Skříň plastová kompaktní pilíř včetně základu, IP44, šířka do 600 mm, výška do 1.000 mm, hloubka do 400 mm, PUR lak</t>
  </si>
  <si>
    <t>786</t>
  </si>
  <si>
    <t>Poznámka k položce:_x000d_
Předmětem dodávky je: PR 5.2.3 na soklo IP54</t>
  </si>
  <si>
    <t>381</t>
  </si>
  <si>
    <t>7494002810</t>
  </si>
  <si>
    <t>Rozvodnicové a rozváděčové skříně Distri Rozváděčové skříně Příslušenství Zámky vložka "D" pro výklopnou kliku, pro např. QA</t>
  </si>
  <si>
    <t>788</t>
  </si>
  <si>
    <t>Poznámka k položce:_x000d_
Předmětem dodávky je: Zámek s "D" vložkou</t>
  </si>
  <si>
    <t>7494000102</t>
  </si>
  <si>
    <t>Rozvodnicové a rozváděčové skříně Distri Rozvodnicové skříně DistriTon Plastové Nástěnné (IP55) pro nástěnnou montáž, neprůhledné dveře, počet řad 1, krytí IP55, počet modulů v řadě 9, krytí IP55, PE+N, barva šedá, materiál: plast</t>
  </si>
  <si>
    <t>790</t>
  </si>
  <si>
    <t>Poznámka k položce:_x000d_
Předmětem dodávky je: ECO-09N pro nástěnnou montáž</t>
  </si>
  <si>
    <t>383</t>
  </si>
  <si>
    <t>7494001176</t>
  </si>
  <si>
    <t>Rozvodnicové a rozváděčové skříně Distri Rozváděčové skříně Nástěnné Příslušenství Zámky jazýčkový zámek s uzamykatelnou vložkou, pro např. NP</t>
  </si>
  <si>
    <t>792</t>
  </si>
  <si>
    <t>Poznámka k položce:_x000d_
Předmětem dodávky je: Zámek jazýčkový s vložkou</t>
  </si>
  <si>
    <t>7499300010-R</t>
  </si>
  <si>
    <t>Příchytka PLAST 16 HFCL 16 bílá</t>
  </si>
  <si>
    <t>794</t>
  </si>
  <si>
    <t>Poznámka k položce:_x000d_
Předmětem dodávky je: 16 HFCL</t>
  </si>
  <si>
    <t>385</t>
  </si>
  <si>
    <t>7499300011-R</t>
  </si>
  <si>
    <t>Příchytka PLAST 20 HFCL 20 bílá</t>
  </si>
  <si>
    <t>796</t>
  </si>
  <si>
    <t>Poznámka k položce:_x000d_
Předmětem dodávky je: 20 HFCL</t>
  </si>
  <si>
    <t>7499300012-R</t>
  </si>
  <si>
    <t>Příchytka PLAST 25 HFCL 25 bílá</t>
  </si>
  <si>
    <t>798</t>
  </si>
  <si>
    <t>Poznámka k položce:_x000d_
Předmětem dodávky je: 25 HFCL</t>
  </si>
  <si>
    <t>387</t>
  </si>
  <si>
    <t>7499300013-R</t>
  </si>
  <si>
    <t>Příchytka PLAST 35 HFCL 35 bílá</t>
  </si>
  <si>
    <t>800</t>
  </si>
  <si>
    <t>Poznámka k položce:_x000d_
Předmětem dodávky je: 35 HFCL</t>
  </si>
  <si>
    <t>7499300014-R</t>
  </si>
  <si>
    <t>Příchytka PLAST 50 HFCL 50 bílá</t>
  </si>
  <si>
    <t>802</t>
  </si>
  <si>
    <t>Poznámka k položce:_x000d_
Předmětem dodávky je: 50 HFCL</t>
  </si>
  <si>
    <t>389</t>
  </si>
  <si>
    <t>7499300015-R</t>
  </si>
  <si>
    <t>Příchytka PLAST 63 HFCL 63 bílá</t>
  </si>
  <si>
    <t>804</t>
  </si>
  <si>
    <t>Poznámka k položce:_x000d_
Předmětem dodávky je: 63 HFCL</t>
  </si>
  <si>
    <t>1004862-RO</t>
  </si>
  <si>
    <t>PRICHYTKA TRMENOVA SONAP/OBO 28-34 /1185</t>
  </si>
  <si>
    <t>806</t>
  </si>
  <si>
    <t>Poznámka k položce:_x000d_
Předmětem dodávky je: SONAP 28-34</t>
  </si>
  <si>
    <t>391</t>
  </si>
  <si>
    <t>1514235-RO</t>
  </si>
  <si>
    <t>PRICHYTKY SONAP O18-22MM 25KS 2353000</t>
  </si>
  <si>
    <t>808</t>
  </si>
  <si>
    <t>Poznámka k položce:_x000d_
Předmětem dodávky je: SONAP 18-22</t>
  </si>
  <si>
    <t>1030125436-RO</t>
  </si>
  <si>
    <t xml:space="preserve">DT 200180 KP 70 Kabelová příchytka SONAP  64 - 70 mm</t>
  </si>
  <si>
    <t>810</t>
  </si>
  <si>
    <t>Poznámka k položce:_x000d_
Předmětem dodávky je: SONAP 64-70 mm</t>
  </si>
  <si>
    <t>393</t>
  </si>
  <si>
    <t>7494010532</t>
  </si>
  <si>
    <t xml:space="preserve">Přístroje pro spínání a ovládání Svornice a pomocný materiál Ucpávkové vývodky Vývodka SCAME PG  7   s matkou</t>
  </si>
  <si>
    <t>812</t>
  </si>
  <si>
    <t>Poznámka k položce:_x000d_
Předmětem dodávky je: PG 7</t>
  </si>
  <si>
    <t>7494010534</t>
  </si>
  <si>
    <t xml:space="preserve">Přístroje pro spínání a ovládání Svornice a pomocný materiál Ucpávkové vývodky Vývodka SCAME PG  9   s matkou</t>
  </si>
  <si>
    <t>814</t>
  </si>
  <si>
    <t>Poznámka k položce:_x000d_
Předmětem dodávky je: PG 9</t>
  </si>
  <si>
    <t>395</t>
  </si>
  <si>
    <t>7494010536</t>
  </si>
  <si>
    <t xml:space="preserve">Přístroje pro spínání a ovládání Svornice a pomocný materiál Ucpávkové vývodky Vývodka SCAME PG 11   s matkou</t>
  </si>
  <si>
    <t>816</t>
  </si>
  <si>
    <t>Poznámka k položce:_x000d_
Předmětem dodávky je: PG 11</t>
  </si>
  <si>
    <t>7494010538</t>
  </si>
  <si>
    <t>Přístroje pro spínání a ovládání Svornice a pomocný materiál Ucpávkové vývodky Vývodka SCAME PG 13,5 s matkou</t>
  </si>
  <si>
    <t>818</t>
  </si>
  <si>
    <t>Poznámka k položce:_x000d_
Předmětem dodávky je: PG 13,5</t>
  </si>
  <si>
    <t>397</t>
  </si>
  <si>
    <t>7494010540</t>
  </si>
  <si>
    <t xml:space="preserve">Přístroje pro spínání a ovládání Svornice a pomocný materiál Ucpávkové vývodky Vývodka SCAME PG 16   s matkou</t>
  </si>
  <si>
    <t>820</t>
  </si>
  <si>
    <t>Poznámka k položce:_x000d_
Předmětem dodávky je: PG 16</t>
  </si>
  <si>
    <t>7494010542</t>
  </si>
  <si>
    <t xml:space="preserve">Přístroje pro spínání a ovládání Svornice a pomocný materiál Ucpávkové vývodky Vývodka SCAME PG 21   s matkou</t>
  </si>
  <si>
    <t>822</t>
  </si>
  <si>
    <t>Poznámka k položce:_x000d_
Předmětem dodávky je: PG 23</t>
  </si>
  <si>
    <t>399</t>
  </si>
  <si>
    <t>7494010544</t>
  </si>
  <si>
    <t xml:space="preserve">Přístroje pro spínání a ovládání Svornice a pomocný materiál Ucpávkové vývodky Vývodka SCAME PG 29   s matkou</t>
  </si>
  <si>
    <t>824</t>
  </si>
  <si>
    <t>Poznámka k položce:_x000d_
Předmětem dodávky je: PG 29</t>
  </si>
  <si>
    <t>7494010576</t>
  </si>
  <si>
    <t>Přístroje pro spínání a ovládání Svornice a pomocný materiál Ostatní Měřící kabely N409 1kV 90cm 0.8mm2</t>
  </si>
  <si>
    <t>826</t>
  </si>
  <si>
    <t>Poznámka k položce:_x000d_
Předmětem dodávky je: 22.4220.100.2</t>
  </si>
  <si>
    <t>OST14</t>
  </si>
  <si>
    <t>Spojky kabelů, ukončení kabelů, vodičů</t>
  </si>
  <si>
    <t>401</t>
  </si>
  <si>
    <t>7492700230</t>
  </si>
  <si>
    <t>Ukončení vodičů a kabelů Nn Lisovací oka izolované 0,1-1/6mm, sada 100 ks</t>
  </si>
  <si>
    <t>830</t>
  </si>
  <si>
    <t>Poznámka k položce:_x000d_
Předmětem dodávky je: GPH RF-M8</t>
  </si>
  <si>
    <t>7492700240</t>
  </si>
  <si>
    <t>Ukončení vodičů a kabelů Nn Lisovací oka izolované 1,5-2,5/8mm, sada 100 ks</t>
  </si>
  <si>
    <t>832</t>
  </si>
  <si>
    <t>Poznámka k položce:_x000d_
Předmětem dodávky je: GPH RF-M6</t>
  </si>
  <si>
    <t>403</t>
  </si>
  <si>
    <t>7492700130</t>
  </si>
  <si>
    <t>Ukončení vodičů a kabelů Nn Lisovací dutinky izolované 1,5-8mm, sada 100 ks</t>
  </si>
  <si>
    <t>834</t>
  </si>
  <si>
    <t>Poznámka k položce:_x000d_
Předmětem dodávky je: E14</t>
  </si>
  <si>
    <t>7492700150</t>
  </si>
  <si>
    <t>Ukončení vodičů a kabelů Nn Lisovací dutinky izolované 2,5-8mm, sada 100 ks</t>
  </si>
  <si>
    <t>836</t>
  </si>
  <si>
    <t>Poznámka k položce:_x000d_
Předmětem dodávky je: E16</t>
  </si>
  <si>
    <t>405</t>
  </si>
  <si>
    <t>7492700180</t>
  </si>
  <si>
    <t>Ukončení vodičů a kabelů Nn Lisovací dutinky izolované 10-12mm, sada 100 ks</t>
  </si>
  <si>
    <t>838</t>
  </si>
  <si>
    <t>Poznámka k položce:_x000d_
Předmětem dodávky je: E125</t>
  </si>
  <si>
    <t>7492700170</t>
  </si>
  <si>
    <t>Ukončení vodičů a kabelů Nn Lisovací dutinky izolované 6-12mm,sada 100 ks</t>
  </si>
  <si>
    <t>840</t>
  </si>
  <si>
    <t>Poznámka k položce:_x000d_
Předmětem dodávky je: E22</t>
  </si>
  <si>
    <t>407</t>
  </si>
  <si>
    <t>7492700190</t>
  </si>
  <si>
    <t>Ukončení vodičů a kabelů Nn Lisovací dutinky izolované 16-12mm, sada 100 ks</t>
  </si>
  <si>
    <t>842</t>
  </si>
  <si>
    <t>Poznámka k položce:_x000d_
Předmětem dodávky je: E26</t>
  </si>
  <si>
    <t>7492103850</t>
  </si>
  <si>
    <t>Konektor RJ45 8P8C</t>
  </si>
  <si>
    <t>844</t>
  </si>
  <si>
    <t xml:space="preserve">Poznámka k položce:_x000d_
Předmětem dodávky je: RJ 45  8P8C</t>
  </si>
  <si>
    <t>409</t>
  </si>
  <si>
    <t>7492103890</t>
  </si>
  <si>
    <t>Spojovací vedení, podpěrné izolátory Spojky, ukončení pasu, ostatní Spojka 16 KU-L kabelová</t>
  </si>
  <si>
    <t>846</t>
  </si>
  <si>
    <t>Poznámka k položce:_x000d_
Předmětem dodávky je: Spojka 16 KU-L</t>
  </si>
  <si>
    <t>7492103600</t>
  </si>
  <si>
    <t xml:space="preserve">Spojovací vedení, podpěrné izolátory Spojky, ukončení pasu, ostatní Spojka SVCZC  6-35 smršťovací</t>
  </si>
  <si>
    <t>848</t>
  </si>
  <si>
    <t>Poznámka k položce:_x000d_
Předmětem dodávky je: SVCZC 6-35</t>
  </si>
  <si>
    <t>411</t>
  </si>
  <si>
    <t>7492103599-R</t>
  </si>
  <si>
    <t>Spojka SLV 2,5-10</t>
  </si>
  <si>
    <t>850</t>
  </si>
  <si>
    <t>Poznámka k položce:_x000d_
Předmětem dodávky je: SLV 2,5-10</t>
  </si>
  <si>
    <t>7492103598-R</t>
  </si>
  <si>
    <t>Spojka SLV 6-25</t>
  </si>
  <si>
    <t>852</t>
  </si>
  <si>
    <t>Poznámka k položce:_x000d_
Předmětem dodávky je: SLV 6-25</t>
  </si>
  <si>
    <t>413</t>
  </si>
  <si>
    <t>1000295835-RO</t>
  </si>
  <si>
    <t>Smršťovací trubice SRH2 8/2 s lepidlem</t>
  </si>
  <si>
    <t>854</t>
  </si>
  <si>
    <t>Poznámka k položce:_x000d_
Předmětem dodávky je: SRH2 8/2</t>
  </si>
  <si>
    <t>1000295836-RO</t>
  </si>
  <si>
    <t>Smršťovací trubice SRH2 12/3 s lepidlem</t>
  </si>
  <si>
    <t>856</t>
  </si>
  <si>
    <t>Poznámka k položce:_x000d_
Předmětem dodávky je: SRH2 12/3</t>
  </si>
  <si>
    <t>415</t>
  </si>
  <si>
    <t>1000295837-RO</t>
  </si>
  <si>
    <t>Smršťovací trubice SRH2 22/6 s lepidlem</t>
  </si>
  <si>
    <t>858</t>
  </si>
  <si>
    <t>Poznámka k položce:_x000d_
Předmětem dodávky je: SRH2 22/6</t>
  </si>
  <si>
    <t>7492102770</t>
  </si>
  <si>
    <t xml:space="preserve">Spojovací vedení, podpěrné izolátory Spojky, ukončení pasu, ostatní Spojka AL  16 kabelová</t>
  </si>
  <si>
    <t>860</t>
  </si>
  <si>
    <t>Poznámka k položce:_x000d_
Předmětem dodávky je: Al GPH 16-ALU-ZE</t>
  </si>
  <si>
    <t>417</t>
  </si>
  <si>
    <t>7492102800</t>
  </si>
  <si>
    <t xml:space="preserve">Spojovací vedení, podpěrné izolátory Spojky, ukončení pasu, ostatní Spojka AL  35 kabelová</t>
  </si>
  <si>
    <t>862</t>
  </si>
  <si>
    <t>Poznámka k položce:_x000d_
Předmětem dodávky je: Al GPH 35-ALU-ZE</t>
  </si>
  <si>
    <t>7492102810</t>
  </si>
  <si>
    <t>Spojovací vedení, podpěrné izolátory Spojky, ukončení pasu, ostatní Spojka AL 50 kabelová</t>
  </si>
  <si>
    <t>864</t>
  </si>
  <si>
    <t>Poznámka k položce:_x000d_
Předmětem dodávky je: Al GPH 50-ALU-ZE</t>
  </si>
  <si>
    <t>419</t>
  </si>
  <si>
    <t>7492102820</t>
  </si>
  <si>
    <t xml:space="preserve">Spojovací vedení, podpěrné izolátory Spojky, ukončení pasu, ostatní Spojka AL  70 kabelová</t>
  </si>
  <si>
    <t>866</t>
  </si>
  <si>
    <t>Poznámka k položce:_x000d_
Předmětem dodávky je: Al GPH 70-ALU-ZE</t>
  </si>
  <si>
    <t>7492102830</t>
  </si>
  <si>
    <t xml:space="preserve">Spojovací vedení, podpěrné izolátory Spojky, ukončení pasu, ostatní Spojka AL  95 kabelová</t>
  </si>
  <si>
    <t>868</t>
  </si>
  <si>
    <t>Poznámka k položce:_x000d_
Předmětem dodávky je: Al GPH 95-ALU-ZE</t>
  </si>
  <si>
    <t>421</t>
  </si>
  <si>
    <t>7492102750</t>
  </si>
  <si>
    <t>Spojovací vedení, podpěrné izolátory Spojky, ukončení pasu, ostatní Spojka AL 120 kabelová</t>
  </si>
  <si>
    <t>870</t>
  </si>
  <si>
    <t>Poznámka k položce:_x000d_
Předmětem dodávky je: Al GPH 120-ALU-ZE</t>
  </si>
  <si>
    <t>7492102760</t>
  </si>
  <si>
    <t>Spojovací vedení, podpěrné izolátory Spojky, ukončení pasu, ostatní Spojka AL 150 kabelová</t>
  </si>
  <si>
    <t>872</t>
  </si>
  <si>
    <t>Poznámka k položce:_x000d_
Předmětem dodávky je: Al GPH 150-ALU-ZE</t>
  </si>
  <si>
    <t>423</t>
  </si>
  <si>
    <t>7492102780</t>
  </si>
  <si>
    <t>Spojovací vedení, podpěrné izolátory Spojky, ukončení pasu, ostatní Spojka AL 240 kabelová</t>
  </si>
  <si>
    <t>874</t>
  </si>
  <si>
    <t>Poznámka k položce:_x000d_
Předmětem dodávky je: Al GPH 240-ALU-ZE</t>
  </si>
  <si>
    <t>424</t>
  </si>
  <si>
    <t>7492103230</t>
  </si>
  <si>
    <t>Spojovací vedení, podpěrné izolátory Spojky, ukončení pasu, ostatní Spojka SVCZC 16 AL smršťovací</t>
  </si>
  <si>
    <t>876</t>
  </si>
  <si>
    <t>Poznámka k položce:_x000d_
Předmětem dodávky je: SVCZC 16</t>
  </si>
  <si>
    <t>425</t>
  </si>
  <si>
    <t>7492103250</t>
  </si>
  <si>
    <t>Spojovací vedení, podpěrné izolátory Spojky, ukončení pasu, ostatní Spojka SVCZC 25 AL smršťovací</t>
  </si>
  <si>
    <t>878</t>
  </si>
  <si>
    <t>Poznámka k položce:_x000d_
Předmětem dodávky je: SVCZC 25</t>
  </si>
  <si>
    <t>7492103270</t>
  </si>
  <si>
    <t>Spojovací vedení, podpěrné izolátory Spojky, ukončení pasu, ostatní Spojka SVCZC 35 AL smršťovací</t>
  </si>
  <si>
    <t>880</t>
  </si>
  <si>
    <t>Poznámka k položce:_x000d_
Předmětem dodávky je: SVCZC 35</t>
  </si>
  <si>
    <t>427</t>
  </si>
  <si>
    <t>7492103290</t>
  </si>
  <si>
    <t>Spojovací vedení, podpěrné izolátory Spojky, ukončení pasu, ostatní Spojka SVCZC 50 AL smršťovací</t>
  </si>
  <si>
    <t>882</t>
  </si>
  <si>
    <t>Poznámka k položce:_x000d_
Předmětem dodávky je: SVCZC 50</t>
  </si>
  <si>
    <t>7492103310</t>
  </si>
  <si>
    <t>Spojovací vedení, podpěrné izolátory Spojky, ukončení pasu, ostatní Spojka SVCZC 70 AL smršťovací</t>
  </si>
  <si>
    <t>884</t>
  </si>
  <si>
    <t>Poznámka k položce:_x000d_
Předmětem dodávky je: SVCZC 70</t>
  </si>
  <si>
    <t>429</t>
  </si>
  <si>
    <t>7492103550</t>
  </si>
  <si>
    <t>Spojovací vedení, podpěrné izolátory Spojky, ukončení pasu, ostatní Spojka SVCZ-S4-1 4x6-4-35mm2 AL+Cu</t>
  </si>
  <si>
    <t>886</t>
  </si>
  <si>
    <t>Poznámka k položce:_x000d_
Předmětem dodávky je: SVCZ-S4-1</t>
  </si>
  <si>
    <t>7492103570</t>
  </si>
  <si>
    <t>Spojovací vedení, podpěrné izolátory Spojky, ukončení pasu, ostatní Spojka SVCZ-S4-4 3x185+95-3x240+120 AL</t>
  </si>
  <si>
    <t>888</t>
  </si>
  <si>
    <t>Poznámka k položce:_x000d_
Předmětem dodávky je: SVCZ-S4-4</t>
  </si>
  <si>
    <t>431</t>
  </si>
  <si>
    <t>7492103330</t>
  </si>
  <si>
    <t>Spojovací vedení, podpěrné izolátory Spojky, ukončení pasu, ostatní Spojka SLV 120AL smrš.(SE150+RE70)</t>
  </si>
  <si>
    <t>890</t>
  </si>
  <si>
    <t>Poznámka k položce:_x000d_
Předmětem dodávky je: SLV 120Al</t>
  </si>
  <si>
    <t>7492103360</t>
  </si>
  <si>
    <t>Spojovací vedení, podpěrné izolátory Spojky, ukončení pasu, ostatní Spojka SLV 240AL smrš.(SE300+SE150)</t>
  </si>
  <si>
    <t>892</t>
  </si>
  <si>
    <t>Poznámka k položce:_x000d_
Předmětem dodávky je: SLV 240Al</t>
  </si>
  <si>
    <t>433</t>
  </si>
  <si>
    <t>7492104710</t>
  </si>
  <si>
    <t>Spojovací vedení, podpěrné izolátory Spojky, ukončení pasu, ostatní Smrštitelné kabelové koncovky do 1 kV</t>
  </si>
  <si>
    <t>894</t>
  </si>
  <si>
    <t>Poznámka k položce:_x000d_
Předmětem dodávky je: KSCZ4X 6 - 25</t>
  </si>
  <si>
    <t>7492104720</t>
  </si>
  <si>
    <t>Spojovací vedení, podpěrné izolátory Spojky, ukončení pasu, ostatní Kabelová koncovka do 1kV KSCZ4X 6-95</t>
  </si>
  <si>
    <t>896</t>
  </si>
  <si>
    <t>Poznámka k položce:_x000d_
Předmětem dodávky je: KSCZ4X 6 - 95</t>
  </si>
  <si>
    <t>435</t>
  </si>
  <si>
    <t>7492104730</t>
  </si>
  <si>
    <t>Spojovací vedení, podpěrné izolátory Spojky, ukončení pasu, ostatní Kabelová koncovka do 1kV KSCZ4X 150 - 240</t>
  </si>
  <si>
    <t>898</t>
  </si>
  <si>
    <t>Poznámka k položce:_x000d_
Předmětem dodávky je: KSCZ4X 150 - 240</t>
  </si>
  <si>
    <t>OST15</t>
  </si>
  <si>
    <t>Osvětlení</t>
  </si>
  <si>
    <t>7493100010</t>
  </si>
  <si>
    <t>Venkovní osvětlení Osvětlovací stožáry sklopné výšky do 6 m, žárově zinkovaný, vč. výstroje, stožár nesmí mít dvířka (z důvodu neoprávněného vstupu)</t>
  </si>
  <si>
    <t>902</t>
  </si>
  <si>
    <t>Poznámka k položce:_x000d_
Předmětem dodávky je: T061RLS</t>
  </si>
  <si>
    <t>437</t>
  </si>
  <si>
    <t>7492700223</t>
  </si>
  <si>
    <t>Upozorňovadla, značky Návěsti označující místo na trati Základ stožáru pro pr.70mm (HM0404129990659)</t>
  </si>
  <si>
    <t>904</t>
  </si>
  <si>
    <t>Poznámka k položce:_x000d_
Předmětem dodávky je: základ Sloup 6m</t>
  </si>
  <si>
    <t>906</t>
  </si>
  <si>
    <t>Poznámka k položce:_x000d_
Předmětem dodávky je: základ Sloup 8m</t>
  </si>
  <si>
    <t>439</t>
  </si>
  <si>
    <t>7493100050</t>
  </si>
  <si>
    <t>Venkovní osvětlení Osvětlovací stožáry sklopné výšky od 7 do 9 m, žárově zinkovaný, vč. Výstroje,stožár nesmí mít dvířka (z důvodu neoprávněného vstupu)</t>
  </si>
  <si>
    <t>908</t>
  </si>
  <si>
    <t>Poznámka k položce:_x000d_
Předmětem dodávky je: T127RLH</t>
  </si>
  <si>
    <t>7493100190</t>
  </si>
  <si>
    <t>Venkovní osvětlení Osvětlovací stožáry pevné JŽ 12 Zstožár železniční</t>
  </si>
  <si>
    <t>910</t>
  </si>
  <si>
    <t>Poznámka k položce:_x000d_
Předmětem dodávky je: JŽ 12</t>
  </si>
  <si>
    <t>441</t>
  </si>
  <si>
    <t>7493100210</t>
  </si>
  <si>
    <t>Venkovní osvětlení Osvětlovací stožáry pevné Navíjedlo Z pro železniční stožár JŽ 14m</t>
  </si>
  <si>
    <t>912</t>
  </si>
  <si>
    <t>Poznámka k položce:_x000d_
Předmětem dodávky je: Navíjedlo JŽ 14</t>
  </si>
  <si>
    <t>7493100230</t>
  </si>
  <si>
    <t>Venkovní osvětlení Osvětlovací stožáry pevné Lanko pr. 3 mm pozink protisměrné pravé konstr. 6x19M-FC, suché, dle EN 12385-4</t>
  </si>
  <si>
    <t>914</t>
  </si>
  <si>
    <t>Poznámka k položce:_x000d_
Předmětem dodávky je: Lanko pro JŽ 14</t>
  </si>
  <si>
    <t>443</t>
  </si>
  <si>
    <t>7493100440</t>
  </si>
  <si>
    <t>Venkovní osvětlení Výložníky pro osvětlovací stožáry Příruba na sloup prům. 60 mm</t>
  </si>
  <si>
    <t>916</t>
  </si>
  <si>
    <t>Poznámka k položce:_x000d_
Předmětem dodávky je: Příruba 60 mm</t>
  </si>
  <si>
    <t>7493100520</t>
  </si>
  <si>
    <t>Venkovní osvětlení Výložníky pro osvětlovací stožáry Kryt svítidla výbojkového (např. Dingo)</t>
  </si>
  <si>
    <t>918</t>
  </si>
  <si>
    <t>445</t>
  </si>
  <si>
    <t>7493100521-R</t>
  </si>
  <si>
    <t>Pouzdro dotyku + protikus 4-99.9299 (pro světl. lampy JŽ)</t>
  </si>
  <si>
    <t>920</t>
  </si>
  <si>
    <t>Poznámka k položce:_x000d_
Předmětem dodávky je: Výložníky pro JŽ</t>
  </si>
  <si>
    <t>7493100410</t>
  </si>
  <si>
    <t>Venkovní osvětlení Výložníky pro osvětlovací stožáry JŽ 1-900/ Zvýložník ke stožáru JŽ, JŽD</t>
  </si>
  <si>
    <t>922</t>
  </si>
  <si>
    <t>447</t>
  </si>
  <si>
    <t>7493102020</t>
  </si>
  <si>
    <t>Venkovní osvětlení Elektrovýzbroje stožárů a stožárové rozvodnice Stožárová rozvodnice s jedním až dvěma jistícími prvky</t>
  </si>
  <si>
    <t>924</t>
  </si>
  <si>
    <t>Poznámka k položce:_x000d_
Předmětem dodávky je: Rozvodnice pro JŽ</t>
  </si>
  <si>
    <t>7493102090</t>
  </si>
  <si>
    <t>Venkovní osvětlení Elektrovýzbroje stožárů a stožárové rozvodnice Stožárová svorkovnice EK 223 / Jistící skříň, k umístění vně stožáru, krytí IP 54, stupeň ochrany: ll, rozměry: šířka - 120 mm, hloubka - 100 mm, výška - 400 mm</t>
  </si>
  <si>
    <t>926</t>
  </si>
  <si>
    <t>Poznámka k položce:_x000d_
Předmětem dodávky je: Rozvodnice EK 223</t>
  </si>
  <si>
    <t>449</t>
  </si>
  <si>
    <t>7493100020</t>
  </si>
  <si>
    <t>Venkovní osvětlení Osvětlovací stožáry sklopné výšky do 6m, metalizovaný, vč. výstroje</t>
  </si>
  <si>
    <t>928</t>
  </si>
  <si>
    <t>Poznámka k položce:_x000d_
Předmětem dodávky je: stožár 6m RADEK</t>
  </si>
  <si>
    <t>7493100090</t>
  </si>
  <si>
    <t>Venkovní osvětlení Osvětlovací stožáry sklopné výšky od 7 do 12m, metalizovaný, vč. výstroje</t>
  </si>
  <si>
    <t>930</t>
  </si>
  <si>
    <t>Poznámka k položce:_x000d_
Předmětem dodávky je: stožár 8m GAMA</t>
  </si>
  <si>
    <t>451</t>
  </si>
  <si>
    <t>7492700223.1</t>
  </si>
  <si>
    <t>932</t>
  </si>
  <si>
    <t>Poznámka k položce:_x000d_
Předmětem dodávky je: základová armatura pro stožár RADEK (bez pouzdra a betonu)</t>
  </si>
  <si>
    <t>7492700223.2</t>
  </si>
  <si>
    <t>934</t>
  </si>
  <si>
    <t>Poznámka k položce:_x000d_
Předmětem dodávky je: základová armatura pro stožár GAMA (bez pouzdra a betonu)</t>
  </si>
  <si>
    <t>453</t>
  </si>
  <si>
    <t>5964104015</t>
  </si>
  <si>
    <t>Kanalizační díly plastové trubka hladká DN 300</t>
  </si>
  <si>
    <t>936</t>
  </si>
  <si>
    <t>Poznámka k položce:_x000d_
Předmětem dodávky je: trubka pro základ stožáru průměr 300mm</t>
  </si>
  <si>
    <t>5964104020</t>
  </si>
  <si>
    <t>Kanalizační díly plastové trubka hladká DN 400</t>
  </si>
  <si>
    <t>938</t>
  </si>
  <si>
    <t>Poznámka k položce:_x000d_
Předmětem dodávky je: trubka pro základ stožáru průměr 400mm</t>
  </si>
  <si>
    <t>455</t>
  </si>
  <si>
    <t>1642778-RO</t>
  </si>
  <si>
    <t>ZAR.TFORCE CORE HB MV ND 26-24W E27 830</t>
  </si>
  <si>
    <t>940</t>
  </si>
  <si>
    <t>Poznámka k položce:_x000d_
Předmětem dodávky je: LED - žárovka - E27, 24 W</t>
  </si>
  <si>
    <t>1479430-RO</t>
  </si>
  <si>
    <t>LED TRUBICE T8 22W G13 1500MM LT0622/840</t>
  </si>
  <si>
    <t>942</t>
  </si>
  <si>
    <t xml:space="preserve">Poznámka k položce:_x000d_
Předmětem dodávky je: LED trubice  150cm  G13</t>
  </si>
  <si>
    <t>457</t>
  </si>
  <si>
    <t>15442336-RO</t>
  </si>
  <si>
    <t>LED TRUBICE 9,5W G13 600MM LT0409.5/840</t>
  </si>
  <si>
    <t>944</t>
  </si>
  <si>
    <t xml:space="preserve">Poznámka k položce:_x000d_
Předmětem dodávky je: LED trubice  60cm  G13</t>
  </si>
  <si>
    <t>7493102440.1</t>
  </si>
  <si>
    <t>Venkovní osvětlení Příslušenství Výbojka halogenidová 400W</t>
  </si>
  <si>
    <t>946</t>
  </si>
  <si>
    <t>Poznámka k položce:_x000d_
Předmětem dodávky je: 400W E40 5500K čirá HQI-BT</t>
  </si>
  <si>
    <t>459</t>
  </si>
  <si>
    <t>7493102440.2</t>
  </si>
  <si>
    <t>Venkovní osvětlení Příslušenství Výbojka halogenidová 1000W</t>
  </si>
  <si>
    <t>948</t>
  </si>
  <si>
    <t>Poznámka k položce:_x000d_
Předmětem dodávky je: 1000W E40 7250K HQI T/D</t>
  </si>
  <si>
    <t>7493102440.3</t>
  </si>
  <si>
    <t>Venkovní osvětlení Příslušenství Výbojka halogenidová 2000W</t>
  </si>
  <si>
    <t>950</t>
  </si>
  <si>
    <t>Poznámka k položce:_x000d_
Předmětem dodávky je: 2000W E40 7250K HQI-T/D</t>
  </si>
  <si>
    <t>461</t>
  </si>
  <si>
    <t>1643143-RO</t>
  </si>
  <si>
    <t>LEO/A 402-94-CR - náhradní sklo</t>
  </si>
  <si>
    <t>952</t>
  </si>
  <si>
    <t>Poznámka k položce:_x000d_
Předmětem dodávky je: A0234</t>
  </si>
  <si>
    <t>7590610260-R</t>
  </si>
  <si>
    <t>Žárovka 60W E27</t>
  </si>
  <si>
    <t>954</t>
  </si>
  <si>
    <t>Poznámka k položce:_x000d_
Předmětem dodávky je: 60 W E27</t>
  </si>
  <si>
    <t>463</t>
  </si>
  <si>
    <t>7590610261-R</t>
  </si>
  <si>
    <t>Žárovka 100W E27</t>
  </si>
  <si>
    <t>956</t>
  </si>
  <si>
    <t>Poznámka k položce:_x000d_
Předmětem dodávky je: 100W E27</t>
  </si>
  <si>
    <t>7590610262-R</t>
  </si>
  <si>
    <t>Žárovka Ecolite GU10, 35W, halogenová</t>
  </si>
  <si>
    <t>958</t>
  </si>
  <si>
    <t>Poznámka k položce:_x000d_
Předmětem dodávky je:</t>
  </si>
  <si>
    <t>465</t>
  </si>
  <si>
    <t>7590610263-R</t>
  </si>
  <si>
    <t>LED - žárovka - E27, 5 W, sv. tok 500 lm</t>
  </si>
  <si>
    <t>960</t>
  </si>
  <si>
    <t>Poznámka k položce:_x000d_
Předmětem dodávky je: 5 W, E27</t>
  </si>
  <si>
    <t>7590610264-R</t>
  </si>
  <si>
    <t>LED - žárovka - E27, 10 W, sv. tok 820 lm</t>
  </si>
  <si>
    <t>962</t>
  </si>
  <si>
    <t>Poznámka k položce:_x000d_
Předmětem dodávky je: 10 W, E27</t>
  </si>
  <si>
    <t>467</t>
  </si>
  <si>
    <t>7590610265-R</t>
  </si>
  <si>
    <t>LED - žárovka - E27, 13 W, sv. tok 1521 lm</t>
  </si>
  <si>
    <t>964</t>
  </si>
  <si>
    <t>Poznámka k položce:_x000d_
Předmětem dodávky je: 13 W, E27</t>
  </si>
  <si>
    <t>7590610266-R</t>
  </si>
  <si>
    <t xml:space="preserve">LED - žárovka - E14,  3W, sv. tok 250 lm</t>
  </si>
  <si>
    <t>966</t>
  </si>
  <si>
    <t>Poznámka k položce:_x000d_
Předmětem dodávky je: 3 W, E14</t>
  </si>
  <si>
    <t>469</t>
  </si>
  <si>
    <t>7590610267-R</t>
  </si>
  <si>
    <t xml:space="preserve">LED - žárovka - GU10,  3,5W, sv. tok 250 lm</t>
  </si>
  <si>
    <t>968</t>
  </si>
  <si>
    <t>Poznámka k položce:_x000d_
Předmětem dodávky je: 3,5 W, GU10</t>
  </si>
  <si>
    <t>7493101470.1</t>
  </si>
  <si>
    <t>Venkovní osvětlení Svítidla pro montáž na strop nebo stěnu CORSO-118-EP, 1x18W</t>
  </si>
  <si>
    <t>970</t>
  </si>
  <si>
    <t>Poznámka k položce:_x000d_
Předmětem dodávky je: CORSO LED - 1850 - 4K</t>
  </si>
  <si>
    <t>471</t>
  </si>
  <si>
    <t>7493101470.2</t>
  </si>
  <si>
    <t>972</t>
  </si>
  <si>
    <t>Poznámka k položce:_x000d_
Předmětem dodávky je: CORSO LED - 1850 - 3K</t>
  </si>
  <si>
    <t>7493101530</t>
  </si>
  <si>
    <t xml:space="preserve">Venkovní osvětlení Svítidla pro montáž na strop nebo stěnu CORSO-PC  60W, E27, IP65</t>
  </si>
  <si>
    <t>974</t>
  </si>
  <si>
    <t>Poznámka k položce:_x000d_
Předmětem dodávky je: CORSO-PC 50230 60W E27</t>
  </si>
  <si>
    <t>473</t>
  </si>
  <si>
    <t>7493101450</t>
  </si>
  <si>
    <t>Venkovní osvětlení Svítidla pro montáž na strop nebo stěnu CORSO-111-EP, 1x11W</t>
  </si>
  <si>
    <t>976</t>
  </si>
  <si>
    <t>Poznámka k položce:_x000d_
Předmětem dodávky je: CORSO LED 12W/230V IP44</t>
  </si>
  <si>
    <t>7493101470</t>
  </si>
  <si>
    <t>978</t>
  </si>
  <si>
    <t>Poznámka k položce:_x000d_
Předmětem dodávky je: CORSO LED 18W/230V IP44</t>
  </si>
  <si>
    <t>475</t>
  </si>
  <si>
    <t>7493101520</t>
  </si>
  <si>
    <t>Venkovní osvětlení Svítidla pro montáž na strop nebo stěnu CORSO-126-EP, 1x26W</t>
  </si>
  <si>
    <t>980</t>
  </si>
  <si>
    <t>Poznámka k položce:_x000d_
Předmětem dodávky je: CORSO LED 26W/230V IP44</t>
  </si>
  <si>
    <t>1671634-RO</t>
  </si>
  <si>
    <t>SVITIDLO FOX-LED-3700-4K IP40 053141</t>
  </si>
  <si>
    <t>982</t>
  </si>
  <si>
    <t>Poznámka k položce:_x000d_
Předmětem dodávky je: FOX LED - 3700 - 4K IP 40 délka 600 mm</t>
  </si>
  <si>
    <t>477</t>
  </si>
  <si>
    <t>1716573-RO</t>
  </si>
  <si>
    <t>SVITIDLO FOX-LED-7400-4K IP40 053143</t>
  </si>
  <si>
    <t>984</t>
  </si>
  <si>
    <t>Poznámka k položce:_x000d_
Předmětem dodávky je: FOX LED - 7400 - 4K IP 40 délka 1113 mm</t>
  </si>
  <si>
    <t>7493101521-R</t>
  </si>
  <si>
    <t>SVITIDLO FOX-LED-9500-4K, IP40 053145</t>
  </si>
  <si>
    <t>986</t>
  </si>
  <si>
    <t>Poznámka k položce:_x000d_
Předmětem dodávky je: FOX LED - 9500 - 4K IP 40 délka 1590 mm</t>
  </si>
  <si>
    <t>479</t>
  </si>
  <si>
    <t>7493101522-R</t>
  </si>
  <si>
    <t>SVITIDLO FOX-LED-7050-3K-DIM DALI, IP40 053133 DALI</t>
  </si>
  <si>
    <t>988</t>
  </si>
  <si>
    <t>Poznámka k položce:_x000d_
Předmětem dodávky je: FOX LED - 7050 - 3K IP 40 délka 600 mm</t>
  </si>
  <si>
    <t>7491206300</t>
  </si>
  <si>
    <t>Elektroinstalační materiál Svítidla instalační základní FALCON-118-PX-EP, 1x18W - el.předřadník</t>
  </si>
  <si>
    <t>990</t>
  </si>
  <si>
    <t>Poznámka k položce:_x000d_
Předmětem dodávky je: FALCON-118-AR-EP, 1x18W</t>
  </si>
  <si>
    <t>481</t>
  </si>
  <si>
    <t>7491206310</t>
  </si>
  <si>
    <t>Elektroinstalační materiál Svítidla instalační základní FALCON-218-PX-EP, 2x18W</t>
  </si>
  <si>
    <t>992</t>
  </si>
  <si>
    <t>Poznámka k položce:_x000d_
Předmětem dodávky je: FALCON-218-PX-EP, 2x18W</t>
  </si>
  <si>
    <t>7491206340</t>
  </si>
  <si>
    <t>Elektroinstalační materiál Svítidla instalační základní FALCON-136-PX-EP, 1x36W</t>
  </si>
  <si>
    <t>994</t>
  </si>
  <si>
    <t>Poznámka k položce:_x000d_
Předmětem dodávky je: FALCON-136-PX-EP, 1x36W</t>
  </si>
  <si>
    <t>483</t>
  </si>
  <si>
    <t>7491206350</t>
  </si>
  <si>
    <t>Elektroinstalační materiál Svítidla instalační základní FALCON-236-PX-EP, 2x36W</t>
  </si>
  <si>
    <t>996</t>
  </si>
  <si>
    <t>Poznámka k položce:_x000d_
Předmětem dodávky je: FALCON-236-PX-EP, 1x36W</t>
  </si>
  <si>
    <t>7491206380</t>
  </si>
  <si>
    <t>Elektroinstalační materiál Svítidla instalační základní FALCON-158-PX-EP, 1x58W</t>
  </si>
  <si>
    <t>998</t>
  </si>
  <si>
    <t>Poznámka k položce:_x000d_
Předmětem dodávky je: FALCON-158-PX-EP, 1x58W</t>
  </si>
  <si>
    <t>485</t>
  </si>
  <si>
    <t>7491206390</t>
  </si>
  <si>
    <t>Elektroinstalační materiál Svítidla instalační základní FALCON-258-PX-EP, 2x58W</t>
  </si>
  <si>
    <t>1000</t>
  </si>
  <si>
    <t>Poznámka k položce:_x000d_
Předmětem dodávky je: FALCON-258-PX-EP, 2x58W</t>
  </si>
  <si>
    <t>7491206410</t>
  </si>
  <si>
    <t>Elektroinstalační materiál Svítidla instalační základní FALCON-458-PX-EP, 4x58W - el.předřadník</t>
  </si>
  <si>
    <t>1002</t>
  </si>
  <si>
    <t>Poznámka k položce:_x000d_
Předmětem dodávky je: FALCON-458-PX-EP, 4x58W</t>
  </si>
  <si>
    <t>487</t>
  </si>
  <si>
    <t>7491205721</t>
  </si>
  <si>
    <t>Elektroinstalační materiál Svítidla průmyslová univerzální EXTRA provedení LED EXTRA-LED-7500-258-4K</t>
  </si>
  <si>
    <t>1004</t>
  </si>
  <si>
    <t xml:space="preserve">Poznámka k položce:_x000d_
Předmětem dodávky je: svítidlo EXTRALED - 7500-  258 - 4K IP 66 délka 1580 mm</t>
  </si>
  <si>
    <t>7491205733</t>
  </si>
  <si>
    <t>Elektroinstalační materiál Svítidla průmyslová univerzální EXTRA provedení LED EXTRA-LED-10000-258-4K</t>
  </si>
  <si>
    <t>1006</t>
  </si>
  <si>
    <t>Poznámka k položce:_x000d_
Předmětem dodávky je: svítidlo EXTRALED - 10 000 - 236 - 4K IP 66 délka 1280 mm</t>
  </si>
  <si>
    <t>489</t>
  </si>
  <si>
    <t>7491205736</t>
  </si>
  <si>
    <t>Elektroinstalační materiál Svítidla průmyslová univerzální EXTRA provedení LED EXTRA-LED-12550-258-4K</t>
  </si>
  <si>
    <t>1008</t>
  </si>
  <si>
    <t>Poznámka k položce:_x000d_
Předmětem dodávky je: svítidlo EXTRALED - 12 550 - 258 - 4K IP 66 délka 1580 mm</t>
  </si>
  <si>
    <t>7491205739</t>
  </si>
  <si>
    <t>Elektroinstalační materiál Svítidla průmyslová univerzální EXTRA provedení LED EXTRA-LED-1250-258-4K</t>
  </si>
  <si>
    <t>1010</t>
  </si>
  <si>
    <t>Poznámka k položce:_x000d_
Předmětem dodávky je: svítidlo EXTRALED - 1250- 218 - 4K IP 66 délka 670 mm</t>
  </si>
  <si>
    <t>491</t>
  </si>
  <si>
    <t>1479373-RO</t>
  </si>
  <si>
    <t>SVITIDLO VIPET-LED-9600-236-4K IP66</t>
  </si>
  <si>
    <t>1012</t>
  </si>
  <si>
    <t>Poznámka k položce:_x000d_
Předmětem dodávky je: VIPET-LED-9600-236-4K IP66</t>
  </si>
  <si>
    <t>1511325-RO</t>
  </si>
  <si>
    <t>SVITIDLO VIPET-LED-11990-258-4K, IP66</t>
  </si>
  <si>
    <t>1014</t>
  </si>
  <si>
    <t>Poznámka k položce:_x000d_
Předmětem dodávky je: VIPET-LED-11990-258-4K, IP66</t>
  </si>
  <si>
    <t>493</t>
  </si>
  <si>
    <t>7493101523-R</t>
  </si>
  <si>
    <t>SVITIDLO VIPET-LED-II-4100-136-4K-3F  IP66,</t>
  </si>
  <si>
    <t>1016</t>
  </si>
  <si>
    <t>Poznámka k položce:_x000d_
Předmětem dodávky je: VIPET-LED-II-4100-136-4K-3F  IP66,</t>
  </si>
  <si>
    <t>7596640165</t>
  </si>
  <si>
    <t>Hodinová zařízení Zářivkové trubice 15W</t>
  </si>
  <si>
    <t>1018</t>
  </si>
  <si>
    <t>Poznámka k položce:_x000d_
Předmětem dodávky je: MASTER TL-D 15W 840 G13</t>
  </si>
  <si>
    <t>495</t>
  </si>
  <si>
    <t>7596640170</t>
  </si>
  <si>
    <t>Hodinová zařízení Zářivkové trubice 18W</t>
  </si>
  <si>
    <t>1020</t>
  </si>
  <si>
    <t>Poznámka k položce:_x000d_
Předmětem dodávky je: MASTER TL-D 18W 840 G13</t>
  </si>
  <si>
    <t>7596640175.1</t>
  </si>
  <si>
    <t>Hodinová zařízení Zářivkové trubice 36 W</t>
  </si>
  <si>
    <t>1022</t>
  </si>
  <si>
    <t>Poznámka k položce:_x000d_
Předmětem dodávky je: MASTER TL-D 36W 865</t>
  </si>
  <si>
    <t>497</t>
  </si>
  <si>
    <t>7596640175.2</t>
  </si>
  <si>
    <t>1024</t>
  </si>
  <si>
    <t>Poznámka k položce:_x000d_
Předmětem dodávky je: SYLV F36W/830</t>
  </si>
  <si>
    <t>7596640180</t>
  </si>
  <si>
    <t>Hodinová zařízení Zářivkové trubice 58 W</t>
  </si>
  <si>
    <t>1026</t>
  </si>
  <si>
    <t>Poznámka k položce:_x000d_
Předmětem dodávky je: MASTER TL-D 58W 840</t>
  </si>
  <si>
    <t>499</t>
  </si>
  <si>
    <t>7493102100</t>
  </si>
  <si>
    <t>Venkovní osvětlení Elektrovýzbroje stožárů a stožárové rozvodnice Tlumivka 36W</t>
  </si>
  <si>
    <t>1028</t>
  </si>
  <si>
    <t>Poznámka k položce:_x000d_
Předmětem dodávky je: LN 36.149</t>
  </si>
  <si>
    <t>500</t>
  </si>
  <si>
    <t>7493102110</t>
  </si>
  <si>
    <t>Venkovní osvětlení Elektrovýzbroje stožárů a stožárové rozvodnice Tlumivka 58W</t>
  </si>
  <si>
    <t>1030</t>
  </si>
  <si>
    <t>Poznámka k položce:_x000d_
Předmětem dodávky je: LN 58.116</t>
  </si>
  <si>
    <t>501</t>
  </si>
  <si>
    <t>7493102350</t>
  </si>
  <si>
    <t>Venkovní osvětlení Příslušenství Startér - zapalovač pro zářivky 4-65W</t>
  </si>
  <si>
    <t>1032</t>
  </si>
  <si>
    <t>Poznámka k položce:_x000d_
Předmětem dodávky je: S10 4-65 W</t>
  </si>
  <si>
    <t>7493102351-R</t>
  </si>
  <si>
    <t>AVS 400-D Zapalovač pro vysokotlaké výbojky HS - sodík, HI - halogenid, EL</t>
  </si>
  <si>
    <t>1034</t>
  </si>
  <si>
    <t>Poznámka k položce:_x000d_
Předmětem dodávky je: AVS 400-D</t>
  </si>
  <si>
    <t>503</t>
  </si>
  <si>
    <t>7491206060</t>
  </si>
  <si>
    <t>Elektroinstalační materiál Svítidla instalační základní FALCON-118-BAP-EP, 1x18W - el.předřadník</t>
  </si>
  <si>
    <t>1036</t>
  </si>
  <si>
    <t>Poznámka k položce:_x000d_
Předmětem dodávky je: HF-R 2 26-42 Pl-T/C</t>
  </si>
  <si>
    <t>7596620255</t>
  </si>
  <si>
    <t xml:space="preserve">Hodinová zařízení Doplňky k hlavním hodinám Předřadníky  TRIDONIC:2 x 18W</t>
  </si>
  <si>
    <t>1038</t>
  </si>
  <si>
    <t>Poznámka k položce:_x000d_
Předmětem dodávky je: 2x18 W PC T8</t>
  </si>
  <si>
    <t>505</t>
  </si>
  <si>
    <t>7596620260</t>
  </si>
  <si>
    <t xml:space="preserve">Hodinová zařízení Doplňky k hlavním hodinám Předřadníky  TRIDONIC:1 x 36W</t>
  </si>
  <si>
    <t>1040</t>
  </si>
  <si>
    <t>Poznámka k položce:_x000d_
Předmětem dodávky je: 1x36 W PC T8</t>
  </si>
  <si>
    <t>7596620250</t>
  </si>
  <si>
    <t xml:space="preserve">Hodinová zařízení Doplňky k hlavním hodinám Předřadníky  TRIDONIC:2 x 36W</t>
  </si>
  <si>
    <t>1042</t>
  </si>
  <si>
    <t>Poznámka k položce:_x000d_
Předmětem dodávky je: 2x36 W PC T8</t>
  </si>
  <si>
    <t>507</t>
  </si>
  <si>
    <t>7596620240</t>
  </si>
  <si>
    <t xml:space="preserve">Hodinová zařízení Doplňky k hlavním hodinám Předřadníky  TRIDONIC:2 x 58W</t>
  </si>
  <si>
    <t>1044</t>
  </si>
  <si>
    <t>Poznámka k položce:_x000d_
Předmětem dodávky je: 2x58 W T8 PRO</t>
  </si>
  <si>
    <t>7596620290</t>
  </si>
  <si>
    <t xml:space="preserve">Hodinová zařízení Doplňky k hlavním hodinám Předřadníky  HELVAR :2 x 58 ngn</t>
  </si>
  <si>
    <t>1046</t>
  </si>
  <si>
    <t>Poznámka k položce:_x000d_
Předmětem dodávky je: T8 EL 2X58 BGN</t>
  </si>
  <si>
    <t>509</t>
  </si>
  <si>
    <t>7596620242-R</t>
  </si>
  <si>
    <t>Indukční předřadník s tepelnou ochranou HSI-SAPI 250W/230V</t>
  </si>
  <si>
    <t>1048</t>
  </si>
  <si>
    <t>Poznámka k položce:_x000d_
Předmětem dodávky je: HSI-SAPI 250 W/230 V</t>
  </si>
  <si>
    <t>7493102490</t>
  </si>
  <si>
    <t>Venkovní osvětlení Příslušenství Zářivka DZ 11W 2p</t>
  </si>
  <si>
    <t>1050</t>
  </si>
  <si>
    <t>Poznámka k položce:_x000d_
Předmětem dodávky je: LD 11 W/840 G23</t>
  </si>
  <si>
    <t>511</t>
  </si>
  <si>
    <t>7493102489-R</t>
  </si>
  <si>
    <t>Zářivka DZ 9W</t>
  </si>
  <si>
    <t>1052</t>
  </si>
  <si>
    <t>Poznámka k položce:_x000d_
Předmětem dodávky je: DZ 9W/840 G23 LD</t>
  </si>
  <si>
    <t>7493102500</t>
  </si>
  <si>
    <t>Venkovní osvětlení Příslušenství Zářivka DZ 36W 4p</t>
  </si>
  <si>
    <t>1054</t>
  </si>
  <si>
    <t>Poznámka k položce:_x000d_
Předmětem dodávky je: DULUX L 36W/830 2G11</t>
  </si>
  <si>
    <t>513</t>
  </si>
  <si>
    <t>7493102480</t>
  </si>
  <si>
    <t>Venkovní osvětlení Příslušenství Kompaktní zářivka 15W - 26W</t>
  </si>
  <si>
    <t>1056</t>
  </si>
  <si>
    <t>Poznámka k položce:_x000d_
Předmětem dodávky je: DULUX D 26W G24d-3</t>
  </si>
  <si>
    <t>7493102540</t>
  </si>
  <si>
    <t>Venkovní osvětlení Příslušenství Panlux DD4-28T KOMPAKTNÍ ZÁŘIVKA 2D světelný zdroj 230V 28W GR10q 4pin</t>
  </si>
  <si>
    <t>1058</t>
  </si>
  <si>
    <t>Poznámka k položce:_x000d_
Předmětem dodávky je: PANLUX 2D 4pin 28W 827</t>
  </si>
  <si>
    <t>515</t>
  </si>
  <si>
    <t>7493102481-R</t>
  </si>
  <si>
    <t>Zářivka 54W FQ 54W/840 T5</t>
  </si>
  <si>
    <t>1060</t>
  </si>
  <si>
    <t>Poznámka k položce:_x000d_
Předmětem dodávky je: FQ 54W/840 HO</t>
  </si>
  <si>
    <t>7493102482-R</t>
  </si>
  <si>
    <t>Zářivka 39W FQ 39W/840 T5</t>
  </si>
  <si>
    <t>1062</t>
  </si>
  <si>
    <t>Poznámka k položce:_x000d_
Předmětem dodávky je: FHO39W/T5/840</t>
  </si>
  <si>
    <t>517</t>
  </si>
  <si>
    <t>7493102483-R</t>
  </si>
  <si>
    <t>Zářivka 24W FQ 24W/840 T5</t>
  </si>
  <si>
    <t>1064</t>
  </si>
  <si>
    <t>Poznámka k položce:_x000d_
Předmětem dodávky je: FHO 24W/T5/174</t>
  </si>
  <si>
    <t>518</t>
  </si>
  <si>
    <t>7493102484-R</t>
  </si>
  <si>
    <t>Zářivka 21W FQ 21W/840 T5</t>
  </si>
  <si>
    <t>1066</t>
  </si>
  <si>
    <t>Poznámka k položce:_x000d_
Předmětem dodávky je: FC5 21W/840/T5/GE</t>
  </si>
  <si>
    <t>519</t>
  </si>
  <si>
    <t>7493102501-R</t>
  </si>
  <si>
    <t>LED trubice Philips COREPRO LEDTUBE 120cm 14,5W</t>
  </si>
  <si>
    <t>1068</t>
  </si>
  <si>
    <t>Poznámka k položce:_x000d_
Předmětem dodávky je: LEDtube Corepro T814,5W 840</t>
  </si>
  <si>
    <t>7493102501-R.1</t>
  </si>
  <si>
    <t>Skleněná led trubice 9W, 4000K, 1300lm, 600 mm</t>
  </si>
  <si>
    <t>644293880</t>
  </si>
  <si>
    <t>Poznámka k položce:_x000d_
Předmětem dodávky je: Skleněná led trubice 9W, 4000K, 1300lm, 600 mm</t>
  </si>
  <si>
    <t>521</t>
  </si>
  <si>
    <t>7493102502-R.1</t>
  </si>
  <si>
    <t>Skleněná led trubice 18W, 4000K, 2600lm, 1200mm</t>
  </si>
  <si>
    <t>-782562990</t>
  </si>
  <si>
    <t>Poznámka k položce:_x000d_
Předmětem dodávky je: Skleněná led trubice 18W, 4000K, 2600lm, 1200mm</t>
  </si>
  <si>
    <t>7493102503-R</t>
  </si>
  <si>
    <t>Skleněná led trubice 23W, 4000K, 3300lm, 1500 mm</t>
  </si>
  <si>
    <t>-633565263</t>
  </si>
  <si>
    <t>Poznámka k položce:_x000d_
Předmětem dodávky je: Skleněná led trubice 23W, 4000K, 3300lm, 1500 mm</t>
  </si>
  <si>
    <t>523</t>
  </si>
  <si>
    <t>7493102504-R</t>
  </si>
  <si>
    <t>Led pásek vnitřní 12V, 15-20W/m 4500K</t>
  </si>
  <si>
    <t>711115039</t>
  </si>
  <si>
    <t>Poznámka k položce:_x000d_
Předmětem dodávky je: Led pásek vnitřní 12V, 15-20W/m 4500K</t>
  </si>
  <si>
    <t>7493102505-R</t>
  </si>
  <si>
    <t>Lišta nástěnná ALU pro LED pásek - profil N8, 1m</t>
  </si>
  <si>
    <t>-1801950854</t>
  </si>
  <si>
    <t>Poznámka k položce:_x000d_
Předmětem dodávky je: Lišta nástěnná ALU pro LED pásek - profil N8, 1m</t>
  </si>
  <si>
    <t>525</t>
  </si>
  <si>
    <t>7493102506-R</t>
  </si>
  <si>
    <t>Kryt - difuzor pro ALU lištu,1m</t>
  </si>
  <si>
    <t>-1274857333</t>
  </si>
  <si>
    <t>Poznámka k položce:_x000d_
Předmětem dodávky je: Kryt - difuzor pro ALU lištu,1m</t>
  </si>
  <si>
    <t>7493102507-R</t>
  </si>
  <si>
    <t>Zdroj pro LED pásek 50W</t>
  </si>
  <si>
    <t>-419950937</t>
  </si>
  <si>
    <t>Poznámka k položce:_x000d_
Předmětem dodávky je: Zdroj pro LED pásek 50W</t>
  </si>
  <si>
    <t>527</t>
  </si>
  <si>
    <t>7493102502-R</t>
  </si>
  <si>
    <t>Patice 26.307.1023.50 G13 zářivková</t>
  </si>
  <si>
    <t>1070</t>
  </si>
  <si>
    <t>Poznámka k položce:_x000d_
Předmětem dodávky je: Patice 26.307.1023.50</t>
  </si>
  <si>
    <t>7493102390</t>
  </si>
  <si>
    <t>Venkovní osvětlení Příslušenství Výbojka sodíková vysokotlaká 70W E27</t>
  </si>
  <si>
    <t>1072</t>
  </si>
  <si>
    <t>Poznámka k položce:_x000d_
Předmětem dodávky je: Výbojka MASTER SON-T 70W E27</t>
  </si>
  <si>
    <t>529</t>
  </si>
  <si>
    <t>7493102400</t>
  </si>
  <si>
    <t>Venkovní osvětlení Příslušenství Výbojka sodíková vysokotlaká 100 W E40</t>
  </si>
  <si>
    <t>1074</t>
  </si>
  <si>
    <t>Poznámka k položce:_x000d_
Předmětem dodávky je: Výbojka MASTER SON-T 100W E40</t>
  </si>
  <si>
    <t>7493102410</t>
  </si>
  <si>
    <t>Venkovní osvětlení Příslušenství Výbojka sodíková vysokotlaká 150 W, E40</t>
  </si>
  <si>
    <t>1076</t>
  </si>
  <si>
    <t>Poznámka k položce:_x000d_
Předmětem dodávky je: Výbojka MASTER SON-T 150W E40</t>
  </si>
  <si>
    <t>531</t>
  </si>
  <si>
    <t>7493102433-R</t>
  </si>
  <si>
    <t>Sodíková výbojka vysokotlaká POLAMP WLS 210W E40</t>
  </si>
  <si>
    <t>1078</t>
  </si>
  <si>
    <t>Poznámka k položce:_x000d_
Předmětem dodávky je: POLAMP WLS 210 W E40</t>
  </si>
  <si>
    <t>7493102420</t>
  </si>
  <si>
    <t>Venkovní osvětlení Příslušenství Výbojka sodíková vysokotlaká 250W E40</t>
  </si>
  <si>
    <t>1080</t>
  </si>
  <si>
    <t>Poznámka k položce:_x000d_
Předmětem dodávky je: Výbojka SON-T 250W E40</t>
  </si>
  <si>
    <t>533</t>
  </si>
  <si>
    <t>7493102430</t>
  </si>
  <si>
    <t>Venkovní osvětlení Příslušenství Výbojka sodíková vysokotlaká 400W E40</t>
  </si>
  <si>
    <t>1082</t>
  </si>
  <si>
    <t>Poznámka k položce:_x000d_
Předmětem dodávky je: Výbojka SON-T 400W E40</t>
  </si>
  <si>
    <t>7493102431-R</t>
  </si>
  <si>
    <t>SON-T 1000W E40 sodíková výbojka</t>
  </si>
  <si>
    <t>1084</t>
  </si>
  <si>
    <t>Poznámka k položce:_x000d_
Předmětem dodávky je: Výbojka SON-T 1000W E40</t>
  </si>
  <si>
    <t>535</t>
  </si>
  <si>
    <t>7493102191-R</t>
  </si>
  <si>
    <t>Tlumivka 1000W pro sodíkové výbojky</t>
  </si>
  <si>
    <t>1086</t>
  </si>
  <si>
    <t>Poznámka k položce:_x000d_
Předmětem dodávky je: Oglis 1000W 140 220-240/50 140B</t>
  </si>
  <si>
    <t>7493102195-R</t>
  </si>
  <si>
    <t>Kompenzační kondenzátor CSADG 1-0,4/4 kVAr</t>
  </si>
  <si>
    <t>1088</t>
  </si>
  <si>
    <t>Poznámka k položce:_x000d_
Předmětem dodávky je: CSADG 1-0,44/10 kVAr</t>
  </si>
  <si>
    <t>537</t>
  </si>
  <si>
    <t>7493102196-R</t>
  </si>
  <si>
    <t>Kondenzátor rozběhový motorový 40uF</t>
  </si>
  <si>
    <t>1090</t>
  </si>
  <si>
    <t xml:space="preserve">Poznámka k položce:_x000d_
Předmětem dodávky je: CBB60  40uF</t>
  </si>
  <si>
    <t>7493102197-R</t>
  </si>
  <si>
    <t>Kondenzátor LCP 1000021 100uF</t>
  </si>
  <si>
    <t>1092</t>
  </si>
  <si>
    <t>Poznámka k položce:_x000d_
Předmětem dodávky je: LCP 1000021 100u F</t>
  </si>
  <si>
    <t>539</t>
  </si>
  <si>
    <t>7493102440</t>
  </si>
  <si>
    <t>1094</t>
  </si>
  <si>
    <t>Poznámka k položce:_x000d_
Předmětem dodávky je: 2000W E40 3800 K HPI-T</t>
  </si>
  <si>
    <t>7493102150</t>
  </si>
  <si>
    <t>Venkovní osvětlení Elektrovýzbroje stožárů a stožárové rozvodnice Tlumivka 70W pro sodíkové výbojky</t>
  </si>
  <si>
    <t>1096</t>
  </si>
  <si>
    <t>Poznámka k položce:_x000d_
Předmětem dodávky je: Tlumivka BSN 70 K302-A2</t>
  </si>
  <si>
    <t>541</t>
  </si>
  <si>
    <t>7493102160</t>
  </si>
  <si>
    <t>Venkovní osvětlení Elektrovýzbroje stožárů a stožárové rozvodnice Tlumivka 100W pro sodíkové výbojky</t>
  </si>
  <si>
    <t>1098</t>
  </si>
  <si>
    <t>Poznámka k položce:_x000d_
Předmětem dodávky je: Tlumivka BSN 150/100 K407-TS</t>
  </si>
  <si>
    <t>7493102170</t>
  </si>
  <si>
    <t>Venkovní osvětlení Elektrovýzbroje stožárů a stožárové rozvodnice Tlumivka 125W pro sodíkové výbojky</t>
  </si>
  <si>
    <t>1100</t>
  </si>
  <si>
    <t>543</t>
  </si>
  <si>
    <t>7493102180</t>
  </si>
  <si>
    <t>Venkovní osvětlení Elektrovýzbroje stožárů a stožárové rozvodnice Tlumivka 150W pro sodíkové výbojky</t>
  </si>
  <si>
    <t>1102</t>
  </si>
  <si>
    <t>Poznámka k položce:_x000d_
Předmětem dodávky je: Tlumivka BSN 250W/150W</t>
  </si>
  <si>
    <t>7493102190</t>
  </si>
  <si>
    <t>Venkovní osvětlení Elektrovýzbroje stožárů a stožárové rozvodnice Tlumivka 250W pro sodíkové výbojky</t>
  </si>
  <si>
    <t>1104</t>
  </si>
  <si>
    <t>545</t>
  </si>
  <si>
    <t>7493100760</t>
  </si>
  <si>
    <t>Venkovní osvětlení Svítidla pro železnici Sodíková tlumivka NaHj 400.006 - 400W.</t>
  </si>
  <si>
    <t>1106</t>
  </si>
  <si>
    <t>Poznámka k položce:_x000d_
Předmětem dodávky je: Tlumivka BSN 400 K407-ITS</t>
  </si>
  <si>
    <t>7493102380</t>
  </si>
  <si>
    <t>Venkovní osvětlení Příslušenství Výbojka rtuťová 125W E27</t>
  </si>
  <si>
    <t>1108</t>
  </si>
  <si>
    <t>Poznámka k položce:_x000d_
Předmětem dodávky je: 125W E27 HPM De Luxe</t>
  </si>
  <si>
    <t>547</t>
  </si>
  <si>
    <t>7493102370</t>
  </si>
  <si>
    <t>Venkovní osvětlení Příslušenství Výbojka rtuťová 250W E40</t>
  </si>
  <si>
    <t>1110</t>
  </si>
  <si>
    <t>Poznámka k položce:_x000d_
Předmětem dodávky je: 250W E40 HPM De Luxe</t>
  </si>
  <si>
    <t>7493102360</t>
  </si>
  <si>
    <t>Venkovní osvětlení Příslušenství Výbojka rtuťová 400W E40</t>
  </si>
  <si>
    <t>1112</t>
  </si>
  <si>
    <t>Poznámka k položce:_x000d_
Předmětem dodávky je: 400W E40 HPM De Luxe</t>
  </si>
  <si>
    <t>549</t>
  </si>
  <si>
    <t>7493102130</t>
  </si>
  <si>
    <t>Venkovní osvětlení Elektrovýzbroje stožárů a stožárové rozvodnice Tlumivka 125W pro rtuťové výbojky</t>
  </si>
  <si>
    <t>1114</t>
  </si>
  <si>
    <t>Poznámka k položce:_x000d_
Předmětem dodávky je: HIA 125/23</t>
  </si>
  <si>
    <t>7493102140</t>
  </si>
  <si>
    <t>Venkovní osvětlení Elektrovýzbroje stožárů a stožárové rozvodnice Tlumivka 250W pro rtuťové výbojky</t>
  </si>
  <si>
    <t>1116</t>
  </si>
  <si>
    <t>Poznámka k položce:_x000d_
Předmětem dodávky je: BHL 250L.202</t>
  </si>
  <si>
    <t>551</t>
  </si>
  <si>
    <t>7493102141-R</t>
  </si>
  <si>
    <t>Venkovní osvětlení Elektrovýzbroje stožárů a stožárové rozvodnice Tlumivka 400W pro rtuťové výbojky</t>
  </si>
  <si>
    <t>1118</t>
  </si>
  <si>
    <t>Poznámka k položce:_x000d_
Předmětem dodávky je: BHL 400</t>
  </si>
  <si>
    <t>7493102520</t>
  </si>
  <si>
    <t>Venkovní osvětlení Příslušenství Zařízení zapalovací pro IZ 35 - 70 W</t>
  </si>
  <si>
    <t>1120</t>
  </si>
  <si>
    <t>Poznámka k položce:_x000d_
Předmětem dodávky je: SND 57 220-240V</t>
  </si>
  <si>
    <t>553</t>
  </si>
  <si>
    <t>7493102530</t>
  </si>
  <si>
    <t>Venkovní osvětlení Příslušenství Zařízení zapalovací pro IZO 50 - 400 W</t>
  </si>
  <si>
    <t>1122</t>
  </si>
  <si>
    <t>Poznámka k položce:_x000d_
Předmětem dodávky je: SND 58 220-240V</t>
  </si>
  <si>
    <t>7493102531-R</t>
  </si>
  <si>
    <t>Zapalovač 175W - 2000W pro výbojky</t>
  </si>
  <si>
    <t>1124</t>
  </si>
  <si>
    <t>Poznámka k položce:_x000d_
Předmětem dodávky je: HPI-T 175 - 2000 W</t>
  </si>
  <si>
    <t>555</t>
  </si>
  <si>
    <t>7493101990</t>
  </si>
  <si>
    <t>Venkovní osvětlení Svítidla pro montáž na strop nebo stěnu Svítidlo 100W IP44</t>
  </si>
  <si>
    <t>1126</t>
  </si>
  <si>
    <t>Poznámka k položce:_x000d_
Předmětem dodávky je: LADY 100 W E27</t>
  </si>
  <si>
    <t>7493100720</t>
  </si>
  <si>
    <t>Venkovní osvětlení Svítidla pro železnici Reflektor Focal CL1 70W</t>
  </si>
  <si>
    <t>1128</t>
  </si>
  <si>
    <t>Poznámka k položce:_x000d_
Předmětem dodávky je: MODENA 70W 4000K</t>
  </si>
  <si>
    <t>557</t>
  </si>
  <si>
    <t>7491100520</t>
  </si>
  <si>
    <t>Trubková vedení Kovové elektroinstalační trubky Nosná konstrukce pro montáž svítidel</t>
  </si>
  <si>
    <t>kg</t>
  </si>
  <si>
    <t>1130</t>
  </si>
  <si>
    <t>Poznámka k položce:_x000d_
Předmětem dodávky je: 1250N 20,4 mm Pg13,5 6013</t>
  </si>
  <si>
    <t>1132</t>
  </si>
  <si>
    <t>559</t>
  </si>
  <si>
    <t>1134</t>
  </si>
  <si>
    <t>1136</t>
  </si>
  <si>
    <t>561</t>
  </si>
  <si>
    <t>1138</t>
  </si>
  <si>
    <t>1140</t>
  </si>
  <si>
    <t>563</t>
  </si>
  <si>
    <t>1142</t>
  </si>
  <si>
    <t>564</t>
  </si>
  <si>
    <t>1144</t>
  </si>
  <si>
    <t>565</t>
  </si>
  <si>
    <t>7491206411-R</t>
  </si>
  <si>
    <t>LED reflektor IP65 50W</t>
  </si>
  <si>
    <t>1146</t>
  </si>
  <si>
    <t>Poznámka k položce:_x000d_
Předmětem dodávky je: PROFI 50W 5000LM ZS2640</t>
  </si>
  <si>
    <t>7491206412-R</t>
  </si>
  <si>
    <t>LED reflektor IP65 100W</t>
  </si>
  <si>
    <t>1148</t>
  </si>
  <si>
    <t>Poznámka k položce:_x000d_
Předmětem dodávky je: Slim SMD 100W černý, 5500K</t>
  </si>
  <si>
    <t>567</t>
  </si>
  <si>
    <t>7491206413-R</t>
  </si>
  <si>
    <t>LED Stropní svítidlo LED/6W/230V 3000K</t>
  </si>
  <si>
    <t>1150</t>
  </si>
  <si>
    <t>Poznámka k položce:_x000d_
Předmětem dodávky je: HUE R 9 LED 6W 3000K</t>
  </si>
  <si>
    <t>7491206414-R</t>
  </si>
  <si>
    <t>Náhradní sklo MYRA 12</t>
  </si>
  <si>
    <t>1152</t>
  </si>
  <si>
    <t>Poznámka k položce:_x000d_
Předmětem dodávky je: Sklo 14010520</t>
  </si>
  <si>
    <t>569</t>
  </si>
  <si>
    <t>7491206416-R</t>
  </si>
  <si>
    <t>Montážní třmen AQUA-70 nerez kompletní</t>
  </si>
  <si>
    <t>1154</t>
  </si>
  <si>
    <t>Poznámka k položce:_x000d_
Předmětem dodávky je: AQUA-70</t>
  </si>
  <si>
    <t>7491206417-R</t>
  </si>
  <si>
    <t>Svítidlo AQUA-70-II 1x36W</t>
  </si>
  <si>
    <t>1156</t>
  </si>
  <si>
    <t>Poznámka k položce:_x000d_
Předmětem dodávky je: AQUA-70-LED-FL-5000-4K-DIM-DALI</t>
  </si>
  <si>
    <t>571</t>
  </si>
  <si>
    <t>7491206419-R</t>
  </si>
  <si>
    <t>FULGUR MIRIAM 2 svítidlo s mikrovlnným senzorem</t>
  </si>
  <si>
    <t>1158</t>
  </si>
  <si>
    <t>Poznámka k položce:_x000d_
Předmětem dodávky je: MIRIAM 2</t>
  </si>
  <si>
    <t>1581791-RO</t>
  </si>
  <si>
    <t>SVITIDLO MARUT L ME 10k0 740</t>
  </si>
  <si>
    <t>1160</t>
  </si>
  <si>
    <t>Poznámka k položce:_x000d_
Předmětem dodávky je: MARUT L ME</t>
  </si>
  <si>
    <t>573</t>
  </si>
  <si>
    <t>1686853-RO</t>
  </si>
  <si>
    <t>SVITIDLO MARUT S G1 ME 2k0 730</t>
  </si>
  <si>
    <t>1162</t>
  </si>
  <si>
    <t>Poznámka k položce:_x000d_
Předmětem dodávky je: MARUT S G1 ME</t>
  </si>
  <si>
    <t>7491206421-R</t>
  </si>
  <si>
    <t>TuneLED AV °770lm 7W IP65 4K tř.II</t>
  </si>
  <si>
    <t>1164</t>
  </si>
  <si>
    <t>Poznámka k položce:_x000d_
Předmětem dodávky je: TuneLED AV 770 lm</t>
  </si>
  <si>
    <t>575</t>
  </si>
  <si>
    <t>7491206422-R</t>
  </si>
  <si>
    <t>PRELED °5000lm 37W IP66 4K CLO+tř.II</t>
  </si>
  <si>
    <t>1166</t>
  </si>
  <si>
    <t>Poznámka k položce:_x000d_
Předmětem dodávky je: PRELED 5000 lm 37W</t>
  </si>
  <si>
    <t>1735774-RO</t>
  </si>
  <si>
    <t>TOLEDA AV/B/2M5 3700LM/23W IP65/4K TR.II</t>
  </si>
  <si>
    <t>1168</t>
  </si>
  <si>
    <t>Poznámka k položce:_x000d_
Předmětem dodávky je: TOLEDA AV/b2m5 3700 LM/ 23w</t>
  </si>
  <si>
    <t>577</t>
  </si>
  <si>
    <t>7491206425-R</t>
  </si>
  <si>
    <t>SCALI 2420 lm, 23W, IP54, 3K, II.třída</t>
  </si>
  <si>
    <t>1170</t>
  </si>
  <si>
    <t>Poznámka k položce:_x000d_
Předmětem dodávky je: SCALI 2420 lm, 23 W, IP54, 3K</t>
  </si>
  <si>
    <t>7491206423-R</t>
  </si>
  <si>
    <t>Nouzové LED svítidlo LEDER ,TL638L 3,3W</t>
  </si>
  <si>
    <t>1172</t>
  </si>
  <si>
    <t>Poznámka k položce:_x000d_
Předmětem dodávky je: Nouzové LED svítidlo LEDER Ecolite TL638L</t>
  </si>
  <si>
    <t>579</t>
  </si>
  <si>
    <t>7491206424-R</t>
  </si>
  <si>
    <t>LED svítidlo venkovni LUMINS CONTURA DA 100 77 W</t>
  </si>
  <si>
    <t>1174</t>
  </si>
  <si>
    <t>Poznámka k položce:_x000d_
Předmětem dodávky je: CONTURA DA 100, 77W</t>
  </si>
  <si>
    <t>7493100580</t>
  </si>
  <si>
    <t>Venkovní osvětlení Svítidla pro železnici závěsné výbojkové železniční, pro sodík.výbojku NAV 150W, 220V, váha 12,5 kg</t>
  </si>
  <si>
    <t>1176</t>
  </si>
  <si>
    <t>Poznámka k položce:_x000d_
Předmětem dodávky je: MERIDIAN 541 01 15</t>
  </si>
  <si>
    <t>581</t>
  </si>
  <si>
    <t>7493100590</t>
  </si>
  <si>
    <t>Venkovní osvětlení Svítidla pro železnici závěsné výbojkové železniční, pro sodík.výbojku NAV 250W, 220V, váha 14 kg</t>
  </si>
  <si>
    <t>1178</t>
  </si>
  <si>
    <t>Poznámka k položce:_x000d_
Předmětem dodávky je: MERIDIAN 541 01 25</t>
  </si>
  <si>
    <t>7493100600</t>
  </si>
  <si>
    <t xml:space="preserve">Venkovní osvětlení Svítidla pro železnici závěsné výbojkové železniční, pro sodík.výbojku NAV,HQI 400W, 220V, váha  15 - 17 kg</t>
  </si>
  <si>
    <t>1180</t>
  </si>
  <si>
    <t>Poznámka k položce:_x000d_
Předmětem dodávky je: MERIDIAN 541 01 40</t>
  </si>
  <si>
    <t>583</t>
  </si>
  <si>
    <t>7493100601-R</t>
  </si>
  <si>
    <t>Svítidlo pro osvětlení železničních prostorů a kolejišť - Svítidlo Šacho E40</t>
  </si>
  <si>
    <t>1182</t>
  </si>
  <si>
    <t>Poznámka k položce:_x000d_
Předmětem dodávky je: Šacho 449 06 05LED/ES</t>
  </si>
  <si>
    <t>7493100461-R</t>
  </si>
  <si>
    <t xml:space="preserve">Venkovní osvětlení Výložníky pro osvětlovací stožáry Sví. LV  70W IP65 na výložník</t>
  </si>
  <si>
    <t>1184</t>
  </si>
  <si>
    <t>Poznámka k položce:_x000d_
Předmětem dodávky je: Výložník JŽ-1-900</t>
  </si>
  <si>
    <t>585</t>
  </si>
  <si>
    <t>7493100460</t>
  </si>
  <si>
    <t>Venkovní osvětlení Výložníky pro osvětlovací stožáry Dvouramenný</t>
  </si>
  <si>
    <t>1186</t>
  </si>
  <si>
    <t>Poznámka k položce:_x000d_
Předmětem dodávky je: GD 12200-00128</t>
  </si>
  <si>
    <t>7493101080</t>
  </si>
  <si>
    <t>Venkovní osvětlení Svítidla pro veřejné osvětlení HORNET-70S, 1x70W, jištěné</t>
  </si>
  <si>
    <t>1188</t>
  </si>
  <si>
    <t>Poznámka k položce:_x000d_
Předmětem dodávky je: HORNET-70S, 1x70W, jištěné IP43/65</t>
  </si>
  <si>
    <t>587</t>
  </si>
  <si>
    <t>7493101090</t>
  </si>
  <si>
    <t>Venkovní osvětlení Svítidla pro veřejné osvětlení HORNET-100S, 1x100W, jištěné</t>
  </si>
  <si>
    <t>1190</t>
  </si>
  <si>
    <t>7493100650</t>
  </si>
  <si>
    <t>Venkovní osvětlení Svítidla pro železnici LED svítidlo o příkonu 26 - 35 W určené pro osvětlení venkovních prostor veřejnosti přístupných (nástupiště, přechody kolejiště) na ŽDC.</t>
  </si>
  <si>
    <t>1192</t>
  </si>
  <si>
    <t>Poznámka k položce:_x000d_
Předmětem dodávky je: BOXER-LED-3300-4K, IP65</t>
  </si>
  <si>
    <t>589</t>
  </si>
  <si>
    <t>7493100660</t>
  </si>
  <si>
    <t>Venkovní osvětlení Svítidla pro železnici LED svítidlo o příkonu 36 - 55 W určené pro osvětlení venkovních prostor veřejnosti přístupných (nástupiště, přechody kolejiště) na ŽDC.</t>
  </si>
  <si>
    <t>1194</t>
  </si>
  <si>
    <t>Poznámka k položce:_x000d_
Předmětem dodávky je: BOXER-LED-8200-4K, IP65</t>
  </si>
  <si>
    <t>7493100700</t>
  </si>
  <si>
    <t>Venkovní osvětlení Svítidla pro železnici LED svítidlo o příkonu 301 - 400 W určené pro osvětlení venkovních prostor veřejnosti přístupných (nástupiště, přechody kolejiště) na ŽDC.</t>
  </si>
  <si>
    <t>1196</t>
  </si>
  <si>
    <t>Poznámka k položce:_x000d_
Předmětem dodávky je: LUMA 3200 409,5 W</t>
  </si>
  <si>
    <t>OST16</t>
  </si>
  <si>
    <t>Uzemnění</t>
  </si>
  <si>
    <t>591</t>
  </si>
  <si>
    <t>7491600520</t>
  </si>
  <si>
    <t>Uzemnění Hromosvodné vedení Drát uzem. FeZn pozink. pr.10</t>
  </si>
  <si>
    <t>1200</t>
  </si>
  <si>
    <t>Poznámka k položce:_x000d_
Předmětem dodávky je: FeZN D10</t>
  </si>
  <si>
    <t>592</t>
  </si>
  <si>
    <t>7491600540</t>
  </si>
  <si>
    <t>Uzemnění Hromosvodné vedení Drát uzem. FeZn pozink. pr. 8</t>
  </si>
  <si>
    <t>1202</t>
  </si>
  <si>
    <t>Poznámka k položce:_x000d_
Předmětem dodávky je: FeZN D8</t>
  </si>
  <si>
    <t>593</t>
  </si>
  <si>
    <t>7491600920</t>
  </si>
  <si>
    <t>Uzemnění Hromosvodné vedení Pásek pozink. FeZn 30x4</t>
  </si>
  <si>
    <t>1204</t>
  </si>
  <si>
    <t>Poznámka k položce:_x000d_
Předmětem dodávky je: FeZn 30x4</t>
  </si>
  <si>
    <t>7491600921-R</t>
  </si>
  <si>
    <t>Zemnící páska Nerez V4A 30x3,5 mm</t>
  </si>
  <si>
    <t>1206</t>
  </si>
  <si>
    <t>Poznámka k položce:_x000d_
Předmětem dodávky je: Nerez V4A 30,3,5</t>
  </si>
  <si>
    <t>595</t>
  </si>
  <si>
    <t>7491600910</t>
  </si>
  <si>
    <t>Uzemnění Hromosvodné vedení Páska ST nerez pro ST svorku</t>
  </si>
  <si>
    <t>1208</t>
  </si>
  <si>
    <t>Poznámka k položce:_x000d_
Předmětem dodávky je: Páska St</t>
  </si>
  <si>
    <t>7491600260</t>
  </si>
  <si>
    <t>Uzemnění Vnější Tyč ZT 1,5t T-profil zemnící</t>
  </si>
  <si>
    <t>1210</t>
  </si>
  <si>
    <t>Poznámka k položce:_x000d_
Předmětem dodávky je: ZT 1,5 T</t>
  </si>
  <si>
    <t>597</t>
  </si>
  <si>
    <t>7491600100</t>
  </si>
  <si>
    <t>Uzemnění Vnitřní Svorka OBO 1809 ekvipotenciální</t>
  </si>
  <si>
    <t>1212</t>
  </si>
  <si>
    <t>Poznámka k položce:_x000d_
Předmětem dodávky je: OBO 1809</t>
  </si>
  <si>
    <t>7491600210</t>
  </si>
  <si>
    <t>Uzemnění Vnější Deska zemnící ZD01</t>
  </si>
  <si>
    <t>1214</t>
  </si>
  <si>
    <t>Poznámka k položce:_x000d_
Předmětem dodávky je: Deska ZD01</t>
  </si>
  <si>
    <t>599</t>
  </si>
  <si>
    <t>7491600230</t>
  </si>
  <si>
    <t>Uzemnění Vnější Deska zemnící ZD02</t>
  </si>
  <si>
    <t>1216</t>
  </si>
  <si>
    <t>Poznámka k položce:_x000d_
Předmětem dodávky je: Deska ZD02</t>
  </si>
  <si>
    <t>7491601320</t>
  </si>
  <si>
    <t>Uzemnění Hromosvodné vedení Svorka SJ02</t>
  </si>
  <si>
    <t>1218</t>
  </si>
  <si>
    <t>Poznámka k položce:_x000d_
Předmětem dodávky je: Svorka SJ02</t>
  </si>
  <si>
    <t>601</t>
  </si>
  <si>
    <t>7491601410</t>
  </si>
  <si>
    <t>Uzemnění Hromosvodné vedení Svorka SP</t>
  </si>
  <si>
    <t>1220</t>
  </si>
  <si>
    <t>Poznámka k položce:_x000d_
Předmětem dodávky je: Svorka SP</t>
  </si>
  <si>
    <t>7491601450</t>
  </si>
  <si>
    <t>Uzemnění Hromosvodné vedení Svorka SR 2b</t>
  </si>
  <si>
    <t>1222</t>
  </si>
  <si>
    <t>Poznámka k položce:_x000d_
Předmětem dodávky je: Svorka SR 2b</t>
  </si>
  <si>
    <t>603</t>
  </si>
  <si>
    <t>7491601470</t>
  </si>
  <si>
    <t>Uzemnění Hromosvodné vedení Svorka SR 3b - plech</t>
  </si>
  <si>
    <t>1224</t>
  </si>
  <si>
    <t>Poznámka k položce:_x000d_
Předmětem dodávky je: Svorka SR 3b</t>
  </si>
  <si>
    <t>7491601490</t>
  </si>
  <si>
    <t>Uzemnění Hromosvodné vedení Svorka SS</t>
  </si>
  <si>
    <t>1226</t>
  </si>
  <si>
    <t>Poznámka k položce:_x000d_
Předmětem dodávky je: Svorka SS</t>
  </si>
  <si>
    <t>605</t>
  </si>
  <si>
    <t>7491601350</t>
  </si>
  <si>
    <t>Uzemnění Hromosvodné vedení Svorka SK - Cu</t>
  </si>
  <si>
    <t>1228</t>
  </si>
  <si>
    <t>Poznámka k položce:_x000d_
Předmětem dodávky je: Svorka SK - Cu</t>
  </si>
  <si>
    <t>7491600550</t>
  </si>
  <si>
    <t>Uzemnění Hromosvodné vedení Drát uzem. AL pr.8 AlMgSi měkký</t>
  </si>
  <si>
    <t>1230</t>
  </si>
  <si>
    <t>Poznámka k položce:_x000d_
Předmětem dodávky je: AlMgSi 8</t>
  </si>
  <si>
    <t>607</t>
  </si>
  <si>
    <t>7491600731-R</t>
  </si>
  <si>
    <t>Tyč jímací, JP 20/M16</t>
  </si>
  <si>
    <t>1232</t>
  </si>
  <si>
    <t>Poznámka k položce:_x000d_
Předmětem dodávky je: JP 20/M16</t>
  </si>
  <si>
    <t>7491600732-R</t>
  </si>
  <si>
    <t>Tyč jímací, JP 10/M16</t>
  </si>
  <si>
    <t>1234</t>
  </si>
  <si>
    <t>Poznámka k položce:_x000d_
Předmětem dodávky je: JP 10/M16</t>
  </si>
  <si>
    <t>609</t>
  </si>
  <si>
    <t>7491600250</t>
  </si>
  <si>
    <t>Uzemnění Vnější Tyč ZT 1.5k K- kříž zemnící</t>
  </si>
  <si>
    <t>631845399</t>
  </si>
  <si>
    <t>Poznámka k položce:_x000d_
Předmětem dodávky je : Uzemnění Vnější Tyč ZT 1.5k K- kříž zemnící</t>
  </si>
  <si>
    <t>7491601300</t>
  </si>
  <si>
    <t>Uzemnění Hromosvodné vedení Stojan SJ pro jímací tyč</t>
  </si>
  <si>
    <t>1236</t>
  </si>
  <si>
    <t>Poznámka k položce:_x000d_
Předmětem dodávky je: Stojan SJ</t>
  </si>
  <si>
    <t>611</t>
  </si>
  <si>
    <t>8500231681</t>
  </si>
  <si>
    <t>Štítek označovací číslo 0 (10 ks/bal)</t>
  </si>
  <si>
    <t>1238</t>
  </si>
  <si>
    <t>Poznámka k položce:_x000d_
Předmětem dodávky je: Štítek svodu</t>
  </si>
  <si>
    <t>OST17</t>
  </si>
  <si>
    <t>EOV</t>
  </si>
  <si>
    <t>612</t>
  </si>
  <si>
    <t>7493300780</t>
  </si>
  <si>
    <t>Elektrický ohřev výhybek (EOV) Příslušenství Srážkové čidlo včetně držáku</t>
  </si>
  <si>
    <t>1242</t>
  </si>
  <si>
    <t>Poznámka k položce:_x000d_
Předmětem dodávky je: Čidlo srážkové kompletní MU-TSMRS</t>
  </si>
  <si>
    <t>613</t>
  </si>
  <si>
    <t>7493300770</t>
  </si>
  <si>
    <t>Elektrický ohřev výhybek (EOV) Příslušenství Čidlo teploty kolejové</t>
  </si>
  <si>
    <t>1244</t>
  </si>
  <si>
    <t>Poznámka k položce:_x000d_
Předmětem dodávky je: Čidlo teplotní kolejové EOV (0°C), TCK2</t>
  </si>
  <si>
    <t>7493300771-R</t>
  </si>
  <si>
    <t>Převodník k čidlům EOV - RAWET PXN30</t>
  </si>
  <si>
    <t>1246</t>
  </si>
  <si>
    <t>Poznámka k položce:_x000d_
Předmětem dodávky je: RAWET PX\N30</t>
  </si>
  <si>
    <t>615</t>
  </si>
  <si>
    <t>7493300772-R</t>
  </si>
  <si>
    <t>Převodník k čidlům EOV - RAWET PXN24</t>
  </si>
  <si>
    <t>1248</t>
  </si>
  <si>
    <t>Poznámka k položce:_x000d_
Předmětem dodávky je: RAWET PX\N24</t>
  </si>
  <si>
    <t>7495401800.1</t>
  </si>
  <si>
    <t>oddělovací transformátor EOV</t>
  </si>
  <si>
    <t>1250</t>
  </si>
  <si>
    <t>Poznámka k položce:_x000d_
Předmětem dodávky je: TVO E 168.92b - 400/230V 5300VA</t>
  </si>
  <si>
    <t>617</t>
  </si>
  <si>
    <t>7495401800.2</t>
  </si>
  <si>
    <t>1252</t>
  </si>
  <si>
    <t>Poznámka k položce:_x000d_
Předmětem dodávky je: TVO E 120.73/008 - 400/230V 500VA</t>
  </si>
  <si>
    <t>1000169558-RO</t>
  </si>
  <si>
    <t>softstart</t>
  </si>
  <si>
    <t>1254</t>
  </si>
  <si>
    <t>Poznámka k položce:_x000d_
Předmětem dodávky je: Softstartér EOV Starkoč</t>
  </si>
  <si>
    <t>619</t>
  </si>
  <si>
    <t>7493300880</t>
  </si>
  <si>
    <t>Elektrický ohřev výhybek (EOV) Příslušenství Svorkovnicová skříňka MX EOV</t>
  </si>
  <si>
    <t>1256</t>
  </si>
  <si>
    <t>Poznámka k položce:_x000d_
Předmětem dodávky je: MX EOV</t>
  </si>
  <si>
    <t>7493300770.1</t>
  </si>
  <si>
    <t>Čidlo teploty kolejové</t>
  </si>
  <si>
    <t>1258</t>
  </si>
  <si>
    <t xml:space="preserve">Poznámka k položce:_x000d_
Předmětem dodávky je:  IWRS2SF2</t>
  </si>
  <si>
    <t>621</t>
  </si>
  <si>
    <t>7493300770.2</t>
  </si>
  <si>
    <t>1260</t>
  </si>
  <si>
    <t xml:space="preserve">Poznámka k položce:_x000d_
Předmětem dodávky je:  IWRS2SL2</t>
  </si>
  <si>
    <t>OST18</t>
  </si>
  <si>
    <t>Nezařaditelné</t>
  </si>
  <si>
    <t>7597110893</t>
  </si>
  <si>
    <t>EZS PIR detektor s půlkulovou čočkou a dosahem 15m</t>
  </si>
  <si>
    <t>1264</t>
  </si>
  <si>
    <t>Poznámka k položce:_x000d_
Předmětem dodávky je: Steinel 110037856</t>
  </si>
  <si>
    <t>623</t>
  </si>
  <si>
    <t>7591910181-R</t>
  </si>
  <si>
    <t>Žaluzie GRM 350 kovová gravitační</t>
  </si>
  <si>
    <t>1266</t>
  </si>
  <si>
    <t>Poznámka k položce:_x000d_
Předmětem dodávky je: GRM 350</t>
  </si>
  <si>
    <t>7494004749-R</t>
  </si>
  <si>
    <t>Průmyslový ventilátor Dalap RAB TURBO 300 / 400</t>
  </si>
  <si>
    <t>1268</t>
  </si>
  <si>
    <t xml:space="preserve">Poznámka k položce:_x000d_
Předmětem dodávky je:  Dalap RAB TURBO 300 / 400</t>
  </si>
  <si>
    <t>625</t>
  </si>
  <si>
    <t>7491206840</t>
  </si>
  <si>
    <t xml:space="preserve">Elektroinstalační materiál Elektrické přímotopy Kamna akumulační 3 kW  M30 AK</t>
  </si>
  <si>
    <t>1270</t>
  </si>
  <si>
    <t>Poznámka k položce:_x000d_
Předmětem dodávky je: M 30 AK 3kW Emko</t>
  </si>
  <si>
    <t>7496400220-R</t>
  </si>
  <si>
    <t>Zemní ochrana UZZ-20</t>
  </si>
  <si>
    <t>1272</t>
  </si>
  <si>
    <t>Poznámka k položce:_x000d_
Předmětem dodávky je: UZZ-20</t>
  </si>
  <si>
    <t>OST19</t>
  </si>
  <si>
    <t>Drobný doplňkový materiál</t>
  </si>
  <si>
    <t>627</t>
  </si>
  <si>
    <t>7492400460</t>
  </si>
  <si>
    <t>Kabely, vodiče - vn Kabely nad 22kV Označovací štítek na kabel (100 ks)</t>
  </si>
  <si>
    <t>sada</t>
  </si>
  <si>
    <t>1276</t>
  </si>
  <si>
    <t>Poznámka k položce:_x000d_
Předmětem dodávky je: Štítek na kabel 45x70 mm</t>
  </si>
  <si>
    <t>7491600150</t>
  </si>
  <si>
    <t>Uzemnění Vnější Tab."ZN.UZEMNĚNÍ"výstr.samolep.(pásek 6</t>
  </si>
  <si>
    <t>1278</t>
  </si>
  <si>
    <t>Poznámka k položce:_x000d_
Předmětem dodávky je: Uzemnění</t>
  </si>
  <si>
    <t>629</t>
  </si>
  <si>
    <t>7596470600</t>
  </si>
  <si>
    <t>ASHS Výstražné značení - nepovolaným vstup zakázán - samolepka</t>
  </si>
  <si>
    <t>1280</t>
  </si>
  <si>
    <t>Poznámka k položce:_x000d_
Předmětem dodávky je: Nepovoleným vstup zakázán</t>
  </si>
  <si>
    <t>7593500609</t>
  </si>
  <si>
    <t>Trasy kabelového vedení Kabelové krycí desky a pásy Fólie výstražná červená š. 34cm (HM0673909992034)</t>
  </si>
  <si>
    <t>1282</t>
  </si>
  <si>
    <t>Poznámka k položce:_x000d_
Předmětem dodávky je: Folie ke krytí kabelů</t>
  </si>
  <si>
    <t>631</t>
  </si>
  <si>
    <t>7593500627</t>
  </si>
  <si>
    <t xml:space="preserve">Trasy kabelového vedení Kabelové krycí desky a pásy Fólie oranžová  s potiskem š. 22cm (HM028321999002</t>
  </si>
  <si>
    <t>1284</t>
  </si>
  <si>
    <t>Poznámka k položce:_x000d_
Předmětem dodávky je: Folie k ohraněčiní výkopu</t>
  </si>
  <si>
    <t>7592700700-R</t>
  </si>
  <si>
    <t>Značka výstrahy blesk 28x52 mm samolepící</t>
  </si>
  <si>
    <t>1286</t>
  </si>
  <si>
    <t>Poznámka k položce:_x000d_
Předmětem dodávky je: Blesk červený</t>
  </si>
  <si>
    <t>633</t>
  </si>
  <si>
    <t>7592700701-R</t>
  </si>
  <si>
    <t>Značka výstrahy blesk 45x105 mm samolepící</t>
  </si>
  <si>
    <t>1288</t>
  </si>
  <si>
    <t>7592700702-R</t>
  </si>
  <si>
    <t>Značka výstrahy hlavní jistič 75x25 mm</t>
  </si>
  <si>
    <t>1290</t>
  </si>
  <si>
    <t>Poznámka k položce:_x000d_
Předmětem dodávky je: Hlavní jistič</t>
  </si>
  <si>
    <t>635</t>
  </si>
  <si>
    <t>7592700703-R</t>
  </si>
  <si>
    <t>Značka výstrahy blesk trojúhelník 60x50 mm samolepící</t>
  </si>
  <si>
    <t>1292</t>
  </si>
  <si>
    <t>Poznámka k položce:_x000d_
Předmětem dodávky je: Blesk trojúhelník</t>
  </si>
  <si>
    <t>7592700704-R</t>
  </si>
  <si>
    <t>Značka výstrahy hlavní vypínač 130x35 mm samolepící</t>
  </si>
  <si>
    <t>1294</t>
  </si>
  <si>
    <t>637</t>
  </si>
  <si>
    <t>7592700705-R</t>
  </si>
  <si>
    <t>Tabulka výstrahy "Pozor elektrické zařízení" symbol s textem (černý tisk, žlutý podklad), (0101) A8</t>
  </si>
  <si>
    <t>1296</t>
  </si>
  <si>
    <t>Poznámka k položce:_x000d_
Předmětem dodávky je: Pozor elektrické zařízení</t>
  </si>
  <si>
    <t>7592700706-R</t>
  </si>
  <si>
    <t>Tabulka výstrahy "Hořlavé kapaliny" symbol s textem (černý tisk, žlutý podklad), A4</t>
  </si>
  <si>
    <t>1298</t>
  </si>
  <si>
    <t>Poznámka k položce:_x000d_
Předmětem dodávky je: Hořlavé kapaliny</t>
  </si>
  <si>
    <t>639</t>
  </si>
  <si>
    <t>7592700707-R</t>
  </si>
  <si>
    <t>Značka výstrahy bílá fólie, žlutočerný blesk Fólie ( 10,1 x 10,1 cm )</t>
  </si>
  <si>
    <t>1300</t>
  </si>
  <si>
    <t>Poznámka k položce:_x000d_
Předmětem dodávky je: Bílá folie, červený blask</t>
  </si>
  <si>
    <t>7592700708-R</t>
  </si>
  <si>
    <t>Značka výstrahy Pozor pod napětím z cizího rozvaděče! - A6 (10,1x14,8) / samolepící</t>
  </si>
  <si>
    <t>1302</t>
  </si>
  <si>
    <t>Poznámka k položce:_x000d_
Předmětem dodávky je: Pozor pod napětím i při vypnutém hlavním vypínači</t>
  </si>
  <si>
    <t>641</t>
  </si>
  <si>
    <t>7499100160</t>
  </si>
  <si>
    <t>Ochranné prostředky a pracovní pomůcky Bezpečnostní tabulky Pozor-pod napětím, 30121</t>
  </si>
  <si>
    <t>1304</t>
  </si>
  <si>
    <t>Poznámka k položce:_x000d_
Předmětem dodávky je: Smaltované :Pozor-pod napětím</t>
  </si>
  <si>
    <t>7499100180</t>
  </si>
  <si>
    <t>Ochranné prostředky a pracovní pomůcky Bezpečnostní tabulky Pozor-uzemněno, 30137</t>
  </si>
  <si>
    <t>1306</t>
  </si>
  <si>
    <t>Poznámka k položce:_x000d_
Předmětem dodávky je: Smaltované :Pozor uzemněno</t>
  </si>
  <si>
    <t>643</t>
  </si>
  <si>
    <t>7499100230</t>
  </si>
  <si>
    <t>Ochranné prostředky a pracovní pomůcky Bezpečnostní tabulky Trojkombinace, 39002</t>
  </si>
  <si>
    <t>1308</t>
  </si>
  <si>
    <t>Poznámka k položce:_x000d_
Předmětem dodávky je: Smaltované :Trojkombinace</t>
  </si>
  <si>
    <t>7499100220</t>
  </si>
  <si>
    <t>Ochranné prostředky a pracovní pomůcky Bezpečnostní tabulky Nezapínej-na zařízení se pracuje, 14103</t>
  </si>
  <si>
    <t>1310</t>
  </si>
  <si>
    <t>Poznámka k položce:_x000d_
Předmětem dodávky je: Smaltované :Nezapínej-na zařízení se pracuje</t>
  </si>
  <si>
    <t>645</t>
  </si>
  <si>
    <t>7499100290</t>
  </si>
  <si>
    <t>Ochranné prostředky a pracovní pomůcky Bezpečnostní tabulky Nepovolaným vstup zakázán!, 25399</t>
  </si>
  <si>
    <t>1312</t>
  </si>
  <si>
    <t>Poznámka k položce:_x000d_
Předmětem dodávky je: Smaltované :Nepovolaným vstup zakázán!</t>
  </si>
  <si>
    <t>7592700800-R</t>
  </si>
  <si>
    <t>Vrut konstrukční 5x50 zápust.hl.</t>
  </si>
  <si>
    <t>1314</t>
  </si>
  <si>
    <t>Poznámka k položce:_x000d_
Předmětem dodávky je: Vrut konstrukční 5x50 zápust.hl</t>
  </si>
  <si>
    <t>647</t>
  </si>
  <si>
    <t>7592700801-R</t>
  </si>
  <si>
    <t>Vrut konstrukční 5x70 zápust.hl.</t>
  </si>
  <si>
    <t>1316</t>
  </si>
  <si>
    <t>Poznámka k položce:_x000d_
Předmětem dodávky je: Vrut konstrukční 5x70 zápust.hl</t>
  </si>
  <si>
    <t>7592700802-R</t>
  </si>
  <si>
    <t>Vrut konstrukční 5x100 zápust.hl.</t>
  </si>
  <si>
    <t>1318</t>
  </si>
  <si>
    <t>Poznámka k položce:_x000d_
Předmětem dodávky je: Vrut konstrukční 5x100 zápust.hl</t>
  </si>
  <si>
    <t>649</t>
  </si>
  <si>
    <t>7592700803-R</t>
  </si>
  <si>
    <t>Vrut konstrukční 6x70 zápust.hl.</t>
  </si>
  <si>
    <t>1320</t>
  </si>
  <si>
    <t>Poznámka k položce:_x000d_
Předmětem dodávky je: Vrut konstrukční 6x70 zápust.hl</t>
  </si>
  <si>
    <t>7592700799-R</t>
  </si>
  <si>
    <t>Vrut konstrukční 4x40 zápust.hl.</t>
  </si>
  <si>
    <t>1322</t>
  </si>
  <si>
    <t>Poznámka k položce:_x000d_
Předmětem dodávky je: Vrut konstrukční 4x40 zápust.hl</t>
  </si>
  <si>
    <t>651</t>
  </si>
  <si>
    <t>7592700798-R</t>
  </si>
  <si>
    <t>Vruty do elektroinstalačních krabic 3x13 balení 200ks</t>
  </si>
  <si>
    <t>1324</t>
  </si>
  <si>
    <t>Poznámka k položce:_x000d_
Předmětem dodávky je: Vruty do el. krabic 3x13 balení 200ks</t>
  </si>
  <si>
    <t>7592700850-R</t>
  </si>
  <si>
    <t>Hmoždinka plastová S 8</t>
  </si>
  <si>
    <t>1326</t>
  </si>
  <si>
    <t>Poznámka k položce:_x000d_
Předmětem dodávky je: S 8</t>
  </si>
  <si>
    <t>653</t>
  </si>
  <si>
    <t>7592700851-R</t>
  </si>
  <si>
    <t>Hmoždinka plastová S 10</t>
  </si>
  <si>
    <t>1328</t>
  </si>
  <si>
    <t>Poznámka k položce:_x000d_
Předmětem dodávky je: S 10</t>
  </si>
  <si>
    <t>7592700852-R</t>
  </si>
  <si>
    <t>Hmoždinka plastová S 12</t>
  </si>
  <si>
    <t>1330</t>
  </si>
  <si>
    <t>Poznámka k položce:_x000d_
Předmětem dodávky je: S 12</t>
  </si>
  <si>
    <t>655</t>
  </si>
  <si>
    <t>7592700863-R</t>
  </si>
  <si>
    <t>Hmoždinka do sádrokartonu GK</t>
  </si>
  <si>
    <t>1332</t>
  </si>
  <si>
    <t>Poznámka k položce:_x000d_
Předmětem dodávky je: GK</t>
  </si>
  <si>
    <t>7592700870-R</t>
  </si>
  <si>
    <t>Hmoždinka kovová FMD 8x60 na porobeton</t>
  </si>
  <si>
    <t>1334</t>
  </si>
  <si>
    <t>Poznámka k položce:_x000d_
Předmětem dodávky je: FMD 8x60 na porobeton</t>
  </si>
  <si>
    <t>657</t>
  </si>
  <si>
    <t>7592700871-R</t>
  </si>
  <si>
    <t>Hmoždinka zatloukací 8x45</t>
  </si>
  <si>
    <t>1336</t>
  </si>
  <si>
    <t>Poznámka k položce:_x000d_
Předmětem dodávky je: Hmoždinka zatloukací 8x45</t>
  </si>
  <si>
    <t>7592700875-R</t>
  </si>
  <si>
    <t>Hřebíky kroucené 90mm</t>
  </si>
  <si>
    <t>1338</t>
  </si>
  <si>
    <t>Poznámka k položce:_x000d_
Předmětem dodávky je: Hřebíky kroucené 90mm</t>
  </si>
  <si>
    <t>659</t>
  </si>
  <si>
    <t>7592700890-R</t>
  </si>
  <si>
    <t>Kotva tekutá GOLD 900 300ml</t>
  </si>
  <si>
    <t>1340</t>
  </si>
  <si>
    <t>Poznámka k položce:_x000d_
Předmětem dodávky je: GOLD 900 300ml</t>
  </si>
  <si>
    <t>7592700891-R</t>
  </si>
  <si>
    <t>Izolační páska zelená/žlutá 19 mm x 20 m</t>
  </si>
  <si>
    <t>1342</t>
  </si>
  <si>
    <t>Poznámka k položce:_x000d_
Předmětem dodávky je: HelaTape Flex 15 zž</t>
  </si>
  <si>
    <t>661</t>
  </si>
  <si>
    <t>75927008900-R</t>
  </si>
  <si>
    <t>Výstražná páska z PVC žluto-černá samolepící</t>
  </si>
  <si>
    <t>1344</t>
  </si>
  <si>
    <t>Poznámka k položce:_x000d_
Předmětem dodávky je: PVC žluto-černá samolepící</t>
  </si>
  <si>
    <t>7592700892-R</t>
  </si>
  <si>
    <t>Izolační páska modrá 19 mm x 20 m</t>
  </si>
  <si>
    <t>1346</t>
  </si>
  <si>
    <t>Poznámka k položce:_x000d_
Předmětem dodávky je: HelaTape Flex 15 modrá</t>
  </si>
  <si>
    <t>663</t>
  </si>
  <si>
    <t>7592700893-R</t>
  </si>
  <si>
    <t>Izolační páska černá 19 mm x 20 m</t>
  </si>
  <si>
    <t>1348</t>
  </si>
  <si>
    <t>Poznámka k položce:_x000d_
Předmětem dodávky je: HelaTape Flex 15 černá</t>
  </si>
  <si>
    <t>7592700894-R</t>
  </si>
  <si>
    <t>Izolační páska bílá 19 mm x 20 m</t>
  </si>
  <si>
    <t>1350</t>
  </si>
  <si>
    <t>Poznámka k položce:_x000d_
Předmětem dodávky je: HelaTape Flex 15 bílá</t>
  </si>
  <si>
    <t>665</t>
  </si>
  <si>
    <t>7592700895-R</t>
  </si>
  <si>
    <t>Izolační páska vulkanizační 25/5 m smršťovací</t>
  </si>
  <si>
    <t>1352</t>
  </si>
  <si>
    <t>Poznámka k položce:_x000d_
Předmětem dodávky je: Izolační páska vulkanizační 25/5 m smršťovací</t>
  </si>
  <si>
    <t>666</t>
  </si>
  <si>
    <t>7592700896-R</t>
  </si>
  <si>
    <t>DYMO páska D1 9mm/7m, 40913 černá/bílá</t>
  </si>
  <si>
    <t>1354</t>
  </si>
  <si>
    <t>Poznámka k položce:_x000d_
Předmětem dodávky je: DYMO D1 40910 černá 9 mm 7 m</t>
  </si>
  <si>
    <t>667</t>
  </si>
  <si>
    <t>7592700897-R</t>
  </si>
  <si>
    <t>DYMO LetraTag páska papírová 12mm x 4m, bílá</t>
  </si>
  <si>
    <t>1356</t>
  </si>
  <si>
    <t>Poznámka k položce:_x000d_
Předmětem dodávky je: DYMO LetraTag páska papírová 12mm x 4m, bílá</t>
  </si>
  <si>
    <t>7592700898-R</t>
  </si>
  <si>
    <t>DYMO LetraTag páska plastová 12mm x 4m bílá</t>
  </si>
  <si>
    <t>1358</t>
  </si>
  <si>
    <t>Poznámka k položce:_x000d_
Předmětem dodávky je: DYMO LetraTag páska plastová 12mm x 4m bílá</t>
  </si>
  <si>
    <t>669</t>
  </si>
  <si>
    <t>7592700899-R</t>
  </si>
  <si>
    <t>DYMO RHINO D1 19 mm x 5,5 m, černá na bílé</t>
  </si>
  <si>
    <t>1360</t>
  </si>
  <si>
    <t>Poznámka k položce:_x000d_
Předmětem dodávky je: DYMO RHINO D1 19 mm x 5,5 m, černá na bílé</t>
  </si>
  <si>
    <t>75927008990-R</t>
  </si>
  <si>
    <t>DYMO RHINO D1 12 mm x 5,5 m, černá na bílé</t>
  </si>
  <si>
    <t>1362</t>
  </si>
  <si>
    <t>Poznámka k položce:_x000d_
Předmětem dodávky je: DYMO RHINO D1 12 mm x 5,5 m, černá na bílé</t>
  </si>
  <si>
    <t>671</t>
  </si>
  <si>
    <t>75927008991-R</t>
  </si>
  <si>
    <t>DYMO plochá smršťovací bužírka RHINO D1 6 mm x 1,5 m, černá na žluté</t>
  </si>
  <si>
    <t>1364</t>
  </si>
  <si>
    <t>Poznámka k položce:_x000d_
Předmětem dodávky je: DYMO plochá smršťovací bužírka RHINO D1 6 mm x 1,5 m, černá na žluté</t>
  </si>
  <si>
    <t>7592700893-R.1</t>
  </si>
  <si>
    <t>Barvící páska BP-100C černá, 100 m</t>
  </si>
  <si>
    <t>1366</t>
  </si>
  <si>
    <t>Poznámka k položce:_x000d_
Předmětem dodávky je: BP-100C černá</t>
  </si>
  <si>
    <t>673</t>
  </si>
  <si>
    <t>7592700900-R</t>
  </si>
  <si>
    <t>Vázací pásek černý 200 x 2,5 mm</t>
  </si>
  <si>
    <t>bal</t>
  </si>
  <si>
    <t>1368</t>
  </si>
  <si>
    <t>Poznámka k položce:_x000d_
Předmětem dodávky je: Pásek 200x2,5 mm</t>
  </si>
  <si>
    <t>7592700901-R</t>
  </si>
  <si>
    <t>Vázací pásek černý 200 x 3,5 mm</t>
  </si>
  <si>
    <t>1370</t>
  </si>
  <si>
    <t>Poznámka k položce:_x000d_
Předmětem dodávky je: Pásek 200x3,5 mm</t>
  </si>
  <si>
    <t>675</t>
  </si>
  <si>
    <t>1000099694-RO</t>
  </si>
  <si>
    <t>CIMCO 181340 Vázací páska s jazýčkem bílá 200 x 3,5 mm (100 ks)</t>
  </si>
  <si>
    <t>1372</t>
  </si>
  <si>
    <t>Poznámka k položce:_x000d_
Předmětem dodávky je: Pásek 200 x 3,5 mm</t>
  </si>
  <si>
    <t>1000099699-RO</t>
  </si>
  <si>
    <t>CIMCO 181345 Vázací páska s jazýčkem bílá 360 x 4,5 mm (100 ks)</t>
  </si>
  <si>
    <t>1374</t>
  </si>
  <si>
    <t>Poznámka k položce:_x000d_
Předmětem dodávky je: Pásek 360x4,5 mm</t>
  </si>
  <si>
    <t>677</t>
  </si>
  <si>
    <t>1000099701-RO</t>
  </si>
  <si>
    <t>CIMCO 181348 Vázací páska s jazýčkem bílá 762 x 7 mm (50 ks)</t>
  </si>
  <si>
    <t>1376</t>
  </si>
  <si>
    <t>Poznámka k položce:_x000d_
Předmětem dodávky je: Pásek 540x7,5 mm</t>
  </si>
  <si>
    <t>7592700910-R</t>
  </si>
  <si>
    <t>MWTM 10/3-1000/S Trubice teplem smrštitelná</t>
  </si>
  <si>
    <t>1378</t>
  </si>
  <si>
    <t>Poznámka k položce:_x000d_
Předmětem dodávky je: MWTM 10/3 1000</t>
  </si>
  <si>
    <t>679</t>
  </si>
  <si>
    <t>7592700911-R</t>
  </si>
  <si>
    <t>MWTM 16/5-1000/S Trubice teplem smrštitelná</t>
  </si>
  <si>
    <t>1380</t>
  </si>
  <si>
    <t>Poznámka k položce:_x000d_
Předmětem dodávky je: MWTM 16/5 1000</t>
  </si>
  <si>
    <t>7592700912-R</t>
  </si>
  <si>
    <t>MWTM 25/8-1000/S Trubice teplem smrštitelná</t>
  </si>
  <si>
    <t>1382</t>
  </si>
  <si>
    <t>Poznámka k položce:_x000d_
Předmětem dodávky je: MWTM 25/8 1000</t>
  </si>
  <si>
    <t>681</t>
  </si>
  <si>
    <t>7592700913-R</t>
  </si>
  <si>
    <t>MWTM 35/12-1000/S Trubice teplem smrštitelná</t>
  </si>
  <si>
    <t>1384</t>
  </si>
  <si>
    <t>Poznámka k položce:_x000d_
Předmětem dodávky je: MWTM 35/12 1000</t>
  </si>
  <si>
    <t>7592700914-R</t>
  </si>
  <si>
    <t>MWTM 50/16-1000/S Trubice teplem smrštitelná</t>
  </si>
  <si>
    <t>1386</t>
  </si>
  <si>
    <t>Poznámka k položce:_x000d_
Předmětem dodávky je: MWTM 50/16 1000</t>
  </si>
  <si>
    <t>683</t>
  </si>
  <si>
    <t>7592700915-R</t>
  </si>
  <si>
    <t>MWTM 75/22-1000/S Trubice teplem smrštitelná</t>
  </si>
  <si>
    <t>1388</t>
  </si>
  <si>
    <t>Poznámka k položce:_x000d_
Předmětem dodávky je: MWTM 75/22 1000</t>
  </si>
  <si>
    <t>7592700916-R</t>
  </si>
  <si>
    <t>Manžeta opravná smršťovací 28/10 zipová černá s lepidlem 0,25m SRMAHV</t>
  </si>
  <si>
    <t>1390</t>
  </si>
  <si>
    <t>Poznámka k položce:_x000d_
Předmětem dodávky je: Manžeta 28/10 se zipem</t>
  </si>
  <si>
    <t>685</t>
  </si>
  <si>
    <t>7592700917-R</t>
  </si>
  <si>
    <t>Manžeta opravná smršťovací 43/12 zipová černá s lepidlem 1,0m SRMAHV</t>
  </si>
  <si>
    <t>1392</t>
  </si>
  <si>
    <t>Poznámka k položce:_x000d_
Předmětem dodávky je: Manžeta 43/12 se zipem</t>
  </si>
  <si>
    <t>7592700918-R</t>
  </si>
  <si>
    <t>Manžeta opravná smršťovací GPH SMO 43/8-1000 ZIP</t>
  </si>
  <si>
    <t>1394</t>
  </si>
  <si>
    <t>Poznámka k položce:_x000d_
Předmětem dodávky je: GPH 1000 ZIP</t>
  </si>
  <si>
    <t>687</t>
  </si>
  <si>
    <t>7592700930-R</t>
  </si>
  <si>
    <t>Zásypový materiál vel.2 (keramzit 11kg/22L)</t>
  </si>
  <si>
    <t>1396</t>
  </si>
  <si>
    <t>Poznámka k položce:_x000d_
Předmětem dodávky je: Keramzit</t>
  </si>
  <si>
    <t>7592700931-R</t>
  </si>
  <si>
    <t>Sádra stavební - 5kg/balení bílá</t>
  </si>
  <si>
    <t>1398</t>
  </si>
  <si>
    <t>Poznámka k položce:_x000d_
Předmětem dodávky je: Sádra stavební - 5kg/balení bílá</t>
  </si>
  <si>
    <t>689</t>
  </si>
  <si>
    <t>7592700932-R</t>
  </si>
  <si>
    <t>Sádra stavební šedá 30 kg/balení</t>
  </si>
  <si>
    <t>1400</t>
  </si>
  <si>
    <t>Poznámka k položce:_x000d_
Předmětem dodávky je: Sádra stavební šedá 30 kg/balení</t>
  </si>
  <si>
    <t>7592700933-R</t>
  </si>
  <si>
    <t>Beton B20 klasický 40kg</t>
  </si>
  <si>
    <t>1402</t>
  </si>
  <si>
    <t>Poznámka k položce:_x000d_
Předmětem dodávky je: B20 klasický 40kg</t>
  </si>
  <si>
    <t>691</t>
  </si>
  <si>
    <t>7592700941-R</t>
  </si>
  <si>
    <t>Univerzální zdící a omítková směs 25 kg</t>
  </si>
  <si>
    <t>1404</t>
  </si>
  <si>
    <t>Poznámka k položce:_x000d_
Předmětem dodávky je: Univerzální zdící a omítková směs 25 kg</t>
  </si>
  <si>
    <t>7592700935-R</t>
  </si>
  <si>
    <t>Křemičitý písek frakce 0,3–1 mm pytel 25 kg přírodní</t>
  </si>
  <si>
    <t>1406</t>
  </si>
  <si>
    <t>Poznámka k položce:_x000d_
Předmětem dodávky je: pytel 25 kg přírodní</t>
  </si>
  <si>
    <t>693</t>
  </si>
  <si>
    <t>7592700937-R</t>
  </si>
  <si>
    <t>Cupálová podložka M5</t>
  </si>
  <si>
    <t>1408</t>
  </si>
  <si>
    <t>Poznámka k položce:_x000d_
Předmětem dodávky je: Cu podložka M5</t>
  </si>
  <si>
    <t>7592700938-R</t>
  </si>
  <si>
    <t>Cupálová podložka M6</t>
  </si>
  <si>
    <t>1410</t>
  </si>
  <si>
    <t>Poznámka k položce:_x000d_
Předmětem dodávky je: Cu podložka M6</t>
  </si>
  <si>
    <t>695</t>
  </si>
  <si>
    <t>7592700939-R</t>
  </si>
  <si>
    <t>Cupálová podložka M8</t>
  </si>
  <si>
    <t>1412</t>
  </si>
  <si>
    <t>Poznámka k položce:_x000d_
Předmětem dodávky je: Cu podložka M8</t>
  </si>
  <si>
    <t>7592700940-R</t>
  </si>
  <si>
    <t>Cupálová podložka M10</t>
  </si>
  <si>
    <t>1414</t>
  </si>
  <si>
    <t>Poznámka k položce:_x000d_
Předmětem dodávky je: Cu podložka M10</t>
  </si>
  <si>
    <t>697</t>
  </si>
  <si>
    <t>7592700936-R</t>
  </si>
  <si>
    <t>WD-40 - 450 ml Smart Straw univerzální mazivo</t>
  </si>
  <si>
    <t>1416</t>
  </si>
  <si>
    <t>Poznámka k položce:_x000d_
Předmětem dodávky je: WD-40 mazivo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</si>
</sst>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2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3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30" fillId="0" borderId="22" xfId="0" applyFont="1" applyBorder="1" applyAlignment="1" applyProtection="1">
      <alignment horizontal="center" vertical="center"/>
    </xf>
    <xf numFmtId="49" fontId="30" fillId="0" borderId="22" xfId="0" applyNumberFormat="1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center" vertical="center" wrapText="1"/>
    </xf>
    <xf numFmtId="167" fontId="30" fillId="0" borderId="22" xfId="0" applyNumberFormat="1" applyFont="1" applyBorder="1" applyAlignment="1" applyProtection="1">
      <alignment vertical="center"/>
    </xf>
    <xf numFmtId="4" fontId="30" fillId="2" borderId="22" xfId="0" applyNumberFormat="1" applyFont="1" applyFill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</xf>
    <xf numFmtId="0" fontId="31" fillId="0" borderId="22" xfId="0" applyFont="1" applyBorder="1" applyAlignment="1" applyProtection="1">
      <alignment vertical="center"/>
    </xf>
    <xf numFmtId="0" fontId="31" fillId="0" borderId="3" xfId="0" applyFont="1" applyBorder="1" applyAlignment="1">
      <alignment vertical="center"/>
    </xf>
    <xf numFmtId="0" fontId="30" fillId="2" borderId="14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3" t="s">
        <v>6</v>
      </c>
      <c r="BT2" s="13" t="s">
        <v>7</v>
      </c>
    </row>
    <row r="3" s="1" customFormat="1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="1" customFormat="1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15</v>
      </c>
      <c r="BS5" s="13" t="s">
        <v>6</v>
      </c>
    </row>
    <row r="6" s="1" customFormat="1" ht="36.96" customHeight="1">
      <c r="B6" s="17"/>
      <c r="C6" s="18"/>
      <c r="D6" s="25" t="s">
        <v>16</v>
      </c>
      <c r="E6" s="18"/>
      <c r="F6" s="18"/>
      <c r="G6" s="18"/>
      <c r="H6" s="18"/>
      <c r="I6" s="18"/>
      <c r="J6" s="18"/>
      <c r="K6" s="26" t="s">
        <v>17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s="1" customFormat="1" ht="12" customHeight="1">
      <c r="B7" s="17"/>
      <c r="C7" s="18"/>
      <c r="D7" s="28" t="s">
        <v>18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19</v>
      </c>
      <c r="AL7" s="18"/>
      <c r="AM7" s="18"/>
      <c r="AN7" s="23" t="s">
        <v>1</v>
      </c>
      <c r="AO7" s="18"/>
      <c r="AP7" s="18"/>
      <c r="AQ7" s="18"/>
      <c r="AR7" s="16"/>
      <c r="BE7" s="27"/>
      <c r="BS7" s="13" t="s">
        <v>6</v>
      </c>
    </row>
    <row r="8" s="1" customFormat="1" ht="12" customHeight="1">
      <c r="B8" s="17"/>
      <c r="C8" s="18"/>
      <c r="D8" s="28" t="s">
        <v>20</v>
      </c>
      <c r="E8" s="18"/>
      <c r="F8" s="18"/>
      <c r="G8" s="18"/>
      <c r="H8" s="18"/>
      <c r="I8" s="18"/>
      <c r="J8" s="18"/>
      <c r="K8" s="23" t="s">
        <v>21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22</v>
      </c>
      <c r="AL8" s="18"/>
      <c r="AM8" s="18"/>
      <c r="AN8" s="29" t="s">
        <v>23</v>
      </c>
      <c r="AO8" s="18"/>
      <c r="AP8" s="18"/>
      <c r="AQ8" s="18"/>
      <c r="AR8" s="16"/>
      <c r="BE8" s="27"/>
      <c r="BS8" s="13" t="s">
        <v>6</v>
      </c>
    </row>
    <row r="9" s="1" customFormat="1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s="1" customFormat="1" ht="12" customHeight="1">
      <c r="B10" s="17"/>
      <c r="C10" s="18"/>
      <c r="D10" s="28" t="s">
        <v>24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25</v>
      </c>
      <c r="AL10" s="18"/>
      <c r="AM10" s="18"/>
      <c r="AN10" s="23" t="s">
        <v>26</v>
      </c>
      <c r="AO10" s="18"/>
      <c r="AP10" s="18"/>
      <c r="AQ10" s="18"/>
      <c r="AR10" s="16"/>
      <c r="BE10" s="27"/>
      <c r="BS10" s="13" t="s">
        <v>6</v>
      </c>
    </row>
    <row r="11" s="1" customFormat="1" ht="18.48" customHeight="1">
      <c r="B11" s="17"/>
      <c r="C11" s="18"/>
      <c r="D11" s="18"/>
      <c r="E11" s="23" t="s">
        <v>27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28</v>
      </c>
      <c r="AL11" s="18"/>
      <c r="AM11" s="18"/>
      <c r="AN11" s="23" t="s">
        <v>29</v>
      </c>
      <c r="AO11" s="18"/>
      <c r="AP11" s="18"/>
      <c r="AQ11" s="18"/>
      <c r="AR11" s="16"/>
      <c r="BE11" s="27"/>
      <c r="BS11" s="13" t="s">
        <v>6</v>
      </c>
    </row>
    <row r="12" s="1" customFormat="1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s="1" customFormat="1" ht="12" customHeight="1">
      <c r="B13" s="17"/>
      <c r="C13" s="18"/>
      <c r="D13" s="28" t="s">
        <v>30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25</v>
      </c>
      <c r="AL13" s="18"/>
      <c r="AM13" s="18"/>
      <c r="AN13" s="30" t="s">
        <v>31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31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28</v>
      </c>
      <c r="AL14" s="18"/>
      <c r="AM14" s="18"/>
      <c r="AN14" s="30" t="s">
        <v>31</v>
      </c>
      <c r="AO14" s="18"/>
      <c r="AP14" s="18"/>
      <c r="AQ14" s="18"/>
      <c r="AR14" s="16"/>
      <c r="BE14" s="27"/>
      <c r="BS14" s="13" t="s">
        <v>6</v>
      </c>
    </row>
    <row r="15" s="1" customFormat="1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s="1" customFormat="1" ht="12" customHeight="1">
      <c r="B16" s="17"/>
      <c r="C16" s="18"/>
      <c r="D16" s="28" t="s">
        <v>32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25</v>
      </c>
      <c r="AL16" s="18"/>
      <c r="AM16" s="18"/>
      <c r="AN16" s="23" t="s">
        <v>1</v>
      </c>
      <c r="AO16" s="18"/>
      <c r="AP16" s="18"/>
      <c r="AQ16" s="18"/>
      <c r="AR16" s="16"/>
      <c r="BE16" s="27"/>
      <c r="BS16" s="13" t="s">
        <v>4</v>
      </c>
    </row>
    <row r="17" s="1" customFormat="1" ht="18.48" customHeight="1">
      <c r="B17" s="17"/>
      <c r="C17" s="18"/>
      <c r="D17" s="18"/>
      <c r="E17" s="23" t="s">
        <v>21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28</v>
      </c>
      <c r="AL17" s="18"/>
      <c r="AM17" s="18"/>
      <c r="AN17" s="23" t="s">
        <v>1</v>
      </c>
      <c r="AO17" s="18"/>
      <c r="AP17" s="18"/>
      <c r="AQ17" s="18"/>
      <c r="AR17" s="16"/>
      <c r="BE17" s="27"/>
      <c r="BS17" s="13" t="s">
        <v>33</v>
      </c>
    </row>
    <row r="18" s="1" customFormat="1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s="1" customFormat="1" ht="12" customHeight="1">
      <c r="B19" s="17"/>
      <c r="C19" s="18"/>
      <c r="D19" s="28" t="s">
        <v>34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25</v>
      </c>
      <c r="AL19" s="18"/>
      <c r="AM19" s="18"/>
      <c r="AN19" s="23" t="s">
        <v>1</v>
      </c>
      <c r="AO19" s="18"/>
      <c r="AP19" s="18"/>
      <c r="AQ19" s="18"/>
      <c r="AR19" s="16"/>
      <c r="BE19" s="27"/>
      <c r="BS19" s="13" t="s">
        <v>6</v>
      </c>
    </row>
    <row r="20" s="1" customFormat="1" ht="18.48" customHeight="1">
      <c r="B20" s="17"/>
      <c r="C20" s="18"/>
      <c r="D20" s="18"/>
      <c r="E20" s="23" t="s">
        <v>35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28</v>
      </c>
      <c r="AL20" s="18"/>
      <c r="AM20" s="18"/>
      <c r="AN20" s="23" t="s">
        <v>1</v>
      </c>
      <c r="AO20" s="18"/>
      <c r="AP20" s="18"/>
      <c r="AQ20" s="18"/>
      <c r="AR20" s="16"/>
      <c r="BE20" s="27"/>
      <c r="BS20" s="13" t="s">
        <v>33</v>
      </c>
    </row>
    <row r="21" s="1" customFormat="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s="1" customFormat="1" ht="12" customHeight="1">
      <c r="B22" s="17"/>
      <c r="C22" s="18"/>
      <c r="D22" s="28" t="s">
        <v>36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s="1" customFormat="1" ht="16.5" customHeight="1">
      <c r="B23" s="17"/>
      <c r="C23" s="18"/>
      <c r="D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s="1" customFormat="1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s="1" customFormat="1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2" customFormat="1" ht="25.92" customHeight="1">
      <c r="A26" s="34"/>
      <c r="B26" s="35"/>
      <c r="C26" s="36"/>
      <c r="D26" s="37" t="s">
        <v>37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ROUND(AG94,2)</f>
        <v>0</v>
      </c>
      <c r="AL26" s="38"/>
      <c r="AM26" s="38"/>
      <c r="AN26" s="38"/>
      <c r="AO26" s="38"/>
      <c r="AP26" s="36"/>
      <c r="AQ26" s="36"/>
      <c r="AR26" s="40"/>
      <c r="BE26" s="27"/>
    </row>
    <row r="27" s="2" customFormat="1" ht="6.96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27"/>
    </row>
    <row r="28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38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39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40</v>
      </c>
      <c r="AL28" s="41"/>
      <c r="AM28" s="41"/>
      <c r="AN28" s="41"/>
      <c r="AO28" s="41"/>
      <c r="AP28" s="36"/>
      <c r="AQ28" s="36"/>
      <c r="AR28" s="40"/>
      <c r="BE28" s="27"/>
    </row>
    <row r="29" s="3" customFormat="1" ht="14.4" customHeight="1">
      <c r="A29" s="3"/>
      <c r="B29" s="42"/>
      <c r="C29" s="43"/>
      <c r="D29" s="28" t="s">
        <v>41</v>
      </c>
      <c r="E29" s="43"/>
      <c r="F29" s="28" t="s">
        <v>42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ROUND(AZ94,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ROUND(AV94, 2)</f>
        <v>0</v>
      </c>
      <c r="AL29" s="43"/>
      <c r="AM29" s="43"/>
      <c r="AN29" s="43"/>
      <c r="AO29" s="43"/>
      <c r="AP29" s="43"/>
      <c r="AQ29" s="43"/>
      <c r="AR29" s="46"/>
      <c r="BE29" s="47"/>
    </row>
    <row r="30" s="3" customFormat="1" ht="14.4" customHeight="1">
      <c r="A30" s="3"/>
      <c r="B30" s="42"/>
      <c r="C30" s="43"/>
      <c r="D30" s="43"/>
      <c r="E30" s="43"/>
      <c r="F30" s="28" t="s">
        <v>43</v>
      </c>
      <c r="G30" s="43"/>
      <c r="H30" s="43"/>
      <c r="I30" s="43"/>
      <c r="J30" s="43"/>
      <c r="K30" s="43"/>
      <c r="L30" s="44">
        <v>0.14999999999999999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ROUND(BA94,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ROUND(AW94, 2)</f>
        <v>0</v>
      </c>
      <c r="AL30" s="43"/>
      <c r="AM30" s="43"/>
      <c r="AN30" s="43"/>
      <c r="AO30" s="43"/>
      <c r="AP30" s="43"/>
      <c r="AQ30" s="43"/>
      <c r="AR30" s="46"/>
      <c r="BE30" s="47"/>
    </row>
    <row r="31" hidden="1" s="3" customFormat="1" ht="14.4" customHeight="1">
      <c r="A31" s="3"/>
      <c r="B31" s="42"/>
      <c r="C31" s="43"/>
      <c r="D31" s="43"/>
      <c r="E31" s="43"/>
      <c r="F31" s="28" t="s">
        <v>44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ROUND(BB94,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47"/>
    </row>
    <row r="32" hidden="1" s="3" customFormat="1" ht="14.4" customHeight="1">
      <c r="A32" s="3"/>
      <c r="B32" s="42"/>
      <c r="C32" s="43"/>
      <c r="D32" s="43"/>
      <c r="E32" s="43"/>
      <c r="F32" s="28" t="s">
        <v>45</v>
      </c>
      <c r="G32" s="43"/>
      <c r="H32" s="43"/>
      <c r="I32" s="43"/>
      <c r="J32" s="43"/>
      <c r="K32" s="43"/>
      <c r="L32" s="44">
        <v>0.14999999999999999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ROUND(BC94,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47"/>
    </row>
    <row r="33" hidden="1" s="3" customFormat="1" ht="14.4" customHeight="1">
      <c r="A33" s="3"/>
      <c r="B33" s="42"/>
      <c r="C33" s="43"/>
      <c r="D33" s="43"/>
      <c r="E33" s="43"/>
      <c r="F33" s="28" t="s">
        <v>46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ROUND(BD94,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  <c r="BE33" s="47"/>
    </row>
    <row r="34" s="2" customFormat="1" ht="6.96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  <c r="BE34" s="27"/>
    </row>
    <row r="35" s="2" customFormat="1" ht="25.92" customHeight="1">
      <c r="A35" s="34"/>
      <c r="B35" s="35"/>
      <c r="C35" s="48"/>
      <c r="D35" s="49" t="s">
        <v>47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48</v>
      </c>
      <c r="U35" s="50"/>
      <c r="V35" s="50"/>
      <c r="W35" s="50"/>
      <c r="X35" s="52" t="s">
        <v>49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0"/>
      <c r="BE35" s="34"/>
    </row>
    <row r="36" s="2" customFormat="1" ht="6.96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  <c r="BE36" s="34"/>
    </row>
    <row r="37" s="2" customFormat="1" ht="14.4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40"/>
      <c r="BE37" s="34"/>
    </row>
    <row r="38" s="1" customFormat="1" ht="14.4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s="1" customFormat="1" ht="14.4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s="1" customFormat="1" ht="14.4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s="1" customFormat="1" ht="14.4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="1" customFormat="1" ht="14.4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="1" customFormat="1" ht="14.4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="1" customFormat="1" ht="14.4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="1" customFormat="1" ht="14.4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="1" customFormat="1" ht="14.4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="1" customFormat="1" ht="14.4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="1" customFormat="1" ht="14.4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="2" customFormat="1" ht="14.4" customHeight="1">
      <c r="B49" s="55"/>
      <c r="C49" s="56"/>
      <c r="D49" s="57" t="s">
        <v>50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51</v>
      </c>
      <c r="AI49" s="58"/>
      <c r="AJ49" s="58"/>
      <c r="AK49" s="58"/>
      <c r="AL49" s="58"/>
      <c r="AM49" s="58"/>
      <c r="AN49" s="58"/>
      <c r="AO49" s="58"/>
      <c r="AP49" s="56"/>
      <c r="AQ49" s="56"/>
      <c r="AR49" s="59"/>
    </row>
    <row r="50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="2" customFormat="1">
      <c r="A60" s="34"/>
      <c r="B60" s="35"/>
      <c r="C60" s="36"/>
      <c r="D60" s="60" t="s">
        <v>52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60" t="s">
        <v>53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60" t="s">
        <v>52</v>
      </c>
      <c r="AI60" s="38"/>
      <c r="AJ60" s="38"/>
      <c r="AK60" s="38"/>
      <c r="AL60" s="38"/>
      <c r="AM60" s="60" t="s">
        <v>53</v>
      </c>
      <c r="AN60" s="38"/>
      <c r="AO60" s="38"/>
      <c r="AP60" s="36"/>
      <c r="AQ60" s="36"/>
      <c r="AR60" s="40"/>
      <c r="BE60" s="34"/>
    </row>
    <row r="61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="2" customFormat="1">
      <c r="A64" s="34"/>
      <c r="B64" s="35"/>
      <c r="C64" s="36"/>
      <c r="D64" s="57" t="s">
        <v>54</v>
      </c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57" t="s">
        <v>55</v>
      </c>
      <c r="AI64" s="61"/>
      <c r="AJ64" s="61"/>
      <c r="AK64" s="61"/>
      <c r="AL64" s="61"/>
      <c r="AM64" s="61"/>
      <c r="AN64" s="61"/>
      <c r="AO64" s="61"/>
      <c r="AP64" s="36"/>
      <c r="AQ64" s="36"/>
      <c r="AR64" s="40"/>
      <c r="BE64" s="34"/>
    </row>
    <row r="65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="2" customFormat="1">
      <c r="A75" s="34"/>
      <c r="B75" s="35"/>
      <c r="C75" s="36"/>
      <c r="D75" s="60" t="s">
        <v>52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60" t="s">
        <v>53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60" t="s">
        <v>52</v>
      </c>
      <c r="AI75" s="38"/>
      <c r="AJ75" s="38"/>
      <c r="AK75" s="38"/>
      <c r="AL75" s="38"/>
      <c r="AM75" s="60" t="s">
        <v>53</v>
      </c>
      <c r="AN75" s="38"/>
      <c r="AO75" s="38"/>
      <c r="AP75" s="36"/>
      <c r="AQ75" s="36"/>
      <c r="AR75" s="40"/>
      <c r="BE75" s="34"/>
    </row>
    <row r="76" s="2" customForma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40"/>
      <c r="BE76" s="34"/>
    </row>
    <row r="77" s="2" customFormat="1" ht="6.96" customHeight="1">
      <c r="A77" s="34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3"/>
      <c r="AR77" s="40"/>
      <c r="BE77" s="34"/>
    </row>
    <row r="81" s="2" customFormat="1" ht="6.96" customHeight="1">
      <c r="A81" s="34"/>
      <c r="B81" s="64"/>
      <c r="C81" s="65"/>
      <c r="D81" s="65"/>
      <c r="E81" s="65"/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  <c r="AN81" s="65"/>
      <c r="AO81" s="65"/>
      <c r="AP81" s="65"/>
      <c r="AQ81" s="65"/>
      <c r="AR81" s="40"/>
      <c r="BE81" s="34"/>
    </row>
    <row r="82" s="2" customFormat="1" ht="24.96" customHeight="1">
      <c r="A82" s="34"/>
      <c r="B82" s="35"/>
      <c r="C82" s="19" t="s">
        <v>56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40"/>
      <c r="B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40"/>
      <c r="BE83" s="34"/>
    </row>
    <row r="84" s="4" customFormat="1" ht="12" customHeight="1">
      <c r="A84" s="4"/>
      <c r="B84" s="66"/>
      <c r="C84" s="28" t="s">
        <v>13</v>
      </c>
      <c r="D84" s="67"/>
      <c r="E84" s="67"/>
      <c r="F84" s="67"/>
      <c r="G84" s="67"/>
      <c r="H84" s="67"/>
      <c r="I84" s="67"/>
      <c r="J84" s="67"/>
      <c r="K84" s="67"/>
      <c r="L84" s="67" t="str">
        <f>K5</f>
        <v>XXX</v>
      </c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  <c r="AA84" s="67"/>
      <c r="AB84" s="67"/>
      <c r="AC84" s="67"/>
      <c r="AD84" s="67"/>
      <c r="AE84" s="67"/>
      <c r="AF84" s="67"/>
      <c r="AG84" s="67"/>
      <c r="AH84" s="67"/>
      <c r="AI84" s="67"/>
      <c r="AJ84" s="67"/>
      <c r="AK84" s="67"/>
      <c r="AL84" s="67"/>
      <c r="AM84" s="67"/>
      <c r="AN84" s="67"/>
      <c r="AO84" s="67"/>
      <c r="AP84" s="67"/>
      <c r="AQ84" s="67"/>
      <c r="AR84" s="68"/>
      <c r="BE84" s="4"/>
    </row>
    <row r="85" s="5" customFormat="1" ht="36.96" customHeight="1">
      <c r="A85" s="5"/>
      <c r="B85" s="69"/>
      <c r="C85" s="70" t="s">
        <v>16</v>
      </c>
      <c r="D85" s="71"/>
      <c r="E85" s="71"/>
      <c r="F85" s="71"/>
      <c r="G85" s="71"/>
      <c r="H85" s="71"/>
      <c r="I85" s="71"/>
      <c r="J85" s="71"/>
      <c r="K85" s="71"/>
      <c r="L85" s="72" t="str">
        <f>K6</f>
        <v>Dodávka elektromateriálu SEE 2023 - výdejní město Hradec Králové</v>
      </c>
      <c r="M85" s="71"/>
      <c r="N85" s="71"/>
      <c r="O85" s="71"/>
      <c r="P85" s="71"/>
      <c r="Q85" s="71"/>
      <c r="R85" s="71"/>
      <c r="S85" s="71"/>
      <c r="T85" s="71"/>
      <c r="U85" s="71"/>
      <c r="V85" s="71"/>
      <c r="W85" s="71"/>
      <c r="X85" s="71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71"/>
      <c r="AL85" s="71"/>
      <c r="AM85" s="71"/>
      <c r="AN85" s="71"/>
      <c r="AO85" s="71"/>
      <c r="AP85" s="71"/>
      <c r="AQ85" s="71"/>
      <c r="AR85" s="73"/>
      <c r="BE85" s="5"/>
    </row>
    <row r="86" s="2" customFormat="1" ht="6.96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40"/>
      <c r="BE86" s="34"/>
    </row>
    <row r="87" s="2" customFormat="1" ht="12" customHeight="1">
      <c r="A87" s="34"/>
      <c r="B87" s="35"/>
      <c r="C87" s="28" t="s">
        <v>20</v>
      </c>
      <c r="D87" s="36"/>
      <c r="E87" s="36"/>
      <c r="F87" s="36"/>
      <c r="G87" s="36"/>
      <c r="H87" s="36"/>
      <c r="I87" s="36"/>
      <c r="J87" s="36"/>
      <c r="K87" s="36"/>
      <c r="L87" s="74" t="str">
        <f>IF(K8="","",K8)</f>
        <v xml:space="preserve">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8" t="s">
        <v>22</v>
      </c>
      <c r="AJ87" s="36"/>
      <c r="AK87" s="36"/>
      <c r="AL87" s="36"/>
      <c r="AM87" s="75" t="str">
        <f>IF(AN8= "","",AN8)</f>
        <v>6. 1. 2023</v>
      </c>
      <c r="AN87" s="75"/>
      <c r="AO87" s="36"/>
      <c r="AP87" s="36"/>
      <c r="AQ87" s="36"/>
      <c r="AR87" s="40"/>
      <c r="B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40"/>
      <c r="BE88" s="34"/>
    </row>
    <row r="89" s="2" customFormat="1" ht="15.15" customHeight="1">
      <c r="A89" s="34"/>
      <c r="B89" s="35"/>
      <c r="C89" s="28" t="s">
        <v>24</v>
      </c>
      <c r="D89" s="36"/>
      <c r="E89" s="36"/>
      <c r="F89" s="36"/>
      <c r="G89" s="36"/>
      <c r="H89" s="36"/>
      <c r="I89" s="36"/>
      <c r="J89" s="36"/>
      <c r="K89" s="36"/>
      <c r="L89" s="67" t="str">
        <f>IF(E11= "","",E11)</f>
        <v>Správa železnic, státní organizace, OŘ HK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8" t="s">
        <v>32</v>
      </c>
      <c r="AJ89" s="36"/>
      <c r="AK89" s="36"/>
      <c r="AL89" s="36"/>
      <c r="AM89" s="76" t="str">
        <f>IF(E17="","",E17)</f>
        <v xml:space="preserve"> </v>
      </c>
      <c r="AN89" s="67"/>
      <c r="AO89" s="67"/>
      <c r="AP89" s="67"/>
      <c r="AQ89" s="36"/>
      <c r="AR89" s="40"/>
      <c r="AS89" s="77" t="s">
        <v>57</v>
      </c>
      <c r="AT89" s="78"/>
      <c r="AU89" s="79"/>
      <c r="AV89" s="79"/>
      <c r="AW89" s="79"/>
      <c r="AX89" s="79"/>
      <c r="AY89" s="79"/>
      <c r="AZ89" s="79"/>
      <c r="BA89" s="79"/>
      <c r="BB89" s="79"/>
      <c r="BC89" s="79"/>
      <c r="BD89" s="80"/>
      <c r="BE89" s="34"/>
    </row>
    <row r="90" s="2" customFormat="1" ht="15.15" customHeight="1">
      <c r="A90" s="34"/>
      <c r="B90" s="35"/>
      <c r="C90" s="28" t="s">
        <v>30</v>
      </c>
      <c r="D90" s="36"/>
      <c r="E90" s="36"/>
      <c r="F90" s="36"/>
      <c r="G90" s="36"/>
      <c r="H90" s="36"/>
      <c r="I90" s="36"/>
      <c r="J90" s="36"/>
      <c r="K90" s="36"/>
      <c r="L90" s="67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8" t="s">
        <v>34</v>
      </c>
      <c r="AJ90" s="36"/>
      <c r="AK90" s="36"/>
      <c r="AL90" s="36"/>
      <c r="AM90" s="76" t="str">
        <f>IF(E20="","",E20)</f>
        <v>Jiří Feltl</v>
      </c>
      <c r="AN90" s="67"/>
      <c r="AO90" s="67"/>
      <c r="AP90" s="67"/>
      <c r="AQ90" s="36"/>
      <c r="AR90" s="40"/>
      <c r="AS90" s="81"/>
      <c r="AT90" s="82"/>
      <c r="AU90" s="83"/>
      <c r="AV90" s="83"/>
      <c r="AW90" s="83"/>
      <c r="AX90" s="83"/>
      <c r="AY90" s="83"/>
      <c r="AZ90" s="83"/>
      <c r="BA90" s="83"/>
      <c r="BB90" s="83"/>
      <c r="BC90" s="83"/>
      <c r="BD90" s="84"/>
      <c r="BE90" s="34"/>
    </row>
    <row r="91" s="2" customFormat="1" ht="10.8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40"/>
      <c r="AS91" s="85"/>
      <c r="AT91" s="86"/>
      <c r="AU91" s="87"/>
      <c r="AV91" s="87"/>
      <c r="AW91" s="87"/>
      <c r="AX91" s="87"/>
      <c r="AY91" s="87"/>
      <c r="AZ91" s="87"/>
      <c r="BA91" s="87"/>
      <c r="BB91" s="87"/>
      <c r="BC91" s="87"/>
      <c r="BD91" s="88"/>
      <c r="BE91" s="34"/>
    </row>
    <row r="92" s="2" customFormat="1" ht="29.28" customHeight="1">
      <c r="A92" s="34"/>
      <c r="B92" s="35"/>
      <c r="C92" s="89" t="s">
        <v>58</v>
      </c>
      <c r="D92" s="90"/>
      <c r="E92" s="90"/>
      <c r="F92" s="90"/>
      <c r="G92" s="90"/>
      <c r="H92" s="91"/>
      <c r="I92" s="92" t="s">
        <v>59</v>
      </c>
      <c r="J92" s="90"/>
      <c r="K92" s="90"/>
      <c r="L92" s="90"/>
      <c r="M92" s="90"/>
      <c r="N92" s="90"/>
      <c r="O92" s="90"/>
      <c r="P92" s="90"/>
      <c r="Q92" s="90"/>
      <c r="R92" s="90"/>
      <c r="S92" s="90"/>
      <c r="T92" s="90"/>
      <c r="U92" s="90"/>
      <c r="V92" s="90"/>
      <c r="W92" s="90"/>
      <c r="X92" s="90"/>
      <c r="Y92" s="90"/>
      <c r="Z92" s="90"/>
      <c r="AA92" s="90"/>
      <c r="AB92" s="90"/>
      <c r="AC92" s="90"/>
      <c r="AD92" s="90"/>
      <c r="AE92" s="90"/>
      <c r="AF92" s="90"/>
      <c r="AG92" s="93" t="s">
        <v>60</v>
      </c>
      <c r="AH92" s="90"/>
      <c r="AI92" s="90"/>
      <c r="AJ92" s="90"/>
      <c r="AK92" s="90"/>
      <c r="AL92" s="90"/>
      <c r="AM92" s="90"/>
      <c r="AN92" s="92" t="s">
        <v>61</v>
      </c>
      <c r="AO92" s="90"/>
      <c r="AP92" s="94"/>
      <c r="AQ92" s="95" t="s">
        <v>62</v>
      </c>
      <c r="AR92" s="40"/>
      <c r="AS92" s="96" t="s">
        <v>63</v>
      </c>
      <c r="AT92" s="97" t="s">
        <v>64</v>
      </c>
      <c r="AU92" s="97" t="s">
        <v>65</v>
      </c>
      <c r="AV92" s="97" t="s">
        <v>66</v>
      </c>
      <c r="AW92" s="97" t="s">
        <v>67</v>
      </c>
      <c r="AX92" s="97" t="s">
        <v>68</v>
      </c>
      <c r="AY92" s="97" t="s">
        <v>69</v>
      </c>
      <c r="AZ92" s="97" t="s">
        <v>70</v>
      </c>
      <c r="BA92" s="97" t="s">
        <v>71</v>
      </c>
      <c r="BB92" s="97" t="s">
        <v>72</v>
      </c>
      <c r="BC92" s="97" t="s">
        <v>73</v>
      </c>
      <c r="BD92" s="98" t="s">
        <v>74</v>
      </c>
      <c r="BE92" s="34"/>
    </row>
    <row r="93" s="2" customFormat="1" ht="10.8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40"/>
      <c r="AS93" s="99"/>
      <c r="AT93" s="100"/>
      <c r="AU93" s="100"/>
      <c r="AV93" s="100"/>
      <c r="AW93" s="100"/>
      <c r="AX93" s="100"/>
      <c r="AY93" s="100"/>
      <c r="AZ93" s="100"/>
      <c r="BA93" s="100"/>
      <c r="BB93" s="100"/>
      <c r="BC93" s="100"/>
      <c r="BD93" s="101"/>
      <c r="BE93" s="34"/>
    </row>
    <row r="94" s="6" customFormat="1" ht="32.4" customHeight="1">
      <c r="A94" s="6"/>
      <c r="B94" s="102"/>
      <c r="C94" s="103" t="s">
        <v>75</v>
      </c>
      <c r="D94" s="104"/>
      <c r="E94" s="104"/>
      <c r="F94" s="104"/>
      <c r="G94" s="104"/>
      <c r="H94" s="104"/>
      <c r="I94" s="104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04"/>
      <c r="V94" s="104"/>
      <c r="W94" s="104"/>
      <c r="X94" s="104"/>
      <c r="Y94" s="104"/>
      <c r="Z94" s="104"/>
      <c r="AA94" s="104"/>
      <c r="AB94" s="104"/>
      <c r="AC94" s="104"/>
      <c r="AD94" s="104"/>
      <c r="AE94" s="104"/>
      <c r="AF94" s="104"/>
      <c r="AG94" s="105">
        <f>ROUND(AG95,2)</f>
        <v>0</v>
      </c>
      <c r="AH94" s="105"/>
      <c r="AI94" s="105"/>
      <c r="AJ94" s="105"/>
      <c r="AK94" s="105"/>
      <c r="AL94" s="105"/>
      <c r="AM94" s="105"/>
      <c r="AN94" s="106">
        <f>SUM(AG94,AT94)</f>
        <v>0</v>
      </c>
      <c r="AO94" s="106"/>
      <c r="AP94" s="106"/>
      <c r="AQ94" s="107" t="s">
        <v>1</v>
      </c>
      <c r="AR94" s="108"/>
      <c r="AS94" s="109">
        <f>ROUND(AS95,2)</f>
        <v>0</v>
      </c>
      <c r="AT94" s="110">
        <f>ROUND(SUM(AV94:AW94),2)</f>
        <v>0</v>
      </c>
      <c r="AU94" s="111">
        <f>ROUND(AU95,5)</f>
        <v>0</v>
      </c>
      <c r="AV94" s="110">
        <f>ROUND(AZ94*L29,2)</f>
        <v>0</v>
      </c>
      <c r="AW94" s="110">
        <f>ROUND(BA94*L30,2)</f>
        <v>0</v>
      </c>
      <c r="AX94" s="110">
        <f>ROUND(BB94*L29,2)</f>
        <v>0</v>
      </c>
      <c r="AY94" s="110">
        <f>ROUND(BC94*L30,2)</f>
        <v>0</v>
      </c>
      <c r="AZ94" s="110">
        <f>ROUND(AZ95,2)</f>
        <v>0</v>
      </c>
      <c r="BA94" s="110">
        <f>ROUND(BA95,2)</f>
        <v>0</v>
      </c>
      <c r="BB94" s="110">
        <f>ROUND(BB95,2)</f>
        <v>0</v>
      </c>
      <c r="BC94" s="110">
        <f>ROUND(BC95,2)</f>
        <v>0</v>
      </c>
      <c r="BD94" s="112">
        <f>ROUND(BD95,2)</f>
        <v>0</v>
      </c>
      <c r="BE94" s="6"/>
      <c r="BS94" s="113" t="s">
        <v>76</v>
      </c>
      <c r="BT94" s="113" t="s">
        <v>77</v>
      </c>
      <c r="BU94" s="114" t="s">
        <v>78</v>
      </c>
      <c r="BV94" s="113" t="s">
        <v>79</v>
      </c>
      <c r="BW94" s="113" t="s">
        <v>5</v>
      </c>
      <c r="BX94" s="113" t="s">
        <v>80</v>
      </c>
      <c r="CL94" s="113" t="s">
        <v>1</v>
      </c>
    </row>
    <row r="95" s="7" customFormat="1" ht="16.5" customHeight="1">
      <c r="A95" s="115" t="s">
        <v>81</v>
      </c>
      <c r="B95" s="116"/>
      <c r="C95" s="117"/>
      <c r="D95" s="118" t="s">
        <v>82</v>
      </c>
      <c r="E95" s="118"/>
      <c r="F95" s="118"/>
      <c r="G95" s="118"/>
      <c r="H95" s="118"/>
      <c r="I95" s="119"/>
      <c r="J95" s="118" t="s">
        <v>83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'R01 - Infrastruktura'!J30</f>
        <v>0</v>
      </c>
      <c r="AH95" s="119"/>
      <c r="AI95" s="119"/>
      <c r="AJ95" s="119"/>
      <c r="AK95" s="119"/>
      <c r="AL95" s="119"/>
      <c r="AM95" s="119"/>
      <c r="AN95" s="120">
        <f>SUM(AG95,AT95)</f>
        <v>0</v>
      </c>
      <c r="AO95" s="119"/>
      <c r="AP95" s="119"/>
      <c r="AQ95" s="121" t="s">
        <v>84</v>
      </c>
      <c r="AR95" s="122"/>
      <c r="AS95" s="123">
        <v>0</v>
      </c>
      <c r="AT95" s="124">
        <f>ROUND(SUM(AV95:AW95),2)</f>
        <v>0</v>
      </c>
      <c r="AU95" s="125">
        <f>'R01 - Infrastruktura'!P135</f>
        <v>0</v>
      </c>
      <c r="AV95" s="124">
        <f>'R01 - Infrastruktura'!J33</f>
        <v>0</v>
      </c>
      <c r="AW95" s="124">
        <f>'R01 - Infrastruktura'!J34</f>
        <v>0</v>
      </c>
      <c r="AX95" s="124">
        <f>'R01 - Infrastruktura'!J35</f>
        <v>0</v>
      </c>
      <c r="AY95" s="124">
        <f>'R01 - Infrastruktura'!J36</f>
        <v>0</v>
      </c>
      <c r="AZ95" s="124">
        <f>'R01 - Infrastruktura'!F33</f>
        <v>0</v>
      </c>
      <c r="BA95" s="124">
        <f>'R01 - Infrastruktura'!F34</f>
        <v>0</v>
      </c>
      <c r="BB95" s="124">
        <f>'R01 - Infrastruktura'!F35</f>
        <v>0</v>
      </c>
      <c r="BC95" s="124">
        <f>'R01 - Infrastruktura'!F36</f>
        <v>0</v>
      </c>
      <c r="BD95" s="126">
        <f>'R01 - Infrastruktura'!F37</f>
        <v>0</v>
      </c>
      <c r="BE95" s="7"/>
      <c r="BT95" s="127" t="s">
        <v>85</v>
      </c>
      <c r="BV95" s="127" t="s">
        <v>79</v>
      </c>
      <c r="BW95" s="127" t="s">
        <v>86</v>
      </c>
      <c r="BX95" s="127" t="s">
        <v>5</v>
      </c>
      <c r="CL95" s="127" t="s">
        <v>1</v>
      </c>
      <c r="CM95" s="127" t="s">
        <v>87</v>
      </c>
    </row>
    <row r="96" s="2" customFormat="1" ht="30" customHeight="1">
      <c r="A96" s="34"/>
      <c r="B96" s="35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  <c r="AH96" s="36"/>
      <c r="AI96" s="36"/>
      <c r="AJ96" s="36"/>
      <c r="AK96" s="36"/>
      <c r="AL96" s="36"/>
      <c r="AM96" s="36"/>
      <c r="AN96" s="36"/>
      <c r="AO96" s="36"/>
      <c r="AP96" s="36"/>
      <c r="AQ96" s="36"/>
      <c r="AR96" s="40"/>
      <c r="AS96" s="34"/>
      <c r="AT96" s="34"/>
      <c r="AU96" s="34"/>
      <c r="AV96" s="34"/>
      <c r="AW96" s="34"/>
      <c r="AX96" s="34"/>
      <c r="AY96" s="34"/>
      <c r="AZ96" s="34"/>
      <c r="BA96" s="34"/>
      <c r="BB96" s="34"/>
      <c r="BC96" s="34"/>
      <c r="BD96" s="34"/>
      <c r="BE96" s="34"/>
    </row>
    <row r="97" s="2" customFormat="1" ht="6.96" customHeight="1">
      <c r="A97" s="34"/>
      <c r="B97" s="62"/>
      <c r="C97" s="63"/>
      <c r="D97" s="63"/>
      <c r="E97" s="63"/>
      <c r="F97" s="63"/>
      <c r="G97" s="63"/>
      <c r="H97" s="63"/>
      <c r="I97" s="63"/>
      <c r="J97" s="63"/>
      <c r="K97" s="63"/>
      <c r="L97" s="63"/>
      <c r="M97" s="63"/>
      <c r="N97" s="63"/>
      <c r="O97" s="63"/>
      <c r="P97" s="63"/>
      <c r="Q97" s="63"/>
      <c r="R97" s="63"/>
      <c r="S97" s="63"/>
      <c r="T97" s="63"/>
      <c r="U97" s="63"/>
      <c r="V97" s="63"/>
      <c r="W97" s="63"/>
      <c r="X97" s="63"/>
      <c r="Y97" s="63"/>
      <c r="Z97" s="63"/>
      <c r="AA97" s="63"/>
      <c r="AB97" s="63"/>
      <c r="AC97" s="63"/>
      <c r="AD97" s="63"/>
      <c r="AE97" s="63"/>
      <c r="AF97" s="63"/>
      <c r="AG97" s="63"/>
      <c r="AH97" s="63"/>
      <c r="AI97" s="63"/>
      <c r="AJ97" s="63"/>
      <c r="AK97" s="63"/>
      <c r="AL97" s="63"/>
      <c r="AM97" s="63"/>
      <c r="AN97" s="63"/>
      <c r="AO97" s="63"/>
      <c r="AP97" s="63"/>
      <c r="AQ97" s="63"/>
      <c r="AR97" s="40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</sheetData>
  <sheetProtection sheet="1" formatColumns="0" formatRows="0" objects="1" scenarios="1" spinCount="100000" saltValue="/5MbTLfJTsqLf+YQvus6h/bEkzDecY3djYZbvFLuFK/Z1Fj16lN+tvG8VFaOT28+eSNwbcH72bdWxI9hu5O6Rg==" hashValue="Xv0uvBxcMbGEWUJYtqCNMy2i5yLgkXpuf73WEYOW0M/HX93llsDFk5CjBtpPOgBQ32ursuz2h/nQ+0VnWiHykA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R01 - Infrastruktura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86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16"/>
      <c r="AT3" s="13" t="s">
        <v>87</v>
      </c>
    </row>
    <row r="4" s="1" customFormat="1" ht="24.96" customHeight="1">
      <c r="B4" s="16"/>
      <c r="D4" s="130" t="s">
        <v>88</v>
      </c>
      <c r="L4" s="16"/>
      <c r="M4" s="131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32" t="s">
        <v>16</v>
      </c>
      <c r="L6" s="16"/>
    </row>
    <row r="7" s="1" customFormat="1" ht="26.25" customHeight="1">
      <c r="B7" s="16"/>
      <c r="E7" s="133" t="str">
        <f>'Rekapitulace zakázky'!K6</f>
        <v>Dodávka elektromateriálu SEE 2023 - výdejní město Hradec Králové</v>
      </c>
      <c r="F7" s="132"/>
      <c r="G7" s="132"/>
      <c r="H7" s="132"/>
      <c r="L7" s="16"/>
    </row>
    <row r="8" s="2" customFormat="1" ht="12" customHeight="1">
      <c r="A8" s="34"/>
      <c r="B8" s="40"/>
      <c r="C8" s="34"/>
      <c r="D8" s="132" t="s">
        <v>89</v>
      </c>
      <c r="E8" s="34"/>
      <c r="F8" s="34"/>
      <c r="G8" s="34"/>
      <c r="H8" s="34"/>
      <c r="I8" s="34"/>
      <c r="J8" s="34"/>
      <c r="K8" s="34"/>
      <c r="L8" s="5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40"/>
      <c r="C9" s="34"/>
      <c r="D9" s="34"/>
      <c r="E9" s="134" t="s">
        <v>90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40"/>
      <c r="C11" s="34"/>
      <c r="D11" s="132" t="s">
        <v>18</v>
      </c>
      <c r="E11" s="34"/>
      <c r="F11" s="135" t="s">
        <v>1</v>
      </c>
      <c r="G11" s="34"/>
      <c r="H11" s="34"/>
      <c r="I11" s="132" t="s">
        <v>19</v>
      </c>
      <c r="J11" s="135" t="s">
        <v>1</v>
      </c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40"/>
      <c r="C12" s="34"/>
      <c r="D12" s="132" t="s">
        <v>20</v>
      </c>
      <c r="E12" s="34"/>
      <c r="F12" s="135" t="s">
        <v>21</v>
      </c>
      <c r="G12" s="34"/>
      <c r="H12" s="34"/>
      <c r="I12" s="132" t="s">
        <v>22</v>
      </c>
      <c r="J12" s="136" t="str">
        <f>'Rekapitulace zakázky'!AN8</f>
        <v>6. 1. 2023</v>
      </c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32" t="s">
        <v>24</v>
      </c>
      <c r="E14" s="34"/>
      <c r="F14" s="34"/>
      <c r="G14" s="34"/>
      <c r="H14" s="34"/>
      <c r="I14" s="132" t="s">
        <v>25</v>
      </c>
      <c r="J14" s="135" t="s">
        <v>26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40"/>
      <c r="C15" s="34"/>
      <c r="D15" s="34"/>
      <c r="E15" s="135" t="s">
        <v>27</v>
      </c>
      <c r="F15" s="34"/>
      <c r="G15" s="34"/>
      <c r="H15" s="34"/>
      <c r="I15" s="132" t="s">
        <v>28</v>
      </c>
      <c r="J15" s="135" t="s">
        <v>29</v>
      </c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40"/>
      <c r="C17" s="34"/>
      <c r="D17" s="132" t="s">
        <v>30</v>
      </c>
      <c r="E17" s="34"/>
      <c r="F17" s="34"/>
      <c r="G17" s="34"/>
      <c r="H17" s="34"/>
      <c r="I17" s="132" t="s">
        <v>25</v>
      </c>
      <c r="J17" s="29" t="str">
        <f>'Rekapitulace zakázky'!AN13</f>
        <v>Vyplň údaj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40"/>
      <c r="C18" s="34"/>
      <c r="D18" s="34"/>
      <c r="E18" s="29" t="str">
        <f>'Rekapitulace zakázky'!E14</f>
        <v>Vyplň údaj</v>
      </c>
      <c r="F18" s="135"/>
      <c r="G18" s="135"/>
      <c r="H18" s="135"/>
      <c r="I18" s="132" t="s">
        <v>28</v>
      </c>
      <c r="J18" s="29" t="str">
        <f>'Rekapitulace zakázky'!AN14</f>
        <v>Vyplň údaj</v>
      </c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40"/>
      <c r="C20" s="34"/>
      <c r="D20" s="132" t="s">
        <v>32</v>
      </c>
      <c r="E20" s="34"/>
      <c r="F20" s="34"/>
      <c r="G20" s="34"/>
      <c r="H20" s="34"/>
      <c r="I20" s="132" t="s">
        <v>25</v>
      </c>
      <c r="J20" s="135" t="str">
        <f>IF('Rekapitulace zakázky'!AN16="","",'Rekapitulace zakázky'!AN16)</f>
        <v/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40"/>
      <c r="C21" s="34"/>
      <c r="D21" s="34"/>
      <c r="E21" s="135" t="str">
        <f>IF('Rekapitulace zakázky'!E17="","",'Rekapitulace zakázky'!E17)</f>
        <v xml:space="preserve"> </v>
      </c>
      <c r="F21" s="34"/>
      <c r="G21" s="34"/>
      <c r="H21" s="34"/>
      <c r="I21" s="132" t="s">
        <v>28</v>
      </c>
      <c r="J21" s="135" t="str">
        <f>IF('Rekapitulace zakázky'!AN17="","",'Rekapitulace zakázky'!AN17)</f>
        <v/>
      </c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40"/>
      <c r="C23" s="34"/>
      <c r="D23" s="132" t="s">
        <v>34</v>
      </c>
      <c r="E23" s="34"/>
      <c r="F23" s="34"/>
      <c r="G23" s="34"/>
      <c r="H23" s="34"/>
      <c r="I23" s="132" t="s">
        <v>25</v>
      </c>
      <c r="J23" s="135" t="s">
        <v>1</v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40"/>
      <c r="C24" s="34"/>
      <c r="D24" s="34"/>
      <c r="E24" s="135" t="s">
        <v>35</v>
      </c>
      <c r="F24" s="34"/>
      <c r="G24" s="34"/>
      <c r="H24" s="34"/>
      <c r="I24" s="132" t="s">
        <v>28</v>
      </c>
      <c r="J24" s="135" t="s">
        <v>1</v>
      </c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40"/>
      <c r="C26" s="34"/>
      <c r="D26" s="132" t="s">
        <v>36</v>
      </c>
      <c r="E26" s="34"/>
      <c r="F26" s="34"/>
      <c r="G26" s="34"/>
      <c r="H26" s="34"/>
      <c r="I26" s="34"/>
      <c r="J26" s="34"/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37"/>
      <c r="B27" s="138"/>
      <c r="C27" s="137"/>
      <c r="D27" s="137"/>
      <c r="E27" s="139" t="s">
        <v>1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40"/>
      <c r="C29" s="34"/>
      <c r="D29" s="141"/>
      <c r="E29" s="141"/>
      <c r="F29" s="141"/>
      <c r="G29" s="141"/>
      <c r="H29" s="141"/>
      <c r="I29" s="141"/>
      <c r="J29" s="141"/>
      <c r="K29" s="141"/>
      <c r="L29" s="5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40"/>
      <c r="C30" s="34"/>
      <c r="D30" s="142" t="s">
        <v>37</v>
      </c>
      <c r="E30" s="34"/>
      <c r="F30" s="34"/>
      <c r="G30" s="34"/>
      <c r="H30" s="34"/>
      <c r="I30" s="34"/>
      <c r="J30" s="143">
        <f>ROUND(J135, 2)</f>
        <v>0</v>
      </c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41"/>
      <c r="E31" s="141"/>
      <c r="F31" s="141"/>
      <c r="G31" s="141"/>
      <c r="H31" s="141"/>
      <c r="I31" s="141"/>
      <c r="J31" s="141"/>
      <c r="K31" s="141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40"/>
      <c r="C32" s="34"/>
      <c r="D32" s="34"/>
      <c r="E32" s="34"/>
      <c r="F32" s="144" t="s">
        <v>39</v>
      </c>
      <c r="G32" s="34"/>
      <c r="H32" s="34"/>
      <c r="I32" s="144" t="s">
        <v>38</v>
      </c>
      <c r="J32" s="144" t="s">
        <v>40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40"/>
      <c r="C33" s="34"/>
      <c r="D33" s="145" t="s">
        <v>41</v>
      </c>
      <c r="E33" s="132" t="s">
        <v>42</v>
      </c>
      <c r="F33" s="146">
        <f>ROUND((SUM(BE135:BE1548)),  2)</f>
        <v>0</v>
      </c>
      <c r="G33" s="34"/>
      <c r="H33" s="34"/>
      <c r="I33" s="147">
        <v>0.20999999999999999</v>
      </c>
      <c r="J33" s="146">
        <f>ROUND(((SUM(BE135:BE1548))*I33),  2)</f>
        <v>0</v>
      </c>
      <c r="K33" s="3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132" t="s">
        <v>43</v>
      </c>
      <c r="F34" s="146">
        <f>ROUND((SUM(BF135:BF1548)),  2)</f>
        <v>0</v>
      </c>
      <c r="G34" s="34"/>
      <c r="H34" s="34"/>
      <c r="I34" s="147">
        <v>0.14999999999999999</v>
      </c>
      <c r="J34" s="146">
        <f>ROUND(((SUM(BF135:BF1548))*I34),  2)</f>
        <v>0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32" t="s">
        <v>44</v>
      </c>
      <c r="F35" s="146">
        <f>ROUND((SUM(BG135:BG1548)),  2)</f>
        <v>0</v>
      </c>
      <c r="G35" s="34"/>
      <c r="H35" s="34"/>
      <c r="I35" s="147">
        <v>0.20999999999999999</v>
      </c>
      <c r="J35" s="146">
        <f>0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32" t="s">
        <v>45</v>
      </c>
      <c r="F36" s="146">
        <f>ROUND((SUM(BH135:BH1548)),  2)</f>
        <v>0</v>
      </c>
      <c r="G36" s="34"/>
      <c r="H36" s="34"/>
      <c r="I36" s="147">
        <v>0.14999999999999999</v>
      </c>
      <c r="J36" s="146">
        <f>0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32" t="s">
        <v>46</v>
      </c>
      <c r="F37" s="146">
        <f>ROUND((SUM(BI135:BI1548)),  2)</f>
        <v>0</v>
      </c>
      <c r="G37" s="34"/>
      <c r="H37" s="34"/>
      <c r="I37" s="147">
        <v>0</v>
      </c>
      <c r="J37" s="146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40"/>
      <c r="C39" s="148"/>
      <c r="D39" s="149" t="s">
        <v>47</v>
      </c>
      <c r="E39" s="150"/>
      <c r="F39" s="150"/>
      <c r="G39" s="151" t="s">
        <v>48</v>
      </c>
      <c r="H39" s="152" t="s">
        <v>49</v>
      </c>
      <c r="I39" s="150"/>
      <c r="J39" s="153">
        <f>SUM(J30:J37)</f>
        <v>0</v>
      </c>
      <c r="K39" s="15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6"/>
      <c r="L41" s="16"/>
    </row>
    <row r="42" s="1" customFormat="1" ht="14.4" customHeight="1">
      <c r="B42" s="16"/>
      <c r="L42" s="16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55" t="s">
        <v>50</v>
      </c>
      <c r="E50" s="156"/>
      <c r="F50" s="156"/>
      <c r="G50" s="155" t="s">
        <v>51</v>
      </c>
      <c r="H50" s="156"/>
      <c r="I50" s="156"/>
      <c r="J50" s="156"/>
      <c r="K50" s="156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57" t="s">
        <v>52</v>
      </c>
      <c r="E61" s="158"/>
      <c r="F61" s="159" t="s">
        <v>53</v>
      </c>
      <c r="G61" s="157" t="s">
        <v>52</v>
      </c>
      <c r="H61" s="158"/>
      <c r="I61" s="158"/>
      <c r="J61" s="160" t="s">
        <v>53</v>
      </c>
      <c r="K61" s="158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55" t="s">
        <v>54</v>
      </c>
      <c r="E65" s="161"/>
      <c r="F65" s="161"/>
      <c r="G65" s="155" t="s">
        <v>55</v>
      </c>
      <c r="H65" s="161"/>
      <c r="I65" s="161"/>
      <c r="J65" s="161"/>
      <c r="K65" s="161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57" t="s">
        <v>52</v>
      </c>
      <c r="E76" s="158"/>
      <c r="F76" s="159" t="s">
        <v>53</v>
      </c>
      <c r="G76" s="157" t="s">
        <v>52</v>
      </c>
      <c r="H76" s="158"/>
      <c r="I76" s="158"/>
      <c r="J76" s="160" t="s">
        <v>53</v>
      </c>
      <c r="K76" s="158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62"/>
      <c r="C77" s="163"/>
      <c r="D77" s="163"/>
      <c r="E77" s="163"/>
      <c r="F77" s="163"/>
      <c r="G77" s="163"/>
      <c r="H77" s="163"/>
      <c r="I77" s="163"/>
      <c r="J77" s="163"/>
      <c r="K77" s="163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64"/>
      <c r="C81" s="165"/>
      <c r="D81" s="165"/>
      <c r="E81" s="165"/>
      <c r="F81" s="165"/>
      <c r="G81" s="165"/>
      <c r="H81" s="165"/>
      <c r="I81" s="165"/>
      <c r="J81" s="165"/>
      <c r="K81" s="165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91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6"/>
      <c r="D85" s="36"/>
      <c r="E85" s="166" t="str">
        <f>E7</f>
        <v>Dodávka elektromateriálu SEE 2023 - výdejní město Hradec Králové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89</v>
      </c>
      <c r="D86" s="36"/>
      <c r="E86" s="36"/>
      <c r="F86" s="36"/>
      <c r="G86" s="36"/>
      <c r="H86" s="36"/>
      <c r="I86" s="36"/>
      <c r="J86" s="36"/>
      <c r="K86" s="36"/>
      <c r="L86" s="59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6"/>
      <c r="D87" s="36"/>
      <c r="E87" s="72" t="str">
        <f>E9</f>
        <v>R01 - Infrastruktura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6"/>
      <c r="E89" s="36"/>
      <c r="F89" s="23" t="str">
        <f>F12</f>
        <v xml:space="preserve"> </v>
      </c>
      <c r="G89" s="36"/>
      <c r="H89" s="36"/>
      <c r="I89" s="28" t="s">
        <v>22</v>
      </c>
      <c r="J89" s="75" t="str">
        <f>IF(J12="","",J12)</f>
        <v>6. 1. 2023</v>
      </c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6"/>
      <c r="E91" s="36"/>
      <c r="F91" s="23" t="str">
        <f>E15</f>
        <v>Správa železnic, státní organizace, OŘ HK</v>
      </c>
      <c r="G91" s="36"/>
      <c r="H91" s="36"/>
      <c r="I91" s="28" t="s">
        <v>32</v>
      </c>
      <c r="J91" s="32" t="str">
        <f>E21</f>
        <v xml:space="preserve"> 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30</v>
      </c>
      <c r="D92" s="36"/>
      <c r="E92" s="36"/>
      <c r="F92" s="23" t="str">
        <f>IF(E18="","",E18)</f>
        <v>Vyplň údaj</v>
      </c>
      <c r="G92" s="36"/>
      <c r="H92" s="36"/>
      <c r="I92" s="28" t="s">
        <v>34</v>
      </c>
      <c r="J92" s="32" t="str">
        <f>E24</f>
        <v>Jiří Feltl</v>
      </c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67" t="s">
        <v>92</v>
      </c>
      <c r="D94" s="168"/>
      <c r="E94" s="168"/>
      <c r="F94" s="168"/>
      <c r="G94" s="168"/>
      <c r="H94" s="168"/>
      <c r="I94" s="168"/>
      <c r="J94" s="169" t="s">
        <v>93</v>
      </c>
      <c r="K94" s="168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70" t="s">
        <v>94</v>
      </c>
      <c r="D96" s="36"/>
      <c r="E96" s="36"/>
      <c r="F96" s="36"/>
      <c r="G96" s="36"/>
      <c r="H96" s="36"/>
      <c r="I96" s="36"/>
      <c r="J96" s="106">
        <f>J135</f>
        <v>0</v>
      </c>
      <c r="K96" s="36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3" t="s">
        <v>95</v>
      </c>
    </row>
    <row r="97" s="9" customFormat="1" ht="24.96" customHeight="1">
      <c r="A97" s="9"/>
      <c r="B97" s="171"/>
      <c r="C97" s="172"/>
      <c r="D97" s="173" t="s">
        <v>96</v>
      </c>
      <c r="E97" s="174"/>
      <c r="F97" s="174"/>
      <c r="G97" s="174"/>
      <c r="H97" s="174"/>
      <c r="I97" s="174"/>
      <c r="J97" s="175">
        <f>J136</f>
        <v>0</v>
      </c>
      <c r="K97" s="172"/>
      <c r="L97" s="17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1"/>
      <c r="C98" s="172"/>
      <c r="D98" s="173" t="s">
        <v>97</v>
      </c>
      <c r="E98" s="174"/>
      <c r="F98" s="174"/>
      <c r="G98" s="174"/>
      <c r="H98" s="174"/>
      <c r="I98" s="174"/>
      <c r="J98" s="175">
        <f>J147</f>
        <v>0</v>
      </c>
      <c r="K98" s="172"/>
      <c r="L98" s="176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1"/>
      <c r="C99" s="172"/>
      <c r="D99" s="173" t="s">
        <v>98</v>
      </c>
      <c r="E99" s="174"/>
      <c r="F99" s="174"/>
      <c r="G99" s="174"/>
      <c r="H99" s="174"/>
      <c r="I99" s="174"/>
      <c r="J99" s="175">
        <f>J170</f>
        <v>0</v>
      </c>
      <c r="K99" s="172"/>
      <c r="L99" s="17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1"/>
      <c r="C100" s="172"/>
      <c r="D100" s="173" t="s">
        <v>99</v>
      </c>
      <c r="E100" s="174"/>
      <c r="F100" s="174"/>
      <c r="G100" s="174"/>
      <c r="H100" s="174"/>
      <c r="I100" s="174"/>
      <c r="J100" s="175">
        <f>J255</f>
        <v>0</v>
      </c>
      <c r="K100" s="172"/>
      <c r="L100" s="176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71"/>
      <c r="C101" s="172"/>
      <c r="D101" s="173" t="s">
        <v>100</v>
      </c>
      <c r="E101" s="174"/>
      <c r="F101" s="174"/>
      <c r="G101" s="174"/>
      <c r="H101" s="174"/>
      <c r="I101" s="174"/>
      <c r="J101" s="175">
        <f>J370</f>
        <v>0</v>
      </c>
      <c r="K101" s="172"/>
      <c r="L101" s="176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71"/>
      <c r="C102" s="172"/>
      <c r="D102" s="173" t="s">
        <v>101</v>
      </c>
      <c r="E102" s="174"/>
      <c r="F102" s="174"/>
      <c r="G102" s="174"/>
      <c r="H102" s="174"/>
      <c r="I102" s="174"/>
      <c r="J102" s="175">
        <f>J553</f>
        <v>0</v>
      </c>
      <c r="K102" s="172"/>
      <c r="L102" s="176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71"/>
      <c r="C103" s="172"/>
      <c r="D103" s="173" t="s">
        <v>102</v>
      </c>
      <c r="E103" s="174"/>
      <c r="F103" s="174"/>
      <c r="G103" s="174"/>
      <c r="H103" s="174"/>
      <c r="I103" s="174"/>
      <c r="J103" s="175">
        <f>J628</f>
        <v>0</v>
      </c>
      <c r="K103" s="172"/>
      <c r="L103" s="176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71"/>
      <c r="C104" s="172"/>
      <c r="D104" s="173" t="s">
        <v>103</v>
      </c>
      <c r="E104" s="174"/>
      <c r="F104" s="174"/>
      <c r="G104" s="174"/>
      <c r="H104" s="174"/>
      <c r="I104" s="174"/>
      <c r="J104" s="175">
        <f>J645</f>
        <v>0</v>
      </c>
      <c r="K104" s="172"/>
      <c r="L104" s="176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71"/>
      <c r="C105" s="172"/>
      <c r="D105" s="173" t="s">
        <v>104</v>
      </c>
      <c r="E105" s="174"/>
      <c r="F105" s="174"/>
      <c r="G105" s="174"/>
      <c r="H105" s="174"/>
      <c r="I105" s="174"/>
      <c r="J105" s="175">
        <f>J690</f>
        <v>0</v>
      </c>
      <c r="K105" s="172"/>
      <c r="L105" s="176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9" customFormat="1" ht="24.96" customHeight="1">
      <c r="A106" s="9"/>
      <c r="B106" s="171"/>
      <c r="C106" s="172"/>
      <c r="D106" s="173" t="s">
        <v>105</v>
      </c>
      <c r="E106" s="174"/>
      <c r="F106" s="174"/>
      <c r="G106" s="174"/>
      <c r="H106" s="174"/>
      <c r="I106" s="174"/>
      <c r="J106" s="175">
        <f>J717</f>
        <v>0</v>
      </c>
      <c r="K106" s="172"/>
      <c r="L106" s="176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9" customFormat="1" ht="24.96" customHeight="1">
      <c r="A107" s="9"/>
      <c r="B107" s="171"/>
      <c r="C107" s="172"/>
      <c r="D107" s="173" t="s">
        <v>106</v>
      </c>
      <c r="E107" s="174"/>
      <c r="F107" s="174"/>
      <c r="G107" s="174"/>
      <c r="H107" s="174"/>
      <c r="I107" s="174"/>
      <c r="J107" s="175">
        <f>J736</f>
        <v>0</v>
      </c>
      <c r="K107" s="172"/>
      <c r="L107" s="176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9" customFormat="1" ht="24.96" customHeight="1">
      <c r="A108" s="9"/>
      <c r="B108" s="171"/>
      <c r="C108" s="172"/>
      <c r="D108" s="173" t="s">
        <v>107</v>
      </c>
      <c r="E108" s="174"/>
      <c r="F108" s="174"/>
      <c r="G108" s="174"/>
      <c r="H108" s="174"/>
      <c r="I108" s="174"/>
      <c r="J108" s="175">
        <f>J789</f>
        <v>0</v>
      </c>
      <c r="K108" s="172"/>
      <c r="L108" s="176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9" customFormat="1" ht="24.96" customHeight="1">
      <c r="A109" s="9"/>
      <c r="B109" s="171"/>
      <c r="C109" s="172"/>
      <c r="D109" s="173" t="s">
        <v>108</v>
      </c>
      <c r="E109" s="174"/>
      <c r="F109" s="174"/>
      <c r="G109" s="174"/>
      <c r="H109" s="174"/>
      <c r="I109" s="174"/>
      <c r="J109" s="175">
        <f>J896</f>
        <v>0</v>
      </c>
      <c r="K109" s="172"/>
      <c r="L109" s="176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9" customFormat="1" ht="24.96" customHeight="1">
      <c r="A110" s="9"/>
      <c r="B110" s="171"/>
      <c r="C110" s="172"/>
      <c r="D110" s="173" t="s">
        <v>109</v>
      </c>
      <c r="E110" s="174"/>
      <c r="F110" s="174"/>
      <c r="G110" s="174"/>
      <c r="H110" s="174"/>
      <c r="I110" s="174"/>
      <c r="J110" s="175">
        <f>J949</f>
        <v>0</v>
      </c>
      <c r="K110" s="172"/>
      <c r="L110" s="176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9" customFormat="1" ht="24.96" customHeight="1">
      <c r="A111" s="9"/>
      <c r="B111" s="171"/>
      <c r="C111" s="172"/>
      <c r="D111" s="173" t="s">
        <v>110</v>
      </c>
      <c r="E111" s="174"/>
      <c r="F111" s="174"/>
      <c r="G111" s="174"/>
      <c r="H111" s="174"/>
      <c r="I111" s="174"/>
      <c r="J111" s="175">
        <f>J1020</f>
        <v>0</v>
      </c>
      <c r="K111" s="172"/>
      <c r="L111" s="176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</row>
    <row r="112" s="9" customFormat="1" ht="24.96" customHeight="1">
      <c r="A112" s="9"/>
      <c r="B112" s="171"/>
      <c r="C112" s="172"/>
      <c r="D112" s="173" t="s">
        <v>111</v>
      </c>
      <c r="E112" s="174"/>
      <c r="F112" s="174"/>
      <c r="G112" s="174"/>
      <c r="H112" s="174"/>
      <c r="I112" s="174"/>
      <c r="J112" s="175">
        <f>J1331</f>
        <v>0</v>
      </c>
      <c r="K112" s="172"/>
      <c r="L112" s="176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</row>
    <row r="113" s="9" customFormat="1" ht="24.96" customHeight="1">
      <c r="A113" s="9"/>
      <c r="B113" s="171"/>
      <c r="C113" s="172"/>
      <c r="D113" s="173" t="s">
        <v>112</v>
      </c>
      <c r="E113" s="174"/>
      <c r="F113" s="174"/>
      <c r="G113" s="174"/>
      <c r="H113" s="174"/>
      <c r="I113" s="174"/>
      <c r="J113" s="175">
        <f>J1374</f>
        <v>0</v>
      </c>
      <c r="K113" s="172"/>
      <c r="L113" s="176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</row>
    <row r="114" s="9" customFormat="1" ht="24.96" customHeight="1">
      <c r="A114" s="9"/>
      <c r="B114" s="171"/>
      <c r="C114" s="172"/>
      <c r="D114" s="173" t="s">
        <v>113</v>
      </c>
      <c r="E114" s="174"/>
      <c r="F114" s="174"/>
      <c r="G114" s="174"/>
      <c r="H114" s="174"/>
      <c r="I114" s="174"/>
      <c r="J114" s="175">
        <f>J1395</f>
        <v>0</v>
      </c>
      <c r="K114" s="172"/>
      <c r="L114" s="176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</row>
    <row r="115" s="9" customFormat="1" ht="24.96" customHeight="1">
      <c r="A115" s="9"/>
      <c r="B115" s="171"/>
      <c r="C115" s="172"/>
      <c r="D115" s="173" t="s">
        <v>114</v>
      </c>
      <c r="E115" s="174"/>
      <c r="F115" s="174"/>
      <c r="G115" s="174"/>
      <c r="H115" s="174"/>
      <c r="I115" s="174"/>
      <c r="J115" s="175">
        <f>J1406</f>
        <v>0</v>
      </c>
      <c r="K115" s="172"/>
      <c r="L115" s="176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</row>
    <row r="116" s="2" customFormat="1" ht="21.84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6.96" customHeight="1">
      <c r="A117" s="34"/>
      <c r="B117" s="62"/>
      <c r="C117" s="63"/>
      <c r="D117" s="63"/>
      <c r="E117" s="63"/>
      <c r="F117" s="63"/>
      <c r="G117" s="63"/>
      <c r="H117" s="63"/>
      <c r="I117" s="63"/>
      <c r="J117" s="63"/>
      <c r="K117" s="63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21" s="2" customFormat="1" ht="6.96" customHeight="1">
      <c r="A121" s="34"/>
      <c r="B121" s="64"/>
      <c r="C121" s="65"/>
      <c r="D121" s="65"/>
      <c r="E121" s="65"/>
      <c r="F121" s="65"/>
      <c r="G121" s="65"/>
      <c r="H121" s="65"/>
      <c r="I121" s="65"/>
      <c r="J121" s="65"/>
      <c r="K121" s="65"/>
      <c r="L121" s="59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24.96" customHeight="1">
      <c r="A122" s="34"/>
      <c r="B122" s="35"/>
      <c r="C122" s="19" t="s">
        <v>115</v>
      </c>
      <c r="D122" s="36"/>
      <c r="E122" s="36"/>
      <c r="F122" s="36"/>
      <c r="G122" s="36"/>
      <c r="H122" s="36"/>
      <c r="I122" s="36"/>
      <c r="J122" s="36"/>
      <c r="K122" s="36"/>
      <c r="L122" s="59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2" customFormat="1" ht="6.96" customHeight="1">
      <c r="A123" s="34"/>
      <c r="B123" s="35"/>
      <c r="C123" s="36"/>
      <c r="D123" s="36"/>
      <c r="E123" s="36"/>
      <c r="F123" s="36"/>
      <c r="G123" s="36"/>
      <c r="H123" s="36"/>
      <c r="I123" s="36"/>
      <c r="J123" s="36"/>
      <c r="K123" s="36"/>
      <c r="L123" s="59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="2" customFormat="1" ht="12" customHeight="1">
      <c r="A124" s="34"/>
      <c r="B124" s="35"/>
      <c r="C124" s="28" t="s">
        <v>16</v>
      </c>
      <c r="D124" s="36"/>
      <c r="E124" s="36"/>
      <c r="F124" s="36"/>
      <c r="G124" s="36"/>
      <c r="H124" s="36"/>
      <c r="I124" s="36"/>
      <c r="J124" s="36"/>
      <c r="K124" s="36"/>
      <c r="L124" s="59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="2" customFormat="1" ht="26.25" customHeight="1">
      <c r="A125" s="34"/>
      <c r="B125" s="35"/>
      <c r="C125" s="36"/>
      <c r="D125" s="36"/>
      <c r="E125" s="166" t="str">
        <f>E7</f>
        <v>Dodávka elektromateriálu SEE 2023 - výdejní město Hradec Králové</v>
      </c>
      <c r="F125" s="28"/>
      <c r="G125" s="28"/>
      <c r="H125" s="28"/>
      <c r="I125" s="36"/>
      <c r="J125" s="36"/>
      <c r="K125" s="36"/>
      <c r="L125" s="59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="2" customFormat="1" ht="12" customHeight="1">
      <c r="A126" s="34"/>
      <c r="B126" s="35"/>
      <c r="C126" s="28" t="s">
        <v>89</v>
      </c>
      <c r="D126" s="36"/>
      <c r="E126" s="36"/>
      <c r="F126" s="36"/>
      <c r="G126" s="36"/>
      <c r="H126" s="36"/>
      <c r="I126" s="36"/>
      <c r="J126" s="36"/>
      <c r="K126" s="36"/>
      <c r="L126" s="59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="2" customFormat="1" ht="16.5" customHeight="1">
      <c r="A127" s="34"/>
      <c r="B127" s="35"/>
      <c r="C127" s="36"/>
      <c r="D127" s="36"/>
      <c r="E127" s="72" t="str">
        <f>E9</f>
        <v>R01 - Infrastruktura</v>
      </c>
      <c r="F127" s="36"/>
      <c r="G127" s="36"/>
      <c r="H127" s="36"/>
      <c r="I127" s="36"/>
      <c r="J127" s="36"/>
      <c r="K127" s="36"/>
      <c r="L127" s="59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="2" customFormat="1" ht="6.96" customHeight="1">
      <c r="A128" s="34"/>
      <c r="B128" s="35"/>
      <c r="C128" s="36"/>
      <c r="D128" s="36"/>
      <c r="E128" s="36"/>
      <c r="F128" s="36"/>
      <c r="G128" s="36"/>
      <c r="H128" s="36"/>
      <c r="I128" s="36"/>
      <c r="J128" s="36"/>
      <c r="K128" s="36"/>
      <c r="L128" s="59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="2" customFormat="1" ht="12" customHeight="1">
      <c r="A129" s="34"/>
      <c r="B129" s="35"/>
      <c r="C129" s="28" t="s">
        <v>20</v>
      </c>
      <c r="D129" s="36"/>
      <c r="E129" s="36"/>
      <c r="F129" s="23" t="str">
        <f>F12</f>
        <v xml:space="preserve"> </v>
      </c>
      <c r="G129" s="36"/>
      <c r="H129" s="36"/>
      <c r="I129" s="28" t="s">
        <v>22</v>
      </c>
      <c r="J129" s="75" t="str">
        <f>IF(J12="","",J12)</f>
        <v>6. 1. 2023</v>
      </c>
      <c r="K129" s="36"/>
      <c r="L129" s="59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="2" customFormat="1" ht="6.96" customHeight="1">
      <c r="A130" s="34"/>
      <c r="B130" s="35"/>
      <c r="C130" s="36"/>
      <c r="D130" s="36"/>
      <c r="E130" s="36"/>
      <c r="F130" s="36"/>
      <c r="G130" s="36"/>
      <c r="H130" s="36"/>
      <c r="I130" s="36"/>
      <c r="J130" s="36"/>
      <c r="K130" s="36"/>
      <c r="L130" s="59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="2" customFormat="1" ht="15.15" customHeight="1">
      <c r="A131" s="34"/>
      <c r="B131" s="35"/>
      <c r="C131" s="28" t="s">
        <v>24</v>
      </c>
      <c r="D131" s="36"/>
      <c r="E131" s="36"/>
      <c r="F131" s="23" t="str">
        <f>E15</f>
        <v>Správa železnic, státní organizace, OŘ HK</v>
      </c>
      <c r="G131" s="36"/>
      <c r="H131" s="36"/>
      <c r="I131" s="28" t="s">
        <v>32</v>
      </c>
      <c r="J131" s="32" t="str">
        <f>E21</f>
        <v xml:space="preserve"> </v>
      </c>
      <c r="K131" s="36"/>
      <c r="L131" s="59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</row>
    <row r="132" s="2" customFormat="1" ht="15.15" customHeight="1">
      <c r="A132" s="34"/>
      <c r="B132" s="35"/>
      <c r="C132" s="28" t="s">
        <v>30</v>
      </c>
      <c r="D132" s="36"/>
      <c r="E132" s="36"/>
      <c r="F132" s="23" t="str">
        <f>IF(E18="","",E18)</f>
        <v>Vyplň údaj</v>
      </c>
      <c r="G132" s="36"/>
      <c r="H132" s="36"/>
      <c r="I132" s="28" t="s">
        <v>34</v>
      </c>
      <c r="J132" s="32" t="str">
        <f>E24</f>
        <v>Jiří Feltl</v>
      </c>
      <c r="K132" s="36"/>
      <c r="L132" s="59"/>
      <c r="S132" s="34"/>
      <c r="T132" s="34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</row>
    <row r="133" s="2" customFormat="1" ht="10.32" customHeight="1">
      <c r="A133" s="34"/>
      <c r="B133" s="35"/>
      <c r="C133" s="36"/>
      <c r="D133" s="36"/>
      <c r="E133" s="36"/>
      <c r="F133" s="36"/>
      <c r="G133" s="36"/>
      <c r="H133" s="36"/>
      <c r="I133" s="36"/>
      <c r="J133" s="36"/>
      <c r="K133" s="36"/>
      <c r="L133" s="59"/>
      <c r="S133" s="34"/>
      <c r="T133" s="34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</row>
    <row r="134" s="10" customFormat="1" ht="29.28" customHeight="1">
      <c r="A134" s="177"/>
      <c r="B134" s="178"/>
      <c r="C134" s="179" t="s">
        <v>116</v>
      </c>
      <c r="D134" s="180" t="s">
        <v>62</v>
      </c>
      <c r="E134" s="180" t="s">
        <v>58</v>
      </c>
      <c r="F134" s="180" t="s">
        <v>59</v>
      </c>
      <c r="G134" s="180" t="s">
        <v>117</v>
      </c>
      <c r="H134" s="180" t="s">
        <v>118</v>
      </c>
      <c r="I134" s="180" t="s">
        <v>119</v>
      </c>
      <c r="J134" s="181" t="s">
        <v>93</v>
      </c>
      <c r="K134" s="182" t="s">
        <v>120</v>
      </c>
      <c r="L134" s="183"/>
      <c r="M134" s="96" t="s">
        <v>1</v>
      </c>
      <c r="N134" s="97" t="s">
        <v>41</v>
      </c>
      <c r="O134" s="97" t="s">
        <v>121</v>
      </c>
      <c r="P134" s="97" t="s">
        <v>122</v>
      </c>
      <c r="Q134" s="97" t="s">
        <v>123</v>
      </c>
      <c r="R134" s="97" t="s">
        <v>124</v>
      </c>
      <c r="S134" s="97" t="s">
        <v>125</v>
      </c>
      <c r="T134" s="98" t="s">
        <v>126</v>
      </c>
      <c r="U134" s="177"/>
      <c r="V134" s="177"/>
      <c r="W134" s="177"/>
      <c r="X134" s="177"/>
      <c r="Y134" s="177"/>
      <c r="Z134" s="177"/>
      <c r="AA134" s="177"/>
      <c r="AB134" s="177"/>
      <c r="AC134" s="177"/>
      <c r="AD134" s="177"/>
      <c r="AE134" s="177"/>
    </row>
    <row r="135" s="2" customFormat="1" ht="22.8" customHeight="1">
      <c r="A135" s="34"/>
      <c r="B135" s="35"/>
      <c r="C135" s="103" t="s">
        <v>127</v>
      </c>
      <c r="D135" s="36"/>
      <c r="E135" s="36"/>
      <c r="F135" s="36"/>
      <c r="G135" s="36"/>
      <c r="H135" s="36"/>
      <c r="I135" s="36"/>
      <c r="J135" s="184">
        <f>BK135</f>
        <v>0</v>
      </c>
      <c r="K135" s="36"/>
      <c r="L135" s="40"/>
      <c r="M135" s="99"/>
      <c r="N135" s="185"/>
      <c r="O135" s="100"/>
      <c r="P135" s="186">
        <f>P136+P147+P170+P255+P370+P553+P628+P645+P690+P717+P736+P789+P896+P949+P1020+P1331+P1374+P1395+P1406</f>
        <v>0</v>
      </c>
      <c r="Q135" s="100"/>
      <c r="R135" s="186">
        <f>R136+R147+R170+R255+R370+R553+R628+R645+R690+R717+R736+R789+R896+R949+R1020+R1331+R1374+R1395+R1406</f>
        <v>0</v>
      </c>
      <c r="S135" s="100"/>
      <c r="T135" s="187">
        <f>T136+T147+T170+T255+T370+T553+T628+T645+T690+T717+T736+T789+T896+T949+T1020+T1331+T1374+T1395+T1406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3" t="s">
        <v>76</v>
      </c>
      <c r="AU135" s="13" t="s">
        <v>95</v>
      </c>
      <c r="BK135" s="188">
        <f>BK136+BK147+BK170+BK255+BK370+BK553+BK628+BK645+BK690+BK717+BK736+BK789+BK896+BK949+BK1020+BK1331+BK1374+BK1395+BK1406</f>
        <v>0</v>
      </c>
    </row>
    <row r="136" s="11" customFormat="1" ht="25.92" customHeight="1">
      <c r="A136" s="11"/>
      <c r="B136" s="189"/>
      <c r="C136" s="190"/>
      <c r="D136" s="191" t="s">
        <v>76</v>
      </c>
      <c r="E136" s="192" t="s">
        <v>128</v>
      </c>
      <c r="F136" s="192" t="s">
        <v>129</v>
      </c>
      <c r="G136" s="190"/>
      <c r="H136" s="190"/>
      <c r="I136" s="193"/>
      <c r="J136" s="194">
        <f>BK136</f>
        <v>0</v>
      </c>
      <c r="K136" s="190"/>
      <c r="L136" s="195"/>
      <c r="M136" s="196"/>
      <c r="N136" s="197"/>
      <c r="O136" s="197"/>
      <c r="P136" s="198">
        <f>SUM(P137:P146)</f>
        <v>0</v>
      </c>
      <c r="Q136" s="197"/>
      <c r="R136" s="198">
        <f>SUM(R137:R146)</f>
        <v>0</v>
      </c>
      <c r="S136" s="197"/>
      <c r="T136" s="199">
        <f>SUM(T137:T146)</f>
        <v>0</v>
      </c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R136" s="200" t="s">
        <v>85</v>
      </c>
      <c r="AT136" s="201" t="s">
        <v>76</v>
      </c>
      <c r="AU136" s="201" t="s">
        <v>77</v>
      </c>
      <c r="AY136" s="200" t="s">
        <v>130</v>
      </c>
      <c r="BK136" s="202">
        <f>SUM(BK137:BK146)</f>
        <v>0</v>
      </c>
    </row>
    <row r="137" s="2" customFormat="1" ht="37.8" customHeight="1">
      <c r="A137" s="34"/>
      <c r="B137" s="35"/>
      <c r="C137" s="203" t="s">
        <v>85</v>
      </c>
      <c r="D137" s="203" t="s">
        <v>131</v>
      </c>
      <c r="E137" s="204" t="s">
        <v>132</v>
      </c>
      <c r="F137" s="205" t="s">
        <v>133</v>
      </c>
      <c r="G137" s="206" t="s">
        <v>134</v>
      </c>
      <c r="H137" s="207">
        <v>0.10000000000000001</v>
      </c>
      <c r="I137" s="208"/>
      <c r="J137" s="209">
        <f>ROUND(I137*H137,2)</f>
        <v>0</v>
      </c>
      <c r="K137" s="210"/>
      <c r="L137" s="211"/>
      <c r="M137" s="212" t="s">
        <v>1</v>
      </c>
      <c r="N137" s="213" t="s">
        <v>42</v>
      </c>
      <c r="O137" s="87"/>
      <c r="P137" s="214">
        <f>O137*H137</f>
        <v>0</v>
      </c>
      <c r="Q137" s="214">
        <v>0</v>
      </c>
      <c r="R137" s="214">
        <f>Q137*H137</f>
        <v>0</v>
      </c>
      <c r="S137" s="214">
        <v>0</v>
      </c>
      <c r="T137" s="215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16" t="s">
        <v>135</v>
      </c>
      <c r="AT137" s="216" t="s">
        <v>131</v>
      </c>
      <c r="AU137" s="216" t="s">
        <v>85</v>
      </c>
      <c r="AY137" s="13" t="s">
        <v>130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3" t="s">
        <v>85</v>
      </c>
      <c r="BK137" s="217">
        <f>ROUND(I137*H137,2)</f>
        <v>0</v>
      </c>
      <c r="BL137" s="13" t="s">
        <v>136</v>
      </c>
      <c r="BM137" s="216" t="s">
        <v>136</v>
      </c>
    </row>
    <row r="138" s="2" customFormat="1">
      <c r="A138" s="34"/>
      <c r="B138" s="35"/>
      <c r="C138" s="36"/>
      <c r="D138" s="218" t="s">
        <v>137</v>
      </c>
      <c r="E138" s="36"/>
      <c r="F138" s="219" t="s">
        <v>138</v>
      </c>
      <c r="G138" s="36"/>
      <c r="H138" s="36"/>
      <c r="I138" s="220"/>
      <c r="J138" s="36"/>
      <c r="K138" s="36"/>
      <c r="L138" s="40"/>
      <c r="M138" s="221"/>
      <c r="N138" s="222"/>
      <c r="O138" s="87"/>
      <c r="P138" s="87"/>
      <c r="Q138" s="87"/>
      <c r="R138" s="87"/>
      <c r="S138" s="87"/>
      <c r="T138" s="88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3" t="s">
        <v>137</v>
      </c>
      <c r="AU138" s="13" t="s">
        <v>85</v>
      </c>
    </row>
    <row r="139" s="2" customFormat="1" ht="16.5" customHeight="1">
      <c r="A139" s="34"/>
      <c r="B139" s="35"/>
      <c r="C139" s="203" t="s">
        <v>87</v>
      </c>
      <c r="D139" s="203" t="s">
        <v>131</v>
      </c>
      <c r="E139" s="204" t="s">
        <v>139</v>
      </c>
      <c r="F139" s="205" t="s">
        <v>140</v>
      </c>
      <c r="G139" s="206" t="s">
        <v>134</v>
      </c>
      <c r="H139" s="207">
        <v>0.10000000000000001</v>
      </c>
      <c r="I139" s="208"/>
      <c r="J139" s="209">
        <f>ROUND(I139*H139,2)</f>
        <v>0</v>
      </c>
      <c r="K139" s="210"/>
      <c r="L139" s="211"/>
      <c r="M139" s="212" t="s">
        <v>1</v>
      </c>
      <c r="N139" s="213" t="s">
        <v>42</v>
      </c>
      <c r="O139" s="87"/>
      <c r="P139" s="214">
        <f>O139*H139</f>
        <v>0</v>
      </c>
      <c r="Q139" s="214">
        <v>0</v>
      </c>
      <c r="R139" s="214">
        <f>Q139*H139</f>
        <v>0</v>
      </c>
      <c r="S139" s="214">
        <v>0</v>
      </c>
      <c r="T139" s="215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16" t="s">
        <v>135</v>
      </c>
      <c r="AT139" s="216" t="s">
        <v>131</v>
      </c>
      <c r="AU139" s="216" t="s">
        <v>85</v>
      </c>
      <c r="AY139" s="13" t="s">
        <v>130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3" t="s">
        <v>85</v>
      </c>
      <c r="BK139" s="217">
        <f>ROUND(I139*H139,2)</f>
        <v>0</v>
      </c>
      <c r="BL139" s="13" t="s">
        <v>136</v>
      </c>
      <c r="BM139" s="216" t="s">
        <v>141</v>
      </c>
    </row>
    <row r="140" s="2" customFormat="1">
      <c r="A140" s="34"/>
      <c r="B140" s="35"/>
      <c r="C140" s="36"/>
      <c r="D140" s="218" t="s">
        <v>137</v>
      </c>
      <c r="E140" s="36"/>
      <c r="F140" s="219" t="s">
        <v>142</v>
      </c>
      <c r="G140" s="36"/>
      <c r="H140" s="36"/>
      <c r="I140" s="220"/>
      <c r="J140" s="36"/>
      <c r="K140" s="36"/>
      <c r="L140" s="40"/>
      <c r="M140" s="221"/>
      <c r="N140" s="222"/>
      <c r="O140" s="87"/>
      <c r="P140" s="87"/>
      <c r="Q140" s="87"/>
      <c r="R140" s="87"/>
      <c r="S140" s="87"/>
      <c r="T140" s="88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3" t="s">
        <v>137</v>
      </c>
      <c r="AU140" s="13" t="s">
        <v>85</v>
      </c>
    </row>
    <row r="141" s="2" customFormat="1" ht="21.75" customHeight="1">
      <c r="A141" s="34"/>
      <c r="B141" s="35"/>
      <c r="C141" s="203" t="s">
        <v>143</v>
      </c>
      <c r="D141" s="203" t="s">
        <v>131</v>
      </c>
      <c r="E141" s="204" t="s">
        <v>144</v>
      </c>
      <c r="F141" s="205" t="s">
        <v>145</v>
      </c>
      <c r="G141" s="206" t="s">
        <v>134</v>
      </c>
      <c r="H141" s="207">
        <v>0.10000000000000001</v>
      </c>
      <c r="I141" s="208"/>
      <c r="J141" s="209">
        <f>ROUND(I141*H141,2)</f>
        <v>0</v>
      </c>
      <c r="K141" s="210"/>
      <c r="L141" s="211"/>
      <c r="M141" s="212" t="s">
        <v>1</v>
      </c>
      <c r="N141" s="213" t="s">
        <v>42</v>
      </c>
      <c r="O141" s="87"/>
      <c r="P141" s="214">
        <f>O141*H141</f>
        <v>0</v>
      </c>
      <c r="Q141" s="214">
        <v>0</v>
      </c>
      <c r="R141" s="214">
        <f>Q141*H141</f>
        <v>0</v>
      </c>
      <c r="S141" s="214">
        <v>0</v>
      </c>
      <c r="T141" s="215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16" t="s">
        <v>135</v>
      </c>
      <c r="AT141" s="216" t="s">
        <v>131</v>
      </c>
      <c r="AU141" s="216" t="s">
        <v>85</v>
      </c>
      <c r="AY141" s="13" t="s">
        <v>130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3" t="s">
        <v>85</v>
      </c>
      <c r="BK141" s="217">
        <f>ROUND(I141*H141,2)</f>
        <v>0</v>
      </c>
      <c r="BL141" s="13" t="s">
        <v>136</v>
      </c>
      <c r="BM141" s="216" t="s">
        <v>135</v>
      </c>
    </row>
    <row r="142" s="2" customFormat="1">
      <c r="A142" s="34"/>
      <c r="B142" s="35"/>
      <c r="C142" s="36"/>
      <c r="D142" s="218" t="s">
        <v>137</v>
      </c>
      <c r="E142" s="36"/>
      <c r="F142" s="219" t="s">
        <v>146</v>
      </c>
      <c r="G142" s="36"/>
      <c r="H142" s="36"/>
      <c r="I142" s="220"/>
      <c r="J142" s="36"/>
      <c r="K142" s="36"/>
      <c r="L142" s="40"/>
      <c r="M142" s="221"/>
      <c r="N142" s="222"/>
      <c r="O142" s="87"/>
      <c r="P142" s="87"/>
      <c r="Q142" s="87"/>
      <c r="R142" s="87"/>
      <c r="S142" s="87"/>
      <c r="T142" s="88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3" t="s">
        <v>137</v>
      </c>
      <c r="AU142" s="13" t="s">
        <v>85</v>
      </c>
    </row>
    <row r="143" s="2" customFormat="1" ht="37.8" customHeight="1">
      <c r="A143" s="34"/>
      <c r="B143" s="35"/>
      <c r="C143" s="203" t="s">
        <v>136</v>
      </c>
      <c r="D143" s="203" t="s">
        <v>131</v>
      </c>
      <c r="E143" s="204" t="s">
        <v>147</v>
      </c>
      <c r="F143" s="205" t="s">
        <v>148</v>
      </c>
      <c r="G143" s="206" t="s">
        <v>134</v>
      </c>
      <c r="H143" s="207">
        <v>1</v>
      </c>
      <c r="I143" s="208"/>
      <c r="J143" s="209">
        <f>ROUND(I143*H143,2)</f>
        <v>0</v>
      </c>
      <c r="K143" s="210"/>
      <c r="L143" s="211"/>
      <c r="M143" s="212" t="s">
        <v>1</v>
      </c>
      <c r="N143" s="213" t="s">
        <v>42</v>
      </c>
      <c r="O143" s="87"/>
      <c r="P143" s="214">
        <f>O143*H143</f>
        <v>0</v>
      </c>
      <c r="Q143" s="214">
        <v>0</v>
      </c>
      <c r="R143" s="214">
        <f>Q143*H143</f>
        <v>0</v>
      </c>
      <c r="S143" s="214">
        <v>0</v>
      </c>
      <c r="T143" s="215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16" t="s">
        <v>135</v>
      </c>
      <c r="AT143" s="216" t="s">
        <v>131</v>
      </c>
      <c r="AU143" s="216" t="s">
        <v>85</v>
      </c>
      <c r="AY143" s="13" t="s">
        <v>130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3" t="s">
        <v>85</v>
      </c>
      <c r="BK143" s="217">
        <f>ROUND(I143*H143,2)</f>
        <v>0</v>
      </c>
      <c r="BL143" s="13" t="s">
        <v>136</v>
      </c>
      <c r="BM143" s="216" t="s">
        <v>149</v>
      </c>
    </row>
    <row r="144" s="2" customFormat="1">
      <c r="A144" s="34"/>
      <c r="B144" s="35"/>
      <c r="C144" s="36"/>
      <c r="D144" s="218" t="s">
        <v>137</v>
      </c>
      <c r="E144" s="36"/>
      <c r="F144" s="219" t="s">
        <v>150</v>
      </c>
      <c r="G144" s="36"/>
      <c r="H144" s="36"/>
      <c r="I144" s="220"/>
      <c r="J144" s="36"/>
      <c r="K144" s="36"/>
      <c r="L144" s="40"/>
      <c r="M144" s="221"/>
      <c r="N144" s="222"/>
      <c r="O144" s="87"/>
      <c r="P144" s="87"/>
      <c r="Q144" s="87"/>
      <c r="R144" s="87"/>
      <c r="S144" s="87"/>
      <c r="T144" s="88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3" t="s">
        <v>137</v>
      </c>
      <c r="AU144" s="13" t="s">
        <v>85</v>
      </c>
    </row>
    <row r="145" s="2" customFormat="1" ht="37.8" customHeight="1">
      <c r="A145" s="34"/>
      <c r="B145" s="35"/>
      <c r="C145" s="203" t="s">
        <v>151</v>
      </c>
      <c r="D145" s="203" t="s">
        <v>131</v>
      </c>
      <c r="E145" s="204" t="s">
        <v>152</v>
      </c>
      <c r="F145" s="205" t="s">
        <v>153</v>
      </c>
      <c r="G145" s="206" t="s">
        <v>134</v>
      </c>
      <c r="H145" s="207">
        <v>1</v>
      </c>
      <c r="I145" s="208"/>
      <c r="J145" s="209">
        <f>ROUND(I145*H145,2)</f>
        <v>0</v>
      </c>
      <c r="K145" s="210"/>
      <c r="L145" s="211"/>
      <c r="M145" s="212" t="s">
        <v>1</v>
      </c>
      <c r="N145" s="213" t="s">
        <v>42</v>
      </c>
      <c r="O145" s="87"/>
      <c r="P145" s="214">
        <f>O145*H145</f>
        <v>0</v>
      </c>
      <c r="Q145" s="214">
        <v>0</v>
      </c>
      <c r="R145" s="214">
        <f>Q145*H145</f>
        <v>0</v>
      </c>
      <c r="S145" s="214">
        <v>0</v>
      </c>
      <c r="T145" s="215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16" t="s">
        <v>135</v>
      </c>
      <c r="AT145" s="216" t="s">
        <v>131</v>
      </c>
      <c r="AU145" s="216" t="s">
        <v>85</v>
      </c>
      <c r="AY145" s="13" t="s">
        <v>130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3" t="s">
        <v>85</v>
      </c>
      <c r="BK145" s="217">
        <f>ROUND(I145*H145,2)</f>
        <v>0</v>
      </c>
      <c r="BL145" s="13" t="s">
        <v>136</v>
      </c>
      <c r="BM145" s="216" t="s">
        <v>154</v>
      </c>
    </row>
    <row r="146" s="2" customFormat="1">
      <c r="A146" s="34"/>
      <c r="B146" s="35"/>
      <c r="C146" s="36"/>
      <c r="D146" s="218" t="s">
        <v>137</v>
      </c>
      <c r="E146" s="36"/>
      <c r="F146" s="219" t="s">
        <v>155</v>
      </c>
      <c r="G146" s="36"/>
      <c r="H146" s="36"/>
      <c r="I146" s="220"/>
      <c r="J146" s="36"/>
      <c r="K146" s="36"/>
      <c r="L146" s="40"/>
      <c r="M146" s="221"/>
      <c r="N146" s="222"/>
      <c r="O146" s="87"/>
      <c r="P146" s="87"/>
      <c r="Q146" s="87"/>
      <c r="R146" s="87"/>
      <c r="S146" s="87"/>
      <c r="T146" s="88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3" t="s">
        <v>137</v>
      </c>
      <c r="AU146" s="13" t="s">
        <v>85</v>
      </c>
    </row>
    <row r="147" s="11" customFormat="1" ht="25.92" customHeight="1">
      <c r="A147" s="11"/>
      <c r="B147" s="189"/>
      <c r="C147" s="190"/>
      <c r="D147" s="191" t="s">
        <v>76</v>
      </c>
      <c r="E147" s="192" t="s">
        <v>156</v>
      </c>
      <c r="F147" s="192" t="s">
        <v>157</v>
      </c>
      <c r="G147" s="190"/>
      <c r="H147" s="190"/>
      <c r="I147" s="193"/>
      <c r="J147" s="194">
        <f>BK147</f>
        <v>0</v>
      </c>
      <c r="K147" s="190"/>
      <c r="L147" s="195"/>
      <c r="M147" s="196"/>
      <c r="N147" s="197"/>
      <c r="O147" s="197"/>
      <c r="P147" s="198">
        <f>SUM(P148:P169)</f>
        <v>0</v>
      </c>
      <c r="Q147" s="197"/>
      <c r="R147" s="198">
        <f>SUM(R148:R169)</f>
        <v>0</v>
      </c>
      <c r="S147" s="197"/>
      <c r="T147" s="199">
        <f>SUM(T148:T169)</f>
        <v>0</v>
      </c>
      <c r="U147" s="11"/>
      <c r="V147" s="11"/>
      <c r="W147" s="11"/>
      <c r="X147" s="11"/>
      <c r="Y147" s="11"/>
      <c r="Z147" s="11"/>
      <c r="AA147" s="11"/>
      <c r="AB147" s="11"/>
      <c r="AC147" s="11"/>
      <c r="AD147" s="11"/>
      <c r="AE147" s="11"/>
      <c r="AR147" s="200" t="s">
        <v>85</v>
      </c>
      <c r="AT147" s="201" t="s">
        <v>76</v>
      </c>
      <c r="AU147" s="201" t="s">
        <v>77</v>
      </c>
      <c r="AY147" s="200" t="s">
        <v>130</v>
      </c>
      <c r="BK147" s="202">
        <f>SUM(BK148:BK169)</f>
        <v>0</v>
      </c>
    </row>
    <row r="148" s="2" customFormat="1" ht="49.05" customHeight="1">
      <c r="A148" s="34"/>
      <c r="B148" s="35"/>
      <c r="C148" s="203" t="s">
        <v>141</v>
      </c>
      <c r="D148" s="203" t="s">
        <v>131</v>
      </c>
      <c r="E148" s="204" t="s">
        <v>158</v>
      </c>
      <c r="F148" s="205" t="s">
        <v>159</v>
      </c>
      <c r="G148" s="206" t="s">
        <v>134</v>
      </c>
      <c r="H148" s="207">
        <v>2</v>
      </c>
      <c r="I148" s="208"/>
      <c r="J148" s="209">
        <f>ROUND(I148*H148,2)</f>
        <v>0</v>
      </c>
      <c r="K148" s="210"/>
      <c r="L148" s="211"/>
      <c r="M148" s="212" t="s">
        <v>1</v>
      </c>
      <c r="N148" s="213" t="s">
        <v>42</v>
      </c>
      <c r="O148" s="87"/>
      <c r="P148" s="214">
        <f>O148*H148</f>
        <v>0</v>
      </c>
      <c r="Q148" s="214">
        <v>0</v>
      </c>
      <c r="R148" s="214">
        <f>Q148*H148</f>
        <v>0</v>
      </c>
      <c r="S148" s="214">
        <v>0</v>
      </c>
      <c r="T148" s="215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16" t="s">
        <v>135</v>
      </c>
      <c r="AT148" s="216" t="s">
        <v>131</v>
      </c>
      <c r="AU148" s="216" t="s">
        <v>85</v>
      </c>
      <c r="AY148" s="13" t="s">
        <v>130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3" t="s">
        <v>85</v>
      </c>
      <c r="BK148" s="217">
        <f>ROUND(I148*H148,2)</f>
        <v>0</v>
      </c>
      <c r="BL148" s="13" t="s">
        <v>136</v>
      </c>
      <c r="BM148" s="216" t="s">
        <v>160</v>
      </c>
    </row>
    <row r="149" s="2" customFormat="1">
      <c r="A149" s="34"/>
      <c r="B149" s="35"/>
      <c r="C149" s="36"/>
      <c r="D149" s="218" t="s">
        <v>137</v>
      </c>
      <c r="E149" s="36"/>
      <c r="F149" s="219" t="s">
        <v>161</v>
      </c>
      <c r="G149" s="36"/>
      <c r="H149" s="36"/>
      <c r="I149" s="220"/>
      <c r="J149" s="36"/>
      <c r="K149" s="36"/>
      <c r="L149" s="40"/>
      <c r="M149" s="221"/>
      <c r="N149" s="222"/>
      <c r="O149" s="87"/>
      <c r="P149" s="87"/>
      <c r="Q149" s="87"/>
      <c r="R149" s="87"/>
      <c r="S149" s="87"/>
      <c r="T149" s="88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3" t="s">
        <v>137</v>
      </c>
      <c r="AU149" s="13" t="s">
        <v>85</v>
      </c>
    </row>
    <row r="150" s="2" customFormat="1" ht="49.05" customHeight="1">
      <c r="A150" s="34"/>
      <c r="B150" s="35"/>
      <c r="C150" s="203" t="s">
        <v>162</v>
      </c>
      <c r="D150" s="203" t="s">
        <v>131</v>
      </c>
      <c r="E150" s="204" t="s">
        <v>163</v>
      </c>
      <c r="F150" s="205" t="s">
        <v>164</v>
      </c>
      <c r="G150" s="206" t="s">
        <v>134</v>
      </c>
      <c r="H150" s="207">
        <v>2</v>
      </c>
      <c r="I150" s="208"/>
      <c r="J150" s="209">
        <f>ROUND(I150*H150,2)</f>
        <v>0</v>
      </c>
      <c r="K150" s="210"/>
      <c r="L150" s="211"/>
      <c r="M150" s="212" t="s">
        <v>1</v>
      </c>
      <c r="N150" s="213" t="s">
        <v>42</v>
      </c>
      <c r="O150" s="87"/>
      <c r="P150" s="214">
        <f>O150*H150</f>
        <v>0</v>
      </c>
      <c r="Q150" s="214">
        <v>0</v>
      </c>
      <c r="R150" s="214">
        <f>Q150*H150</f>
        <v>0</v>
      </c>
      <c r="S150" s="214">
        <v>0</v>
      </c>
      <c r="T150" s="215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16" t="s">
        <v>135</v>
      </c>
      <c r="AT150" s="216" t="s">
        <v>131</v>
      </c>
      <c r="AU150" s="216" t="s">
        <v>85</v>
      </c>
      <c r="AY150" s="13" t="s">
        <v>130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3" t="s">
        <v>85</v>
      </c>
      <c r="BK150" s="217">
        <f>ROUND(I150*H150,2)</f>
        <v>0</v>
      </c>
      <c r="BL150" s="13" t="s">
        <v>136</v>
      </c>
      <c r="BM150" s="216" t="s">
        <v>165</v>
      </c>
    </row>
    <row r="151" s="2" customFormat="1">
      <c r="A151" s="34"/>
      <c r="B151" s="35"/>
      <c r="C151" s="36"/>
      <c r="D151" s="218" t="s">
        <v>137</v>
      </c>
      <c r="E151" s="36"/>
      <c r="F151" s="219" t="s">
        <v>166</v>
      </c>
      <c r="G151" s="36"/>
      <c r="H151" s="36"/>
      <c r="I151" s="220"/>
      <c r="J151" s="36"/>
      <c r="K151" s="36"/>
      <c r="L151" s="40"/>
      <c r="M151" s="221"/>
      <c r="N151" s="222"/>
      <c r="O151" s="87"/>
      <c r="P151" s="87"/>
      <c r="Q151" s="87"/>
      <c r="R151" s="87"/>
      <c r="S151" s="87"/>
      <c r="T151" s="88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3" t="s">
        <v>137</v>
      </c>
      <c r="AU151" s="13" t="s">
        <v>85</v>
      </c>
    </row>
    <row r="152" s="2" customFormat="1" ht="49.05" customHeight="1">
      <c r="A152" s="34"/>
      <c r="B152" s="35"/>
      <c r="C152" s="203" t="s">
        <v>135</v>
      </c>
      <c r="D152" s="203" t="s">
        <v>131</v>
      </c>
      <c r="E152" s="204" t="s">
        <v>167</v>
      </c>
      <c r="F152" s="205" t="s">
        <v>164</v>
      </c>
      <c r="G152" s="206" t="s">
        <v>134</v>
      </c>
      <c r="H152" s="207">
        <v>2</v>
      </c>
      <c r="I152" s="208"/>
      <c r="J152" s="209">
        <f>ROUND(I152*H152,2)</f>
        <v>0</v>
      </c>
      <c r="K152" s="210"/>
      <c r="L152" s="211"/>
      <c r="M152" s="212" t="s">
        <v>1</v>
      </c>
      <c r="N152" s="213" t="s">
        <v>42</v>
      </c>
      <c r="O152" s="87"/>
      <c r="P152" s="214">
        <f>O152*H152</f>
        <v>0</v>
      </c>
      <c r="Q152" s="214">
        <v>0</v>
      </c>
      <c r="R152" s="214">
        <f>Q152*H152</f>
        <v>0</v>
      </c>
      <c r="S152" s="214">
        <v>0</v>
      </c>
      <c r="T152" s="215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16" t="s">
        <v>135</v>
      </c>
      <c r="AT152" s="216" t="s">
        <v>131</v>
      </c>
      <c r="AU152" s="216" t="s">
        <v>85</v>
      </c>
      <c r="AY152" s="13" t="s">
        <v>130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3" t="s">
        <v>85</v>
      </c>
      <c r="BK152" s="217">
        <f>ROUND(I152*H152,2)</f>
        <v>0</v>
      </c>
      <c r="BL152" s="13" t="s">
        <v>136</v>
      </c>
      <c r="BM152" s="216" t="s">
        <v>168</v>
      </c>
    </row>
    <row r="153" s="2" customFormat="1">
      <c r="A153" s="34"/>
      <c r="B153" s="35"/>
      <c r="C153" s="36"/>
      <c r="D153" s="218" t="s">
        <v>137</v>
      </c>
      <c r="E153" s="36"/>
      <c r="F153" s="219" t="s">
        <v>169</v>
      </c>
      <c r="G153" s="36"/>
      <c r="H153" s="36"/>
      <c r="I153" s="220"/>
      <c r="J153" s="36"/>
      <c r="K153" s="36"/>
      <c r="L153" s="40"/>
      <c r="M153" s="221"/>
      <c r="N153" s="222"/>
      <c r="O153" s="87"/>
      <c r="P153" s="87"/>
      <c r="Q153" s="87"/>
      <c r="R153" s="87"/>
      <c r="S153" s="87"/>
      <c r="T153" s="88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3" t="s">
        <v>137</v>
      </c>
      <c r="AU153" s="13" t="s">
        <v>85</v>
      </c>
    </row>
    <row r="154" s="2" customFormat="1" ht="24.15" customHeight="1">
      <c r="A154" s="34"/>
      <c r="B154" s="35"/>
      <c r="C154" s="203" t="s">
        <v>170</v>
      </c>
      <c r="D154" s="203" t="s">
        <v>131</v>
      </c>
      <c r="E154" s="204" t="s">
        <v>171</v>
      </c>
      <c r="F154" s="205" t="s">
        <v>172</v>
      </c>
      <c r="G154" s="206" t="s">
        <v>134</v>
      </c>
      <c r="H154" s="207">
        <v>0.10000000000000001</v>
      </c>
      <c r="I154" s="208"/>
      <c r="J154" s="209">
        <f>ROUND(I154*H154,2)</f>
        <v>0</v>
      </c>
      <c r="K154" s="210"/>
      <c r="L154" s="211"/>
      <c r="M154" s="212" t="s">
        <v>1</v>
      </c>
      <c r="N154" s="213" t="s">
        <v>42</v>
      </c>
      <c r="O154" s="87"/>
      <c r="P154" s="214">
        <f>O154*H154</f>
        <v>0</v>
      </c>
      <c r="Q154" s="214">
        <v>0</v>
      </c>
      <c r="R154" s="214">
        <f>Q154*H154</f>
        <v>0</v>
      </c>
      <c r="S154" s="214">
        <v>0</v>
      </c>
      <c r="T154" s="215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16" t="s">
        <v>135</v>
      </c>
      <c r="AT154" s="216" t="s">
        <v>131</v>
      </c>
      <c r="AU154" s="216" t="s">
        <v>85</v>
      </c>
      <c r="AY154" s="13" t="s">
        <v>130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3" t="s">
        <v>85</v>
      </c>
      <c r="BK154" s="217">
        <f>ROUND(I154*H154,2)</f>
        <v>0</v>
      </c>
      <c r="BL154" s="13" t="s">
        <v>136</v>
      </c>
      <c r="BM154" s="216" t="s">
        <v>173</v>
      </c>
    </row>
    <row r="155" s="2" customFormat="1">
      <c r="A155" s="34"/>
      <c r="B155" s="35"/>
      <c r="C155" s="36"/>
      <c r="D155" s="218" t="s">
        <v>137</v>
      </c>
      <c r="E155" s="36"/>
      <c r="F155" s="219" t="s">
        <v>174</v>
      </c>
      <c r="G155" s="36"/>
      <c r="H155" s="36"/>
      <c r="I155" s="220"/>
      <c r="J155" s="36"/>
      <c r="K155" s="36"/>
      <c r="L155" s="40"/>
      <c r="M155" s="221"/>
      <c r="N155" s="222"/>
      <c r="O155" s="87"/>
      <c r="P155" s="87"/>
      <c r="Q155" s="87"/>
      <c r="R155" s="87"/>
      <c r="S155" s="87"/>
      <c r="T155" s="88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3" t="s">
        <v>137</v>
      </c>
      <c r="AU155" s="13" t="s">
        <v>85</v>
      </c>
    </row>
    <row r="156" s="2" customFormat="1" ht="44.25" customHeight="1">
      <c r="A156" s="34"/>
      <c r="B156" s="35"/>
      <c r="C156" s="203" t="s">
        <v>149</v>
      </c>
      <c r="D156" s="203" t="s">
        <v>131</v>
      </c>
      <c r="E156" s="204" t="s">
        <v>175</v>
      </c>
      <c r="F156" s="205" t="s">
        <v>176</v>
      </c>
      <c r="G156" s="206" t="s">
        <v>134</v>
      </c>
      <c r="H156" s="207">
        <v>0.10000000000000001</v>
      </c>
      <c r="I156" s="208"/>
      <c r="J156" s="209">
        <f>ROUND(I156*H156,2)</f>
        <v>0</v>
      </c>
      <c r="K156" s="210"/>
      <c r="L156" s="211"/>
      <c r="M156" s="212" t="s">
        <v>1</v>
      </c>
      <c r="N156" s="213" t="s">
        <v>42</v>
      </c>
      <c r="O156" s="87"/>
      <c r="P156" s="214">
        <f>O156*H156</f>
        <v>0</v>
      </c>
      <c r="Q156" s="214">
        <v>0</v>
      </c>
      <c r="R156" s="214">
        <f>Q156*H156</f>
        <v>0</v>
      </c>
      <c r="S156" s="214">
        <v>0</v>
      </c>
      <c r="T156" s="215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16" t="s">
        <v>135</v>
      </c>
      <c r="AT156" s="216" t="s">
        <v>131</v>
      </c>
      <c r="AU156" s="216" t="s">
        <v>85</v>
      </c>
      <c r="AY156" s="13" t="s">
        <v>130</v>
      </c>
      <c r="BE156" s="217">
        <f>IF(N156="základní",J156,0)</f>
        <v>0</v>
      </c>
      <c r="BF156" s="217">
        <f>IF(N156="snížená",J156,0)</f>
        <v>0</v>
      </c>
      <c r="BG156" s="217">
        <f>IF(N156="zákl. přenesená",J156,0)</f>
        <v>0</v>
      </c>
      <c r="BH156" s="217">
        <f>IF(N156="sníž. přenesená",J156,0)</f>
        <v>0</v>
      </c>
      <c r="BI156" s="217">
        <f>IF(N156="nulová",J156,0)</f>
        <v>0</v>
      </c>
      <c r="BJ156" s="13" t="s">
        <v>85</v>
      </c>
      <c r="BK156" s="217">
        <f>ROUND(I156*H156,2)</f>
        <v>0</v>
      </c>
      <c r="BL156" s="13" t="s">
        <v>136</v>
      </c>
      <c r="BM156" s="216" t="s">
        <v>177</v>
      </c>
    </row>
    <row r="157" s="2" customFormat="1">
      <c r="A157" s="34"/>
      <c r="B157" s="35"/>
      <c r="C157" s="36"/>
      <c r="D157" s="218" t="s">
        <v>137</v>
      </c>
      <c r="E157" s="36"/>
      <c r="F157" s="219" t="s">
        <v>178</v>
      </c>
      <c r="G157" s="36"/>
      <c r="H157" s="36"/>
      <c r="I157" s="220"/>
      <c r="J157" s="36"/>
      <c r="K157" s="36"/>
      <c r="L157" s="40"/>
      <c r="M157" s="221"/>
      <c r="N157" s="222"/>
      <c r="O157" s="87"/>
      <c r="P157" s="87"/>
      <c r="Q157" s="87"/>
      <c r="R157" s="87"/>
      <c r="S157" s="87"/>
      <c r="T157" s="88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3" t="s">
        <v>137</v>
      </c>
      <c r="AU157" s="13" t="s">
        <v>85</v>
      </c>
    </row>
    <row r="158" s="2" customFormat="1" ht="24.15" customHeight="1">
      <c r="A158" s="34"/>
      <c r="B158" s="35"/>
      <c r="C158" s="203" t="s">
        <v>179</v>
      </c>
      <c r="D158" s="203" t="s">
        <v>131</v>
      </c>
      <c r="E158" s="204" t="s">
        <v>180</v>
      </c>
      <c r="F158" s="205" t="s">
        <v>181</v>
      </c>
      <c r="G158" s="206" t="s">
        <v>134</v>
      </c>
      <c r="H158" s="207">
        <v>0.10000000000000001</v>
      </c>
      <c r="I158" s="208"/>
      <c r="J158" s="209">
        <f>ROUND(I158*H158,2)</f>
        <v>0</v>
      </c>
      <c r="K158" s="210"/>
      <c r="L158" s="211"/>
      <c r="M158" s="212" t="s">
        <v>1</v>
      </c>
      <c r="N158" s="213" t="s">
        <v>42</v>
      </c>
      <c r="O158" s="87"/>
      <c r="P158" s="214">
        <f>O158*H158</f>
        <v>0</v>
      </c>
      <c r="Q158" s="214">
        <v>0</v>
      </c>
      <c r="R158" s="214">
        <f>Q158*H158</f>
        <v>0</v>
      </c>
      <c r="S158" s="214">
        <v>0</v>
      </c>
      <c r="T158" s="215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16" t="s">
        <v>135</v>
      </c>
      <c r="AT158" s="216" t="s">
        <v>131</v>
      </c>
      <c r="AU158" s="216" t="s">
        <v>85</v>
      </c>
      <c r="AY158" s="13" t="s">
        <v>130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13" t="s">
        <v>85</v>
      </c>
      <c r="BK158" s="217">
        <f>ROUND(I158*H158,2)</f>
        <v>0</v>
      </c>
      <c r="BL158" s="13" t="s">
        <v>136</v>
      </c>
      <c r="BM158" s="216" t="s">
        <v>182</v>
      </c>
    </row>
    <row r="159" s="2" customFormat="1">
      <c r="A159" s="34"/>
      <c r="B159" s="35"/>
      <c r="C159" s="36"/>
      <c r="D159" s="218" t="s">
        <v>137</v>
      </c>
      <c r="E159" s="36"/>
      <c r="F159" s="219" t="s">
        <v>183</v>
      </c>
      <c r="G159" s="36"/>
      <c r="H159" s="36"/>
      <c r="I159" s="220"/>
      <c r="J159" s="36"/>
      <c r="K159" s="36"/>
      <c r="L159" s="40"/>
      <c r="M159" s="221"/>
      <c r="N159" s="222"/>
      <c r="O159" s="87"/>
      <c r="P159" s="87"/>
      <c r="Q159" s="87"/>
      <c r="R159" s="87"/>
      <c r="S159" s="87"/>
      <c r="T159" s="88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3" t="s">
        <v>137</v>
      </c>
      <c r="AU159" s="13" t="s">
        <v>85</v>
      </c>
    </row>
    <row r="160" s="2" customFormat="1" ht="44.25" customHeight="1">
      <c r="A160" s="34"/>
      <c r="B160" s="35"/>
      <c r="C160" s="203" t="s">
        <v>154</v>
      </c>
      <c r="D160" s="203" t="s">
        <v>131</v>
      </c>
      <c r="E160" s="204" t="s">
        <v>184</v>
      </c>
      <c r="F160" s="205" t="s">
        <v>185</v>
      </c>
      <c r="G160" s="206" t="s">
        <v>134</v>
      </c>
      <c r="H160" s="207">
        <v>2</v>
      </c>
      <c r="I160" s="208"/>
      <c r="J160" s="209">
        <f>ROUND(I160*H160,2)</f>
        <v>0</v>
      </c>
      <c r="K160" s="210"/>
      <c r="L160" s="211"/>
      <c r="M160" s="212" t="s">
        <v>1</v>
      </c>
      <c r="N160" s="213" t="s">
        <v>42</v>
      </c>
      <c r="O160" s="87"/>
      <c r="P160" s="214">
        <f>O160*H160</f>
        <v>0</v>
      </c>
      <c r="Q160" s="214">
        <v>0</v>
      </c>
      <c r="R160" s="214">
        <f>Q160*H160</f>
        <v>0</v>
      </c>
      <c r="S160" s="214">
        <v>0</v>
      </c>
      <c r="T160" s="215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16" t="s">
        <v>135</v>
      </c>
      <c r="AT160" s="216" t="s">
        <v>131</v>
      </c>
      <c r="AU160" s="216" t="s">
        <v>85</v>
      </c>
      <c r="AY160" s="13" t="s">
        <v>130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3" t="s">
        <v>85</v>
      </c>
      <c r="BK160" s="217">
        <f>ROUND(I160*H160,2)</f>
        <v>0</v>
      </c>
      <c r="BL160" s="13" t="s">
        <v>136</v>
      </c>
      <c r="BM160" s="216" t="s">
        <v>186</v>
      </c>
    </row>
    <row r="161" s="2" customFormat="1">
      <c r="A161" s="34"/>
      <c r="B161" s="35"/>
      <c r="C161" s="36"/>
      <c r="D161" s="218" t="s">
        <v>137</v>
      </c>
      <c r="E161" s="36"/>
      <c r="F161" s="219" t="s">
        <v>187</v>
      </c>
      <c r="G161" s="36"/>
      <c r="H161" s="36"/>
      <c r="I161" s="220"/>
      <c r="J161" s="36"/>
      <c r="K161" s="36"/>
      <c r="L161" s="40"/>
      <c r="M161" s="221"/>
      <c r="N161" s="222"/>
      <c r="O161" s="87"/>
      <c r="P161" s="87"/>
      <c r="Q161" s="87"/>
      <c r="R161" s="87"/>
      <c r="S161" s="87"/>
      <c r="T161" s="88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3" t="s">
        <v>137</v>
      </c>
      <c r="AU161" s="13" t="s">
        <v>85</v>
      </c>
    </row>
    <row r="162" s="2" customFormat="1" ht="62.7" customHeight="1">
      <c r="A162" s="34"/>
      <c r="B162" s="35"/>
      <c r="C162" s="203" t="s">
        <v>188</v>
      </c>
      <c r="D162" s="203" t="s">
        <v>131</v>
      </c>
      <c r="E162" s="204" t="s">
        <v>189</v>
      </c>
      <c r="F162" s="205" t="s">
        <v>190</v>
      </c>
      <c r="G162" s="206" t="s">
        <v>134</v>
      </c>
      <c r="H162" s="207">
        <v>2</v>
      </c>
      <c r="I162" s="208"/>
      <c r="J162" s="209">
        <f>ROUND(I162*H162,2)</f>
        <v>0</v>
      </c>
      <c r="K162" s="210"/>
      <c r="L162" s="211"/>
      <c r="M162" s="212" t="s">
        <v>1</v>
      </c>
      <c r="N162" s="213" t="s">
        <v>42</v>
      </c>
      <c r="O162" s="87"/>
      <c r="P162" s="214">
        <f>O162*H162</f>
        <v>0</v>
      </c>
      <c r="Q162" s="214">
        <v>0</v>
      </c>
      <c r="R162" s="214">
        <f>Q162*H162</f>
        <v>0</v>
      </c>
      <c r="S162" s="214">
        <v>0</v>
      </c>
      <c r="T162" s="215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16" t="s">
        <v>135</v>
      </c>
      <c r="AT162" s="216" t="s">
        <v>131</v>
      </c>
      <c r="AU162" s="216" t="s">
        <v>85</v>
      </c>
      <c r="AY162" s="13" t="s">
        <v>130</v>
      </c>
      <c r="BE162" s="217">
        <f>IF(N162="základní",J162,0)</f>
        <v>0</v>
      </c>
      <c r="BF162" s="217">
        <f>IF(N162="snížená",J162,0)</f>
        <v>0</v>
      </c>
      <c r="BG162" s="217">
        <f>IF(N162="zákl. přenesená",J162,0)</f>
        <v>0</v>
      </c>
      <c r="BH162" s="217">
        <f>IF(N162="sníž. přenesená",J162,0)</f>
        <v>0</v>
      </c>
      <c r="BI162" s="217">
        <f>IF(N162="nulová",J162,0)</f>
        <v>0</v>
      </c>
      <c r="BJ162" s="13" t="s">
        <v>85</v>
      </c>
      <c r="BK162" s="217">
        <f>ROUND(I162*H162,2)</f>
        <v>0</v>
      </c>
      <c r="BL162" s="13" t="s">
        <v>136</v>
      </c>
      <c r="BM162" s="216" t="s">
        <v>191</v>
      </c>
    </row>
    <row r="163" s="2" customFormat="1">
      <c r="A163" s="34"/>
      <c r="B163" s="35"/>
      <c r="C163" s="36"/>
      <c r="D163" s="218" t="s">
        <v>137</v>
      </c>
      <c r="E163" s="36"/>
      <c r="F163" s="219" t="s">
        <v>192</v>
      </c>
      <c r="G163" s="36"/>
      <c r="H163" s="36"/>
      <c r="I163" s="220"/>
      <c r="J163" s="36"/>
      <c r="K163" s="36"/>
      <c r="L163" s="40"/>
      <c r="M163" s="221"/>
      <c r="N163" s="222"/>
      <c r="O163" s="87"/>
      <c r="P163" s="87"/>
      <c r="Q163" s="87"/>
      <c r="R163" s="87"/>
      <c r="S163" s="87"/>
      <c r="T163" s="88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3" t="s">
        <v>137</v>
      </c>
      <c r="AU163" s="13" t="s">
        <v>85</v>
      </c>
    </row>
    <row r="164" s="2" customFormat="1" ht="16.5" customHeight="1">
      <c r="A164" s="34"/>
      <c r="B164" s="35"/>
      <c r="C164" s="203" t="s">
        <v>193</v>
      </c>
      <c r="D164" s="203" t="s">
        <v>131</v>
      </c>
      <c r="E164" s="204" t="s">
        <v>194</v>
      </c>
      <c r="F164" s="205" t="s">
        <v>195</v>
      </c>
      <c r="G164" s="206" t="s">
        <v>134</v>
      </c>
      <c r="H164" s="207">
        <v>0.10000000000000001</v>
      </c>
      <c r="I164" s="208"/>
      <c r="J164" s="209">
        <f>ROUND(I164*H164,2)</f>
        <v>0</v>
      </c>
      <c r="K164" s="210"/>
      <c r="L164" s="211"/>
      <c r="M164" s="212" t="s">
        <v>1</v>
      </c>
      <c r="N164" s="213" t="s">
        <v>42</v>
      </c>
      <c r="O164" s="87"/>
      <c r="P164" s="214">
        <f>O164*H164</f>
        <v>0</v>
      </c>
      <c r="Q164" s="214">
        <v>0</v>
      </c>
      <c r="R164" s="214">
        <f>Q164*H164</f>
        <v>0</v>
      </c>
      <c r="S164" s="214">
        <v>0</v>
      </c>
      <c r="T164" s="215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16" t="s">
        <v>135</v>
      </c>
      <c r="AT164" s="216" t="s">
        <v>131</v>
      </c>
      <c r="AU164" s="216" t="s">
        <v>85</v>
      </c>
      <c r="AY164" s="13" t="s">
        <v>130</v>
      </c>
      <c r="BE164" s="217">
        <f>IF(N164="základní",J164,0)</f>
        <v>0</v>
      </c>
      <c r="BF164" s="217">
        <f>IF(N164="snížená",J164,0)</f>
        <v>0</v>
      </c>
      <c r="BG164" s="217">
        <f>IF(N164="zákl. přenesená",J164,0)</f>
        <v>0</v>
      </c>
      <c r="BH164" s="217">
        <f>IF(N164="sníž. přenesená",J164,0)</f>
        <v>0</v>
      </c>
      <c r="BI164" s="217">
        <f>IF(N164="nulová",J164,0)</f>
        <v>0</v>
      </c>
      <c r="BJ164" s="13" t="s">
        <v>85</v>
      </c>
      <c r="BK164" s="217">
        <f>ROUND(I164*H164,2)</f>
        <v>0</v>
      </c>
      <c r="BL164" s="13" t="s">
        <v>136</v>
      </c>
      <c r="BM164" s="216" t="s">
        <v>196</v>
      </c>
    </row>
    <row r="165" s="2" customFormat="1">
      <c r="A165" s="34"/>
      <c r="B165" s="35"/>
      <c r="C165" s="36"/>
      <c r="D165" s="218" t="s">
        <v>137</v>
      </c>
      <c r="E165" s="36"/>
      <c r="F165" s="219" t="s">
        <v>197</v>
      </c>
      <c r="G165" s="36"/>
      <c r="H165" s="36"/>
      <c r="I165" s="220"/>
      <c r="J165" s="36"/>
      <c r="K165" s="36"/>
      <c r="L165" s="40"/>
      <c r="M165" s="221"/>
      <c r="N165" s="222"/>
      <c r="O165" s="87"/>
      <c r="P165" s="87"/>
      <c r="Q165" s="87"/>
      <c r="R165" s="87"/>
      <c r="S165" s="87"/>
      <c r="T165" s="88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3" t="s">
        <v>137</v>
      </c>
      <c r="AU165" s="13" t="s">
        <v>85</v>
      </c>
    </row>
    <row r="166" s="2" customFormat="1" ht="37.8" customHeight="1">
      <c r="A166" s="34"/>
      <c r="B166" s="35"/>
      <c r="C166" s="203" t="s">
        <v>8</v>
      </c>
      <c r="D166" s="203" t="s">
        <v>131</v>
      </c>
      <c r="E166" s="204" t="s">
        <v>198</v>
      </c>
      <c r="F166" s="205" t="s">
        <v>199</v>
      </c>
      <c r="G166" s="206" t="s">
        <v>134</v>
      </c>
      <c r="H166" s="207">
        <v>2</v>
      </c>
      <c r="I166" s="208"/>
      <c r="J166" s="209">
        <f>ROUND(I166*H166,2)</f>
        <v>0</v>
      </c>
      <c r="K166" s="210"/>
      <c r="L166" s="211"/>
      <c r="M166" s="212" t="s">
        <v>1</v>
      </c>
      <c r="N166" s="213" t="s">
        <v>42</v>
      </c>
      <c r="O166" s="87"/>
      <c r="P166" s="214">
        <f>O166*H166</f>
        <v>0</v>
      </c>
      <c r="Q166" s="214">
        <v>0</v>
      </c>
      <c r="R166" s="214">
        <f>Q166*H166</f>
        <v>0</v>
      </c>
      <c r="S166" s="214">
        <v>0</v>
      </c>
      <c r="T166" s="215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16" t="s">
        <v>135</v>
      </c>
      <c r="AT166" s="216" t="s">
        <v>131</v>
      </c>
      <c r="AU166" s="216" t="s">
        <v>85</v>
      </c>
      <c r="AY166" s="13" t="s">
        <v>130</v>
      </c>
      <c r="BE166" s="217">
        <f>IF(N166="základní",J166,0)</f>
        <v>0</v>
      </c>
      <c r="BF166" s="217">
        <f>IF(N166="snížená",J166,0)</f>
        <v>0</v>
      </c>
      <c r="BG166" s="217">
        <f>IF(N166="zákl. přenesená",J166,0)</f>
        <v>0</v>
      </c>
      <c r="BH166" s="217">
        <f>IF(N166="sníž. přenesená",J166,0)</f>
        <v>0</v>
      </c>
      <c r="BI166" s="217">
        <f>IF(N166="nulová",J166,0)</f>
        <v>0</v>
      </c>
      <c r="BJ166" s="13" t="s">
        <v>85</v>
      </c>
      <c r="BK166" s="217">
        <f>ROUND(I166*H166,2)</f>
        <v>0</v>
      </c>
      <c r="BL166" s="13" t="s">
        <v>136</v>
      </c>
      <c r="BM166" s="216" t="s">
        <v>200</v>
      </c>
    </row>
    <row r="167" s="2" customFormat="1">
      <c r="A167" s="34"/>
      <c r="B167" s="35"/>
      <c r="C167" s="36"/>
      <c r="D167" s="218" t="s">
        <v>137</v>
      </c>
      <c r="E167" s="36"/>
      <c r="F167" s="219" t="s">
        <v>201</v>
      </c>
      <c r="G167" s="36"/>
      <c r="H167" s="36"/>
      <c r="I167" s="220"/>
      <c r="J167" s="36"/>
      <c r="K167" s="36"/>
      <c r="L167" s="40"/>
      <c r="M167" s="221"/>
      <c r="N167" s="222"/>
      <c r="O167" s="87"/>
      <c r="P167" s="87"/>
      <c r="Q167" s="87"/>
      <c r="R167" s="87"/>
      <c r="S167" s="87"/>
      <c r="T167" s="88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3" t="s">
        <v>137</v>
      </c>
      <c r="AU167" s="13" t="s">
        <v>85</v>
      </c>
    </row>
    <row r="168" s="2" customFormat="1" ht="16.5" customHeight="1">
      <c r="A168" s="34"/>
      <c r="B168" s="35"/>
      <c r="C168" s="203" t="s">
        <v>160</v>
      </c>
      <c r="D168" s="203" t="s">
        <v>131</v>
      </c>
      <c r="E168" s="204" t="s">
        <v>202</v>
      </c>
      <c r="F168" s="205" t="s">
        <v>203</v>
      </c>
      <c r="G168" s="206" t="s">
        <v>134</v>
      </c>
      <c r="H168" s="207">
        <v>2</v>
      </c>
      <c r="I168" s="208"/>
      <c r="J168" s="209">
        <f>ROUND(I168*H168,2)</f>
        <v>0</v>
      </c>
      <c r="K168" s="210"/>
      <c r="L168" s="211"/>
      <c r="M168" s="212" t="s">
        <v>1</v>
      </c>
      <c r="N168" s="213" t="s">
        <v>42</v>
      </c>
      <c r="O168" s="87"/>
      <c r="P168" s="214">
        <f>O168*H168</f>
        <v>0</v>
      </c>
      <c r="Q168" s="214">
        <v>0</v>
      </c>
      <c r="R168" s="214">
        <f>Q168*H168</f>
        <v>0</v>
      </c>
      <c r="S168" s="214">
        <v>0</v>
      </c>
      <c r="T168" s="215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16" t="s">
        <v>135</v>
      </c>
      <c r="AT168" s="216" t="s">
        <v>131</v>
      </c>
      <c r="AU168" s="216" t="s">
        <v>85</v>
      </c>
      <c r="AY168" s="13" t="s">
        <v>130</v>
      </c>
      <c r="BE168" s="217">
        <f>IF(N168="základní",J168,0)</f>
        <v>0</v>
      </c>
      <c r="BF168" s="217">
        <f>IF(N168="snížená",J168,0)</f>
        <v>0</v>
      </c>
      <c r="BG168" s="217">
        <f>IF(N168="zákl. přenesená",J168,0)</f>
        <v>0</v>
      </c>
      <c r="BH168" s="217">
        <f>IF(N168="sníž. přenesená",J168,0)</f>
        <v>0</v>
      </c>
      <c r="BI168" s="217">
        <f>IF(N168="nulová",J168,0)</f>
        <v>0</v>
      </c>
      <c r="BJ168" s="13" t="s">
        <v>85</v>
      </c>
      <c r="BK168" s="217">
        <f>ROUND(I168*H168,2)</f>
        <v>0</v>
      </c>
      <c r="BL168" s="13" t="s">
        <v>136</v>
      </c>
      <c r="BM168" s="216" t="s">
        <v>204</v>
      </c>
    </row>
    <row r="169" s="2" customFormat="1">
      <c r="A169" s="34"/>
      <c r="B169" s="35"/>
      <c r="C169" s="36"/>
      <c r="D169" s="218" t="s">
        <v>137</v>
      </c>
      <c r="E169" s="36"/>
      <c r="F169" s="219" t="s">
        <v>205</v>
      </c>
      <c r="G169" s="36"/>
      <c r="H169" s="36"/>
      <c r="I169" s="220"/>
      <c r="J169" s="36"/>
      <c r="K169" s="36"/>
      <c r="L169" s="40"/>
      <c r="M169" s="221"/>
      <c r="N169" s="222"/>
      <c r="O169" s="87"/>
      <c r="P169" s="87"/>
      <c r="Q169" s="87"/>
      <c r="R169" s="87"/>
      <c r="S169" s="87"/>
      <c r="T169" s="88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3" t="s">
        <v>137</v>
      </c>
      <c r="AU169" s="13" t="s">
        <v>85</v>
      </c>
    </row>
    <row r="170" s="11" customFormat="1" ht="25.92" customHeight="1">
      <c r="A170" s="11"/>
      <c r="B170" s="189"/>
      <c r="C170" s="190"/>
      <c r="D170" s="191" t="s">
        <v>76</v>
      </c>
      <c r="E170" s="192" t="s">
        <v>206</v>
      </c>
      <c r="F170" s="192" t="s">
        <v>207</v>
      </c>
      <c r="G170" s="190"/>
      <c r="H170" s="190"/>
      <c r="I170" s="193"/>
      <c r="J170" s="194">
        <f>BK170</f>
        <v>0</v>
      </c>
      <c r="K170" s="190"/>
      <c r="L170" s="195"/>
      <c r="M170" s="196"/>
      <c r="N170" s="197"/>
      <c r="O170" s="197"/>
      <c r="P170" s="198">
        <f>SUM(P171:P254)</f>
        <v>0</v>
      </c>
      <c r="Q170" s="197"/>
      <c r="R170" s="198">
        <f>SUM(R171:R254)</f>
        <v>0</v>
      </c>
      <c r="S170" s="197"/>
      <c r="T170" s="199">
        <f>SUM(T171:T254)</f>
        <v>0</v>
      </c>
      <c r="U170" s="11"/>
      <c r="V170" s="11"/>
      <c r="W170" s="11"/>
      <c r="X170" s="11"/>
      <c r="Y170" s="11"/>
      <c r="Z170" s="11"/>
      <c r="AA170" s="11"/>
      <c r="AB170" s="11"/>
      <c r="AC170" s="11"/>
      <c r="AD170" s="11"/>
      <c r="AE170" s="11"/>
      <c r="AR170" s="200" t="s">
        <v>85</v>
      </c>
      <c r="AT170" s="201" t="s">
        <v>76</v>
      </c>
      <c r="AU170" s="201" t="s">
        <v>77</v>
      </c>
      <c r="AY170" s="200" t="s">
        <v>130</v>
      </c>
      <c r="BK170" s="202">
        <f>SUM(BK171:BK254)</f>
        <v>0</v>
      </c>
    </row>
    <row r="171" s="2" customFormat="1" ht="24.15" customHeight="1">
      <c r="A171" s="34"/>
      <c r="B171" s="35"/>
      <c r="C171" s="203" t="s">
        <v>208</v>
      </c>
      <c r="D171" s="203" t="s">
        <v>131</v>
      </c>
      <c r="E171" s="204" t="s">
        <v>209</v>
      </c>
      <c r="F171" s="205" t="s">
        <v>210</v>
      </c>
      <c r="G171" s="206" t="s">
        <v>134</v>
      </c>
      <c r="H171" s="207">
        <v>2</v>
      </c>
      <c r="I171" s="208"/>
      <c r="J171" s="209">
        <f>ROUND(I171*H171,2)</f>
        <v>0</v>
      </c>
      <c r="K171" s="210"/>
      <c r="L171" s="211"/>
      <c r="M171" s="212" t="s">
        <v>1</v>
      </c>
      <c r="N171" s="213" t="s">
        <v>42</v>
      </c>
      <c r="O171" s="87"/>
      <c r="P171" s="214">
        <f>O171*H171</f>
        <v>0</v>
      </c>
      <c r="Q171" s="214">
        <v>0</v>
      </c>
      <c r="R171" s="214">
        <f>Q171*H171</f>
        <v>0</v>
      </c>
      <c r="S171" s="214">
        <v>0</v>
      </c>
      <c r="T171" s="215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216" t="s">
        <v>135</v>
      </c>
      <c r="AT171" s="216" t="s">
        <v>131</v>
      </c>
      <c r="AU171" s="216" t="s">
        <v>85</v>
      </c>
      <c r="AY171" s="13" t="s">
        <v>130</v>
      </c>
      <c r="BE171" s="217">
        <f>IF(N171="základní",J171,0)</f>
        <v>0</v>
      </c>
      <c r="BF171" s="217">
        <f>IF(N171="snížená",J171,0)</f>
        <v>0</v>
      </c>
      <c r="BG171" s="217">
        <f>IF(N171="zákl. přenesená",J171,0)</f>
        <v>0</v>
      </c>
      <c r="BH171" s="217">
        <f>IF(N171="sníž. přenesená",J171,0)</f>
        <v>0</v>
      </c>
      <c r="BI171" s="217">
        <f>IF(N171="nulová",J171,0)</f>
        <v>0</v>
      </c>
      <c r="BJ171" s="13" t="s">
        <v>85</v>
      </c>
      <c r="BK171" s="217">
        <f>ROUND(I171*H171,2)</f>
        <v>0</v>
      </c>
      <c r="BL171" s="13" t="s">
        <v>136</v>
      </c>
      <c r="BM171" s="216" t="s">
        <v>211</v>
      </c>
    </row>
    <row r="172" s="2" customFormat="1">
      <c r="A172" s="34"/>
      <c r="B172" s="35"/>
      <c r="C172" s="36"/>
      <c r="D172" s="218" t="s">
        <v>137</v>
      </c>
      <c r="E172" s="36"/>
      <c r="F172" s="219" t="s">
        <v>212</v>
      </c>
      <c r="G172" s="36"/>
      <c r="H172" s="36"/>
      <c r="I172" s="220"/>
      <c r="J172" s="36"/>
      <c r="K172" s="36"/>
      <c r="L172" s="40"/>
      <c r="M172" s="221"/>
      <c r="N172" s="222"/>
      <c r="O172" s="87"/>
      <c r="P172" s="87"/>
      <c r="Q172" s="87"/>
      <c r="R172" s="87"/>
      <c r="S172" s="87"/>
      <c r="T172" s="88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3" t="s">
        <v>137</v>
      </c>
      <c r="AU172" s="13" t="s">
        <v>85</v>
      </c>
    </row>
    <row r="173" s="2" customFormat="1" ht="33" customHeight="1">
      <c r="A173" s="34"/>
      <c r="B173" s="35"/>
      <c r="C173" s="203" t="s">
        <v>165</v>
      </c>
      <c r="D173" s="203" t="s">
        <v>131</v>
      </c>
      <c r="E173" s="204" t="s">
        <v>213</v>
      </c>
      <c r="F173" s="205" t="s">
        <v>214</v>
      </c>
      <c r="G173" s="206" t="s">
        <v>134</v>
      </c>
      <c r="H173" s="207">
        <v>2</v>
      </c>
      <c r="I173" s="208"/>
      <c r="J173" s="209">
        <f>ROUND(I173*H173,2)</f>
        <v>0</v>
      </c>
      <c r="K173" s="210"/>
      <c r="L173" s="211"/>
      <c r="M173" s="212" t="s">
        <v>1</v>
      </c>
      <c r="N173" s="213" t="s">
        <v>42</v>
      </c>
      <c r="O173" s="87"/>
      <c r="P173" s="214">
        <f>O173*H173</f>
        <v>0</v>
      </c>
      <c r="Q173" s="214">
        <v>0</v>
      </c>
      <c r="R173" s="214">
        <f>Q173*H173</f>
        <v>0</v>
      </c>
      <c r="S173" s="214">
        <v>0</v>
      </c>
      <c r="T173" s="215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16" t="s">
        <v>135</v>
      </c>
      <c r="AT173" s="216" t="s">
        <v>131</v>
      </c>
      <c r="AU173" s="216" t="s">
        <v>85</v>
      </c>
      <c r="AY173" s="13" t="s">
        <v>130</v>
      </c>
      <c r="BE173" s="217">
        <f>IF(N173="základní",J173,0)</f>
        <v>0</v>
      </c>
      <c r="BF173" s="217">
        <f>IF(N173="snížená",J173,0)</f>
        <v>0</v>
      </c>
      <c r="BG173" s="217">
        <f>IF(N173="zákl. přenesená",J173,0)</f>
        <v>0</v>
      </c>
      <c r="BH173" s="217">
        <f>IF(N173="sníž. přenesená",J173,0)</f>
        <v>0</v>
      </c>
      <c r="BI173" s="217">
        <f>IF(N173="nulová",J173,0)</f>
        <v>0</v>
      </c>
      <c r="BJ173" s="13" t="s">
        <v>85</v>
      </c>
      <c r="BK173" s="217">
        <f>ROUND(I173*H173,2)</f>
        <v>0</v>
      </c>
      <c r="BL173" s="13" t="s">
        <v>136</v>
      </c>
      <c r="BM173" s="216" t="s">
        <v>215</v>
      </c>
    </row>
    <row r="174" s="2" customFormat="1">
      <c r="A174" s="34"/>
      <c r="B174" s="35"/>
      <c r="C174" s="36"/>
      <c r="D174" s="218" t="s">
        <v>137</v>
      </c>
      <c r="E174" s="36"/>
      <c r="F174" s="219" t="s">
        <v>216</v>
      </c>
      <c r="G174" s="36"/>
      <c r="H174" s="36"/>
      <c r="I174" s="220"/>
      <c r="J174" s="36"/>
      <c r="K174" s="36"/>
      <c r="L174" s="40"/>
      <c r="M174" s="221"/>
      <c r="N174" s="222"/>
      <c r="O174" s="87"/>
      <c r="P174" s="87"/>
      <c r="Q174" s="87"/>
      <c r="R174" s="87"/>
      <c r="S174" s="87"/>
      <c r="T174" s="88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3" t="s">
        <v>137</v>
      </c>
      <c r="AU174" s="13" t="s">
        <v>85</v>
      </c>
    </row>
    <row r="175" s="2" customFormat="1" ht="33" customHeight="1">
      <c r="A175" s="34"/>
      <c r="B175" s="35"/>
      <c r="C175" s="203" t="s">
        <v>217</v>
      </c>
      <c r="D175" s="203" t="s">
        <v>131</v>
      </c>
      <c r="E175" s="204" t="s">
        <v>218</v>
      </c>
      <c r="F175" s="205" t="s">
        <v>219</v>
      </c>
      <c r="G175" s="206" t="s">
        <v>134</v>
      </c>
      <c r="H175" s="207">
        <v>0.10000000000000001</v>
      </c>
      <c r="I175" s="208"/>
      <c r="J175" s="209">
        <f>ROUND(I175*H175,2)</f>
        <v>0</v>
      </c>
      <c r="K175" s="210"/>
      <c r="L175" s="211"/>
      <c r="M175" s="212" t="s">
        <v>1</v>
      </c>
      <c r="N175" s="213" t="s">
        <v>42</v>
      </c>
      <c r="O175" s="87"/>
      <c r="P175" s="214">
        <f>O175*H175</f>
        <v>0</v>
      </c>
      <c r="Q175" s="214">
        <v>0</v>
      </c>
      <c r="R175" s="214">
        <f>Q175*H175</f>
        <v>0</v>
      </c>
      <c r="S175" s="214">
        <v>0</v>
      </c>
      <c r="T175" s="215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16" t="s">
        <v>135</v>
      </c>
      <c r="AT175" s="216" t="s">
        <v>131</v>
      </c>
      <c r="AU175" s="216" t="s">
        <v>85</v>
      </c>
      <c r="AY175" s="13" t="s">
        <v>130</v>
      </c>
      <c r="BE175" s="217">
        <f>IF(N175="základní",J175,0)</f>
        <v>0</v>
      </c>
      <c r="BF175" s="217">
        <f>IF(N175="snížená",J175,0)</f>
        <v>0</v>
      </c>
      <c r="BG175" s="217">
        <f>IF(N175="zákl. přenesená",J175,0)</f>
        <v>0</v>
      </c>
      <c r="BH175" s="217">
        <f>IF(N175="sníž. přenesená",J175,0)</f>
        <v>0</v>
      </c>
      <c r="BI175" s="217">
        <f>IF(N175="nulová",J175,0)</f>
        <v>0</v>
      </c>
      <c r="BJ175" s="13" t="s">
        <v>85</v>
      </c>
      <c r="BK175" s="217">
        <f>ROUND(I175*H175,2)</f>
        <v>0</v>
      </c>
      <c r="BL175" s="13" t="s">
        <v>136</v>
      </c>
      <c r="BM175" s="216" t="s">
        <v>220</v>
      </c>
    </row>
    <row r="176" s="2" customFormat="1">
      <c r="A176" s="34"/>
      <c r="B176" s="35"/>
      <c r="C176" s="36"/>
      <c r="D176" s="218" t="s">
        <v>137</v>
      </c>
      <c r="E176" s="36"/>
      <c r="F176" s="219" t="s">
        <v>221</v>
      </c>
      <c r="G176" s="36"/>
      <c r="H176" s="36"/>
      <c r="I176" s="220"/>
      <c r="J176" s="36"/>
      <c r="K176" s="36"/>
      <c r="L176" s="40"/>
      <c r="M176" s="221"/>
      <c r="N176" s="222"/>
      <c r="O176" s="87"/>
      <c r="P176" s="87"/>
      <c r="Q176" s="87"/>
      <c r="R176" s="87"/>
      <c r="S176" s="87"/>
      <c r="T176" s="88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3" t="s">
        <v>137</v>
      </c>
      <c r="AU176" s="13" t="s">
        <v>85</v>
      </c>
    </row>
    <row r="177" s="2" customFormat="1" ht="33" customHeight="1">
      <c r="A177" s="34"/>
      <c r="B177" s="35"/>
      <c r="C177" s="203" t="s">
        <v>168</v>
      </c>
      <c r="D177" s="203" t="s">
        <v>131</v>
      </c>
      <c r="E177" s="204" t="s">
        <v>222</v>
      </c>
      <c r="F177" s="205" t="s">
        <v>223</v>
      </c>
      <c r="G177" s="206" t="s">
        <v>134</v>
      </c>
      <c r="H177" s="207">
        <v>1</v>
      </c>
      <c r="I177" s="208"/>
      <c r="J177" s="209">
        <f>ROUND(I177*H177,2)</f>
        <v>0</v>
      </c>
      <c r="K177" s="210"/>
      <c r="L177" s="211"/>
      <c r="M177" s="212" t="s">
        <v>1</v>
      </c>
      <c r="N177" s="213" t="s">
        <v>42</v>
      </c>
      <c r="O177" s="87"/>
      <c r="P177" s="214">
        <f>O177*H177</f>
        <v>0</v>
      </c>
      <c r="Q177" s="214">
        <v>0</v>
      </c>
      <c r="R177" s="214">
        <f>Q177*H177</f>
        <v>0</v>
      </c>
      <c r="S177" s="214">
        <v>0</v>
      </c>
      <c r="T177" s="215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16" t="s">
        <v>135</v>
      </c>
      <c r="AT177" s="216" t="s">
        <v>131</v>
      </c>
      <c r="AU177" s="216" t="s">
        <v>85</v>
      </c>
      <c r="AY177" s="13" t="s">
        <v>130</v>
      </c>
      <c r="BE177" s="217">
        <f>IF(N177="základní",J177,0)</f>
        <v>0</v>
      </c>
      <c r="BF177" s="217">
        <f>IF(N177="snížená",J177,0)</f>
        <v>0</v>
      </c>
      <c r="BG177" s="217">
        <f>IF(N177="zákl. přenesená",J177,0)</f>
        <v>0</v>
      </c>
      <c r="BH177" s="217">
        <f>IF(N177="sníž. přenesená",J177,0)</f>
        <v>0</v>
      </c>
      <c r="BI177" s="217">
        <f>IF(N177="nulová",J177,0)</f>
        <v>0</v>
      </c>
      <c r="BJ177" s="13" t="s">
        <v>85</v>
      </c>
      <c r="BK177" s="217">
        <f>ROUND(I177*H177,2)</f>
        <v>0</v>
      </c>
      <c r="BL177" s="13" t="s">
        <v>136</v>
      </c>
      <c r="BM177" s="216" t="s">
        <v>224</v>
      </c>
    </row>
    <row r="178" s="2" customFormat="1">
      <c r="A178" s="34"/>
      <c r="B178" s="35"/>
      <c r="C178" s="36"/>
      <c r="D178" s="218" t="s">
        <v>137</v>
      </c>
      <c r="E178" s="36"/>
      <c r="F178" s="219" t="s">
        <v>225</v>
      </c>
      <c r="G178" s="36"/>
      <c r="H178" s="36"/>
      <c r="I178" s="220"/>
      <c r="J178" s="36"/>
      <c r="K178" s="36"/>
      <c r="L178" s="40"/>
      <c r="M178" s="221"/>
      <c r="N178" s="222"/>
      <c r="O178" s="87"/>
      <c r="P178" s="87"/>
      <c r="Q178" s="87"/>
      <c r="R178" s="87"/>
      <c r="S178" s="87"/>
      <c r="T178" s="88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3" t="s">
        <v>137</v>
      </c>
      <c r="AU178" s="13" t="s">
        <v>85</v>
      </c>
    </row>
    <row r="179" s="2" customFormat="1" ht="16.5" customHeight="1">
      <c r="A179" s="34"/>
      <c r="B179" s="35"/>
      <c r="C179" s="203" t="s">
        <v>7</v>
      </c>
      <c r="D179" s="203" t="s">
        <v>131</v>
      </c>
      <c r="E179" s="204" t="s">
        <v>226</v>
      </c>
      <c r="F179" s="205" t="s">
        <v>227</v>
      </c>
      <c r="G179" s="206" t="s">
        <v>134</v>
      </c>
      <c r="H179" s="207">
        <v>0.10000000000000001</v>
      </c>
      <c r="I179" s="208"/>
      <c r="J179" s="209">
        <f>ROUND(I179*H179,2)</f>
        <v>0</v>
      </c>
      <c r="K179" s="210"/>
      <c r="L179" s="211"/>
      <c r="M179" s="212" t="s">
        <v>1</v>
      </c>
      <c r="N179" s="213" t="s">
        <v>42</v>
      </c>
      <c r="O179" s="87"/>
      <c r="P179" s="214">
        <f>O179*H179</f>
        <v>0</v>
      </c>
      <c r="Q179" s="214">
        <v>0</v>
      </c>
      <c r="R179" s="214">
        <f>Q179*H179</f>
        <v>0</v>
      </c>
      <c r="S179" s="214">
        <v>0</v>
      </c>
      <c r="T179" s="215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216" t="s">
        <v>135</v>
      </c>
      <c r="AT179" s="216" t="s">
        <v>131</v>
      </c>
      <c r="AU179" s="216" t="s">
        <v>85</v>
      </c>
      <c r="AY179" s="13" t="s">
        <v>130</v>
      </c>
      <c r="BE179" s="217">
        <f>IF(N179="základní",J179,0)</f>
        <v>0</v>
      </c>
      <c r="BF179" s="217">
        <f>IF(N179="snížená",J179,0)</f>
        <v>0</v>
      </c>
      <c r="BG179" s="217">
        <f>IF(N179="zákl. přenesená",J179,0)</f>
        <v>0</v>
      </c>
      <c r="BH179" s="217">
        <f>IF(N179="sníž. přenesená",J179,0)</f>
        <v>0</v>
      </c>
      <c r="BI179" s="217">
        <f>IF(N179="nulová",J179,0)</f>
        <v>0</v>
      </c>
      <c r="BJ179" s="13" t="s">
        <v>85</v>
      </c>
      <c r="BK179" s="217">
        <f>ROUND(I179*H179,2)</f>
        <v>0</v>
      </c>
      <c r="BL179" s="13" t="s">
        <v>136</v>
      </c>
      <c r="BM179" s="216" t="s">
        <v>228</v>
      </c>
    </row>
    <row r="180" s="2" customFormat="1">
      <c r="A180" s="34"/>
      <c r="B180" s="35"/>
      <c r="C180" s="36"/>
      <c r="D180" s="218" t="s">
        <v>137</v>
      </c>
      <c r="E180" s="36"/>
      <c r="F180" s="219" t="s">
        <v>229</v>
      </c>
      <c r="G180" s="36"/>
      <c r="H180" s="36"/>
      <c r="I180" s="220"/>
      <c r="J180" s="36"/>
      <c r="K180" s="36"/>
      <c r="L180" s="40"/>
      <c r="M180" s="221"/>
      <c r="N180" s="222"/>
      <c r="O180" s="87"/>
      <c r="P180" s="87"/>
      <c r="Q180" s="87"/>
      <c r="R180" s="87"/>
      <c r="S180" s="87"/>
      <c r="T180" s="88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3" t="s">
        <v>137</v>
      </c>
      <c r="AU180" s="13" t="s">
        <v>85</v>
      </c>
    </row>
    <row r="181" s="2" customFormat="1" ht="24.15" customHeight="1">
      <c r="A181" s="34"/>
      <c r="B181" s="35"/>
      <c r="C181" s="203" t="s">
        <v>173</v>
      </c>
      <c r="D181" s="203" t="s">
        <v>131</v>
      </c>
      <c r="E181" s="204" t="s">
        <v>230</v>
      </c>
      <c r="F181" s="205" t="s">
        <v>231</v>
      </c>
      <c r="G181" s="206" t="s">
        <v>134</v>
      </c>
      <c r="H181" s="207">
        <v>2</v>
      </c>
      <c r="I181" s="208"/>
      <c r="J181" s="209">
        <f>ROUND(I181*H181,2)</f>
        <v>0</v>
      </c>
      <c r="K181" s="210"/>
      <c r="L181" s="211"/>
      <c r="M181" s="212" t="s">
        <v>1</v>
      </c>
      <c r="N181" s="213" t="s">
        <v>42</v>
      </c>
      <c r="O181" s="87"/>
      <c r="P181" s="214">
        <f>O181*H181</f>
        <v>0</v>
      </c>
      <c r="Q181" s="214">
        <v>0</v>
      </c>
      <c r="R181" s="214">
        <f>Q181*H181</f>
        <v>0</v>
      </c>
      <c r="S181" s="214">
        <v>0</v>
      </c>
      <c r="T181" s="215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216" t="s">
        <v>135</v>
      </c>
      <c r="AT181" s="216" t="s">
        <v>131</v>
      </c>
      <c r="AU181" s="216" t="s">
        <v>85</v>
      </c>
      <c r="AY181" s="13" t="s">
        <v>130</v>
      </c>
      <c r="BE181" s="217">
        <f>IF(N181="základní",J181,0)</f>
        <v>0</v>
      </c>
      <c r="BF181" s="217">
        <f>IF(N181="snížená",J181,0)</f>
        <v>0</v>
      </c>
      <c r="BG181" s="217">
        <f>IF(N181="zákl. přenesená",J181,0)</f>
        <v>0</v>
      </c>
      <c r="BH181" s="217">
        <f>IF(N181="sníž. přenesená",J181,0)</f>
        <v>0</v>
      </c>
      <c r="BI181" s="217">
        <f>IF(N181="nulová",J181,0)</f>
        <v>0</v>
      </c>
      <c r="BJ181" s="13" t="s">
        <v>85</v>
      </c>
      <c r="BK181" s="217">
        <f>ROUND(I181*H181,2)</f>
        <v>0</v>
      </c>
      <c r="BL181" s="13" t="s">
        <v>136</v>
      </c>
      <c r="BM181" s="216" t="s">
        <v>232</v>
      </c>
    </row>
    <row r="182" s="2" customFormat="1">
      <c r="A182" s="34"/>
      <c r="B182" s="35"/>
      <c r="C182" s="36"/>
      <c r="D182" s="218" t="s">
        <v>137</v>
      </c>
      <c r="E182" s="36"/>
      <c r="F182" s="219" t="s">
        <v>233</v>
      </c>
      <c r="G182" s="36"/>
      <c r="H182" s="36"/>
      <c r="I182" s="220"/>
      <c r="J182" s="36"/>
      <c r="K182" s="36"/>
      <c r="L182" s="40"/>
      <c r="M182" s="221"/>
      <c r="N182" s="222"/>
      <c r="O182" s="87"/>
      <c r="P182" s="87"/>
      <c r="Q182" s="87"/>
      <c r="R182" s="87"/>
      <c r="S182" s="87"/>
      <c r="T182" s="88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3" t="s">
        <v>137</v>
      </c>
      <c r="AU182" s="13" t="s">
        <v>85</v>
      </c>
    </row>
    <row r="183" s="2" customFormat="1" ht="24.15" customHeight="1">
      <c r="A183" s="34"/>
      <c r="B183" s="35"/>
      <c r="C183" s="203" t="s">
        <v>234</v>
      </c>
      <c r="D183" s="203" t="s">
        <v>131</v>
      </c>
      <c r="E183" s="204" t="s">
        <v>235</v>
      </c>
      <c r="F183" s="205" t="s">
        <v>236</v>
      </c>
      <c r="G183" s="206" t="s">
        <v>134</v>
      </c>
      <c r="H183" s="207">
        <v>2</v>
      </c>
      <c r="I183" s="208"/>
      <c r="J183" s="209">
        <f>ROUND(I183*H183,2)</f>
        <v>0</v>
      </c>
      <c r="K183" s="210"/>
      <c r="L183" s="211"/>
      <c r="M183" s="212" t="s">
        <v>1</v>
      </c>
      <c r="N183" s="213" t="s">
        <v>42</v>
      </c>
      <c r="O183" s="87"/>
      <c r="P183" s="214">
        <f>O183*H183</f>
        <v>0</v>
      </c>
      <c r="Q183" s="214">
        <v>0</v>
      </c>
      <c r="R183" s="214">
        <f>Q183*H183</f>
        <v>0</v>
      </c>
      <c r="S183" s="214">
        <v>0</v>
      </c>
      <c r="T183" s="215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216" t="s">
        <v>135</v>
      </c>
      <c r="AT183" s="216" t="s">
        <v>131</v>
      </c>
      <c r="AU183" s="216" t="s">
        <v>85</v>
      </c>
      <c r="AY183" s="13" t="s">
        <v>130</v>
      </c>
      <c r="BE183" s="217">
        <f>IF(N183="základní",J183,0)</f>
        <v>0</v>
      </c>
      <c r="BF183" s="217">
        <f>IF(N183="snížená",J183,0)</f>
        <v>0</v>
      </c>
      <c r="BG183" s="217">
        <f>IF(N183="zákl. přenesená",J183,0)</f>
        <v>0</v>
      </c>
      <c r="BH183" s="217">
        <f>IF(N183="sníž. přenesená",J183,0)</f>
        <v>0</v>
      </c>
      <c r="BI183" s="217">
        <f>IF(N183="nulová",J183,0)</f>
        <v>0</v>
      </c>
      <c r="BJ183" s="13" t="s">
        <v>85</v>
      </c>
      <c r="BK183" s="217">
        <f>ROUND(I183*H183,2)</f>
        <v>0</v>
      </c>
      <c r="BL183" s="13" t="s">
        <v>136</v>
      </c>
      <c r="BM183" s="216" t="s">
        <v>237</v>
      </c>
    </row>
    <row r="184" s="2" customFormat="1">
      <c r="A184" s="34"/>
      <c r="B184" s="35"/>
      <c r="C184" s="36"/>
      <c r="D184" s="218" t="s">
        <v>137</v>
      </c>
      <c r="E184" s="36"/>
      <c r="F184" s="219" t="s">
        <v>238</v>
      </c>
      <c r="G184" s="36"/>
      <c r="H184" s="36"/>
      <c r="I184" s="220"/>
      <c r="J184" s="36"/>
      <c r="K184" s="36"/>
      <c r="L184" s="40"/>
      <c r="M184" s="221"/>
      <c r="N184" s="222"/>
      <c r="O184" s="87"/>
      <c r="P184" s="87"/>
      <c r="Q184" s="87"/>
      <c r="R184" s="87"/>
      <c r="S184" s="87"/>
      <c r="T184" s="88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3" t="s">
        <v>137</v>
      </c>
      <c r="AU184" s="13" t="s">
        <v>85</v>
      </c>
    </row>
    <row r="185" s="2" customFormat="1" ht="24.15" customHeight="1">
      <c r="A185" s="34"/>
      <c r="B185" s="35"/>
      <c r="C185" s="203" t="s">
        <v>177</v>
      </c>
      <c r="D185" s="203" t="s">
        <v>131</v>
      </c>
      <c r="E185" s="204" t="s">
        <v>239</v>
      </c>
      <c r="F185" s="205" t="s">
        <v>240</v>
      </c>
      <c r="G185" s="206" t="s">
        <v>134</v>
      </c>
      <c r="H185" s="207">
        <v>2</v>
      </c>
      <c r="I185" s="208"/>
      <c r="J185" s="209">
        <f>ROUND(I185*H185,2)</f>
        <v>0</v>
      </c>
      <c r="K185" s="210"/>
      <c r="L185" s="211"/>
      <c r="M185" s="212" t="s">
        <v>1</v>
      </c>
      <c r="N185" s="213" t="s">
        <v>42</v>
      </c>
      <c r="O185" s="87"/>
      <c r="P185" s="214">
        <f>O185*H185</f>
        <v>0</v>
      </c>
      <c r="Q185" s="214">
        <v>0</v>
      </c>
      <c r="R185" s="214">
        <f>Q185*H185</f>
        <v>0</v>
      </c>
      <c r="S185" s="214">
        <v>0</v>
      </c>
      <c r="T185" s="215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16" t="s">
        <v>135</v>
      </c>
      <c r="AT185" s="216" t="s">
        <v>131</v>
      </c>
      <c r="AU185" s="216" t="s">
        <v>85</v>
      </c>
      <c r="AY185" s="13" t="s">
        <v>130</v>
      </c>
      <c r="BE185" s="217">
        <f>IF(N185="základní",J185,0)</f>
        <v>0</v>
      </c>
      <c r="BF185" s="217">
        <f>IF(N185="snížená",J185,0)</f>
        <v>0</v>
      </c>
      <c r="BG185" s="217">
        <f>IF(N185="zákl. přenesená",J185,0)</f>
        <v>0</v>
      </c>
      <c r="BH185" s="217">
        <f>IF(N185="sníž. přenesená",J185,0)</f>
        <v>0</v>
      </c>
      <c r="BI185" s="217">
        <f>IF(N185="nulová",J185,0)</f>
        <v>0</v>
      </c>
      <c r="BJ185" s="13" t="s">
        <v>85</v>
      </c>
      <c r="BK185" s="217">
        <f>ROUND(I185*H185,2)</f>
        <v>0</v>
      </c>
      <c r="BL185" s="13" t="s">
        <v>136</v>
      </c>
      <c r="BM185" s="216" t="s">
        <v>241</v>
      </c>
    </row>
    <row r="186" s="2" customFormat="1">
      <c r="A186" s="34"/>
      <c r="B186" s="35"/>
      <c r="C186" s="36"/>
      <c r="D186" s="218" t="s">
        <v>137</v>
      </c>
      <c r="E186" s="36"/>
      <c r="F186" s="219" t="s">
        <v>242</v>
      </c>
      <c r="G186" s="36"/>
      <c r="H186" s="36"/>
      <c r="I186" s="220"/>
      <c r="J186" s="36"/>
      <c r="K186" s="36"/>
      <c r="L186" s="40"/>
      <c r="M186" s="221"/>
      <c r="N186" s="222"/>
      <c r="O186" s="87"/>
      <c r="P186" s="87"/>
      <c r="Q186" s="87"/>
      <c r="R186" s="87"/>
      <c r="S186" s="87"/>
      <c r="T186" s="88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3" t="s">
        <v>137</v>
      </c>
      <c r="AU186" s="13" t="s">
        <v>85</v>
      </c>
    </row>
    <row r="187" s="2" customFormat="1" ht="24.15" customHeight="1">
      <c r="A187" s="34"/>
      <c r="B187" s="35"/>
      <c r="C187" s="203" t="s">
        <v>243</v>
      </c>
      <c r="D187" s="203" t="s">
        <v>131</v>
      </c>
      <c r="E187" s="204" t="s">
        <v>244</v>
      </c>
      <c r="F187" s="205" t="s">
        <v>245</v>
      </c>
      <c r="G187" s="206" t="s">
        <v>134</v>
      </c>
      <c r="H187" s="207">
        <v>3</v>
      </c>
      <c r="I187" s="208"/>
      <c r="J187" s="209">
        <f>ROUND(I187*H187,2)</f>
        <v>0</v>
      </c>
      <c r="K187" s="210"/>
      <c r="L187" s="211"/>
      <c r="M187" s="212" t="s">
        <v>1</v>
      </c>
      <c r="N187" s="213" t="s">
        <v>42</v>
      </c>
      <c r="O187" s="87"/>
      <c r="P187" s="214">
        <f>O187*H187</f>
        <v>0</v>
      </c>
      <c r="Q187" s="214">
        <v>0</v>
      </c>
      <c r="R187" s="214">
        <f>Q187*H187</f>
        <v>0</v>
      </c>
      <c r="S187" s="214">
        <v>0</v>
      </c>
      <c r="T187" s="215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216" t="s">
        <v>135</v>
      </c>
      <c r="AT187" s="216" t="s">
        <v>131</v>
      </c>
      <c r="AU187" s="216" t="s">
        <v>85</v>
      </c>
      <c r="AY187" s="13" t="s">
        <v>130</v>
      </c>
      <c r="BE187" s="217">
        <f>IF(N187="základní",J187,0)</f>
        <v>0</v>
      </c>
      <c r="BF187" s="217">
        <f>IF(N187="snížená",J187,0)</f>
        <v>0</v>
      </c>
      <c r="BG187" s="217">
        <f>IF(N187="zákl. přenesená",J187,0)</f>
        <v>0</v>
      </c>
      <c r="BH187" s="217">
        <f>IF(N187="sníž. přenesená",J187,0)</f>
        <v>0</v>
      </c>
      <c r="BI187" s="217">
        <f>IF(N187="nulová",J187,0)</f>
        <v>0</v>
      </c>
      <c r="BJ187" s="13" t="s">
        <v>85</v>
      </c>
      <c r="BK187" s="217">
        <f>ROUND(I187*H187,2)</f>
        <v>0</v>
      </c>
      <c r="BL187" s="13" t="s">
        <v>136</v>
      </c>
      <c r="BM187" s="216" t="s">
        <v>246</v>
      </c>
    </row>
    <row r="188" s="2" customFormat="1">
      <c r="A188" s="34"/>
      <c r="B188" s="35"/>
      <c r="C188" s="36"/>
      <c r="D188" s="218" t="s">
        <v>137</v>
      </c>
      <c r="E188" s="36"/>
      <c r="F188" s="219" t="s">
        <v>247</v>
      </c>
      <c r="G188" s="36"/>
      <c r="H188" s="36"/>
      <c r="I188" s="220"/>
      <c r="J188" s="36"/>
      <c r="K188" s="36"/>
      <c r="L188" s="40"/>
      <c r="M188" s="221"/>
      <c r="N188" s="222"/>
      <c r="O188" s="87"/>
      <c r="P188" s="87"/>
      <c r="Q188" s="87"/>
      <c r="R188" s="87"/>
      <c r="S188" s="87"/>
      <c r="T188" s="88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T188" s="13" t="s">
        <v>137</v>
      </c>
      <c r="AU188" s="13" t="s">
        <v>85</v>
      </c>
    </row>
    <row r="189" s="2" customFormat="1" ht="24.15" customHeight="1">
      <c r="A189" s="34"/>
      <c r="B189" s="35"/>
      <c r="C189" s="203" t="s">
        <v>182</v>
      </c>
      <c r="D189" s="203" t="s">
        <v>131</v>
      </c>
      <c r="E189" s="204" t="s">
        <v>248</v>
      </c>
      <c r="F189" s="205" t="s">
        <v>249</v>
      </c>
      <c r="G189" s="206" t="s">
        <v>134</v>
      </c>
      <c r="H189" s="207">
        <v>2</v>
      </c>
      <c r="I189" s="208"/>
      <c r="J189" s="209">
        <f>ROUND(I189*H189,2)</f>
        <v>0</v>
      </c>
      <c r="K189" s="210"/>
      <c r="L189" s="211"/>
      <c r="M189" s="212" t="s">
        <v>1</v>
      </c>
      <c r="N189" s="213" t="s">
        <v>42</v>
      </c>
      <c r="O189" s="87"/>
      <c r="P189" s="214">
        <f>O189*H189</f>
        <v>0</v>
      </c>
      <c r="Q189" s="214">
        <v>0</v>
      </c>
      <c r="R189" s="214">
        <f>Q189*H189</f>
        <v>0</v>
      </c>
      <c r="S189" s="214">
        <v>0</v>
      </c>
      <c r="T189" s="215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216" t="s">
        <v>135</v>
      </c>
      <c r="AT189" s="216" t="s">
        <v>131</v>
      </c>
      <c r="AU189" s="216" t="s">
        <v>85</v>
      </c>
      <c r="AY189" s="13" t="s">
        <v>130</v>
      </c>
      <c r="BE189" s="217">
        <f>IF(N189="základní",J189,0)</f>
        <v>0</v>
      </c>
      <c r="BF189" s="217">
        <f>IF(N189="snížená",J189,0)</f>
        <v>0</v>
      </c>
      <c r="BG189" s="217">
        <f>IF(N189="zákl. přenesená",J189,0)</f>
        <v>0</v>
      </c>
      <c r="BH189" s="217">
        <f>IF(N189="sníž. přenesená",J189,0)</f>
        <v>0</v>
      </c>
      <c r="BI189" s="217">
        <f>IF(N189="nulová",J189,0)</f>
        <v>0</v>
      </c>
      <c r="BJ189" s="13" t="s">
        <v>85</v>
      </c>
      <c r="BK189" s="217">
        <f>ROUND(I189*H189,2)</f>
        <v>0</v>
      </c>
      <c r="BL189" s="13" t="s">
        <v>136</v>
      </c>
      <c r="BM189" s="216" t="s">
        <v>250</v>
      </c>
    </row>
    <row r="190" s="2" customFormat="1">
      <c r="A190" s="34"/>
      <c r="B190" s="35"/>
      <c r="C190" s="36"/>
      <c r="D190" s="218" t="s">
        <v>137</v>
      </c>
      <c r="E190" s="36"/>
      <c r="F190" s="219" t="s">
        <v>251</v>
      </c>
      <c r="G190" s="36"/>
      <c r="H190" s="36"/>
      <c r="I190" s="220"/>
      <c r="J190" s="36"/>
      <c r="K190" s="36"/>
      <c r="L190" s="40"/>
      <c r="M190" s="221"/>
      <c r="N190" s="222"/>
      <c r="O190" s="87"/>
      <c r="P190" s="87"/>
      <c r="Q190" s="87"/>
      <c r="R190" s="87"/>
      <c r="S190" s="87"/>
      <c r="T190" s="88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T190" s="13" t="s">
        <v>137</v>
      </c>
      <c r="AU190" s="13" t="s">
        <v>85</v>
      </c>
    </row>
    <row r="191" s="2" customFormat="1" ht="24.15" customHeight="1">
      <c r="A191" s="34"/>
      <c r="B191" s="35"/>
      <c r="C191" s="203" t="s">
        <v>252</v>
      </c>
      <c r="D191" s="203" t="s">
        <v>131</v>
      </c>
      <c r="E191" s="204" t="s">
        <v>253</v>
      </c>
      <c r="F191" s="205" t="s">
        <v>254</v>
      </c>
      <c r="G191" s="206" t="s">
        <v>134</v>
      </c>
      <c r="H191" s="207">
        <v>2</v>
      </c>
      <c r="I191" s="208"/>
      <c r="J191" s="209">
        <f>ROUND(I191*H191,2)</f>
        <v>0</v>
      </c>
      <c r="K191" s="210"/>
      <c r="L191" s="211"/>
      <c r="M191" s="212" t="s">
        <v>1</v>
      </c>
      <c r="N191" s="213" t="s">
        <v>42</v>
      </c>
      <c r="O191" s="87"/>
      <c r="P191" s="214">
        <f>O191*H191</f>
        <v>0</v>
      </c>
      <c r="Q191" s="214">
        <v>0</v>
      </c>
      <c r="R191" s="214">
        <f>Q191*H191</f>
        <v>0</v>
      </c>
      <c r="S191" s="214">
        <v>0</v>
      </c>
      <c r="T191" s="215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216" t="s">
        <v>135</v>
      </c>
      <c r="AT191" s="216" t="s">
        <v>131</v>
      </c>
      <c r="AU191" s="216" t="s">
        <v>85</v>
      </c>
      <c r="AY191" s="13" t="s">
        <v>130</v>
      </c>
      <c r="BE191" s="217">
        <f>IF(N191="základní",J191,0)</f>
        <v>0</v>
      </c>
      <c r="BF191" s="217">
        <f>IF(N191="snížená",J191,0)</f>
        <v>0</v>
      </c>
      <c r="BG191" s="217">
        <f>IF(N191="zákl. přenesená",J191,0)</f>
        <v>0</v>
      </c>
      <c r="BH191" s="217">
        <f>IF(N191="sníž. přenesená",J191,0)</f>
        <v>0</v>
      </c>
      <c r="BI191" s="217">
        <f>IF(N191="nulová",J191,0)</f>
        <v>0</v>
      </c>
      <c r="BJ191" s="13" t="s">
        <v>85</v>
      </c>
      <c r="BK191" s="217">
        <f>ROUND(I191*H191,2)</f>
        <v>0</v>
      </c>
      <c r="BL191" s="13" t="s">
        <v>136</v>
      </c>
      <c r="BM191" s="216" t="s">
        <v>255</v>
      </c>
    </row>
    <row r="192" s="2" customFormat="1">
      <c r="A192" s="34"/>
      <c r="B192" s="35"/>
      <c r="C192" s="36"/>
      <c r="D192" s="218" t="s">
        <v>137</v>
      </c>
      <c r="E192" s="36"/>
      <c r="F192" s="219" t="s">
        <v>256</v>
      </c>
      <c r="G192" s="36"/>
      <c r="H192" s="36"/>
      <c r="I192" s="220"/>
      <c r="J192" s="36"/>
      <c r="K192" s="36"/>
      <c r="L192" s="40"/>
      <c r="M192" s="221"/>
      <c r="N192" s="222"/>
      <c r="O192" s="87"/>
      <c r="P192" s="87"/>
      <c r="Q192" s="87"/>
      <c r="R192" s="87"/>
      <c r="S192" s="87"/>
      <c r="T192" s="88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3" t="s">
        <v>137</v>
      </c>
      <c r="AU192" s="13" t="s">
        <v>85</v>
      </c>
    </row>
    <row r="193" s="2" customFormat="1" ht="24.15" customHeight="1">
      <c r="A193" s="34"/>
      <c r="B193" s="35"/>
      <c r="C193" s="203" t="s">
        <v>186</v>
      </c>
      <c r="D193" s="203" t="s">
        <v>131</v>
      </c>
      <c r="E193" s="204" t="s">
        <v>257</v>
      </c>
      <c r="F193" s="205" t="s">
        <v>258</v>
      </c>
      <c r="G193" s="206" t="s">
        <v>134</v>
      </c>
      <c r="H193" s="207">
        <v>3</v>
      </c>
      <c r="I193" s="208"/>
      <c r="J193" s="209">
        <f>ROUND(I193*H193,2)</f>
        <v>0</v>
      </c>
      <c r="K193" s="210"/>
      <c r="L193" s="211"/>
      <c r="M193" s="212" t="s">
        <v>1</v>
      </c>
      <c r="N193" s="213" t="s">
        <v>42</v>
      </c>
      <c r="O193" s="87"/>
      <c r="P193" s="214">
        <f>O193*H193</f>
        <v>0</v>
      </c>
      <c r="Q193" s="214">
        <v>0</v>
      </c>
      <c r="R193" s="214">
        <f>Q193*H193</f>
        <v>0</v>
      </c>
      <c r="S193" s="214">
        <v>0</v>
      </c>
      <c r="T193" s="215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216" t="s">
        <v>135</v>
      </c>
      <c r="AT193" s="216" t="s">
        <v>131</v>
      </c>
      <c r="AU193" s="216" t="s">
        <v>85</v>
      </c>
      <c r="AY193" s="13" t="s">
        <v>130</v>
      </c>
      <c r="BE193" s="217">
        <f>IF(N193="základní",J193,0)</f>
        <v>0</v>
      </c>
      <c r="BF193" s="217">
        <f>IF(N193="snížená",J193,0)</f>
        <v>0</v>
      </c>
      <c r="BG193" s="217">
        <f>IF(N193="zákl. přenesená",J193,0)</f>
        <v>0</v>
      </c>
      <c r="BH193" s="217">
        <f>IF(N193="sníž. přenesená",J193,0)</f>
        <v>0</v>
      </c>
      <c r="BI193" s="217">
        <f>IF(N193="nulová",J193,0)</f>
        <v>0</v>
      </c>
      <c r="BJ193" s="13" t="s">
        <v>85</v>
      </c>
      <c r="BK193" s="217">
        <f>ROUND(I193*H193,2)</f>
        <v>0</v>
      </c>
      <c r="BL193" s="13" t="s">
        <v>136</v>
      </c>
      <c r="BM193" s="216" t="s">
        <v>259</v>
      </c>
    </row>
    <row r="194" s="2" customFormat="1">
      <c r="A194" s="34"/>
      <c r="B194" s="35"/>
      <c r="C194" s="36"/>
      <c r="D194" s="218" t="s">
        <v>137</v>
      </c>
      <c r="E194" s="36"/>
      <c r="F194" s="219" t="s">
        <v>260</v>
      </c>
      <c r="G194" s="36"/>
      <c r="H194" s="36"/>
      <c r="I194" s="220"/>
      <c r="J194" s="36"/>
      <c r="K194" s="36"/>
      <c r="L194" s="40"/>
      <c r="M194" s="221"/>
      <c r="N194" s="222"/>
      <c r="O194" s="87"/>
      <c r="P194" s="87"/>
      <c r="Q194" s="87"/>
      <c r="R194" s="87"/>
      <c r="S194" s="87"/>
      <c r="T194" s="88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T194" s="13" t="s">
        <v>137</v>
      </c>
      <c r="AU194" s="13" t="s">
        <v>85</v>
      </c>
    </row>
    <row r="195" s="2" customFormat="1" ht="24.15" customHeight="1">
      <c r="A195" s="34"/>
      <c r="B195" s="35"/>
      <c r="C195" s="203" t="s">
        <v>261</v>
      </c>
      <c r="D195" s="203" t="s">
        <v>131</v>
      </c>
      <c r="E195" s="204" t="s">
        <v>262</v>
      </c>
      <c r="F195" s="205" t="s">
        <v>263</v>
      </c>
      <c r="G195" s="206" t="s">
        <v>134</v>
      </c>
      <c r="H195" s="207">
        <v>2</v>
      </c>
      <c r="I195" s="208"/>
      <c r="J195" s="209">
        <f>ROUND(I195*H195,2)</f>
        <v>0</v>
      </c>
      <c r="K195" s="210"/>
      <c r="L195" s="211"/>
      <c r="M195" s="212" t="s">
        <v>1</v>
      </c>
      <c r="N195" s="213" t="s">
        <v>42</v>
      </c>
      <c r="O195" s="87"/>
      <c r="P195" s="214">
        <f>O195*H195</f>
        <v>0</v>
      </c>
      <c r="Q195" s="214">
        <v>0</v>
      </c>
      <c r="R195" s="214">
        <f>Q195*H195</f>
        <v>0</v>
      </c>
      <c r="S195" s="214">
        <v>0</v>
      </c>
      <c r="T195" s="215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216" t="s">
        <v>135</v>
      </c>
      <c r="AT195" s="216" t="s">
        <v>131</v>
      </c>
      <c r="AU195" s="216" t="s">
        <v>85</v>
      </c>
      <c r="AY195" s="13" t="s">
        <v>130</v>
      </c>
      <c r="BE195" s="217">
        <f>IF(N195="základní",J195,0)</f>
        <v>0</v>
      </c>
      <c r="BF195" s="217">
        <f>IF(N195="snížená",J195,0)</f>
        <v>0</v>
      </c>
      <c r="BG195" s="217">
        <f>IF(N195="zákl. přenesená",J195,0)</f>
        <v>0</v>
      </c>
      <c r="BH195" s="217">
        <f>IF(N195="sníž. přenesená",J195,0)</f>
        <v>0</v>
      </c>
      <c r="BI195" s="217">
        <f>IF(N195="nulová",J195,0)</f>
        <v>0</v>
      </c>
      <c r="BJ195" s="13" t="s">
        <v>85</v>
      </c>
      <c r="BK195" s="217">
        <f>ROUND(I195*H195,2)</f>
        <v>0</v>
      </c>
      <c r="BL195" s="13" t="s">
        <v>136</v>
      </c>
      <c r="BM195" s="216" t="s">
        <v>264</v>
      </c>
    </row>
    <row r="196" s="2" customFormat="1">
      <c r="A196" s="34"/>
      <c r="B196" s="35"/>
      <c r="C196" s="36"/>
      <c r="D196" s="218" t="s">
        <v>137</v>
      </c>
      <c r="E196" s="36"/>
      <c r="F196" s="219" t="s">
        <v>265</v>
      </c>
      <c r="G196" s="36"/>
      <c r="H196" s="36"/>
      <c r="I196" s="220"/>
      <c r="J196" s="36"/>
      <c r="K196" s="36"/>
      <c r="L196" s="40"/>
      <c r="M196" s="221"/>
      <c r="N196" s="222"/>
      <c r="O196" s="87"/>
      <c r="P196" s="87"/>
      <c r="Q196" s="87"/>
      <c r="R196" s="87"/>
      <c r="S196" s="87"/>
      <c r="T196" s="88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3" t="s">
        <v>137</v>
      </c>
      <c r="AU196" s="13" t="s">
        <v>85</v>
      </c>
    </row>
    <row r="197" s="2" customFormat="1" ht="24.15" customHeight="1">
      <c r="A197" s="34"/>
      <c r="B197" s="35"/>
      <c r="C197" s="203" t="s">
        <v>191</v>
      </c>
      <c r="D197" s="203" t="s">
        <v>131</v>
      </c>
      <c r="E197" s="204" t="s">
        <v>266</v>
      </c>
      <c r="F197" s="205" t="s">
        <v>267</v>
      </c>
      <c r="G197" s="206" t="s">
        <v>134</v>
      </c>
      <c r="H197" s="207">
        <v>2</v>
      </c>
      <c r="I197" s="208"/>
      <c r="J197" s="209">
        <f>ROUND(I197*H197,2)</f>
        <v>0</v>
      </c>
      <c r="K197" s="210"/>
      <c r="L197" s="211"/>
      <c r="M197" s="212" t="s">
        <v>1</v>
      </c>
      <c r="N197" s="213" t="s">
        <v>42</v>
      </c>
      <c r="O197" s="87"/>
      <c r="P197" s="214">
        <f>O197*H197</f>
        <v>0</v>
      </c>
      <c r="Q197" s="214">
        <v>0</v>
      </c>
      <c r="R197" s="214">
        <f>Q197*H197</f>
        <v>0</v>
      </c>
      <c r="S197" s="214">
        <v>0</v>
      </c>
      <c r="T197" s="215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216" t="s">
        <v>135</v>
      </c>
      <c r="AT197" s="216" t="s">
        <v>131</v>
      </c>
      <c r="AU197" s="216" t="s">
        <v>85</v>
      </c>
      <c r="AY197" s="13" t="s">
        <v>130</v>
      </c>
      <c r="BE197" s="217">
        <f>IF(N197="základní",J197,0)</f>
        <v>0</v>
      </c>
      <c r="BF197" s="217">
        <f>IF(N197="snížená",J197,0)</f>
        <v>0</v>
      </c>
      <c r="BG197" s="217">
        <f>IF(N197="zákl. přenesená",J197,0)</f>
        <v>0</v>
      </c>
      <c r="BH197" s="217">
        <f>IF(N197="sníž. přenesená",J197,0)</f>
        <v>0</v>
      </c>
      <c r="BI197" s="217">
        <f>IF(N197="nulová",J197,0)</f>
        <v>0</v>
      </c>
      <c r="BJ197" s="13" t="s">
        <v>85</v>
      </c>
      <c r="BK197" s="217">
        <f>ROUND(I197*H197,2)</f>
        <v>0</v>
      </c>
      <c r="BL197" s="13" t="s">
        <v>136</v>
      </c>
      <c r="BM197" s="216" t="s">
        <v>268</v>
      </c>
    </row>
    <row r="198" s="2" customFormat="1">
      <c r="A198" s="34"/>
      <c r="B198" s="35"/>
      <c r="C198" s="36"/>
      <c r="D198" s="218" t="s">
        <v>137</v>
      </c>
      <c r="E198" s="36"/>
      <c r="F198" s="219" t="s">
        <v>269</v>
      </c>
      <c r="G198" s="36"/>
      <c r="H198" s="36"/>
      <c r="I198" s="220"/>
      <c r="J198" s="36"/>
      <c r="K198" s="36"/>
      <c r="L198" s="40"/>
      <c r="M198" s="221"/>
      <c r="N198" s="222"/>
      <c r="O198" s="87"/>
      <c r="P198" s="87"/>
      <c r="Q198" s="87"/>
      <c r="R198" s="87"/>
      <c r="S198" s="87"/>
      <c r="T198" s="88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T198" s="13" t="s">
        <v>137</v>
      </c>
      <c r="AU198" s="13" t="s">
        <v>85</v>
      </c>
    </row>
    <row r="199" s="2" customFormat="1" ht="33" customHeight="1">
      <c r="A199" s="34"/>
      <c r="B199" s="35"/>
      <c r="C199" s="203" t="s">
        <v>270</v>
      </c>
      <c r="D199" s="203" t="s">
        <v>131</v>
      </c>
      <c r="E199" s="204" t="s">
        <v>271</v>
      </c>
      <c r="F199" s="205" t="s">
        <v>272</v>
      </c>
      <c r="G199" s="206" t="s">
        <v>134</v>
      </c>
      <c r="H199" s="207">
        <v>2</v>
      </c>
      <c r="I199" s="208"/>
      <c r="J199" s="209">
        <f>ROUND(I199*H199,2)</f>
        <v>0</v>
      </c>
      <c r="K199" s="210"/>
      <c r="L199" s="211"/>
      <c r="M199" s="212" t="s">
        <v>1</v>
      </c>
      <c r="N199" s="213" t="s">
        <v>42</v>
      </c>
      <c r="O199" s="87"/>
      <c r="P199" s="214">
        <f>O199*H199</f>
        <v>0</v>
      </c>
      <c r="Q199" s="214">
        <v>0</v>
      </c>
      <c r="R199" s="214">
        <f>Q199*H199</f>
        <v>0</v>
      </c>
      <c r="S199" s="214">
        <v>0</v>
      </c>
      <c r="T199" s="215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216" t="s">
        <v>135</v>
      </c>
      <c r="AT199" s="216" t="s">
        <v>131</v>
      </c>
      <c r="AU199" s="216" t="s">
        <v>85</v>
      </c>
      <c r="AY199" s="13" t="s">
        <v>130</v>
      </c>
      <c r="BE199" s="217">
        <f>IF(N199="základní",J199,0)</f>
        <v>0</v>
      </c>
      <c r="BF199" s="217">
        <f>IF(N199="snížená",J199,0)</f>
        <v>0</v>
      </c>
      <c r="BG199" s="217">
        <f>IF(N199="zákl. přenesená",J199,0)</f>
        <v>0</v>
      </c>
      <c r="BH199" s="217">
        <f>IF(N199="sníž. přenesená",J199,0)</f>
        <v>0</v>
      </c>
      <c r="BI199" s="217">
        <f>IF(N199="nulová",J199,0)</f>
        <v>0</v>
      </c>
      <c r="BJ199" s="13" t="s">
        <v>85</v>
      </c>
      <c r="BK199" s="217">
        <f>ROUND(I199*H199,2)</f>
        <v>0</v>
      </c>
      <c r="BL199" s="13" t="s">
        <v>136</v>
      </c>
      <c r="BM199" s="216" t="s">
        <v>273</v>
      </c>
    </row>
    <row r="200" s="2" customFormat="1">
      <c r="A200" s="34"/>
      <c r="B200" s="35"/>
      <c r="C200" s="36"/>
      <c r="D200" s="218" t="s">
        <v>137</v>
      </c>
      <c r="E200" s="36"/>
      <c r="F200" s="219" t="s">
        <v>274</v>
      </c>
      <c r="G200" s="36"/>
      <c r="H200" s="36"/>
      <c r="I200" s="220"/>
      <c r="J200" s="36"/>
      <c r="K200" s="36"/>
      <c r="L200" s="40"/>
      <c r="M200" s="221"/>
      <c r="N200" s="222"/>
      <c r="O200" s="87"/>
      <c r="P200" s="87"/>
      <c r="Q200" s="87"/>
      <c r="R200" s="87"/>
      <c r="S200" s="87"/>
      <c r="T200" s="88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T200" s="13" t="s">
        <v>137</v>
      </c>
      <c r="AU200" s="13" t="s">
        <v>85</v>
      </c>
    </row>
    <row r="201" s="2" customFormat="1" ht="33" customHeight="1">
      <c r="A201" s="34"/>
      <c r="B201" s="35"/>
      <c r="C201" s="203" t="s">
        <v>196</v>
      </c>
      <c r="D201" s="203" t="s">
        <v>131</v>
      </c>
      <c r="E201" s="204" t="s">
        <v>275</v>
      </c>
      <c r="F201" s="205" t="s">
        <v>276</v>
      </c>
      <c r="G201" s="206" t="s">
        <v>134</v>
      </c>
      <c r="H201" s="207">
        <v>2</v>
      </c>
      <c r="I201" s="208"/>
      <c r="J201" s="209">
        <f>ROUND(I201*H201,2)</f>
        <v>0</v>
      </c>
      <c r="K201" s="210"/>
      <c r="L201" s="211"/>
      <c r="M201" s="212" t="s">
        <v>1</v>
      </c>
      <c r="N201" s="213" t="s">
        <v>42</v>
      </c>
      <c r="O201" s="87"/>
      <c r="P201" s="214">
        <f>O201*H201</f>
        <v>0</v>
      </c>
      <c r="Q201" s="214">
        <v>0</v>
      </c>
      <c r="R201" s="214">
        <f>Q201*H201</f>
        <v>0</v>
      </c>
      <c r="S201" s="214">
        <v>0</v>
      </c>
      <c r="T201" s="215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216" t="s">
        <v>135</v>
      </c>
      <c r="AT201" s="216" t="s">
        <v>131</v>
      </c>
      <c r="AU201" s="216" t="s">
        <v>85</v>
      </c>
      <c r="AY201" s="13" t="s">
        <v>130</v>
      </c>
      <c r="BE201" s="217">
        <f>IF(N201="základní",J201,0)</f>
        <v>0</v>
      </c>
      <c r="BF201" s="217">
        <f>IF(N201="snížená",J201,0)</f>
        <v>0</v>
      </c>
      <c r="BG201" s="217">
        <f>IF(N201="zákl. přenesená",J201,0)</f>
        <v>0</v>
      </c>
      <c r="BH201" s="217">
        <f>IF(N201="sníž. přenesená",J201,0)</f>
        <v>0</v>
      </c>
      <c r="BI201" s="217">
        <f>IF(N201="nulová",J201,0)</f>
        <v>0</v>
      </c>
      <c r="BJ201" s="13" t="s">
        <v>85</v>
      </c>
      <c r="BK201" s="217">
        <f>ROUND(I201*H201,2)</f>
        <v>0</v>
      </c>
      <c r="BL201" s="13" t="s">
        <v>136</v>
      </c>
      <c r="BM201" s="216" t="s">
        <v>277</v>
      </c>
    </row>
    <row r="202" s="2" customFormat="1">
      <c r="A202" s="34"/>
      <c r="B202" s="35"/>
      <c r="C202" s="36"/>
      <c r="D202" s="218" t="s">
        <v>137</v>
      </c>
      <c r="E202" s="36"/>
      <c r="F202" s="219" t="s">
        <v>278</v>
      </c>
      <c r="G202" s="36"/>
      <c r="H202" s="36"/>
      <c r="I202" s="220"/>
      <c r="J202" s="36"/>
      <c r="K202" s="36"/>
      <c r="L202" s="40"/>
      <c r="M202" s="221"/>
      <c r="N202" s="222"/>
      <c r="O202" s="87"/>
      <c r="P202" s="87"/>
      <c r="Q202" s="87"/>
      <c r="R202" s="87"/>
      <c r="S202" s="87"/>
      <c r="T202" s="88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T202" s="13" t="s">
        <v>137</v>
      </c>
      <c r="AU202" s="13" t="s">
        <v>85</v>
      </c>
    </row>
    <row r="203" s="2" customFormat="1" ht="33" customHeight="1">
      <c r="A203" s="34"/>
      <c r="B203" s="35"/>
      <c r="C203" s="203" t="s">
        <v>279</v>
      </c>
      <c r="D203" s="203" t="s">
        <v>131</v>
      </c>
      <c r="E203" s="204" t="s">
        <v>280</v>
      </c>
      <c r="F203" s="205" t="s">
        <v>281</v>
      </c>
      <c r="G203" s="206" t="s">
        <v>134</v>
      </c>
      <c r="H203" s="207">
        <v>2</v>
      </c>
      <c r="I203" s="208"/>
      <c r="J203" s="209">
        <f>ROUND(I203*H203,2)</f>
        <v>0</v>
      </c>
      <c r="K203" s="210"/>
      <c r="L203" s="211"/>
      <c r="M203" s="212" t="s">
        <v>1</v>
      </c>
      <c r="N203" s="213" t="s">
        <v>42</v>
      </c>
      <c r="O203" s="87"/>
      <c r="P203" s="214">
        <f>O203*H203</f>
        <v>0</v>
      </c>
      <c r="Q203" s="214">
        <v>0</v>
      </c>
      <c r="R203" s="214">
        <f>Q203*H203</f>
        <v>0</v>
      </c>
      <c r="S203" s="214">
        <v>0</v>
      </c>
      <c r="T203" s="215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216" t="s">
        <v>135</v>
      </c>
      <c r="AT203" s="216" t="s">
        <v>131</v>
      </c>
      <c r="AU203" s="216" t="s">
        <v>85</v>
      </c>
      <c r="AY203" s="13" t="s">
        <v>130</v>
      </c>
      <c r="BE203" s="217">
        <f>IF(N203="základní",J203,0)</f>
        <v>0</v>
      </c>
      <c r="BF203" s="217">
        <f>IF(N203="snížená",J203,0)</f>
        <v>0</v>
      </c>
      <c r="BG203" s="217">
        <f>IF(N203="zákl. přenesená",J203,0)</f>
        <v>0</v>
      </c>
      <c r="BH203" s="217">
        <f>IF(N203="sníž. přenesená",J203,0)</f>
        <v>0</v>
      </c>
      <c r="BI203" s="217">
        <f>IF(N203="nulová",J203,0)</f>
        <v>0</v>
      </c>
      <c r="BJ203" s="13" t="s">
        <v>85</v>
      </c>
      <c r="BK203" s="217">
        <f>ROUND(I203*H203,2)</f>
        <v>0</v>
      </c>
      <c r="BL203" s="13" t="s">
        <v>136</v>
      </c>
      <c r="BM203" s="216" t="s">
        <v>282</v>
      </c>
    </row>
    <row r="204" s="2" customFormat="1">
      <c r="A204" s="34"/>
      <c r="B204" s="35"/>
      <c r="C204" s="36"/>
      <c r="D204" s="218" t="s">
        <v>137</v>
      </c>
      <c r="E204" s="36"/>
      <c r="F204" s="219" t="s">
        <v>283</v>
      </c>
      <c r="G204" s="36"/>
      <c r="H204" s="36"/>
      <c r="I204" s="220"/>
      <c r="J204" s="36"/>
      <c r="K204" s="36"/>
      <c r="L204" s="40"/>
      <c r="M204" s="221"/>
      <c r="N204" s="222"/>
      <c r="O204" s="87"/>
      <c r="P204" s="87"/>
      <c r="Q204" s="87"/>
      <c r="R204" s="87"/>
      <c r="S204" s="87"/>
      <c r="T204" s="88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T204" s="13" t="s">
        <v>137</v>
      </c>
      <c r="AU204" s="13" t="s">
        <v>85</v>
      </c>
    </row>
    <row r="205" s="2" customFormat="1" ht="33" customHeight="1">
      <c r="A205" s="34"/>
      <c r="B205" s="35"/>
      <c r="C205" s="203" t="s">
        <v>200</v>
      </c>
      <c r="D205" s="203" t="s">
        <v>131</v>
      </c>
      <c r="E205" s="204" t="s">
        <v>284</v>
      </c>
      <c r="F205" s="205" t="s">
        <v>285</v>
      </c>
      <c r="G205" s="206" t="s">
        <v>134</v>
      </c>
      <c r="H205" s="207">
        <v>2</v>
      </c>
      <c r="I205" s="208"/>
      <c r="J205" s="209">
        <f>ROUND(I205*H205,2)</f>
        <v>0</v>
      </c>
      <c r="K205" s="210"/>
      <c r="L205" s="211"/>
      <c r="M205" s="212" t="s">
        <v>1</v>
      </c>
      <c r="N205" s="213" t="s">
        <v>42</v>
      </c>
      <c r="O205" s="87"/>
      <c r="P205" s="214">
        <f>O205*H205</f>
        <v>0</v>
      </c>
      <c r="Q205" s="214">
        <v>0</v>
      </c>
      <c r="R205" s="214">
        <f>Q205*H205</f>
        <v>0</v>
      </c>
      <c r="S205" s="214">
        <v>0</v>
      </c>
      <c r="T205" s="215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216" t="s">
        <v>135</v>
      </c>
      <c r="AT205" s="216" t="s">
        <v>131</v>
      </c>
      <c r="AU205" s="216" t="s">
        <v>85</v>
      </c>
      <c r="AY205" s="13" t="s">
        <v>130</v>
      </c>
      <c r="BE205" s="217">
        <f>IF(N205="základní",J205,0)</f>
        <v>0</v>
      </c>
      <c r="BF205" s="217">
        <f>IF(N205="snížená",J205,0)</f>
        <v>0</v>
      </c>
      <c r="BG205" s="217">
        <f>IF(N205="zákl. přenesená",J205,0)</f>
        <v>0</v>
      </c>
      <c r="BH205" s="217">
        <f>IF(N205="sníž. přenesená",J205,0)</f>
        <v>0</v>
      </c>
      <c r="BI205" s="217">
        <f>IF(N205="nulová",J205,0)</f>
        <v>0</v>
      </c>
      <c r="BJ205" s="13" t="s">
        <v>85</v>
      </c>
      <c r="BK205" s="217">
        <f>ROUND(I205*H205,2)</f>
        <v>0</v>
      </c>
      <c r="BL205" s="13" t="s">
        <v>136</v>
      </c>
      <c r="BM205" s="216" t="s">
        <v>286</v>
      </c>
    </row>
    <row r="206" s="2" customFormat="1">
      <c r="A206" s="34"/>
      <c r="B206" s="35"/>
      <c r="C206" s="36"/>
      <c r="D206" s="218" t="s">
        <v>137</v>
      </c>
      <c r="E206" s="36"/>
      <c r="F206" s="219" t="s">
        <v>287</v>
      </c>
      <c r="G206" s="36"/>
      <c r="H206" s="36"/>
      <c r="I206" s="220"/>
      <c r="J206" s="36"/>
      <c r="K206" s="36"/>
      <c r="L206" s="40"/>
      <c r="M206" s="221"/>
      <c r="N206" s="222"/>
      <c r="O206" s="87"/>
      <c r="P206" s="87"/>
      <c r="Q206" s="87"/>
      <c r="R206" s="87"/>
      <c r="S206" s="87"/>
      <c r="T206" s="88"/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T206" s="13" t="s">
        <v>137</v>
      </c>
      <c r="AU206" s="13" t="s">
        <v>85</v>
      </c>
    </row>
    <row r="207" s="2" customFormat="1" ht="24.15" customHeight="1">
      <c r="A207" s="34"/>
      <c r="B207" s="35"/>
      <c r="C207" s="203" t="s">
        <v>288</v>
      </c>
      <c r="D207" s="203" t="s">
        <v>131</v>
      </c>
      <c r="E207" s="204" t="s">
        <v>289</v>
      </c>
      <c r="F207" s="205" t="s">
        <v>290</v>
      </c>
      <c r="G207" s="206" t="s">
        <v>134</v>
      </c>
      <c r="H207" s="207">
        <v>2</v>
      </c>
      <c r="I207" s="208"/>
      <c r="J207" s="209">
        <f>ROUND(I207*H207,2)</f>
        <v>0</v>
      </c>
      <c r="K207" s="210"/>
      <c r="L207" s="211"/>
      <c r="M207" s="212" t="s">
        <v>1</v>
      </c>
      <c r="N207" s="213" t="s">
        <v>42</v>
      </c>
      <c r="O207" s="87"/>
      <c r="P207" s="214">
        <f>O207*H207</f>
        <v>0</v>
      </c>
      <c r="Q207" s="214">
        <v>0</v>
      </c>
      <c r="R207" s="214">
        <f>Q207*H207</f>
        <v>0</v>
      </c>
      <c r="S207" s="214">
        <v>0</v>
      </c>
      <c r="T207" s="215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216" t="s">
        <v>135</v>
      </c>
      <c r="AT207" s="216" t="s">
        <v>131</v>
      </c>
      <c r="AU207" s="216" t="s">
        <v>85</v>
      </c>
      <c r="AY207" s="13" t="s">
        <v>130</v>
      </c>
      <c r="BE207" s="217">
        <f>IF(N207="základní",J207,0)</f>
        <v>0</v>
      </c>
      <c r="BF207" s="217">
        <f>IF(N207="snížená",J207,0)</f>
        <v>0</v>
      </c>
      <c r="BG207" s="217">
        <f>IF(N207="zákl. přenesená",J207,0)</f>
        <v>0</v>
      </c>
      <c r="BH207" s="217">
        <f>IF(N207="sníž. přenesená",J207,0)</f>
        <v>0</v>
      </c>
      <c r="BI207" s="217">
        <f>IF(N207="nulová",J207,0)</f>
        <v>0</v>
      </c>
      <c r="BJ207" s="13" t="s">
        <v>85</v>
      </c>
      <c r="BK207" s="217">
        <f>ROUND(I207*H207,2)</f>
        <v>0</v>
      </c>
      <c r="BL207" s="13" t="s">
        <v>136</v>
      </c>
      <c r="BM207" s="216" t="s">
        <v>291</v>
      </c>
    </row>
    <row r="208" s="2" customFormat="1">
      <c r="A208" s="34"/>
      <c r="B208" s="35"/>
      <c r="C208" s="36"/>
      <c r="D208" s="218" t="s">
        <v>137</v>
      </c>
      <c r="E208" s="36"/>
      <c r="F208" s="219" t="s">
        <v>292</v>
      </c>
      <c r="G208" s="36"/>
      <c r="H208" s="36"/>
      <c r="I208" s="220"/>
      <c r="J208" s="36"/>
      <c r="K208" s="36"/>
      <c r="L208" s="40"/>
      <c r="M208" s="221"/>
      <c r="N208" s="222"/>
      <c r="O208" s="87"/>
      <c r="P208" s="87"/>
      <c r="Q208" s="87"/>
      <c r="R208" s="87"/>
      <c r="S208" s="87"/>
      <c r="T208" s="88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T208" s="13" t="s">
        <v>137</v>
      </c>
      <c r="AU208" s="13" t="s">
        <v>85</v>
      </c>
    </row>
    <row r="209" s="2" customFormat="1" ht="24.15" customHeight="1">
      <c r="A209" s="34"/>
      <c r="B209" s="35"/>
      <c r="C209" s="203" t="s">
        <v>204</v>
      </c>
      <c r="D209" s="203" t="s">
        <v>131</v>
      </c>
      <c r="E209" s="204" t="s">
        <v>293</v>
      </c>
      <c r="F209" s="205" t="s">
        <v>294</v>
      </c>
      <c r="G209" s="206" t="s">
        <v>134</v>
      </c>
      <c r="H209" s="207">
        <v>2</v>
      </c>
      <c r="I209" s="208"/>
      <c r="J209" s="209">
        <f>ROUND(I209*H209,2)</f>
        <v>0</v>
      </c>
      <c r="K209" s="210"/>
      <c r="L209" s="211"/>
      <c r="M209" s="212" t="s">
        <v>1</v>
      </c>
      <c r="N209" s="213" t="s">
        <v>42</v>
      </c>
      <c r="O209" s="87"/>
      <c r="P209" s="214">
        <f>O209*H209</f>
        <v>0</v>
      </c>
      <c r="Q209" s="214">
        <v>0</v>
      </c>
      <c r="R209" s="214">
        <f>Q209*H209</f>
        <v>0</v>
      </c>
      <c r="S209" s="214">
        <v>0</v>
      </c>
      <c r="T209" s="215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216" t="s">
        <v>135</v>
      </c>
      <c r="AT209" s="216" t="s">
        <v>131</v>
      </c>
      <c r="AU209" s="216" t="s">
        <v>85</v>
      </c>
      <c r="AY209" s="13" t="s">
        <v>130</v>
      </c>
      <c r="BE209" s="217">
        <f>IF(N209="základní",J209,0)</f>
        <v>0</v>
      </c>
      <c r="BF209" s="217">
        <f>IF(N209="snížená",J209,0)</f>
        <v>0</v>
      </c>
      <c r="BG209" s="217">
        <f>IF(N209="zákl. přenesená",J209,0)</f>
        <v>0</v>
      </c>
      <c r="BH209" s="217">
        <f>IF(N209="sníž. přenesená",J209,0)</f>
        <v>0</v>
      </c>
      <c r="BI209" s="217">
        <f>IF(N209="nulová",J209,0)</f>
        <v>0</v>
      </c>
      <c r="BJ209" s="13" t="s">
        <v>85</v>
      </c>
      <c r="BK209" s="217">
        <f>ROUND(I209*H209,2)</f>
        <v>0</v>
      </c>
      <c r="BL209" s="13" t="s">
        <v>136</v>
      </c>
      <c r="BM209" s="216" t="s">
        <v>295</v>
      </c>
    </row>
    <row r="210" s="2" customFormat="1">
      <c r="A210" s="34"/>
      <c r="B210" s="35"/>
      <c r="C210" s="36"/>
      <c r="D210" s="218" t="s">
        <v>137</v>
      </c>
      <c r="E210" s="36"/>
      <c r="F210" s="219" t="s">
        <v>296</v>
      </c>
      <c r="G210" s="36"/>
      <c r="H210" s="36"/>
      <c r="I210" s="220"/>
      <c r="J210" s="36"/>
      <c r="K210" s="36"/>
      <c r="L210" s="40"/>
      <c r="M210" s="221"/>
      <c r="N210" s="222"/>
      <c r="O210" s="87"/>
      <c r="P210" s="87"/>
      <c r="Q210" s="87"/>
      <c r="R210" s="87"/>
      <c r="S210" s="87"/>
      <c r="T210" s="88"/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T210" s="13" t="s">
        <v>137</v>
      </c>
      <c r="AU210" s="13" t="s">
        <v>85</v>
      </c>
    </row>
    <row r="211" s="2" customFormat="1" ht="24.15" customHeight="1">
      <c r="A211" s="34"/>
      <c r="B211" s="35"/>
      <c r="C211" s="203" t="s">
        <v>297</v>
      </c>
      <c r="D211" s="203" t="s">
        <v>131</v>
      </c>
      <c r="E211" s="204" t="s">
        <v>298</v>
      </c>
      <c r="F211" s="205" t="s">
        <v>299</v>
      </c>
      <c r="G211" s="206" t="s">
        <v>134</v>
      </c>
      <c r="H211" s="207">
        <v>2</v>
      </c>
      <c r="I211" s="208"/>
      <c r="J211" s="209">
        <f>ROUND(I211*H211,2)</f>
        <v>0</v>
      </c>
      <c r="K211" s="210"/>
      <c r="L211" s="211"/>
      <c r="M211" s="212" t="s">
        <v>1</v>
      </c>
      <c r="N211" s="213" t="s">
        <v>42</v>
      </c>
      <c r="O211" s="87"/>
      <c r="P211" s="214">
        <f>O211*H211</f>
        <v>0</v>
      </c>
      <c r="Q211" s="214">
        <v>0</v>
      </c>
      <c r="R211" s="214">
        <f>Q211*H211</f>
        <v>0</v>
      </c>
      <c r="S211" s="214">
        <v>0</v>
      </c>
      <c r="T211" s="215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216" t="s">
        <v>135</v>
      </c>
      <c r="AT211" s="216" t="s">
        <v>131</v>
      </c>
      <c r="AU211" s="216" t="s">
        <v>85</v>
      </c>
      <c r="AY211" s="13" t="s">
        <v>130</v>
      </c>
      <c r="BE211" s="217">
        <f>IF(N211="základní",J211,0)</f>
        <v>0</v>
      </c>
      <c r="BF211" s="217">
        <f>IF(N211="snížená",J211,0)</f>
        <v>0</v>
      </c>
      <c r="BG211" s="217">
        <f>IF(N211="zákl. přenesená",J211,0)</f>
        <v>0</v>
      </c>
      <c r="BH211" s="217">
        <f>IF(N211="sníž. přenesená",J211,0)</f>
        <v>0</v>
      </c>
      <c r="BI211" s="217">
        <f>IF(N211="nulová",J211,0)</f>
        <v>0</v>
      </c>
      <c r="BJ211" s="13" t="s">
        <v>85</v>
      </c>
      <c r="BK211" s="217">
        <f>ROUND(I211*H211,2)</f>
        <v>0</v>
      </c>
      <c r="BL211" s="13" t="s">
        <v>136</v>
      </c>
      <c r="BM211" s="216" t="s">
        <v>300</v>
      </c>
    </row>
    <row r="212" s="2" customFormat="1">
      <c r="A212" s="34"/>
      <c r="B212" s="35"/>
      <c r="C212" s="36"/>
      <c r="D212" s="218" t="s">
        <v>137</v>
      </c>
      <c r="E212" s="36"/>
      <c r="F212" s="219" t="s">
        <v>301</v>
      </c>
      <c r="G212" s="36"/>
      <c r="H212" s="36"/>
      <c r="I212" s="220"/>
      <c r="J212" s="36"/>
      <c r="K212" s="36"/>
      <c r="L212" s="40"/>
      <c r="M212" s="221"/>
      <c r="N212" s="222"/>
      <c r="O212" s="87"/>
      <c r="P212" s="87"/>
      <c r="Q212" s="87"/>
      <c r="R212" s="87"/>
      <c r="S212" s="87"/>
      <c r="T212" s="88"/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T212" s="13" t="s">
        <v>137</v>
      </c>
      <c r="AU212" s="13" t="s">
        <v>85</v>
      </c>
    </row>
    <row r="213" s="2" customFormat="1" ht="24.15" customHeight="1">
      <c r="A213" s="34"/>
      <c r="B213" s="35"/>
      <c r="C213" s="203" t="s">
        <v>302</v>
      </c>
      <c r="D213" s="203" t="s">
        <v>131</v>
      </c>
      <c r="E213" s="204" t="s">
        <v>303</v>
      </c>
      <c r="F213" s="205" t="s">
        <v>304</v>
      </c>
      <c r="G213" s="206" t="s">
        <v>134</v>
      </c>
      <c r="H213" s="207">
        <v>2</v>
      </c>
      <c r="I213" s="208"/>
      <c r="J213" s="209">
        <f>ROUND(I213*H213,2)</f>
        <v>0</v>
      </c>
      <c r="K213" s="210"/>
      <c r="L213" s="211"/>
      <c r="M213" s="212" t="s">
        <v>1</v>
      </c>
      <c r="N213" s="213" t="s">
        <v>42</v>
      </c>
      <c r="O213" s="87"/>
      <c r="P213" s="214">
        <f>O213*H213</f>
        <v>0</v>
      </c>
      <c r="Q213" s="214">
        <v>0</v>
      </c>
      <c r="R213" s="214">
        <f>Q213*H213</f>
        <v>0</v>
      </c>
      <c r="S213" s="214">
        <v>0</v>
      </c>
      <c r="T213" s="215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216" t="s">
        <v>135</v>
      </c>
      <c r="AT213" s="216" t="s">
        <v>131</v>
      </c>
      <c r="AU213" s="216" t="s">
        <v>85</v>
      </c>
      <c r="AY213" s="13" t="s">
        <v>130</v>
      </c>
      <c r="BE213" s="217">
        <f>IF(N213="základní",J213,0)</f>
        <v>0</v>
      </c>
      <c r="BF213" s="217">
        <f>IF(N213="snížená",J213,0)</f>
        <v>0</v>
      </c>
      <c r="BG213" s="217">
        <f>IF(N213="zákl. přenesená",J213,0)</f>
        <v>0</v>
      </c>
      <c r="BH213" s="217">
        <f>IF(N213="sníž. přenesená",J213,0)</f>
        <v>0</v>
      </c>
      <c r="BI213" s="217">
        <f>IF(N213="nulová",J213,0)</f>
        <v>0</v>
      </c>
      <c r="BJ213" s="13" t="s">
        <v>85</v>
      </c>
      <c r="BK213" s="217">
        <f>ROUND(I213*H213,2)</f>
        <v>0</v>
      </c>
      <c r="BL213" s="13" t="s">
        <v>136</v>
      </c>
      <c r="BM213" s="216" t="s">
        <v>305</v>
      </c>
    </row>
    <row r="214" s="2" customFormat="1">
      <c r="A214" s="34"/>
      <c r="B214" s="35"/>
      <c r="C214" s="36"/>
      <c r="D214" s="218" t="s">
        <v>137</v>
      </c>
      <c r="E214" s="36"/>
      <c r="F214" s="219" t="s">
        <v>306</v>
      </c>
      <c r="G214" s="36"/>
      <c r="H214" s="36"/>
      <c r="I214" s="220"/>
      <c r="J214" s="36"/>
      <c r="K214" s="36"/>
      <c r="L214" s="40"/>
      <c r="M214" s="221"/>
      <c r="N214" s="222"/>
      <c r="O214" s="87"/>
      <c r="P214" s="87"/>
      <c r="Q214" s="87"/>
      <c r="R214" s="87"/>
      <c r="S214" s="87"/>
      <c r="T214" s="88"/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T214" s="13" t="s">
        <v>137</v>
      </c>
      <c r="AU214" s="13" t="s">
        <v>85</v>
      </c>
    </row>
    <row r="215" s="2" customFormat="1" ht="24.15" customHeight="1">
      <c r="A215" s="34"/>
      <c r="B215" s="35"/>
      <c r="C215" s="203" t="s">
        <v>307</v>
      </c>
      <c r="D215" s="203" t="s">
        <v>131</v>
      </c>
      <c r="E215" s="204" t="s">
        <v>308</v>
      </c>
      <c r="F215" s="205" t="s">
        <v>309</v>
      </c>
      <c r="G215" s="206" t="s">
        <v>134</v>
      </c>
      <c r="H215" s="207">
        <v>2</v>
      </c>
      <c r="I215" s="208"/>
      <c r="J215" s="209">
        <f>ROUND(I215*H215,2)</f>
        <v>0</v>
      </c>
      <c r="K215" s="210"/>
      <c r="L215" s="211"/>
      <c r="M215" s="212" t="s">
        <v>1</v>
      </c>
      <c r="N215" s="213" t="s">
        <v>42</v>
      </c>
      <c r="O215" s="87"/>
      <c r="P215" s="214">
        <f>O215*H215</f>
        <v>0</v>
      </c>
      <c r="Q215" s="214">
        <v>0</v>
      </c>
      <c r="R215" s="214">
        <f>Q215*H215</f>
        <v>0</v>
      </c>
      <c r="S215" s="214">
        <v>0</v>
      </c>
      <c r="T215" s="215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216" t="s">
        <v>135</v>
      </c>
      <c r="AT215" s="216" t="s">
        <v>131</v>
      </c>
      <c r="AU215" s="216" t="s">
        <v>85</v>
      </c>
      <c r="AY215" s="13" t="s">
        <v>130</v>
      </c>
      <c r="BE215" s="217">
        <f>IF(N215="základní",J215,0)</f>
        <v>0</v>
      </c>
      <c r="BF215" s="217">
        <f>IF(N215="snížená",J215,0)</f>
        <v>0</v>
      </c>
      <c r="BG215" s="217">
        <f>IF(N215="zákl. přenesená",J215,0)</f>
        <v>0</v>
      </c>
      <c r="BH215" s="217">
        <f>IF(N215="sníž. přenesená",J215,0)</f>
        <v>0</v>
      </c>
      <c r="BI215" s="217">
        <f>IF(N215="nulová",J215,0)</f>
        <v>0</v>
      </c>
      <c r="BJ215" s="13" t="s">
        <v>85</v>
      </c>
      <c r="BK215" s="217">
        <f>ROUND(I215*H215,2)</f>
        <v>0</v>
      </c>
      <c r="BL215" s="13" t="s">
        <v>136</v>
      </c>
      <c r="BM215" s="216" t="s">
        <v>310</v>
      </c>
    </row>
    <row r="216" s="2" customFormat="1">
      <c r="A216" s="34"/>
      <c r="B216" s="35"/>
      <c r="C216" s="36"/>
      <c r="D216" s="218" t="s">
        <v>137</v>
      </c>
      <c r="E216" s="36"/>
      <c r="F216" s="219" t="s">
        <v>311</v>
      </c>
      <c r="G216" s="36"/>
      <c r="H216" s="36"/>
      <c r="I216" s="220"/>
      <c r="J216" s="36"/>
      <c r="K216" s="36"/>
      <c r="L216" s="40"/>
      <c r="M216" s="221"/>
      <c r="N216" s="222"/>
      <c r="O216" s="87"/>
      <c r="P216" s="87"/>
      <c r="Q216" s="87"/>
      <c r="R216" s="87"/>
      <c r="S216" s="87"/>
      <c r="T216" s="88"/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T216" s="13" t="s">
        <v>137</v>
      </c>
      <c r="AU216" s="13" t="s">
        <v>85</v>
      </c>
    </row>
    <row r="217" s="2" customFormat="1" ht="24.15" customHeight="1">
      <c r="A217" s="34"/>
      <c r="B217" s="35"/>
      <c r="C217" s="203" t="s">
        <v>211</v>
      </c>
      <c r="D217" s="203" t="s">
        <v>131</v>
      </c>
      <c r="E217" s="204" t="s">
        <v>312</v>
      </c>
      <c r="F217" s="205" t="s">
        <v>313</v>
      </c>
      <c r="G217" s="206" t="s">
        <v>134</v>
      </c>
      <c r="H217" s="207">
        <v>2</v>
      </c>
      <c r="I217" s="208"/>
      <c r="J217" s="209">
        <f>ROUND(I217*H217,2)</f>
        <v>0</v>
      </c>
      <c r="K217" s="210"/>
      <c r="L217" s="211"/>
      <c r="M217" s="212" t="s">
        <v>1</v>
      </c>
      <c r="N217" s="213" t="s">
        <v>42</v>
      </c>
      <c r="O217" s="87"/>
      <c r="P217" s="214">
        <f>O217*H217</f>
        <v>0</v>
      </c>
      <c r="Q217" s="214">
        <v>0</v>
      </c>
      <c r="R217" s="214">
        <f>Q217*H217</f>
        <v>0</v>
      </c>
      <c r="S217" s="214">
        <v>0</v>
      </c>
      <c r="T217" s="215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216" t="s">
        <v>135</v>
      </c>
      <c r="AT217" s="216" t="s">
        <v>131</v>
      </c>
      <c r="AU217" s="216" t="s">
        <v>85</v>
      </c>
      <c r="AY217" s="13" t="s">
        <v>130</v>
      </c>
      <c r="BE217" s="217">
        <f>IF(N217="základní",J217,0)</f>
        <v>0</v>
      </c>
      <c r="BF217" s="217">
        <f>IF(N217="snížená",J217,0)</f>
        <v>0</v>
      </c>
      <c r="BG217" s="217">
        <f>IF(N217="zákl. přenesená",J217,0)</f>
        <v>0</v>
      </c>
      <c r="BH217" s="217">
        <f>IF(N217="sníž. přenesená",J217,0)</f>
        <v>0</v>
      </c>
      <c r="BI217" s="217">
        <f>IF(N217="nulová",J217,0)</f>
        <v>0</v>
      </c>
      <c r="BJ217" s="13" t="s">
        <v>85</v>
      </c>
      <c r="BK217" s="217">
        <f>ROUND(I217*H217,2)</f>
        <v>0</v>
      </c>
      <c r="BL217" s="13" t="s">
        <v>136</v>
      </c>
      <c r="BM217" s="216" t="s">
        <v>314</v>
      </c>
    </row>
    <row r="218" s="2" customFormat="1">
      <c r="A218" s="34"/>
      <c r="B218" s="35"/>
      <c r="C218" s="36"/>
      <c r="D218" s="218" t="s">
        <v>137</v>
      </c>
      <c r="E218" s="36"/>
      <c r="F218" s="219" t="s">
        <v>315</v>
      </c>
      <c r="G218" s="36"/>
      <c r="H218" s="36"/>
      <c r="I218" s="220"/>
      <c r="J218" s="36"/>
      <c r="K218" s="36"/>
      <c r="L218" s="40"/>
      <c r="M218" s="221"/>
      <c r="N218" s="222"/>
      <c r="O218" s="87"/>
      <c r="P218" s="87"/>
      <c r="Q218" s="87"/>
      <c r="R218" s="87"/>
      <c r="S218" s="87"/>
      <c r="T218" s="88"/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T218" s="13" t="s">
        <v>137</v>
      </c>
      <c r="AU218" s="13" t="s">
        <v>85</v>
      </c>
    </row>
    <row r="219" s="2" customFormat="1" ht="24.15" customHeight="1">
      <c r="A219" s="34"/>
      <c r="B219" s="35"/>
      <c r="C219" s="203" t="s">
        <v>316</v>
      </c>
      <c r="D219" s="203" t="s">
        <v>131</v>
      </c>
      <c r="E219" s="204" t="s">
        <v>317</v>
      </c>
      <c r="F219" s="205" t="s">
        <v>318</v>
      </c>
      <c r="G219" s="206" t="s">
        <v>134</v>
      </c>
      <c r="H219" s="207">
        <v>2</v>
      </c>
      <c r="I219" s="208"/>
      <c r="J219" s="209">
        <f>ROUND(I219*H219,2)</f>
        <v>0</v>
      </c>
      <c r="K219" s="210"/>
      <c r="L219" s="211"/>
      <c r="M219" s="212" t="s">
        <v>1</v>
      </c>
      <c r="N219" s="213" t="s">
        <v>42</v>
      </c>
      <c r="O219" s="87"/>
      <c r="P219" s="214">
        <f>O219*H219</f>
        <v>0</v>
      </c>
      <c r="Q219" s="214">
        <v>0</v>
      </c>
      <c r="R219" s="214">
        <f>Q219*H219</f>
        <v>0</v>
      </c>
      <c r="S219" s="214">
        <v>0</v>
      </c>
      <c r="T219" s="215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216" t="s">
        <v>135</v>
      </c>
      <c r="AT219" s="216" t="s">
        <v>131</v>
      </c>
      <c r="AU219" s="216" t="s">
        <v>85</v>
      </c>
      <c r="AY219" s="13" t="s">
        <v>130</v>
      </c>
      <c r="BE219" s="217">
        <f>IF(N219="základní",J219,0)</f>
        <v>0</v>
      </c>
      <c r="BF219" s="217">
        <f>IF(N219="snížená",J219,0)</f>
        <v>0</v>
      </c>
      <c r="BG219" s="217">
        <f>IF(N219="zákl. přenesená",J219,0)</f>
        <v>0</v>
      </c>
      <c r="BH219" s="217">
        <f>IF(N219="sníž. přenesená",J219,0)</f>
        <v>0</v>
      </c>
      <c r="BI219" s="217">
        <f>IF(N219="nulová",J219,0)</f>
        <v>0</v>
      </c>
      <c r="BJ219" s="13" t="s">
        <v>85</v>
      </c>
      <c r="BK219" s="217">
        <f>ROUND(I219*H219,2)</f>
        <v>0</v>
      </c>
      <c r="BL219" s="13" t="s">
        <v>136</v>
      </c>
      <c r="BM219" s="216" t="s">
        <v>319</v>
      </c>
    </row>
    <row r="220" s="2" customFormat="1">
      <c r="A220" s="34"/>
      <c r="B220" s="35"/>
      <c r="C220" s="36"/>
      <c r="D220" s="218" t="s">
        <v>137</v>
      </c>
      <c r="E220" s="36"/>
      <c r="F220" s="219" t="s">
        <v>320</v>
      </c>
      <c r="G220" s="36"/>
      <c r="H220" s="36"/>
      <c r="I220" s="220"/>
      <c r="J220" s="36"/>
      <c r="K220" s="36"/>
      <c r="L220" s="40"/>
      <c r="M220" s="221"/>
      <c r="N220" s="222"/>
      <c r="O220" s="87"/>
      <c r="P220" s="87"/>
      <c r="Q220" s="87"/>
      <c r="R220" s="87"/>
      <c r="S220" s="87"/>
      <c r="T220" s="88"/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T220" s="13" t="s">
        <v>137</v>
      </c>
      <c r="AU220" s="13" t="s">
        <v>85</v>
      </c>
    </row>
    <row r="221" s="2" customFormat="1" ht="24.15" customHeight="1">
      <c r="A221" s="34"/>
      <c r="B221" s="35"/>
      <c r="C221" s="203" t="s">
        <v>215</v>
      </c>
      <c r="D221" s="203" t="s">
        <v>131</v>
      </c>
      <c r="E221" s="204" t="s">
        <v>321</v>
      </c>
      <c r="F221" s="205" t="s">
        <v>322</v>
      </c>
      <c r="G221" s="206" t="s">
        <v>134</v>
      </c>
      <c r="H221" s="207">
        <v>2</v>
      </c>
      <c r="I221" s="208"/>
      <c r="J221" s="209">
        <f>ROUND(I221*H221,2)</f>
        <v>0</v>
      </c>
      <c r="K221" s="210"/>
      <c r="L221" s="211"/>
      <c r="M221" s="212" t="s">
        <v>1</v>
      </c>
      <c r="N221" s="213" t="s">
        <v>42</v>
      </c>
      <c r="O221" s="87"/>
      <c r="P221" s="214">
        <f>O221*H221</f>
        <v>0</v>
      </c>
      <c r="Q221" s="214">
        <v>0</v>
      </c>
      <c r="R221" s="214">
        <f>Q221*H221</f>
        <v>0</v>
      </c>
      <c r="S221" s="214">
        <v>0</v>
      </c>
      <c r="T221" s="215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216" t="s">
        <v>135</v>
      </c>
      <c r="AT221" s="216" t="s">
        <v>131</v>
      </c>
      <c r="AU221" s="216" t="s">
        <v>85</v>
      </c>
      <c r="AY221" s="13" t="s">
        <v>130</v>
      </c>
      <c r="BE221" s="217">
        <f>IF(N221="základní",J221,0)</f>
        <v>0</v>
      </c>
      <c r="BF221" s="217">
        <f>IF(N221="snížená",J221,0)</f>
        <v>0</v>
      </c>
      <c r="BG221" s="217">
        <f>IF(N221="zákl. přenesená",J221,0)</f>
        <v>0</v>
      </c>
      <c r="BH221" s="217">
        <f>IF(N221="sníž. přenesená",J221,0)</f>
        <v>0</v>
      </c>
      <c r="BI221" s="217">
        <f>IF(N221="nulová",J221,0)</f>
        <v>0</v>
      </c>
      <c r="BJ221" s="13" t="s">
        <v>85</v>
      </c>
      <c r="BK221" s="217">
        <f>ROUND(I221*H221,2)</f>
        <v>0</v>
      </c>
      <c r="BL221" s="13" t="s">
        <v>136</v>
      </c>
      <c r="BM221" s="216" t="s">
        <v>323</v>
      </c>
    </row>
    <row r="222" s="2" customFormat="1">
      <c r="A222" s="34"/>
      <c r="B222" s="35"/>
      <c r="C222" s="36"/>
      <c r="D222" s="218" t="s">
        <v>137</v>
      </c>
      <c r="E222" s="36"/>
      <c r="F222" s="219" t="s">
        <v>324</v>
      </c>
      <c r="G222" s="36"/>
      <c r="H222" s="36"/>
      <c r="I222" s="220"/>
      <c r="J222" s="36"/>
      <c r="K222" s="36"/>
      <c r="L222" s="40"/>
      <c r="M222" s="221"/>
      <c r="N222" s="222"/>
      <c r="O222" s="87"/>
      <c r="P222" s="87"/>
      <c r="Q222" s="87"/>
      <c r="R222" s="87"/>
      <c r="S222" s="87"/>
      <c r="T222" s="88"/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T222" s="13" t="s">
        <v>137</v>
      </c>
      <c r="AU222" s="13" t="s">
        <v>85</v>
      </c>
    </row>
    <row r="223" s="2" customFormat="1" ht="24.15" customHeight="1">
      <c r="A223" s="34"/>
      <c r="B223" s="35"/>
      <c r="C223" s="203" t="s">
        <v>325</v>
      </c>
      <c r="D223" s="203" t="s">
        <v>131</v>
      </c>
      <c r="E223" s="204" t="s">
        <v>326</v>
      </c>
      <c r="F223" s="205" t="s">
        <v>327</v>
      </c>
      <c r="G223" s="206" t="s">
        <v>134</v>
      </c>
      <c r="H223" s="207">
        <v>2</v>
      </c>
      <c r="I223" s="208"/>
      <c r="J223" s="209">
        <f>ROUND(I223*H223,2)</f>
        <v>0</v>
      </c>
      <c r="K223" s="210"/>
      <c r="L223" s="211"/>
      <c r="M223" s="212" t="s">
        <v>1</v>
      </c>
      <c r="N223" s="213" t="s">
        <v>42</v>
      </c>
      <c r="O223" s="87"/>
      <c r="P223" s="214">
        <f>O223*H223</f>
        <v>0</v>
      </c>
      <c r="Q223" s="214">
        <v>0</v>
      </c>
      <c r="R223" s="214">
        <f>Q223*H223</f>
        <v>0</v>
      </c>
      <c r="S223" s="214">
        <v>0</v>
      </c>
      <c r="T223" s="215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216" t="s">
        <v>135</v>
      </c>
      <c r="AT223" s="216" t="s">
        <v>131</v>
      </c>
      <c r="AU223" s="216" t="s">
        <v>85</v>
      </c>
      <c r="AY223" s="13" t="s">
        <v>130</v>
      </c>
      <c r="BE223" s="217">
        <f>IF(N223="základní",J223,0)</f>
        <v>0</v>
      </c>
      <c r="BF223" s="217">
        <f>IF(N223="snížená",J223,0)</f>
        <v>0</v>
      </c>
      <c r="BG223" s="217">
        <f>IF(N223="zákl. přenesená",J223,0)</f>
        <v>0</v>
      </c>
      <c r="BH223" s="217">
        <f>IF(N223="sníž. přenesená",J223,0)</f>
        <v>0</v>
      </c>
      <c r="BI223" s="217">
        <f>IF(N223="nulová",J223,0)</f>
        <v>0</v>
      </c>
      <c r="BJ223" s="13" t="s">
        <v>85</v>
      </c>
      <c r="BK223" s="217">
        <f>ROUND(I223*H223,2)</f>
        <v>0</v>
      </c>
      <c r="BL223" s="13" t="s">
        <v>136</v>
      </c>
      <c r="BM223" s="216" t="s">
        <v>328</v>
      </c>
    </row>
    <row r="224" s="2" customFormat="1">
      <c r="A224" s="34"/>
      <c r="B224" s="35"/>
      <c r="C224" s="36"/>
      <c r="D224" s="218" t="s">
        <v>137</v>
      </c>
      <c r="E224" s="36"/>
      <c r="F224" s="219" t="s">
        <v>329</v>
      </c>
      <c r="G224" s="36"/>
      <c r="H224" s="36"/>
      <c r="I224" s="220"/>
      <c r="J224" s="36"/>
      <c r="K224" s="36"/>
      <c r="L224" s="40"/>
      <c r="M224" s="221"/>
      <c r="N224" s="222"/>
      <c r="O224" s="87"/>
      <c r="P224" s="87"/>
      <c r="Q224" s="87"/>
      <c r="R224" s="87"/>
      <c r="S224" s="87"/>
      <c r="T224" s="88"/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T224" s="13" t="s">
        <v>137</v>
      </c>
      <c r="AU224" s="13" t="s">
        <v>85</v>
      </c>
    </row>
    <row r="225" s="2" customFormat="1" ht="24.15" customHeight="1">
      <c r="A225" s="34"/>
      <c r="B225" s="35"/>
      <c r="C225" s="203" t="s">
        <v>220</v>
      </c>
      <c r="D225" s="203" t="s">
        <v>131</v>
      </c>
      <c r="E225" s="204" t="s">
        <v>330</v>
      </c>
      <c r="F225" s="205" t="s">
        <v>331</v>
      </c>
      <c r="G225" s="206" t="s">
        <v>134</v>
      </c>
      <c r="H225" s="207">
        <v>2</v>
      </c>
      <c r="I225" s="208"/>
      <c r="J225" s="209">
        <f>ROUND(I225*H225,2)</f>
        <v>0</v>
      </c>
      <c r="K225" s="210"/>
      <c r="L225" s="211"/>
      <c r="M225" s="212" t="s">
        <v>1</v>
      </c>
      <c r="N225" s="213" t="s">
        <v>42</v>
      </c>
      <c r="O225" s="87"/>
      <c r="P225" s="214">
        <f>O225*H225</f>
        <v>0</v>
      </c>
      <c r="Q225" s="214">
        <v>0</v>
      </c>
      <c r="R225" s="214">
        <f>Q225*H225</f>
        <v>0</v>
      </c>
      <c r="S225" s="214">
        <v>0</v>
      </c>
      <c r="T225" s="215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216" t="s">
        <v>135</v>
      </c>
      <c r="AT225" s="216" t="s">
        <v>131</v>
      </c>
      <c r="AU225" s="216" t="s">
        <v>85</v>
      </c>
      <c r="AY225" s="13" t="s">
        <v>130</v>
      </c>
      <c r="BE225" s="217">
        <f>IF(N225="základní",J225,0)</f>
        <v>0</v>
      </c>
      <c r="BF225" s="217">
        <f>IF(N225="snížená",J225,0)</f>
        <v>0</v>
      </c>
      <c r="BG225" s="217">
        <f>IF(N225="zákl. přenesená",J225,0)</f>
        <v>0</v>
      </c>
      <c r="BH225" s="217">
        <f>IF(N225="sníž. přenesená",J225,0)</f>
        <v>0</v>
      </c>
      <c r="BI225" s="217">
        <f>IF(N225="nulová",J225,0)</f>
        <v>0</v>
      </c>
      <c r="BJ225" s="13" t="s">
        <v>85</v>
      </c>
      <c r="BK225" s="217">
        <f>ROUND(I225*H225,2)</f>
        <v>0</v>
      </c>
      <c r="BL225" s="13" t="s">
        <v>136</v>
      </c>
      <c r="BM225" s="216" t="s">
        <v>332</v>
      </c>
    </row>
    <row r="226" s="2" customFormat="1">
      <c r="A226" s="34"/>
      <c r="B226" s="35"/>
      <c r="C226" s="36"/>
      <c r="D226" s="218" t="s">
        <v>137</v>
      </c>
      <c r="E226" s="36"/>
      <c r="F226" s="219" t="s">
        <v>333</v>
      </c>
      <c r="G226" s="36"/>
      <c r="H226" s="36"/>
      <c r="I226" s="220"/>
      <c r="J226" s="36"/>
      <c r="K226" s="36"/>
      <c r="L226" s="40"/>
      <c r="M226" s="221"/>
      <c r="N226" s="222"/>
      <c r="O226" s="87"/>
      <c r="P226" s="87"/>
      <c r="Q226" s="87"/>
      <c r="R226" s="87"/>
      <c r="S226" s="87"/>
      <c r="T226" s="88"/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T226" s="13" t="s">
        <v>137</v>
      </c>
      <c r="AU226" s="13" t="s">
        <v>85</v>
      </c>
    </row>
    <row r="227" s="2" customFormat="1" ht="24.15" customHeight="1">
      <c r="A227" s="34"/>
      <c r="B227" s="35"/>
      <c r="C227" s="203" t="s">
        <v>334</v>
      </c>
      <c r="D227" s="203" t="s">
        <v>131</v>
      </c>
      <c r="E227" s="204" t="s">
        <v>335</v>
      </c>
      <c r="F227" s="205" t="s">
        <v>336</v>
      </c>
      <c r="G227" s="206" t="s">
        <v>134</v>
      </c>
      <c r="H227" s="207">
        <v>2</v>
      </c>
      <c r="I227" s="208"/>
      <c r="J227" s="209">
        <f>ROUND(I227*H227,2)</f>
        <v>0</v>
      </c>
      <c r="K227" s="210"/>
      <c r="L227" s="211"/>
      <c r="M227" s="212" t="s">
        <v>1</v>
      </c>
      <c r="N227" s="213" t="s">
        <v>42</v>
      </c>
      <c r="O227" s="87"/>
      <c r="P227" s="214">
        <f>O227*H227</f>
        <v>0</v>
      </c>
      <c r="Q227" s="214">
        <v>0</v>
      </c>
      <c r="R227" s="214">
        <f>Q227*H227</f>
        <v>0</v>
      </c>
      <c r="S227" s="214">
        <v>0</v>
      </c>
      <c r="T227" s="215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216" t="s">
        <v>135</v>
      </c>
      <c r="AT227" s="216" t="s">
        <v>131</v>
      </c>
      <c r="AU227" s="216" t="s">
        <v>85</v>
      </c>
      <c r="AY227" s="13" t="s">
        <v>130</v>
      </c>
      <c r="BE227" s="217">
        <f>IF(N227="základní",J227,0)</f>
        <v>0</v>
      </c>
      <c r="BF227" s="217">
        <f>IF(N227="snížená",J227,0)</f>
        <v>0</v>
      </c>
      <c r="BG227" s="217">
        <f>IF(N227="zákl. přenesená",J227,0)</f>
        <v>0</v>
      </c>
      <c r="BH227" s="217">
        <f>IF(N227="sníž. přenesená",J227,0)</f>
        <v>0</v>
      </c>
      <c r="BI227" s="217">
        <f>IF(N227="nulová",J227,0)</f>
        <v>0</v>
      </c>
      <c r="BJ227" s="13" t="s">
        <v>85</v>
      </c>
      <c r="BK227" s="217">
        <f>ROUND(I227*H227,2)</f>
        <v>0</v>
      </c>
      <c r="BL227" s="13" t="s">
        <v>136</v>
      </c>
      <c r="BM227" s="216" t="s">
        <v>337</v>
      </c>
    </row>
    <row r="228" s="2" customFormat="1">
      <c r="A228" s="34"/>
      <c r="B228" s="35"/>
      <c r="C228" s="36"/>
      <c r="D228" s="218" t="s">
        <v>137</v>
      </c>
      <c r="E228" s="36"/>
      <c r="F228" s="219" t="s">
        <v>338</v>
      </c>
      <c r="G228" s="36"/>
      <c r="H228" s="36"/>
      <c r="I228" s="220"/>
      <c r="J228" s="36"/>
      <c r="K228" s="36"/>
      <c r="L228" s="40"/>
      <c r="M228" s="221"/>
      <c r="N228" s="222"/>
      <c r="O228" s="87"/>
      <c r="P228" s="87"/>
      <c r="Q228" s="87"/>
      <c r="R228" s="87"/>
      <c r="S228" s="87"/>
      <c r="T228" s="88"/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T228" s="13" t="s">
        <v>137</v>
      </c>
      <c r="AU228" s="13" t="s">
        <v>85</v>
      </c>
    </row>
    <row r="229" s="2" customFormat="1" ht="24.15" customHeight="1">
      <c r="A229" s="34"/>
      <c r="B229" s="35"/>
      <c r="C229" s="203" t="s">
        <v>224</v>
      </c>
      <c r="D229" s="203" t="s">
        <v>131</v>
      </c>
      <c r="E229" s="204" t="s">
        <v>339</v>
      </c>
      <c r="F229" s="205" t="s">
        <v>340</v>
      </c>
      <c r="G229" s="206" t="s">
        <v>134</v>
      </c>
      <c r="H229" s="207">
        <v>2</v>
      </c>
      <c r="I229" s="208"/>
      <c r="J229" s="209">
        <f>ROUND(I229*H229,2)</f>
        <v>0</v>
      </c>
      <c r="K229" s="210"/>
      <c r="L229" s="211"/>
      <c r="M229" s="212" t="s">
        <v>1</v>
      </c>
      <c r="N229" s="213" t="s">
        <v>42</v>
      </c>
      <c r="O229" s="87"/>
      <c r="P229" s="214">
        <f>O229*H229</f>
        <v>0</v>
      </c>
      <c r="Q229" s="214">
        <v>0</v>
      </c>
      <c r="R229" s="214">
        <f>Q229*H229</f>
        <v>0</v>
      </c>
      <c r="S229" s="214">
        <v>0</v>
      </c>
      <c r="T229" s="215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216" t="s">
        <v>135</v>
      </c>
      <c r="AT229" s="216" t="s">
        <v>131</v>
      </c>
      <c r="AU229" s="216" t="s">
        <v>85</v>
      </c>
      <c r="AY229" s="13" t="s">
        <v>130</v>
      </c>
      <c r="BE229" s="217">
        <f>IF(N229="základní",J229,0)</f>
        <v>0</v>
      </c>
      <c r="BF229" s="217">
        <f>IF(N229="snížená",J229,0)</f>
        <v>0</v>
      </c>
      <c r="BG229" s="217">
        <f>IF(N229="zákl. přenesená",J229,0)</f>
        <v>0</v>
      </c>
      <c r="BH229" s="217">
        <f>IF(N229="sníž. přenesená",J229,0)</f>
        <v>0</v>
      </c>
      <c r="BI229" s="217">
        <f>IF(N229="nulová",J229,0)</f>
        <v>0</v>
      </c>
      <c r="BJ229" s="13" t="s">
        <v>85</v>
      </c>
      <c r="BK229" s="217">
        <f>ROUND(I229*H229,2)</f>
        <v>0</v>
      </c>
      <c r="BL229" s="13" t="s">
        <v>136</v>
      </c>
      <c r="BM229" s="216" t="s">
        <v>341</v>
      </c>
    </row>
    <row r="230" s="2" customFormat="1">
      <c r="A230" s="34"/>
      <c r="B230" s="35"/>
      <c r="C230" s="36"/>
      <c r="D230" s="218" t="s">
        <v>137</v>
      </c>
      <c r="E230" s="36"/>
      <c r="F230" s="219" t="s">
        <v>342</v>
      </c>
      <c r="G230" s="36"/>
      <c r="H230" s="36"/>
      <c r="I230" s="220"/>
      <c r="J230" s="36"/>
      <c r="K230" s="36"/>
      <c r="L230" s="40"/>
      <c r="M230" s="221"/>
      <c r="N230" s="222"/>
      <c r="O230" s="87"/>
      <c r="P230" s="87"/>
      <c r="Q230" s="87"/>
      <c r="R230" s="87"/>
      <c r="S230" s="87"/>
      <c r="T230" s="88"/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T230" s="13" t="s">
        <v>137</v>
      </c>
      <c r="AU230" s="13" t="s">
        <v>85</v>
      </c>
    </row>
    <row r="231" s="2" customFormat="1" ht="24.15" customHeight="1">
      <c r="A231" s="34"/>
      <c r="B231" s="35"/>
      <c r="C231" s="203" t="s">
        <v>343</v>
      </c>
      <c r="D231" s="203" t="s">
        <v>131</v>
      </c>
      <c r="E231" s="204" t="s">
        <v>344</v>
      </c>
      <c r="F231" s="205" t="s">
        <v>345</v>
      </c>
      <c r="G231" s="206" t="s">
        <v>134</v>
      </c>
      <c r="H231" s="207">
        <v>2</v>
      </c>
      <c r="I231" s="208"/>
      <c r="J231" s="209">
        <f>ROUND(I231*H231,2)</f>
        <v>0</v>
      </c>
      <c r="K231" s="210"/>
      <c r="L231" s="211"/>
      <c r="M231" s="212" t="s">
        <v>1</v>
      </c>
      <c r="N231" s="213" t="s">
        <v>42</v>
      </c>
      <c r="O231" s="87"/>
      <c r="P231" s="214">
        <f>O231*H231</f>
        <v>0</v>
      </c>
      <c r="Q231" s="214">
        <v>0</v>
      </c>
      <c r="R231" s="214">
        <f>Q231*H231</f>
        <v>0</v>
      </c>
      <c r="S231" s="214">
        <v>0</v>
      </c>
      <c r="T231" s="215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216" t="s">
        <v>135</v>
      </c>
      <c r="AT231" s="216" t="s">
        <v>131</v>
      </c>
      <c r="AU231" s="216" t="s">
        <v>85</v>
      </c>
      <c r="AY231" s="13" t="s">
        <v>130</v>
      </c>
      <c r="BE231" s="217">
        <f>IF(N231="základní",J231,0)</f>
        <v>0</v>
      </c>
      <c r="BF231" s="217">
        <f>IF(N231="snížená",J231,0)</f>
        <v>0</v>
      </c>
      <c r="BG231" s="217">
        <f>IF(N231="zákl. přenesená",J231,0)</f>
        <v>0</v>
      </c>
      <c r="BH231" s="217">
        <f>IF(N231="sníž. přenesená",J231,0)</f>
        <v>0</v>
      </c>
      <c r="BI231" s="217">
        <f>IF(N231="nulová",J231,0)</f>
        <v>0</v>
      </c>
      <c r="BJ231" s="13" t="s">
        <v>85</v>
      </c>
      <c r="BK231" s="217">
        <f>ROUND(I231*H231,2)</f>
        <v>0</v>
      </c>
      <c r="BL231" s="13" t="s">
        <v>136</v>
      </c>
      <c r="BM231" s="216" t="s">
        <v>346</v>
      </c>
    </row>
    <row r="232" s="2" customFormat="1">
      <c r="A232" s="34"/>
      <c r="B232" s="35"/>
      <c r="C232" s="36"/>
      <c r="D232" s="218" t="s">
        <v>137</v>
      </c>
      <c r="E232" s="36"/>
      <c r="F232" s="219" t="s">
        <v>347</v>
      </c>
      <c r="G232" s="36"/>
      <c r="H232" s="36"/>
      <c r="I232" s="220"/>
      <c r="J232" s="36"/>
      <c r="K232" s="36"/>
      <c r="L232" s="40"/>
      <c r="M232" s="221"/>
      <c r="N232" s="222"/>
      <c r="O232" s="87"/>
      <c r="P232" s="87"/>
      <c r="Q232" s="87"/>
      <c r="R232" s="87"/>
      <c r="S232" s="87"/>
      <c r="T232" s="88"/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T232" s="13" t="s">
        <v>137</v>
      </c>
      <c r="AU232" s="13" t="s">
        <v>85</v>
      </c>
    </row>
    <row r="233" s="2" customFormat="1" ht="24.15" customHeight="1">
      <c r="A233" s="34"/>
      <c r="B233" s="35"/>
      <c r="C233" s="203" t="s">
        <v>228</v>
      </c>
      <c r="D233" s="203" t="s">
        <v>131</v>
      </c>
      <c r="E233" s="204" t="s">
        <v>348</v>
      </c>
      <c r="F233" s="205" t="s">
        <v>349</v>
      </c>
      <c r="G233" s="206" t="s">
        <v>134</v>
      </c>
      <c r="H233" s="207">
        <v>2</v>
      </c>
      <c r="I233" s="208"/>
      <c r="J233" s="209">
        <f>ROUND(I233*H233,2)</f>
        <v>0</v>
      </c>
      <c r="K233" s="210"/>
      <c r="L233" s="211"/>
      <c r="M233" s="212" t="s">
        <v>1</v>
      </c>
      <c r="N233" s="213" t="s">
        <v>42</v>
      </c>
      <c r="O233" s="87"/>
      <c r="P233" s="214">
        <f>O233*H233</f>
        <v>0</v>
      </c>
      <c r="Q233" s="214">
        <v>0</v>
      </c>
      <c r="R233" s="214">
        <f>Q233*H233</f>
        <v>0</v>
      </c>
      <c r="S233" s="214">
        <v>0</v>
      </c>
      <c r="T233" s="215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216" t="s">
        <v>135</v>
      </c>
      <c r="AT233" s="216" t="s">
        <v>131</v>
      </c>
      <c r="AU233" s="216" t="s">
        <v>85</v>
      </c>
      <c r="AY233" s="13" t="s">
        <v>130</v>
      </c>
      <c r="BE233" s="217">
        <f>IF(N233="základní",J233,0)</f>
        <v>0</v>
      </c>
      <c r="BF233" s="217">
        <f>IF(N233="snížená",J233,0)</f>
        <v>0</v>
      </c>
      <c r="BG233" s="217">
        <f>IF(N233="zákl. přenesená",J233,0)</f>
        <v>0</v>
      </c>
      <c r="BH233" s="217">
        <f>IF(N233="sníž. přenesená",J233,0)</f>
        <v>0</v>
      </c>
      <c r="BI233" s="217">
        <f>IF(N233="nulová",J233,0)</f>
        <v>0</v>
      </c>
      <c r="BJ233" s="13" t="s">
        <v>85</v>
      </c>
      <c r="BK233" s="217">
        <f>ROUND(I233*H233,2)</f>
        <v>0</v>
      </c>
      <c r="BL233" s="13" t="s">
        <v>136</v>
      </c>
      <c r="BM233" s="216" t="s">
        <v>350</v>
      </c>
    </row>
    <row r="234" s="2" customFormat="1">
      <c r="A234" s="34"/>
      <c r="B234" s="35"/>
      <c r="C234" s="36"/>
      <c r="D234" s="218" t="s">
        <v>137</v>
      </c>
      <c r="E234" s="36"/>
      <c r="F234" s="219" t="s">
        <v>351</v>
      </c>
      <c r="G234" s="36"/>
      <c r="H234" s="36"/>
      <c r="I234" s="220"/>
      <c r="J234" s="36"/>
      <c r="K234" s="36"/>
      <c r="L234" s="40"/>
      <c r="M234" s="221"/>
      <c r="N234" s="222"/>
      <c r="O234" s="87"/>
      <c r="P234" s="87"/>
      <c r="Q234" s="87"/>
      <c r="R234" s="87"/>
      <c r="S234" s="87"/>
      <c r="T234" s="88"/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T234" s="13" t="s">
        <v>137</v>
      </c>
      <c r="AU234" s="13" t="s">
        <v>85</v>
      </c>
    </row>
    <row r="235" s="2" customFormat="1" ht="16.5" customHeight="1">
      <c r="A235" s="34"/>
      <c r="B235" s="35"/>
      <c r="C235" s="203" t="s">
        <v>352</v>
      </c>
      <c r="D235" s="203" t="s">
        <v>131</v>
      </c>
      <c r="E235" s="204" t="s">
        <v>353</v>
      </c>
      <c r="F235" s="205" t="s">
        <v>354</v>
      </c>
      <c r="G235" s="206" t="s">
        <v>134</v>
      </c>
      <c r="H235" s="207">
        <v>2</v>
      </c>
      <c r="I235" s="208"/>
      <c r="J235" s="209">
        <f>ROUND(I235*H235,2)</f>
        <v>0</v>
      </c>
      <c r="K235" s="210"/>
      <c r="L235" s="211"/>
      <c r="M235" s="212" t="s">
        <v>1</v>
      </c>
      <c r="N235" s="213" t="s">
        <v>42</v>
      </c>
      <c r="O235" s="87"/>
      <c r="P235" s="214">
        <f>O235*H235</f>
        <v>0</v>
      </c>
      <c r="Q235" s="214">
        <v>0</v>
      </c>
      <c r="R235" s="214">
        <f>Q235*H235</f>
        <v>0</v>
      </c>
      <c r="S235" s="214">
        <v>0</v>
      </c>
      <c r="T235" s="215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216" t="s">
        <v>135</v>
      </c>
      <c r="AT235" s="216" t="s">
        <v>131</v>
      </c>
      <c r="AU235" s="216" t="s">
        <v>85</v>
      </c>
      <c r="AY235" s="13" t="s">
        <v>130</v>
      </c>
      <c r="BE235" s="217">
        <f>IF(N235="základní",J235,0)</f>
        <v>0</v>
      </c>
      <c r="BF235" s="217">
        <f>IF(N235="snížená",J235,0)</f>
        <v>0</v>
      </c>
      <c r="BG235" s="217">
        <f>IF(N235="zákl. přenesená",J235,0)</f>
        <v>0</v>
      </c>
      <c r="BH235" s="217">
        <f>IF(N235="sníž. přenesená",J235,0)</f>
        <v>0</v>
      </c>
      <c r="BI235" s="217">
        <f>IF(N235="nulová",J235,0)</f>
        <v>0</v>
      </c>
      <c r="BJ235" s="13" t="s">
        <v>85</v>
      </c>
      <c r="BK235" s="217">
        <f>ROUND(I235*H235,2)</f>
        <v>0</v>
      </c>
      <c r="BL235" s="13" t="s">
        <v>136</v>
      </c>
      <c r="BM235" s="216" t="s">
        <v>355</v>
      </c>
    </row>
    <row r="236" s="2" customFormat="1">
      <c r="A236" s="34"/>
      <c r="B236" s="35"/>
      <c r="C236" s="36"/>
      <c r="D236" s="218" t="s">
        <v>137</v>
      </c>
      <c r="E236" s="36"/>
      <c r="F236" s="219" t="s">
        <v>356</v>
      </c>
      <c r="G236" s="36"/>
      <c r="H236" s="36"/>
      <c r="I236" s="220"/>
      <c r="J236" s="36"/>
      <c r="K236" s="36"/>
      <c r="L236" s="40"/>
      <c r="M236" s="221"/>
      <c r="N236" s="222"/>
      <c r="O236" s="87"/>
      <c r="P236" s="87"/>
      <c r="Q236" s="87"/>
      <c r="R236" s="87"/>
      <c r="S236" s="87"/>
      <c r="T236" s="88"/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T236" s="13" t="s">
        <v>137</v>
      </c>
      <c r="AU236" s="13" t="s">
        <v>85</v>
      </c>
    </row>
    <row r="237" s="2" customFormat="1" ht="16.5" customHeight="1">
      <c r="A237" s="34"/>
      <c r="B237" s="35"/>
      <c r="C237" s="203" t="s">
        <v>232</v>
      </c>
      <c r="D237" s="203" t="s">
        <v>131</v>
      </c>
      <c r="E237" s="204" t="s">
        <v>357</v>
      </c>
      <c r="F237" s="205" t="s">
        <v>358</v>
      </c>
      <c r="G237" s="206" t="s">
        <v>134</v>
      </c>
      <c r="H237" s="207">
        <v>2</v>
      </c>
      <c r="I237" s="208"/>
      <c r="J237" s="209">
        <f>ROUND(I237*H237,2)</f>
        <v>0</v>
      </c>
      <c r="K237" s="210"/>
      <c r="L237" s="211"/>
      <c r="M237" s="212" t="s">
        <v>1</v>
      </c>
      <c r="N237" s="213" t="s">
        <v>42</v>
      </c>
      <c r="O237" s="87"/>
      <c r="P237" s="214">
        <f>O237*H237</f>
        <v>0</v>
      </c>
      <c r="Q237" s="214">
        <v>0</v>
      </c>
      <c r="R237" s="214">
        <f>Q237*H237</f>
        <v>0</v>
      </c>
      <c r="S237" s="214">
        <v>0</v>
      </c>
      <c r="T237" s="215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216" t="s">
        <v>135</v>
      </c>
      <c r="AT237" s="216" t="s">
        <v>131</v>
      </c>
      <c r="AU237" s="216" t="s">
        <v>85</v>
      </c>
      <c r="AY237" s="13" t="s">
        <v>130</v>
      </c>
      <c r="BE237" s="217">
        <f>IF(N237="základní",J237,0)</f>
        <v>0</v>
      </c>
      <c r="BF237" s="217">
        <f>IF(N237="snížená",J237,0)</f>
        <v>0</v>
      </c>
      <c r="BG237" s="217">
        <f>IF(N237="zákl. přenesená",J237,0)</f>
        <v>0</v>
      </c>
      <c r="BH237" s="217">
        <f>IF(N237="sníž. přenesená",J237,0)</f>
        <v>0</v>
      </c>
      <c r="BI237" s="217">
        <f>IF(N237="nulová",J237,0)</f>
        <v>0</v>
      </c>
      <c r="BJ237" s="13" t="s">
        <v>85</v>
      </c>
      <c r="BK237" s="217">
        <f>ROUND(I237*H237,2)</f>
        <v>0</v>
      </c>
      <c r="BL237" s="13" t="s">
        <v>136</v>
      </c>
      <c r="BM237" s="216" t="s">
        <v>359</v>
      </c>
    </row>
    <row r="238" s="2" customFormat="1">
      <c r="A238" s="34"/>
      <c r="B238" s="35"/>
      <c r="C238" s="36"/>
      <c r="D238" s="218" t="s">
        <v>137</v>
      </c>
      <c r="E238" s="36"/>
      <c r="F238" s="219" t="s">
        <v>360</v>
      </c>
      <c r="G238" s="36"/>
      <c r="H238" s="36"/>
      <c r="I238" s="220"/>
      <c r="J238" s="36"/>
      <c r="K238" s="36"/>
      <c r="L238" s="40"/>
      <c r="M238" s="221"/>
      <c r="N238" s="222"/>
      <c r="O238" s="87"/>
      <c r="P238" s="87"/>
      <c r="Q238" s="87"/>
      <c r="R238" s="87"/>
      <c r="S238" s="87"/>
      <c r="T238" s="88"/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T238" s="13" t="s">
        <v>137</v>
      </c>
      <c r="AU238" s="13" t="s">
        <v>85</v>
      </c>
    </row>
    <row r="239" s="2" customFormat="1" ht="24.15" customHeight="1">
      <c r="A239" s="34"/>
      <c r="B239" s="35"/>
      <c r="C239" s="203" t="s">
        <v>361</v>
      </c>
      <c r="D239" s="203" t="s">
        <v>131</v>
      </c>
      <c r="E239" s="204" t="s">
        <v>362</v>
      </c>
      <c r="F239" s="205" t="s">
        <v>363</v>
      </c>
      <c r="G239" s="206" t="s">
        <v>134</v>
      </c>
      <c r="H239" s="207">
        <v>2</v>
      </c>
      <c r="I239" s="208"/>
      <c r="J239" s="209">
        <f>ROUND(I239*H239,2)</f>
        <v>0</v>
      </c>
      <c r="K239" s="210"/>
      <c r="L239" s="211"/>
      <c r="M239" s="212" t="s">
        <v>1</v>
      </c>
      <c r="N239" s="213" t="s">
        <v>42</v>
      </c>
      <c r="O239" s="87"/>
      <c r="P239" s="214">
        <f>O239*H239</f>
        <v>0</v>
      </c>
      <c r="Q239" s="214">
        <v>0</v>
      </c>
      <c r="R239" s="214">
        <f>Q239*H239</f>
        <v>0</v>
      </c>
      <c r="S239" s="214">
        <v>0</v>
      </c>
      <c r="T239" s="215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216" t="s">
        <v>135</v>
      </c>
      <c r="AT239" s="216" t="s">
        <v>131</v>
      </c>
      <c r="AU239" s="216" t="s">
        <v>85</v>
      </c>
      <c r="AY239" s="13" t="s">
        <v>130</v>
      </c>
      <c r="BE239" s="217">
        <f>IF(N239="základní",J239,0)</f>
        <v>0</v>
      </c>
      <c r="BF239" s="217">
        <f>IF(N239="snížená",J239,0)</f>
        <v>0</v>
      </c>
      <c r="BG239" s="217">
        <f>IF(N239="zákl. přenesená",J239,0)</f>
        <v>0</v>
      </c>
      <c r="BH239" s="217">
        <f>IF(N239="sníž. přenesená",J239,0)</f>
        <v>0</v>
      </c>
      <c r="BI239" s="217">
        <f>IF(N239="nulová",J239,0)</f>
        <v>0</v>
      </c>
      <c r="BJ239" s="13" t="s">
        <v>85</v>
      </c>
      <c r="BK239" s="217">
        <f>ROUND(I239*H239,2)</f>
        <v>0</v>
      </c>
      <c r="BL239" s="13" t="s">
        <v>136</v>
      </c>
      <c r="BM239" s="216" t="s">
        <v>364</v>
      </c>
    </row>
    <row r="240" s="2" customFormat="1">
      <c r="A240" s="34"/>
      <c r="B240" s="35"/>
      <c r="C240" s="36"/>
      <c r="D240" s="218" t="s">
        <v>137</v>
      </c>
      <c r="E240" s="36"/>
      <c r="F240" s="219" t="s">
        <v>365</v>
      </c>
      <c r="G240" s="36"/>
      <c r="H240" s="36"/>
      <c r="I240" s="220"/>
      <c r="J240" s="36"/>
      <c r="K240" s="36"/>
      <c r="L240" s="40"/>
      <c r="M240" s="221"/>
      <c r="N240" s="222"/>
      <c r="O240" s="87"/>
      <c r="P240" s="87"/>
      <c r="Q240" s="87"/>
      <c r="R240" s="87"/>
      <c r="S240" s="87"/>
      <c r="T240" s="88"/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T240" s="13" t="s">
        <v>137</v>
      </c>
      <c r="AU240" s="13" t="s">
        <v>85</v>
      </c>
    </row>
    <row r="241" s="2" customFormat="1" ht="24.15" customHeight="1">
      <c r="A241" s="34"/>
      <c r="B241" s="35"/>
      <c r="C241" s="203" t="s">
        <v>237</v>
      </c>
      <c r="D241" s="203" t="s">
        <v>131</v>
      </c>
      <c r="E241" s="204" t="s">
        <v>366</v>
      </c>
      <c r="F241" s="205" t="s">
        <v>367</v>
      </c>
      <c r="G241" s="206" t="s">
        <v>134</v>
      </c>
      <c r="H241" s="207">
        <v>0.10000000000000001</v>
      </c>
      <c r="I241" s="208"/>
      <c r="J241" s="209">
        <f>ROUND(I241*H241,2)</f>
        <v>0</v>
      </c>
      <c r="K241" s="210"/>
      <c r="L241" s="211"/>
      <c r="M241" s="212" t="s">
        <v>1</v>
      </c>
      <c r="N241" s="213" t="s">
        <v>42</v>
      </c>
      <c r="O241" s="87"/>
      <c r="P241" s="214">
        <f>O241*H241</f>
        <v>0</v>
      </c>
      <c r="Q241" s="214">
        <v>0</v>
      </c>
      <c r="R241" s="214">
        <f>Q241*H241</f>
        <v>0</v>
      </c>
      <c r="S241" s="214">
        <v>0</v>
      </c>
      <c r="T241" s="215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216" t="s">
        <v>135</v>
      </c>
      <c r="AT241" s="216" t="s">
        <v>131</v>
      </c>
      <c r="AU241" s="216" t="s">
        <v>85</v>
      </c>
      <c r="AY241" s="13" t="s">
        <v>130</v>
      </c>
      <c r="BE241" s="217">
        <f>IF(N241="základní",J241,0)</f>
        <v>0</v>
      </c>
      <c r="BF241" s="217">
        <f>IF(N241="snížená",J241,0)</f>
        <v>0</v>
      </c>
      <c r="BG241" s="217">
        <f>IF(N241="zákl. přenesená",J241,0)</f>
        <v>0</v>
      </c>
      <c r="BH241" s="217">
        <f>IF(N241="sníž. přenesená",J241,0)</f>
        <v>0</v>
      </c>
      <c r="BI241" s="217">
        <f>IF(N241="nulová",J241,0)</f>
        <v>0</v>
      </c>
      <c r="BJ241" s="13" t="s">
        <v>85</v>
      </c>
      <c r="BK241" s="217">
        <f>ROUND(I241*H241,2)</f>
        <v>0</v>
      </c>
      <c r="BL241" s="13" t="s">
        <v>136</v>
      </c>
      <c r="BM241" s="216" t="s">
        <v>368</v>
      </c>
    </row>
    <row r="242" s="2" customFormat="1">
      <c r="A242" s="34"/>
      <c r="B242" s="35"/>
      <c r="C242" s="36"/>
      <c r="D242" s="218" t="s">
        <v>137</v>
      </c>
      <c r="E242" s="36"/>
      <c r="F242" s="219" t="s">
        <v>369</v>
      </c>
      <c r="G242" s="36"/>
      <c r="H242" s="36"/>
      <c r="I242" s="220"/>
      <c r="J242" s="36"/>
      <c r="K242" s="36"/>
      <c r="L242" s="40"/>
      <c r="M242" s="221"/>
      <c r="N242" s="222"/>
      <c r="O242" s="87"/>
      <c r="P242" s="87"/>
      <c r="Q242" s="87"/>
      <c r="R242" s="87"/>
      <c r="S242" s="87"/>
      <c r="T242" s="88"/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T242" s="13" t="s">
        <v>137</v>
      </c>
      <c r="AU242" s="13" t="s">
        <v>85</v>
      </c>
    </row>
    <row r="243" s="2" customFormat="1" ht="24.15" customHeight="1">
      <c r="A243" s="34"/>
      <c r="B243" s="35"/>
      <c r="C243" s="203" t="s">
        <v>370</v>
      </c>
      <c r="D243" s="203" t="s">
        <v>131</v>
      </c>
      <c r="E243" s="204" t="s">
        <v>371</v>
      </c>
      <c r="F243" s="205" t="s">
        <v>372</v>
      </c>
      <c r="G243" s="206" t="s">
        <v>134</v>
      </c>
      <c r="H243" s="207">
        <v>2</v>
      </c>
      <c r="I243" s="208"/>
      <c r="J243" s="209">
        <f>ROUND(I243*H243,2)</f>
        <v>0</v>
      </c>
      <c r="K243" s="210"/>
      <c r="L243" s="211"/>
      <c r="M243" s="212" t="s">
        <v>1</v>
      </c>
      <c r="N243" s="213" t="s">
        <v>42</v>
      </c>
      <c r="O243" s="87"/>
      <c r="P243" s="214">
        <f>O243*H243</f>
        <v>0</v>
      </c>
      <c r="Q243" s="214">
        <v>0</v>
      </c>
      <c r="R243" s="214">
        <f>Q243*H243</f>
        <v>0</v>
      </c>
      <c r="S243" s="214">
        <v>0</v>
      </c>
      <c r="T243" s="215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216" t="s">
        <v>135</v>
      </c>
      <c r="AT243" s="216" t="s">
        <v>131</v>
      </c>
      <c r="AU243" s="216" t="s">
        <v>85</v>
      </c>
      <c r="AY243" s="13" t="s">
        <v>130</v>
      </c>
      <c r="BE243" s="217">
        <f>IF(N243="základní",J243,0)</f>
        <v>0</v>
      </c>
      <c r="BF243" s="217">
        <f>IF(N243="snížená",J243,0)</f>
        <v>0</v>
      </c>
      <c r="BG243" s="217">
        <f>IF(N243="zákl. přenesená",J243,0)</f>
        <v>0</v>
      </c>
      <c r="BH243" s="217">
        <f>IF(N243="sníž. přenesená",J243,0)</f>
        <v>0</v>
      </c>
      <c r="BI243" s="217">
        <f>IF(N243="nulová",J243,0)</f>
        <v>0</v>
      </c>
      <c r="BJ243" s="13" t="s">
        <v>85</v>
      </c>
      <c r="BK243" s="217">
        <f>ROUND(I243*H243,2)</f>
        <v>0</v>
      </c>
      <c r="BL243" s="13" t="s">
        <v>136</v>
      </c>
      <c r="BM243" s="216" t="s">
        <v>373</v>
      </c>
    </row>
    <row r="244" s="2" customFormat="1">
      <c r="A244" s="34"/>
      <c r="B244" s="35"/>
      <c r="C244" s="36"/>
      <c r="D244" s="218" t="s">
        <v>137</v>
      </c>
      <c r="E244" s="36"/>
      <c r="F244" s="219" t="s">
        <v>374</v>
      </c>
      <c r="G244" s="36"/>
      <c r="H244" s="36"/>
      <c r="I244" s="220"/>
      <c r="J244" s="36"/>
      <c r="K244" s="36"/>
      <c r="L244" s="40"/>
      <c r="M244" s="221"/>
      <c r="N244" s="222"/>
      <c r="O244" s="87"/>
      <c r="P244" s="87"/>
      <c r="Q244" s="87"/>
      <c r="R244" s="87"/>
      <c r="S244" s="87"/>
      <c r="T244" s="88"/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T244" s="13" t="s">
        <v>137</v>
      </c>
      <c r="AU244" s="13" t="s">
        <v>85</v>
      </c>
    </row>
    <row r="245" s="2" customFormat="1" ht="24.15" customHeight="1">
      <c r="A245" s="34"/>
      <c r="B245" s="35"/>
      <c r="C245" s="203" t="s">
        <v>241</v>
      </c>
      <c r="D245" s="203" t="s">
        <v>131</v>
      </c>
      <c r="E245" s="204" t="s">
        <v>375</v>
      </c>
      <c r="F245" s="205" t="s">
        <v>376</v>
      </c>
      <c r="G245" s="206" t="s">
        <v>134</v>
      </c>
      <c r="H245" s="207">
        <v>2</v>
      </c>
      <c r="I245" s="208"/>
      <c r="J245" s="209">
        <f>ROUND(I245*H245,2)</f>
        <v>0</v>
      </c>
      <c r="K245" s="210"/>
      <c r="L245" s="211"/>
      <c r="M245" s="212" t="s">
        <v>1</v>
      </c>
      <c r="N245" s="213" t="s">
        <v>42</v>
      </c>
      <c r="O245" s="87"/>
      <c r="P245" s="214">
        <f>O245*H245</f>
        <v>0</v>
      </c>
      <c r="Q245" s="214">
        <v>0</v>
      </c>
      <c r="R245" s="214">
        <f>Q245*H245</f>
        <v>0</v>
      </c>
      <c r="S245" s="214">
        <v>0</v>
      </c>
      <c r="T245" s="215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216" t="s">
        <v>135</v>
      </c>
      <c r="AT245" s="216" t="s">
        <v>131</v>
      </c>
      <c r="AU245" s="216" t="s">
        <v>85</v>
      </c>
      <c r="AY245" s="13" t="s">
        <v>130</v>
      </c>
      <c r="BE245" s="217">
        <f>IF(N245="základní",J245,0)</f>
        <v>0</v>
      </c>
      <c r="BF245" s="217">
        <f>IF(N245="snížená",J245,0)</f>
        <v>0</v>
      </c>
      <c r="BG245" s="217">
        <f>IF(N245="zákl. přenesená",J245,0)</f>
        <v>0</v>
      </c>
      <c r="BH245" s="217">
        <f>IF(N245="sníž. přenesená",J245,0)</f>
        <v>0</v>
      </c>
      <c r="BI245" s="217">
        <f>IF(N245="nulová",J245,0)</f>
        <v>0</v>
      </c>
      <c r="BJ245" s="13" t="s">
        <v>85</v>
      </c>
      <c r="BK245" s="217">
        <f>ROUND(I245*H245,2)</f>
        <v>0</v>
      </c>
      <c r="BL245" s="13" t="s">
        <v>136</v>
      </c>
      <c r="BM245" s="216" t="s">
        <v>377</v>
      </c>
    </row>
    <row r="246" s="2" customFormat="1">
      <c r="A246" s="34"/>
      <c r="B246" s="35"/>
      <c r="C246" s="36"/>
      <c r="D246" s="218" t="s">
        <v>137</v>
      </c>
      <c r="E246" s="36"/>
      <c r="F246" s="219" t="s">
        <v>378</v>
      </c>
      <c r="G246" s="36"/>
      <c r="H246" s="36"/>
      <c r="I246" s="220"/>
      <c r="J246" s="36"/>
      <c r="K246" s="36"/>
      <c r="L246" s="40"/>
      <c r="M246" s="221"/>
      <c r="N246" s="222"/>
      <c r="O246" s="87"/>
      <c r="P246" s="87"/>
      <c r="Q246" s="87"/>
      <c r="R246" s="87"/>
      <c r="S246" s="87"/>
      <c r="T246" s="88"/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T246" s="13" t="s">
        <v>137</v>
      </c>
      <c r="AU246" s="13" t="s">
        <v>85</v>
      </c>
    </row>
    <row r="247" s="2" customFormat="1" ht="24.15" customHeight="1">
      <c r="A247" s="34"/>
      <c r="B247" s="35"/>
      <c r="C247" s="203" t="s">
        <v>379</v>
      </c>
      <c r="D247" s="203" t="s">
        <v>131</v>
      </c>
      <c r="E247" s="204" t="s">
        <v>380</v>
      </c>
      <c r="F247" s="205" t="s">
        <v>381</v>
      </c>
      <c r="G247" s="206" t="s">
        <v>134</v>
      </c>
      <c r="H247" s="207">
        <v>2</v>
      </c>
      <c r="I247" s="208"/>
      <c r="J247" s="209">
        <f>ROUND(I247*H247,2)</f>
        <v>0</v>
      </c>
      <c r="K247" s="210"/>
      <c r="L247" s="211"/>
      <c r="M247" s="212" t="s">
        <v>1</v>
      </c>
      <c r="N247" s="213" t="s">
        <v>42</v>
      </c>
      <c r="O247" s="87"/>
      <c r="P247" s="214">
        <f>O247*H247</f>
        <v>0</v>
      </c>
      <c r="Q247" s="214">
        <v>0</v>
      </c>
      <c r="R247" s="214">
        <f>Q247*H247</f>
        <v>0</v>
      </c>
      <c r="S247" s="214">
        <v>0</v>
      </c>
      <c r="T247" s="215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216" t="s">
        <v>135</v>
      </c>
      <c r="AT247" s="216" t="s">
        <v>131</v>
      </c>
      <c r="AU247" s="216" t="s">
        <v>85</v>
      </c>
      <c r="AY247" s="13" t="s">
        <v>130</v>
      </c>
      <c r="BE247" s="217">
        <f>IF(N247="základní",J247,0)</f>
        <v>0</v>
      </c>
      <c r="BF247" s="217">
        <f>IF(N247="snížená",J247,0)</f>
        <v>0</v>
      </c>
      <c r="BG247" s="217">
        <f>IF(N247="zákl. přenesená",J247,0)</f>
        <v>0</v>
      </c>
      <c r="BH247" s="217">
        <f>IF(N247="sníž. přenesená",J247,0)</f>
        <v>0</v>
      </c>
      <c r="BI247" s="217">
        <f>IF(N247="nulová",J247,0)</f>
        <v>0</v>
      </c>
      <c r="BJ247" s="13" t="s">
        <v>85</v>
      </c>
      <c r="BK247" s="217">
        <f>ROUND(I247*H247,2)</f>
        <v>0</v>
      </c>
      <c r="BL247" s="13" t="s">
        <v>136</v>
      </c>
      <c r="BM247" s="216" t="s">
        <v>382</v>
      </c>
    </row>
    <row r="248" s="2" customFormat="1">
      <c r="A248" s="34"/>
      <c r="B248" s="35"/>
      <c r="C248" s="36"/>
      <c r="D248" s="218" t="s">
        <v>137</v>
      </c>
      <c r="E248" s="36"/>
      <c r="F248" s="219" t="s">
        <v>383</v>
      </c>
      <c r="G248" s="36"/>
      <c r="H248" s="36"/>
      <c r="I248" s="220"/>
      <c r="J248" s="36"/>
      <c r="K248" s="36"/>
      <c r="L248" s="40"/>
      <c r="M248" s="221"/>
      <c r="N248" s="222"/>
      <c r="O248" s="87"/>
      <c r="P248" s="87"/>
      <c r="Q248" s="87"/>
      <c r="R248" s="87"/>
      <c r="S248" s="87"/>
      <c r="T248" s="88"/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T248" s="13" t="s">
        <v>137</v>
      </c>
      <c r="AU248" s="13" t="s">
        <v>85</v>
      </c>
    </row>
    <row r="249" s="2" customFormat="1" ht="24.15" customHeight="1">
      <c r="A249" s="34"/>
      <c r="B249" s="35"/>
      <c r="C249" s="203" t="s">
        <v>246</v>
      </c>
      <c r="D249" s="203" t="s">
        <v>131</v>
      </c>
      <c r="E249" s="204" t="s">
        <v>384</v>
      </c>
      <c r="F249" s="205" t="s">
        <v>385</v>
      </c>
      <c r="G249" s="206" t="s">
        <v>134</v>
      </c>
      <c r="H249" s="207">
        <v>2</v>
      </c>
      <c r="I249" s="208"/>
      <c r="J249" s="209">
        <f>ROUND(I249*H249,2)</f>
        <v>0</v>
      </c>
      <c r="K249" s="210"/>
      <c r="L249" s="211"/>
      <c r="M249" s="212" t="s">
        <v>1</v>
      </c>
      <c r="N249" s="213" t="s">
        <v>42</v>
      </c>
      <c r="O249" s="87"/>
      <c r="P249" s="214">
        <f>O249*H249</f>
        <v>0</v>
      </c>
      <c r="Q249" s="214">
        <v>0</v>
      </c>
      <c r="R249" s="214">
        <f>Q249*H249</f>
        <v>0</v>
      </c>
      <c r="S249" s="214">
        <v>0</v>
      </c>
      <c r="T249" s="215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216" t="s">
        <v>135</v>
      </c>
      <c r="AT249" s="216" t="s">
        <v>131</v>
      </c>
      <c r="AU249" s="216" t="s">
        <v>85</v>
      </c>
      <c r="AY249" s="13" t="s">
        <v>130</v>
      </c>
      <c r="BE249" s="217">
        <f>IF(N249="základní",J249,0)</f>
        <v>0</v>
      </c>
      <c r="BF249" s="217">
        <f>IF(N249="snížená",J249,0)</f>
        <v>0</v>
      </c>
      <c r="BG249" s="217">
        <f>IF(N249="zákl. přenesená",J249,0)</f>
        <v>0</v>
      </c>
      <c r="BH249" s="217">
        <f>IF(N249="sníž. přenesená",J249,0)</f>
        <v>0</v>
      </c>
      <c r="BI249" s="217">
        <f>IF(N249="nulová",J249,0)</f>
        <v>0</v>
      </c>
      <c r="BJ249" s="13" t="s">
        <v>85</v>
      </c>
      <c r="BK249" s="217">
        <f>ROUND(I249*H249,2)</f>
        <v>0</v>
      </c>
      <c r="BL249" s="13" t="s">
        <v>136</v>
      </c>
      <c r="BM249" s="216" t="s">
        <v>386</v>
      </c>
    </row>
    <row r="250" s="2" customFormat="1">
      <c r="A250" s="34"/>
      <c r="B250" s="35"/>
      <c r="C250" s="36"/>
      <c r="D250" s="218" t="s">
        <v>137</v>
      </c>
      <c r="E250" s="36"/>
      <c r="F250" s="219" t="s">
        <v>387</v>
      </c>
      <c r="G250" s="36"/>
      <c r="H250" s="36"/>
      <c r="I250" s="220"/>
      <c r="J250" s="36"/>
      <c r="K250" s="36"/>
      <c r="L250" s="40"/>
      <c r="M250" s="221"/>
      <c r="N250" s="222"/>
      <c r="O250" s="87"/>
      <c r="P250" s="87"/>
      <c r="Q250" s="87"/>
      <c r="R250" s="87"/>
      <c r="S250" s="87"/>
      <c r="T250" s="88"/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T250" s="13" t="s">
        <v>137</v>
      </c>
      <c r="AU250" s="13" t="s">
        <v>85</v>
      </c>
    </row>
    <row r="251" s="2" customFormat="1" ht="16.5" customHeight="1">
      <c r="A251" s="34"/>
      <c r="B251" s="35"/>
      <c r="C251" s="203" t="s">
        <v>388</v>
      </c>
      <c r="D251" s="203" t="s">
        <v>131</v>
      </c>
      <c r="E251" s="204" t="s">
        <v>389</v>
      </c>
      <c r="F251" s="205" t="s">
        <v>390</v>
      </c>
      <c r="G251" s="206" t="s">
        <v>134</v>
      </c>
      <c r="H251" s="207">
        <v>2</v>
      </c>
      <c r="I251" s="208"/>
      <c r="J251" s="209">
        <f>ROUND(I251*H251,2)</f>
        <v>0</v>
      </c>
      <c r="K251" s="210"/>
      <c r="L251" s="211"/>
      <c r="M251" s="212" t="s">
        <v>1</v>
      </c>
      <c r="N251" s="213" t="s">
        <v>42</v>
      </c>
      <c r="O251" s="87"/>
      <c r="P251" s="214">
        <f>O251*H251</f>
        <v>0</v>
      </c>
      <c r="Q251" s="214">
        <v>0</v>
      </c>
      <c r="R251" s="214">
        <f>Q251*H251</f>
        <v>0</v>
      </c>
      <c r="S251" s="214">
        <v>0</v>
      </c>
      <c r="T251" s="215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216" t="s">
        <v>135</v>
      </c>
      <c r="AT251" s="216" t="s">
        <v>131</v>
      </c>
      <c r="AU251" s="216" t="s">
        <v>85</v>
      </c>
      <c r="AY251" s="13" t="s">
        <v>130</v>
      </c>
      <c r="BE251" s="217">
        <f>IF(N251="základní",J251,0)</f>
        <v>0</v>
      </c>
      <c r="BF251" s="217">
        <f>IF(N251="snížená",J251,0)</f>
        <v>0</v>
      </c>
      <c r="BG251" s="217">
        <f>IF(N251="zákl. přenesená",J251,0)</f>
        <v>0</v>
      </c>
      <c r="BH251" s="217">
        <f>IF(N251="sníž. přenesená",J251,0)</f>
        <v>0</v>
      </c>
      <c r="BI251" s="217">
        <f>IF(N251="nulová",J251,0)</f>
        <v>0</v>
      </c>
      <c r="BJ251" s="13" t="s">
        <v>85</v>
      </c>
      <c r="BK251" s="217">
        <f>ROUND(I251*H251,2)</f>
        <v>0</v>
      </c>
      <c r="BL251" s="13" t="s">
        <v>136</v>
      </c>
      <c r="BM251" s="216" t="s">
        <v>391</v>
      </c>
    </row>
    <row r="252" s="2" customFormat="1">
      <c r="A252" s="34"/>
      <c r="B252" s="35"/>
      <c r="C252" s="36"/>
      <c r="D252" s="218" t="s">
        <v>137</v>
      </c>
      <c r="E252" s="36"/>
      <c r="F252" s="219" t="s">
        <v>392</v>
      </c>
      <c r="G252" s="36"/>
      <c r="H252" s="36"/>
      <c r="I252" s="220"/>
      <c r="J252" s="36"/>
      <c r="K252" s="36"/>
      <c r="L252" s="40"/>
      <c r="M252" s="221"/>
      <c r="N252" s="222"/>
      <c r="O252" s="87"/>
      <c r="P252" s="87"/>
      <c r="Q252" s="87"/>
      <c r="R252" s="87"/>
      <c r="S252" s="87"/>
      <c r="T252" s="88"/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T252" s="13" t="s">
        <v>137</v>
      </c>
      <c r="AU252" s="13" t="s">
        <v>85</v>
      </c>
    </row>
    <row r="253" s="2" customFormat="1" ht="24.15" customHeight="1">
      <c r="A253" s="34"/>
      <c r="B253" s="35"/>
      <c r="C253" s="203" t="s">
        <v>250</v>
      </c>
      <c r="D253" s="203" t="s">
        <v>131</v>
      </c>
      <c r="E253" s="204" t="s">
        <v>393</v>
      </c>
      <c r="F253" s="205" t="s">
        <v>394</v>
      </c>
      <c r="G253" s="206" t="s">
        <v>134</v>
      </c>
      <c r="H253" s="207">
        <v>2</v>
      </c>
      <c r="I253" s="208"/>
      <c r="J253" s="209">
        <f>ROUND(I253*H253,2)</f>
        <v>0</v>
      </c>
      <c r="K253" s="210"/>
      <c r="L253" s="211"/>
      <c r="M253" s="212" t="s">
        <v>1</v>
      </c>
      <c r="N253" s="213" t="s">
        <v>42</v>
      </c>
      <c r="O253" s="87"/>
      <c r="P253" s="214">
        <f>O253*H253</f>
        <v>0</v>
      </c>
      <c r="Q253" s="214">
        <v>0</v>
      </c>
      <c r="R253" s="214">
        <f>Q253*H253</f>
        <v>0</v>
      </c>
      <c r="S253" s="214">
        <v>0</v>
      </c>
      <c r="T253" s="215">
        <f>S253*H253</f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216" t="s">
        <v>135</v>
      </c>
      <c r="AT253" s="216" t="s">
        <v>131</v>
      </c>
      <c r="AU253" s="216" t="s">
        <v>85</v>
      </c>
      <c r="AY253" s="13" t="s">
        <v>130</v>
      </c>
      <c r="BE253" s="217">
        <f>IF(N253="základní",J253,0)</f>
        <v>0</v>
      </c>
      <c r="BF253" s="217">
        <f>IF(N253="snížená",J253,0)</f>
        <v>0</v>
      </c>
      <c r="BG253" s="217">
        <f>IF(N253="zákl. přenesená",J253,0)</f>
        <v>0</v>
      </c>
      <c r="BH253" s="217">
        <f>IF(N253="sníž. přenesená",J253,0)</f>
        <v>0</v>
      </c>
      <c r="BI253" s="217">
        <f>IF(N253="nulová",J253,0)</f>
        <v>0</v>
      </c>
      <c r="BJ253" s="13" t="s">
        <v>85</v>
      </c>
      <c r="BK253" s="217">
        <f>ROUND(I253*H253,2)</f>
        <v>0</v>
      </c>
      <c r="BL253" s="13" t="s">
        <v>136</v>
      </c>
      <c r="BM253" s="216" t="s">
        <v>395</v>
      </c>
    </row>
    <row r="254" s="2" customFormat="1">
      <c r="A254" s="34"/>
      <c r="B254" s="35"/>
      <c r="C254" s="36"/>
      <c r="D254" s="218" t="s">
        <v>137</v>
      </c>
      <c r="E254" s="36"/>
      <c r="F254" s="219" t="s">
        <v>396</v>
      </c>
      <c r="G254" s="36"/>
      <c r="H254" s="36"/>
      <c r="I254" s="220"/>
      <c r="J254" s="36"/>
      <c r="K254" s="36"/>
      <c r="L254" s="40"/>
      <c r="M254" s="221"/>
      <c r="N254" s="222"/>
      <c r="O254" s="87"/>
      <c r="P254" s="87"/>
      <c r="Q254" s="87"/>
      <c r="R254" s="87"/>
      <c r="S254" s="87"/>
      <c r="T254" s="88"/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T254" s="13" t="s">
        <v>137</v>
      </c>
      <c r="AU254" s="13" t="s">
        <v>85</v>
      </c>
    </row>
    <row r="255" s="11" customFormat="1" ht="25.92" customHeight="1">
      <c r="A255" s="11"/>
      <c r="B255" s="189"/>
      <c r="C255" s="190"/>
      <c r="D255" s="191" t="s">
        <v>76</v>
      </c>
      <c r="E255" s="192" t="s">
        <v>397</v>
      </c>
      <c r="F255" s="192" t="s">
        <v>398</v>
      </c>
      <c r="G255" s="190"/>
      <c r="H255" s="190"/>
      <c r="I255" s="193"/>
      <c r="J255" s="194">
        <f>BK255</f>
        <v>0</v>
      </c>
      <c r="K255" s="190"/>
      <c r="L255" s="195"/>
      <c r="M255" s="196"/>
      <c r="N255" s="197"/>
      <c r="O255" s="197"/>
      <c r="P255" s="198">
        <f>SUM(P256:P369)</f>
        <v>0</v>
      </c>
      <c r="Q255" s="197"/>
      <c r="R255" s="198">
        <f>SUM(R256:R369)</f>
        <v>0</v>
      </c>
      <c r="S255" s="197"/>
      <c r="T255" s="199">
        <f>SUM(T256:T369)</f>
        <v>0</v>
      </c>
      <c r="U255" s="11"/>
      <c r="V255" s="11"/>
      <c r="W255" s="11"/>
      <c r="X255" s="11"/>
      <c r="Y255" s="11"/>
      <c r="Z255" s="11"/>
      <c r="AA255" s="11"/>
      <c r="AB255" s="11"/>
      <c r="AC255" s="11"/>
      <c r="AD255" s="11"/>
      <c r="AE255" s="11"/>
      <c r="AR255" s="200" t="s">
        <v>85</v>
      </c>
      <c r="AT255" s="201" t="s">
        <v>76</v>
      </c>
      <c r="AU255" s="201" t="s">
        <v>77</v>
      </c>
      <c r="AY255" s="200" t="s">
        <v>130</v>
      </c>
      <c r="BK255" s="202">
        <f>SUM(BK256:BK369)</f>
        <v>0</v>
      </c>
    </row>
    <row r="256" s="2" customFormat="1" ht="24.15" customHeight="1">
      <c r="A256" s="34"/>
      <c r="B256" s="35"/>
      <c r="C256" s="203" t="s">
        <v>399</v>
      </c>
      <c r="D256" s="203" t="s">
        <v>131</v>
      </c>
      <c r="E256" s="204" t="s">
        <v>400</v>
      </c>
      <c r="F256" s="205" t="s">
        <v>401</v>
      </c>
      <c r="G256" s="206" t="s">
        <v>134</v>
      </c>
      <c r="H256" s="207">
        <v>3</v>
      </c>
      <c r="I256" s="208"/>
      <c r="J256" s="209">
        <f>ROUND(I256*H256,2)</f>
        <v>0</v>
      </c>
      <c r="K256" s="210"/>
      <c r="L256" s="211"/>
      <c r="M256" s="212" t="s">
        <v>1</v>
      </c>
      <c r="N256" s="213" t="s">
        <v>42</v>
      </c>
      <c r="O256" s="87"/>
      <c r="P256" s="214">
        <f>O256*H256</f>
        <v>0</v>
      </c>
      <c r="Q256" s="214">
        <v>0</v>
      </c>
      <c r="R256" s="214">
        <f>Q256*H256</f>
        <v>0</v>
      </c>
      <c r="S256" s="214">
        <v>0</v>
      </c>
      <c r="T256" s="215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216" t="s">
        <v>135</v>
      </c>
      <c r="AT256" s="216" t="s">
        <v>131</v>
      </c>
      <c r="AU256" s="216" t="s">
        <v>85</v>
      </c>
      <c r="AY256" s="13" t="s">
        <v>130</v>
      </c>
      <c r="BE256" s="217">
        <f>IF(N256="základní",J256,0)</f>
        <v>0</v>
      </c>
      <c r="BF256" s="217">
        <f>IF(N256="snížená",J256,0)</f>
        <v>0</v>
      </c>
      <c r="BG256" s="217">
        <f>IF(N256="zákl. přenesená",J256,0)</f>
        <v>0</v>
      </c>
      <c r="BH256" s="217">
        <f>IF(N256="sníž. přenesená",J256,0)</f>
        <v>0</v>
      </c>
      <c r="BI256" s="217">
        <f>IF(N256="nulová",J256,0)</f>
        <v>0</v>
      </c>
      <c r="BJ256" s="13" t="s">
        <v>85</v>
      </c>
      <c r="BK256" s="217">
        <f>ROUND(I256*H256,2)</f>
        <v>0</v>
      </c>
      <c r="BL256" s="13" t="s">
        <v>136</v>
      </c>
      <c r="BM256" s="216" t="s">
        <v>402</v>
      </c>
    </row>
    <row r="257" s="2" customFormat="1">
      <c r="A257" s="34"/>
      <c r="B257" s="35"/>
      <c r="C257" s="36"/>
      <c r="D257" s="218" t="s">
        <v>137</v>
      </c>
      <c r="E257" s="36"/>
      <c r="F257" s="219" t="s">
        <v>403</v>
      </c>
      <c r="G257" s="36"/>
      <c r="H257" s="36"/>
      <c r="I257" s="220"/>
      <c r="J257" s="36"/>
      <c r="K257" s="36"/>
      <c r="L257" s="40"/>
      <c r="M257" s="221"/>
      <c r="N257" s="222"/>
      <c r="O257" s="87"/>
      <c r="P257" s="87"/>
      <c r="Q257" s="87"/>
      <c r="R257" s="87"/>
      <c r="S257" s="87"/>
      <c r="T257" s="88"/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T257" s="13" t="s">
        <v>137</v>
      </c>
      <c r="AU257" s="13" t="s">
        <v>85</v>
      </c>
    </row>
    <row r="258" s="2" customFormat="1" ht="24.15" customHeight="1">
      <c r="A258" s="34"/>
      <c r="B258" s="35"/>
      <c r="C258" s="203" t="s">
        <v>255</v>
      </c>
      <c r="D258" s="203" t="s">
        <v>131</v>
      </c>
      <c r="E258" s="204" t="s">
        <v>404</v>
      </c>
      <c r="F258" s="205" t="s">
        <v>405</v>
      </c>
      <c r="G258" s="206" t="s">
        <v>134</v>
      </c>
      <c r="H258" s="207">
        <v>3</v>
      </c>
      <c r="I258" s="208"/>
      <c r="J258" s="209">
        <f>ROUND(I258*H258,2)</f>
        <v>0</v>
      </c>
      <c r="K258" s="210"/>
      <c r="L258" s="211"/>
      <c r="M258" s="212" t="s">
        <v>1</v>
      </c>
      <c r="N258" s="213" t="s">
        <v>42</v>
      </c>
      <c r="O258" s="87"/>
      <c r="P258" s="214">
        <f>O258*H258</f>
        <v>0</v>
      </c>
      <c r="Q258" s="214">
        <v>0</v>
      </c>
      <c r="R258" s="214">
        <f>Q258*H258</f>
        <v>0</v>
      </c>
      <c r="S258" s="214">
        <v>0</v>
      </c>
      <c r="T258" s="215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216" t="s">
        <v>135</v>
      </c>
      <c r="AT258" s="216" t="s">
        <v>131</v>
      </c>
      <c r="AU258" s="216" t="s">
        <v>85</v>
      </c>
      <c r="AY258" s="13" t="s">
        <v>130</v>
      </c>
      <c r="BE258" s="217">
        <f>IF(N258="základní",J258,0)</f>
        <v>0</v>
      </c>
      <c r="BF258" s="217">
        <f>IF(N258="snížená",J258,0)</f>
        <v>0</v>
      </c>
      <c r="BG258" s="217">
        <f>IF(N258="zákl. přenesená",J258,0)</f>
        <v>0</v>
      </c>
      <c r="BH258" s="217">
        <f>IF(N258="sníž. přenesená",J258,0)</f>
        <v>0</v>
      </c>
      <c r="BI258" s="217">
        <f>IF(N258="nulová",J258,0)</f>
        <v>0</v>
      </c>
      <c r="BJ258" s="13" t="s">
        <v>85</v>
      </c>
      <c r="BK258" s="217">
        <f>ROUND(I258*H258,2)</f>
        <v>0</v>
      </c>
      <c r="BL258" s="13" t="s">
        <v>136</v>
      </c>
      <c r="BM258" s="216" t="s">
        <v>406</v>
      </c>
    </row>
    <row r="259" s="2" customFormat="1">
      <c r="A259" s="34"/>
      <c r="B259" s="35"/>
      <c r="C259" s="36"/>
      <c r="D259" s="218" t="s">
        <v>137</v>
      </c>
      <c r="E259" s="36"/>
      <c r="F259" s="219" t="s">
        <v>407</v>
      </c>
      <c r="G259" s="36"/>
      <c r="H259" s="36"/>
      <c r="I259" s="220"/>
      <c r="J259" s="36"/>
      <c r="K259" s="36"/>
      <c r="L259" s="40"/>
      <c r="M259" s="221"/>
      <c r="N259" s="222"/>
      <c r="O259" s="87"/>
      <c r="P259" s="87"/>
      <c r="Q259" s="87"/>
      <c r="R259" s="87"/>
      <c r="S259" s="87"/>
      <c r="T259" s="88"/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T259" s="13" t="s">
        <v>137</v>
      </c>
      <c r="AU259" s="13" t="s">
        <v>85</v>
      </c>
    </row>
    <row r="260" s="2" customFormat="1" ht="24.15" customHeight="1">
      <c r="A260" s="34"/>
      <c r="B260" s="35"/>
      <c r="C260" s="203" t="s">
        <v>408</v>
      </c>
      <c r="D260" s="203" t="s">
        <v>131</v>
      </c>
      <c r="E260" s="204" t="s">
        <v>409</v>
      </c>
      <c r="F260" s="205" t="s">
        <v>410</v>
      </c>
      <c r="G260" s="206" t="s">
        <v>134</v>
      </c>
      <c r="H260" s="207">
        <v>3</v>
      </c>
      <c r="I260" s="208"/>
      <c r="J260" s="209">
        <f>ROUND(I260*H260,2)</f>
        <v>0</v>
      </c>
      <c r="K260" s="210"/>
      <c r="L260" s="211"/>
      <c r="M260" s="212" t="s">
        <v>1</v>
      </c>
      <c r="N260" s="213" t="s">
        <v>42</v>
      </c>
      <c r="O260" s="87"/>
      <c r="P260" s="214">
        <f>O260*H260</f>
        <v>0</v>
      </c>
      <c r="Q260" s="214">
        <v>0</v>
      </c>
      <c r="R260" s="214">
        <f>Q260*H260</f>
        <v>0</v>
      </c>
      <c r="S260" s="214">
        <v>0</v>
      </c>
      <c r="T260" s="215">
        <f>S260*H260</f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216" t="s">
        <v>135</v>
      </c>
      <c r="AT260" s="216" t="s">
        <v>131</v>
      </c>
      <c r="AU260" s="216" t="s">
        <v>85</v>
      </c>
      <c r="AY260" s="13" t="s">
        <v>130</v>
      </c>
      <c r="BE260" s="217">
        <f>IF(N260="základní",J260,0)</f>
        <v>0</v>
      </c>
      <c r="BF260" s="217">
        <f>IF(N260="snížená",J260,0)</f>
        <v>0</v>
      </c>
      <c r="BG260" s="217">
        <f>IF(N260="zákl. přenesená",J260,0)</f>
        <v>0</v>
      </c>
      <c r="BH260" s="217">
        <f>IF(N260="sníž. přenesená",J260,0)</f>
        <v>0</v>
      </c>
      <c r="BI260" s="217">
        <f>IF(N260="nulová",J260,0)</f>
        <v>0</v>
      </c>
      <c r="BJ260" s="13" t="s">
        <v>85</v>
      </c>
      <c r="BK260" s="217">
        <f>ROUND(I260*H260,2)</f>
        <v>0</v>
      </c>
      <c r="BL260" s="13" t="s">
        <v>136</v>
      </c>
      <c r="BM260" s="216" t="s">
        <v>411</v>
      </c>
    </row>
    <row r="261" s="2" customFormat="1">
      <c r="A261" s="34"/>
      <c r="B261" s="35"/>
      <c r="C261" s="36"/>
      <c r="D261" s="218" t="s">
        <v>137</v>
      </c>
      <c r="E261" s="36"/>
      <c r="F261" s="219" t="s">
        <v>412</v>
      </c>
      <c r="G261" s="36"/>
      <c r="H261" s="36"/>
      <c r="I261" s="220"/>
      <c r="J261" s="36"/>
      <c r="K261" s="36"/>
      <c r="L261" s="40"/>
      <c r="M261" s="221"/>
      <c r="N261" s="222"/>
      <c r="O261" s="87"/>
      <c r="P261" s="87"/>
      <c r="Q261" s="87"/>
      <c r="R261" s="87"/>
      <c r="S261" s="87"/>
      <c r="T261" s="88"/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T261" s="13" t="s">
        <v>137</v>
      </c>
      <c r="AU261" s="13" t="s">
        <v>85</v>
      </c>
    </row>
    <row r="262" s="2" customFormat="1" ht="33" customHeight="1">
      <c r="A262" s="34"/>
      <c r="B262" s="35"/>
      <c r="C262" s="203" t="s">
        <v>259</v>
      </c>
      <c r="D262" s="203" t="s">
        <v>131</v>
      </c>
      <c r="E262" s="204" t="s">
        <v>413</v>
      </c>
      <c r="F262" s="205" t="s">
        <v>414</v>
      </c>
      <c r="G262" s="206" t="s">
        <v>134</v>
      </c>
      <c r="H262" s="207">
        <v>2</v>
      </c>
      <c r="I262" s="208"/>
      <c r="J262" s="209">
        <f>ROUND(I262*H262,2)</f>
        <v>0</v>
      </c>
      <c r="K262" s="210"/>
      <c r="L262" s="211"/>
      <c r="M262" s="212" t="s">
        <v>1</v>
      </c>
      <c r="N262" s="213" t="s">
        <v>42</v>
      </c>
      <c r="O262" s="87"/>
      <c r="P262" s="214">
        <f>O262*H262</f>
        <v>0</v>
      </c>
      <c r="Q262" s="214">
        <v>0</v>
      </c>
      <c r="R262" s="214">
        <f>Q262*H262</f>
        <v>0</v>
      </c>
      <c r="S262" s="214">
        <v>0</v>
      </c>
      <c r="T262" s="215">
        <f>S262*H262</f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216" t="s">
        <v>135</v>
      </c>
      <c r="AT262" s="216" t="s">
        <v>131</v>
      </c>
      <c r="AU262" s="216" t="s">
        <v>85</v>
      </c>
      <c r="AY262" s="13" t="s">
        <v>130</v>
      </c>
      <c r="BE262" s="217">
        <f>IF(N262="základní",J262,0)</f>
        <v>0</v>
      </c>
      <c r="BF262" s="217">
        <f>IF(N262="snížená",J262,0)</f>
        <v>0</v>
      </c>
      <c r="BG262" s="217">
        <f>IF(N262="zákl. přenesená",J262,0)</f>
        <v>0</v>
      </c>
      <c r="BH262" s="217">
        <f>IF(N262="sníž. přenesená",J262,0)</f>
        <v>0</v>
      </c>
      <c r="BI262" s="217">
        <f>IF(N262="nulová",J262,0)</f>
        <v>0</v>
      </c>
      <c r="BJ262" s="13" t="s">
        <v>85</v>
      </c>
      <c r="BK262" s="217">
        <f>ROUND(I262*H262,2)</f>
        <v>0</v>
      </c>
      <c r="BL262" s="13" t="s">
        <v>136</v>
      </c>
      <c r="BM262" s="216" t="s">
        <v>415</v>
      </c>
    </row>
    <row r="263" s="2" customFormat="1">
      <c r="A263" s="34"/>
      <c r="B263" s="35"/>
      <c r="C263" s="36"/>
      <c r="D263" s="218" t="s">
        <v>137</v>
      </c>
      <c r="E263" s="36"/>
      <c r="F263" s="219" t="s">
        <v>416</v>
      </c>
      <c r="G263" s="36"/>
      <c r="H263" s="36"/>
      <c r="I263" s="220"/>
      <c r="J263" s="36"/>
      <c r="K263" s="36"/>
      <c r="L263" s="40"/>
      <c r="M263" s="221"/>
      <c r="N263" s="222"/>
      <c r="O263" s="87"/>
      <c r="P263" s="87"/>
      <c r="Q263" s="87"/>
      <c r="R263" s="87"/>
      <c r="S263" s="87"/>
      <c r="T263" s="88"/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T263" s="13" t="s">
        <v>137</v>
      </c>
      <c r="AU263" s="13" t="s">
        <v>85</v>
      </c>
    </row>
    <row r="264" s="2" customFormat="1" ht="24.15" customHeight="1">
      <c r="A264" s="34"/>
      <c r="B264" s="35"/>
      <c r="C264" s="203" t="s">
        <v>417</v>
      </c>
      <c r="D264" s="203" t="s">
        <v>131</v>
      </c>
      <c r="E264" s="204" t="s">
        <v>418</v>
      </c>
      <c r="F264" s="205" t="s">
        <v>419</v>
      </c>
      <c r="G264" s="206" t="s">
        <v>134</v>
      </c>
      <c r="H264" s="207">
        <v>2</v>
      </c>
      <c r="I264" s="208"/>
      <c r="J264" s="209">
        <f>ROUND(I264*H264,2)</f>
        <v>0</v>
      </c>
      <c r="K264" s="210"/>
      <c r="L264" s="211"/>
      <c r="M264" s="212" t="s">
        <v>1</v>
      </c>
      <c r="N264" s="213" t="s">
        <v>42</v>
      </c>
      <c r="O264" s="87"/>
      <c r="P264" s="214">
        <f>O264*H264</f>
        <v>0</v>
      </c>
      <c r="Q264" s="214">
        <v>0</v>
      </c>
      <c r="R264" s="214">
        <f>Q264*H264</f>
        <v>0</v>
      </c>
      <c r="S264" s="214">
        <v>0</v>
      </c>
      <c r="T264" s="215">
        <f>S264*H264</f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216" t="s">
        <v>135</v>
      </c>
      <c r="AT264" s="216" t="s">
        <v>131</v>
      </c>
      <c r="AU264" s="216" t="s">
        <v>85</v>
      </c>
      <c r="AY264" s="13" t="s">
        <v>130</v>
      </c>
      <c r="BE264" s="217">
        <f>IF(N264="základní",J264,0)</f>
        <v>0</v>
      </c>
      <c r="BF264" s="217">
        <f>IF(N264="snížená",J264,0)</f>
        <v>0</v>
      </c>
      <c r="BG264" s="217">
        <f>IF(N264="zákl. přenesená",J264,0)</f>
        <v>0</v>
      </c>
      <c r="BH264" s="217">
        <f>IF(N264="sníž. přenesená",J264,0)</f>
        <v>0</v>
      </c>
      <c r="BI264" s="217">
        <f>IF(N264="nulová",J264,0)</f>
        <v>0</v>
      </c>
      <c r="BJ264" s="13" t="s">
        <v>85</v>
      </c>
      <c r="BK264" s="217">
        <f>ROUND(I264*H264,2)</f>
        <v>0</v>
      </c>
      <c r="BL264" s="13" t="s">
        <v>136</v>
      </c>
      <c r="BM264" s="216" t="s">
        <v>420</v>
      </c>
    </row>
    <row r="265" s="2" customFormat="1">
      <c r="A265" s="34"/>
      <c r="B265" s="35"/>
      <c r="C265" s="36"/>
      <c r="D265" s="218" t="s">
        <v>137</v>
      </c>
      <c r="E265" s="36"/>
      <c r="F265" s="219" t="s">
        <v>421</v>
      </c>
      <c r="G265" s="36"/>
      <c r="H265" s="36"/>
      <c r="I265" s="220"/>
      <c r="J265" s="36"/>
      <c r="K265" s="36"/>
      <c r="L265" s="40"/>
      <c r="M265" s="221"/>
      <c r="N265" s="222"/>
      <c r="O265" s="87"/>
      <c r="P265" s="87"/>
      <c r="Q265" s="87"/>
      <c r="R265" s="87"/>
      <c r="S265" s="87"/>
      <c r="T265" s="88"/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T265" s="13" t="s">
        <v>137</v>
      </c>
      <c r="AU265" s="13" t="s">
        <v>85</v>
      </c>
    </row>
    <row r="266" s="2" customFormat="1" ht="24.15" customHeight="1">
      <c r="A266" s="34"/>
      <c r="B266" s="35"/>
      <c r="C266" s="203" t="s">
        <v>264</v>
      </c>
      <c r="D266" s="203" t="s">
        <v>131</v>
      </c>
      <c r="E266" s="204" t="s">
        <v>422</v>
      </c>
      <c r="F266" s="205" t="s">
        <v>423</v>
      </c>
      <c r="G266" s="206" t="s">
        <v>134</v>
      </c>
      <c r="H266" s="207">
        <v>2</v>
      </c>
      <c r="I266" s="208"/>
      <c r="J266" s="209">
        <f>ROUND(I266*H266,2)</f>
        <v>0</v>
      </c>
      <c r="K266" s="210"/>
      <c r="L266" s="211"/>
      <c r="M266" s="212" t="s">
        <v>1</v>
      </c>
      <c r="N266" s="213" t="s">
        <v>42</v>
      </c>
      <c r="O266" s="87"/>
      <c r="P266" s="214">
        <f>O266*H266</f>
        <v>0</v>
      </c>
      <c r="Q266" s="214">
        <v>0</v>
      </c>
      <c r="R266" s="214">
        <f>Q266*H266</f>
        <v>0</v>
      </c>
      <c r="S266" s="214">
        <v>0</v>
      </c>
      <c r="T266" s="215">
        <f>S266*H266</f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216" t="s">
        <v>135</v>
      </c>
      <c r="AT266" s="216" t="s">
        <v>131</v>
      </c>
      <c r="AU266" s="216" t="s">
        <v>85</v>
      </c>
      <c r="AY266" s="13" t="s">
        <v>130</v>
      </c>
      <c r="BE266" s="217">
        <f>IF(N266="základní",J266,0)</f>
        <v>0</v>
      </c>
      <c r="BF266" s="217">
        <f>IF(N266="snížená",J266,0)</f>
        <v>0</v>
      </c>
      <c r="BG266" s="217">
        <f>IF(N266="zákl. přenesená",J266,0)</f>
        <v>0</v>
      </c>
      <c r="BH266" s="217">
        <f>IF(N266="sníž. přenesená",J266,0)</f>
        <v>0</v>
      </c>
      <c r="BI266" s="217">
        <f>IF(N266="nulová",J266,0)</f>
        <v>0</v>
      </c>
      <c r="BJ266" s="13" t="s">
        <v>85</v>
      </c>
      <c r="BK266" s="217">
        <f>ROUND(I266*H266,2)</f>
        <v>0</v>
      </c>
      <c r="BL266" s="13" t="s">
        <v>136</v>
      </c>
      <c r="BM266" s="216" t="s">
        <v>424</v>
      </c>
    </row>
    <row r="267" s="2" customFormat="1">
      <c r="A267" s="34"/>
      <c r="B267" s="35"/>
      <c r="C267" s="36"/>
      <c r="D267" s="218" t="s">
        <v>137</v>
      </c>
      <c r="E267" s="36"/>
      <c r="F267" s="219" t="s">
        <v>425</v>
      </c>
      <c r="G267" s="36"/>
      <c r="H267" s="36"/>
      <c r="I267" s="220"/>
      <c r="J267" s="36"/>
      <c r="K267" s="36"/>
      <c r="L267" s="40"/>
      <c r="M267" s="221"/>
      <c r="N267" s="222"/>
      <c r="O267" s="87"/>
      <c r="P267" s="87"/>
      <c r="Q267" s="87"/>
      <c r="R267" s="87"/>
      <c r="S267" s="87"/>
      <c r="T267" s="88"/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T267" s="13" t="s">
        <v>137</v>
      </c>
      <c r="AU267" s="13" t="s">
        <v>85</v>
      </c>
    </row>
    <row r="268" s="2" customFormat="1" ht="24.15" customHeight="1">
      <c r="A268" s="34"/>
      <c r="B268" s="35"/>
      <c r="C268" s="203" t="s">
        <v>426</v>
      </c>
      <c r="D268" s="203" t="s">
        <v>131</v>
      </c>
      <c r="E268" s="204" t="s">
        <v>427</v>
      </c>
      <c r="F268" s="205" t="s">
        <v>428</v>
      </c>
      <c r="G268" s="206" t="s">
        <v>134</v>
      </c>
      <c r="H268" s="207">
        <v>2</v>
      </c>
      <c r="I268" s="208"/>
      <c r="J268" s="209">
        <f>ROUND(I268*H268,2)</f>
        <v>0</v>
      </c>
      <c r="K268" s="210"/>
      <c r="L268" s="211"/>
      <c r="M268" s="212" t="s">
        <v>1</v>
      </c>
      <c r="N268" s="213" t="s">
        <v>42</v>
      </c>
      <c r="O268" s="87"/>
      <c r="P268" s="214">
        <f>O268*H268</f>
        <v>0</v>
      </c>
      <c r="Q268" s="214">
        <v>0</v>
      </c>
      <c r="R268" s="214">
        <f>Q268*H268</f>
        <v>0</v>
      </c>
      <c r="S268" s="214">
        <v>0</v>
      </c>
      <c r="T268" s="215">
        <f>S268*H268</f>
        <v>0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216" t="s">
        <v>135</v>
      </c>
      <c r="AT268" s="216" t="s">
        <v>131</v>
      </c>
      <c r="AU268" s="216" t="s">
        <v>85</v>
      </c>
      <c r="AY268" s="13" t="s">
        <v>130</v>
      </c>
      <c r="BE268" s="217">
        <f>IF(N268="základní",J268,0)</f>
        <v>0</v>
      </c>
      <c r="BF268" s="217">
        <f>IF(N268="snížená",J268,0)</f>
        <v>0</v>
      </c>
      <c r="BG268" s="217">
        <f>IF(N268="zákl. přenesená",J268,0)</f>
        <v>0</v>
      </c>
      <c r="BH268" s="217">
        <f>IF(N268="sníž. přenesená",J268,0)</f>
        <v>0</v>
      </c>
      <c r="BI268" s="217">
        <f>IF(N268="nulová",J268,0)</f>
        <v>0</v>
      </c>
      <c r="BJ268" s="13" t="s">
        <v>85</v>
      </c>
      <c r="BK268" s="217">
        <f>ROUND(I268*H268,2)</f>
        <v>0</v>
      </c>
      <c r="BL268" s="13" t="s">
        <v>136</v>
      </c>
      <c r="BM268" s="216" t="s">
        <v>429</v>
      </c>
    </row>
    <row r="269" s="2" customFormat="1">
      <c r="A269" s="34"/>
      <c r="B269" s="35"/>
      <c r="C269" s="36"/>
      <c r="D269" s="218" t="s">
        <v>137</v>
      </c>
      <c r="E269" s="36"/>
      <c r="F269" s="219" t="s">
        <v>430</v>
      </c>
      <c r="G269" s="36"/>
      <c r="H269" s="36"/>
      <c r="I269" s="220"/>
      <c r="J269" s="36"/>
      <c r="K269" s="36"/>
      <c r="L269" s="40"/>
      <c r="M269" s="221"/>
      <c r="N269" s="222"/>
      <c r="O269" s="87"/>
      <c r="P269" s="87"/>
      <c r="Q269" s="87"/>
      <c r="R269" s="87"/>
      <c r="S269" s="87"/>
      <c r="T269" s="88"/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T269" s="13" t="s">
        <v>137</v>
      </c>
      <c r="AU269" s="13" t="s">
        <v>85</v>
      </c>
    </row>
    <row r="270" s="2" customFormat="1" ht="24.15" customHeight="1">
      <c r="A270" s="34"/>
      <c r="B270" s="35"/>
      <c r="C270" s="203" t="s">
        <v>268</v>
      </c>
      <c r="D270" s="203" t="s">
        <v>131</v>
      </c>
      <c r="E270" s="204" t="s">
        <v>431</v>
      </c>
      <c r="F270" s="205" t="s">
        <v>432</v>
      </c>
      <c r="G270" s="206" t="s">
        <v>134</v>
      </c>
      <c r="H270" s="207">
        <v>2</v>
      </c>
      <c r="I270" s="208"/>
      <c r="J270" s="209">
        <f>ROUND(I270*H270,2)</f>
        <v>0</v>
      </c>
      <c r="K270" s="210"/>
      <c r="L270" s="211"/>
      <c r="M270" s="212" t="s">
        <v>1</v>
      </c>
      <c r="N270" s="213" t="s">
        <v>42</v>
      </c>
      <c r="O270" s="87"/>
      <c r="P270" s="214">
        <f>O270*H270</f>
        <v>0</v>
      </c>
      <c r="Q270" s="214">
        <v>0</v>
      </c>
      <c r="R270" s="214">
        <f>Q270*H270</f>
        <v>0</v>
      </c>
      <c r="S270" s="214">
        <v>0</v>
      </c>
      <c r="T270" s="215">
        <f>S270*H270</f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216" t="s">
        <v>135</v>
      </c>
      <c r="AT270" s="216" t="s">
        <v>131</v>
      </c>
      <c r="AU270" s="216" t="s">
        <v>85</v>
      </c>
      <c r="AY270" s="13" t="s">
        <v>130</v>
      </c>
      <c r="BE270" s="217">
        <f>IF(N270="základní",J270,0)</f>
        <v>0</v>
      </c>
      <c r="BF270" s="217">
        <f>IF(N270="snížená",J270,0)</f>
        <v>0</v>
      </c>
      <c r="BG270" s="217">
        <f>IF(N270="zákl. přenesená",J270,0)</f>
        <v>0</v>
      </c>
      <c r="BH270" s="217">
        <f>IF(N270="sníž. přenesená",J270,0)</f>
        <v>0</v>
      </c>
      <c r="BI270" s="217">
        <f>IF(N270="nulová",J270,0)</f>
        <v>0</v>
      </c>
      <c r="BJ270" s="13" t="s">
        <v>85</v>
      </c>
      <c r="BK270" s="217">
        <f>ROUND(I270*H270,2)</f>
        <v>0</v>
      </c>
      <c r="BL270" s="13" t="s">
        <v>136</v>
      </c>
      <c r="BM270" s="216" t="s">
        <v>433</v>
      </c>
    </row>
    <row r="271" s="2" customFormat="1">
      <c r="A271" s="34"/>
      <c r="B271" s="35"/>
      <c r="C271" s="36"/>
      <c r="D271" s="218" t="s">
        <v>137</v>
      </c>
      <c r="E271" s="36"/>
      <c r="F271" s="219" t="s">
        <v>434</v>
      </c>
      <c r="G271" s="36"/>
      <c r="H271" s="36"/>
      <c r="I271" s="220"/>
      <c r="J271" s="36"/>
      <c r="K271" s="36"/>
      <c r="L271" s="40"/>
      <c r="M271" s="221"/>
      <c r="N271" s="222"/>
      <c r="O271" s="87"/>
      <c r="P271" s="87"/>
      <c r="Q271" s="87"/>
      <c r="R271" s="87"/>
      <c r="S271" s="87"/>
      <c r="T271" s="88"/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T271" s="13" t="s">
        <v>137</v>
      </c>
      <c r="AU271" s="13" t="s">
        <v>85</v>
      </c>
    </row>
    <row r="272" s="2" customFormat="1" ht="24.15" customHeight="1">
      <c r="A272" s="34"/>
      <c r="B272" s="35"/>
      <c r="C272" s="203" t="s">
        <v>435</v>
      </c>
      <c r="D272" s="203" t="s">
        <v>131</v>
      </c>
      <c r="E272" s="204" t="s">
        <v>436</v>
      </c>
      <c r="F272" s="205" t="s">
        <v>437</v>
      </c>
      <c r="G272" s="206" t="s">
        <v>134</v>
      </c>
      <c r="H272" s="207">
        <v>2</v>
      </c>
      <c r="I272" s="208"/>
      <c r="J272" s="209">
        <f>ROUND(I272*H272,2)</f>
        <v>0</v>
      </c>
      <c r="K272" s="210"/>
      <c r="L272" s="211"/>
      <c r="M272" s="212" t="s">
        <v>1</v>
      </c>
      <c r="N272" s="213" t="s">
        <v>42</v>
      </c>
      <c r="O272" s="87"/>
      <c r="P272" s="214">
        <f>O272*H272</f>
        <v>0</v>
      </c>
      <c r="Q272" s="214">
        <v>0</v>
      </c>
      <c r="R272" s="214">
        <f>Q272*H272</f>
        <v>0</v>
      </c>
      <c r="S272" s="214">
        <v>0</v>
      </c>
      <c r="T272" s="215">
        <f>S272*H272</f>
        <v>0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216" t="s">
        <v>135</v>
      </c>
      <c r="AT272" s="216" t="s">
        <v>131</v>
      </c>
      <c r="AU272" s="216" t="s">
        <v>85</v>
      </c>
      <c r="AY272" s="13" t="s">
        <v>130</v>
      </c>
      <c r="BE272" s="217">
        <f>IF(N272="základní",J272,0)</f>
        <v>0</v>
      </c>
      <c r="BF272" s="217">
        <f>IF(N272="snížená",J272,0)</f>
        <v>0</v>
      </c>
      <c r="BG272" s="217">
        <f>IF(N272="zákl. přenesená",J272,0)</f>
        <v>0</v>
      </c>
      <c r="BH272" s="217">
        <f>IF(N272="sníž. přenesená",J272,0)</f>
        <v>0</v>
      </c>
      <c r="BI272" s="217">
        <f>IF(N272="nulová",J272,0)</f>
        <v>0</v>
      </c>
      <c r="BJ272" s="13" t="s">
        <v>85</v>
      </c>
      <c r="BK272" s="217">
        <f>ROUND(I272*H272,2)</f>
        <v>0</v>
      </c>
      <c r="BL272" s="13" t="s">
        <v>136</v>
      </c>
      <c r="BM272" s="216" t="s">
        <v>438</v>
      </c>
    </row>
    <row r="273" s="2" customFormat="1">
      <c r="A273" s="34"/>
      <c r="B273" s="35"/>
      <c r="C273" s="36"/>
      <c r="D273" s="218" t="s">
        <v>137</v>
      </c>
      <c r="E273" s="36"/>
      <c r="F273" s="219" t="s">
        <v>439</v>
      </c>
      <c r="G273" s="36"/>
      <c r="H273" s="36"/>
      <c r="I273" s="220"/>
      <c r="J273" s="36"/>
      <c r="K273" s="36"/>
      <c r="L273" s="40"/>
      <c r="M273" s="221"/>
      <c r="N273" s="222"/>
      <c r="O273" s="87"/>
      <c r="P273" s="87"/>
      <c r="Q273" s="87"/>
      <c r="R273" s="87"/>
      <c r="S273" s="87"/>
      <c r="T273" s="88"/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T273" s="13" t="s">
        <v>137</v>
      </c>
      <c r="AU273" s="13" t="s">
        <v>85</v>
      </c>
    </row>
    <row r="274" s="2" customFormat="1" ht="37.8" customHeight="1">
      <c r="A274" s="34"/>
      <c r="B274" s="35"/>
      <c r="C274" s="203" t="s">
        <v>273</v>
      </c>
      <c r="D274" s="203" t="s">
        <v>131</v>
      </c>
      <c r="E274" s="204" t="s">
        <v>440</v>
      </c>
      <c r="F274" s="205" t="s">
        <v>441</v>
      </c>
      <c r="G274" s="206" t="s">
        <v>134</v>
      </c>
      <c r="H274" s="207">
        <v>2</v>
      </c>
      <c r="I274" s="208"/>
      <c r="J274" s="209">
        <f>ROUND(I274*H274,2)</f>
        <v>0</v>
      </c>
      <c r="K274" s="210"/>
      <c r="L274" s="211"/>
      <c r="M274" s="212" t="s">
        <v>1</v>
      </c>
      <c r="N274" s="213" t="s">
        <v>42</v>
      </c>
      <c r="O274" s="87"/>
      <c r="P274" s="214">
        <f>O274*H274</f>
        <v>0</v>
      </c>
      <c r="Q274" s="214">
        <v>0</v>
      </c>
      <c r="R274" s="214">
        <f>Q274*H274</f>
        <v>0</v>
      </c>
      <c r="S274" s="214">
        <v>0</v>
      </c>
      <c r="T274" s="215">
        <f>S274*H274</f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216" t="s">
        <v>135</v>
      </c>
      <c r="AT274" s="216" t="s">
        <v>131</v>
      </c>
      <c r="AU274" s="216" t="s">
        <v>85</v>
      </c>
      <c r="AY274" s="13" t="s">
        <v>130</v>
      </c>
      <c r="BE274" s="217">
        <f>IF(N274="základní",J274,0)</f>
        <v>0</v>
      </c>
      <c r="BF274" s="217">
        <f>IF(N274="snížená",J274,0)</f>
        <v>0</v>
      </c>
      <c r="BG274" s="217">
        <f>IF(N274="zákl. přenesená",J274,0)</f>
        <v>0</v>
      </c>
      <c r="BH274" s="217">
        <f>IF(N274="sníž. přenesená",J274,0)</f>
        <v>0</v>
      </c>
      <c r="BI274" s="217">
        <f>IF(N274="nulová",J274,0)</f>
        <v>0</v>
      </c>
      <c r="BJ274" s="13" t="s">
        <v>85</v>
      </c>
      <c r="BK274" s="217">
        <f>ROUND(I274*H274,2)</f>
        <v>0</v>
      </c>
      <c r="BL274" s="13" t="s">
        <v>136</v>
      </c>
      <c r="BM274" s="216" t="s">
        <v>442</v>
      </c>
    </row>
    <row r="275" s="2" customFormat="1">
      <c r="A275" s="34"/>
      <c r="B275" s="35"/>
      <c r="C275" s="36"/>
      <c r="D275" s="218" t="s">
        <v>137</v>
      </c>
      <c r="E275" s="36"/>
      <c r="F275" s="219" t="s">
        <v>443</v>
      </c>
      <c r="G275" s="36"/>
      <c r="H275" s="36"/>
      <c r="I275" s="220"/>
      <c r="J275" s="36"/>
      <c r="K275" s="36"/>
      <c r="L275" s="40"/>
      <c r="M275" s="221"/>
      <c r="N275" s="222"/>
      <c r="O275" s="87"/>
      <c r="P275" s="87"/>
      <c r="Q275" s="87"/>
      <c r="R275" s="87"/>
      <c r="S275" s="87"/>
      <c r="T275" s="88"/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T275" s="13" t="s">
        <v>137</v>
      </c>
      <c r="AU275" s="13" t="s">
        <v>85</v>
      </c>
    </row>
    <row r="276" s="2" customFormat="1" ht="37.8" customHeight="1">
      <c r="A276" s="34"/>
      <c r="B276" s="35"/>
      <c r="C276" s="203" t="s">
        <v>444</v>
      </c>
      <c r="D276" s="203" t="s">
        <v>131</v>
      </c>
      <c r="E276" s="204" t="s">
        <v>445</v>
      </c>
      <c r="F276" s="205" t="s">
        <v>446</v>
      </c>
      <c r="G276" s="206" t="s">
        <v>134</v>
      </c>
      <c r="H276" s="207">
        <v>2</v>
      </c>
      <c r="I276" s="208"/>
      <c r="J276" s="209">
        <f>ROUND(I276*H276,2)</f>
        <v>0</v>
      </c>
      <c r="K276" s="210"/>
      <c r="L276" s="211"/>
      <c r="M276" s="212" t="s">
        <v>1</v>
      </c>
      <c r="N276" s="213" t="s">
        <v>42</v>
      </c>
      <c r="O276" s="87"/>
      <c r="P276" s="214">
        <f>O276*H276</f>
        <v>0</v>
      </c>
      <c r="Q276" s="214">
        <v>0</v>
      </c>
      <c r="R276" s="214">
        <f>Q276*H276</f>
        <v>0</v>
      </c>
      <c r="S276" s="214">
        <v>0</v>
      </c>
      <c r="T276" s="215">
        <f>S276*H276</f>
        <v>0</v>
      </c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R276" s="216" t="s">
        <v>135</v>
      </c>
      <c r="AT276" s="216" t="s">
        <v>131</v>
      </c>
      <c r="AU276" s="216" t="s">
        <v>85</v>
      </c>
      <c r="AY276" s="13" t="s">
        <v>130</v>
      </c>
      <c r="BE276" s="217">
        <f>IF(N276="základní",J276,0)</f>
        <v>0</v>
      </c>
      <c r="BF276" s="217">
        <f>IF(N276="snížená",J276,0)</f>
        <v>0</v>
      </c>
      <c r="BG276" s="217">
        <f>IF(N276="zákl. přenesená",J276,0)</f>
        <v>0</v>
      </c>
      <c r="BH276" s="217">
        <f>IF(N276="sníž. přenesená",J276,0)</f>
        <v>0</v>
      </c>
      <c r="BI276" s="217">
        <f>IF(N276="nulová",J276,0)</f>
        <v>0</v>
      </c>
      <c r="BJ276" s="13" t="s">
        <v>85</v>
      </c>
      <c r="BK276" s="217">
        <f>ROUND(I276*H276,2)</f>
        <v>0</v>
      </c>
      <c r="BL276" s="13" t="s">
        <v>136</v>
      </c>
      <c r="BM276" s="216" t="s">
        <v>447</v>
      </c>
    </row>
    <row r="277" s="2" customFormat="1">
      <c r="A277" s="34"/>
      <c r="B277" s="35"/>
      <c r="C277" s="36"/>
      <c r="D277" s="218" t="s">
        <v>137</v>
      </c>
      <c r="E277" s="36"/>
      <c r="F277" s="219" t="s">
        <v>448</v>
      </c>
      <c r="G277" s="36"/>
      <c r="H277" s="36"/>
      <c r="I277" s="220"/>
      <c r="J277" s="36"/>
      <c r="K277" s="36"/>
      <c r="L277" s="40"/>
      <c r="M277" s="221"/>
      <c r="N277" s="222"/>
      <c r="O277" s="87"/>
      <c r="P277" s="87"/>
      <c r="Q277" s="87"/>
      <c r="R277" s="87"/>
      <c r="S277" s="87"/>
      <c r="T277" s="88"/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T277" s="13" t="s">
        <v>137</v>
      </c>
      <c r="AU277" s="13" t="s">
        <v>85</v>
      </c>
    </row>
    <row r="278" s="2" customFormat="1" ht="37.8" customHeight="1">
      <c r="A278" s="34"/>
      <c r="B278" s="35"/>
      <c r="C278" s="203" t="s">
        <v>277</v>
      </c>
      <c r="D278" s="203" t="s">
        <v>131</v>
      </c>
      <c r="E278" s="204" t="s">
        <v>449</v>
      </c>
      <c r="F278" s="205" t="s">
        <v>450</v>
      </c>
      <c r="G278" s="206" t="s">
        <v>134</v>
      </c>
      <c r="H278" s="207">
        <v>2</v>
      </c>
      <c r="I278" s="208"/>
      <c r="J278" s="209">
        <f>ROUND(I278*H278,2)</f>
        <v>0</v>
      </c>
      <c r="K278" s="210"/>
      <c r="L278" s="211"/>
      <c r="M278" s="212" t="s">
        <v>1</v>
      </c>
      <c r="N278" s="213" t="s">
        <v>42</v>
      </c>
      <c r="O278" s="87"/>
      <c r="P278" s="214">
        <f>O278*H278</f>
        <v>0</v>
      </c>
      <c r="Q278" s="214">
        <v>0</v>
      </c>
      <c r="R278" s="214">
        <f>Q278*H278</f>
        <v>0</v>
      </c>
      <c r="S278" s="214">
        <v>0</v>
      </c>
      <c r="T278" s="215">
        <f>S278*H278</f>
        <v>0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216" t="s">
        <v>135</v>
      </c>
      <c r="AT278" s="216" t="s">
        <v>131</v>
      </c>
      <c r="AU278" s="216" t="s">
        <v>85</v>
      </c>
      <c r="AY278" s="13" t="s">
        <v>130</v>
      </c>
      <c r="BE278" s="217">
        <f>IF(N278="základní",J278,0)</f>
        <v>0</v>
      </c>
      <c r="BF278" s="217">
        <f>IF(N278="snížená",J278,0)</f>
        <v>0</v>
      </c>
      <c r="BG278" s="217">
        <f>IF(N278="zákl. přenesená",J278,0)</f>
        <v>0</v>
      </c>
      <c r="BH278" s="217">
        <f>IF(N278="sníž. přenesená",J278,0)</f>
        <v>0</v>
      </c>
      <c r="BI278" s="217">
        <f>IF(N278="nulová",J278,0)</f>
        <v>0</v>
      </c>
      <c r="BJ278" s="13" t="s">
        <v>85</v>
      </c>
      <c r="BK278" s="217">
        <f>ROUND(I278*H278,2)</f>
        <v>0</v>
      </c>
      <c r="BL278" s="13" t="s">
        <v>136</v>
      </c>
      <c r="BM278" s="216" t="s">
        <v>451</v>
      </c>
    </row>
    <row r="279" s="2" customFormat="1">
      <c r="A279" s="34"/>
      <c r="B279" s="35"/>
      <c r="C279" s="36"/>
      <c r="D279" s="218" t="s">
        <v>137</v>
      </c>
      <c r="E279" s="36"/>
      <c r="F279" s="219" t="s">
        <v>452</v>
      </c>
      <c r="G279" s="36"/>
      <c r="H279" s="36"/>
      <c r="I279" s="220"/>
      <c r="J279" s="36"/>
      <c r="K279" s="36"/>
      <c r="L279" s="40"/>
      <c r="M279" s="221"/>
      <c r="N279" s="222"/>
      <c r="O279" s="87"/>
      <c r="P279" s="87"/>
      <c r="Q279" s="87"/>
      <c r="R279" s="87"/>
      <c r="S279" s="87"/>
      <c r="T279" s="88"/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T279" s="13" t="s">
        <v>137</v>
      </c>
      <c r="AU279" s="13" t="s">
        <v>85</v>
      </c>
    </row>
    <row r="280" s="2" customFormat="1" ht="16.5" customHeight="1">
      <c r="A280" s="34"/>
      <c r="B280" s="35"/>
      <c r="C280" s="203" t="s">
        <v>453</v>
      </c>
      <c r="D280" s="203" t="s">
        <v>131</v>
      </c>
      <c r="E280" s="204" t="s">
        <v>454</v>
      </c>
      <c r="F280" s="205" t="s">
        <v>455</v>
      </c>
      <c r="G280" s="206" t="s">
        <v>134</v>
      </c>
      <c r="H280" s="207">
        <v>2</v>
      </c>
      <c r="I280" s="208"/>
      <c r="J280" s="209">
        <f>ROUND(I280*H280,2)</f>
        <v>0</v>
      </c>
      <c r="K280" s="210"/>
      <c r="L280" s="211"/>
      <c r="M280" s="212" t="s">
        <v>1</v>
      </c>
      <c r="N280" s="213" t="s">
        <v>42</v>
      </c>
      <c r="O280" s="87"/>
      <c r="P280" s="214">
        <f>O280*H280</f>
        <v>0</v>
      </c>
      <c r="Q280" s="214">
        <v>0</v>
      </c>
      <c r="R280" s="214">
        <f>Q280*H280</f>
        <v>0</v>
      </c>
      <c r="S280" s="214">
        <v>0</v>
      </c>
      <c r="T280" s="215">
        <f>S280*H280</f>
        <v>0</v>
      </c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R280" s="216" t="s">
        <v>135</v>
      </c>
      <c r="AT280" s="216" t="s">
        <v>131</v>
      </c>
      <c r="AU280" s="216" t="s">
        <v>85</v>
      </c>
      <c r="AY280" s="13" t="s">
        <v>130</v>
      </c>
      <c r="BE280" s="217">
        <f>IF(N280="základní",J280,0)</f>
        <v>0</v>
      </c>
      <c r="BF280" s="217">
        <f>IF(N280="snížená",J280,0)</f>
        <v>0</v>
      </c>
      <c r="BG280" s="217">
        <f>IF(N280="zákl. přenesená",J280,0)</f>
        <v>0</v>
      </c>
      <c r="BH280" s="217">
        <f>IF(N280="sníž. přenesená",J280,0)</f>
        <v>0</v>
      </c>
      <c r="BI280" s="217">
        <f>IF(N280="nulová",J280,0)</f>
        <v>0</v>
      </c>
      <c r="BJ280" s="13" t="s">
        <v>85</v>
      </c>
      <c r="BK280" s="217">
        <f>ROUND(I280*H280,2)</f>
        <v>0</v>
      </c>
      <c r="BL280" s="13" t="s">
        <v>136</v>
      </c>
      <c r="BM280" s="216" t="s">
        <v>456</v>
      </c>
    </row>
    <row r="281" s="2" customFormat="1">
      <c r="A281" s="34"/>
      <c r="B281" s="35"/>
      <c r="C281" s="36"/>
      <c r="D281" s="218" t="s">
        <v>137</v>
      </c>
      <c r="E281" s="36"/>
      <c r="F281" s="219" t="s">
        <v>457</v>
      </c>
      <c r="G281" s="36"/>
      <c r="H281" s="36"/>
      <c r="I281" s="220"/>
      <c r="J281" s="36"/>
      <c r="K281" s="36"/>
      <c r="L281" s="40"/>
      <c r="M281" s="221"/>
      <c r="N281" s="222"/>
      <c r="O281" s="87"/>
      <c r="P281" s="87"/>
      <c r="Q281" s="87"/>
      <c r="R281" s="87"/>
      <c r="S281" s="87"/>
      <c r="T281" s="88"/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T281" s="13" t="s">
        <v>137</v>
      </c>
      <c r="AU281" s="13" t="s">
        <v>85</v>
      </c>
    </row>
    <row r="282" s="2" customFormat="1" ht="24.15" customHeight="1">
      <c r="A282" s="34"/>
      <c r="B282" s="35"/>
      <c r="C282" s="203" t="s">
        <v>282</v>
      </c>
      <c r="D282" s="203" t="s">
        <v>131</v>
      </c>
      <c r="E282" s="204" t="s">
        <v>458</v>
      </c>
      <c r="F282" s="205" t="s">
        <v>459</v>
      </c>
      <c r="G282" s="206" t="s">
        <v>134</v>
      </c>
      <c r="H282" s="207">
        <v>2</v>
      </c>
      <c r="I282" s="208"/>
      <c r="J282" s="209">
        <f>ROUND(I282*H282,2)</f>
        <v>0</v>
      </c>
      <c r="K282" s="210"/>
      <c r="L282" s="211"/>
      <c r="M282" s="212" t="s">
        <v>1</v>
      </c>
      <c r="N282" s="213" t="s">
        <v>42</v>
      </c>
      <c r="O282" s="87"/>
      <c r="P282" s="214">
        <f>O282*H282</f>
        <v>0</v>
      </c>
      <c r="Q282" s="214">
        <v>0</v>
      </c>
      <c r="R282" s="214">
        <f>Q282*H282</f>
        <v>0</v>
      </c>
      <c r="S282" s="214">
        <v>0</v>
      </c>
      <c r="T282" s="215">
        <f>S282*H282</f>
        <v>0</v>
      </c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R282" s="216" t="s">
        <v>135</v>
      </c>
      <c r="AT282" s="216" t="s">
        <v>131</v>
      </c>
      <c r="AU282" s="216" t="s">
        <v>85</v>
      </c>
      <c r="AY282" s="13" t="s">
        <v>130</v>
      </c>
      <c r="BE282" s="217">
        <f>IF(N282="základní",J282,0)</f>
        <v>0</v>
      </c>
      <c r="BF282" s="217">
        <f>IF(N282="snížená",J282,0)</f>
        <v>0</v>
      </c>
      <c r="BG282" s="217">
        <f>IF(N282="zákl. přenesená",J282,0)</f>
        <v>0</v>
      </c>
      <c r="BH282" s="217">
        <f>IF(N282="sníž. přenesená",J282,0)</f>
        <v>0</v>
      </c>
      <c r="BI282" s="217">
        <f>IF(N282="nulová",J282,0)</f>
        <v>0</v>
      </c>
      <c r="BJ282" s="13" t="s">
        <v>85</v>
      </c>
      <c r="BK282" s="217">
        <f>ROUND(I282*H282,2)</f>
        <v>0</v>
      </c>
      <c r="BL282" s="13" t="s">
        <v>136</v>
      </c>
      <c r="BM282" s="216" t="s">
        <v>460</v>
      </c>
    </row>
    <row r="283" s="2" customFormat="1">
      <c r="A283" s="34"/>
      <c r="B283" s="35"/>
      <c r="C283" s="36"/>
      <c r="D283" s="218" t="s">
        <v>137</v>
      </c>
      <c r="E283" s="36"/>
      <c r="F283" s="219" t="s">
        <v>461</v>
      </c>
      <c r="G283" s="36"/>
      <c r="H283" s="36"/>
      <c r="I283" s="220"/>
      <c r="J283" s="36"/>
      <c r="K283" s="36"/>
      <c r="L283" s="40"/>
      <c r="M283" s="221"/>
      <c r="N283" s="222"/>
      <c r="O283" s="87"/>
      <c r="P283" s="87"/>
      <c r="Q283" s="87"/>
      <c r="R283" s="87"/>
      <c r="S283" s="87"/>
      <c r="T283" s="88"/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T283" s="13" t="s">
        <v>137</v>
      </c>
      <c r="AU283" s="13" t="s">
        <v>85</v>
      </c>
    </row>
    <row r="284" s="2" customFormat="1" ht="24.15" customHeight="1">
      <c r="A284" s="34"/>
      <c r="B284" s="35"/>
      <c r="C284" s="203" t="s">
        <v>462</v>
      </c>
      <c r="D284" s="203" t="s">
        <v>131</v>
      </c>
      <c r="E284" s="204" t="s">
        <v>463</v>
      </c>
      <c r="F284" s="205" t="s">
        <v>464</v>
      </c>
      <c r="G284" s="206" t="s">
        <v>134</v>
      </c>
      <c r="H284" s="207">
        <v>2</v>
      </c>
      <c r="I284" s="208"/>
      <c r="J284" s="209">
        <f>ROUND(I284*H284,2)</f>
        <v>0</v>
      </c>
      <c r="K284" s="210"/>
      <c r="L284" s="211"/>
      <c r="M284" s="212" t="s">
        <v>1</v>
      </c>
      <c r="N284" s="213" t="s">
        <v>42</v>
      </c>
      <c r="O284" s="87"/>
      <c r="P284" s="214">
        <f>O284*H284</f>
        <v>0</v>
      </c>
      <c r="Q284" s="214">
        <v>0</v>
      </c>
      <c r="R284" s="214">
        <f>Q284*H284</f>
        <v>0</v>
      </c>
      <c r="S284" s="214">
        <v>0</v>
      </c>
      <c r="T284" s="215">
        <f>S284*H284</f>
        <v>0</v>
      </c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R284" s="216" t="s">
        <v>135</v>
      </c>
      <c r="AT284" s="216" t="s">
        <v>131</v>
      </c>
      <c r="AU284" s="216" t="s">
        <v>85</v>
      </c>
      <c r="AY284" s="13" t="s">
        <v>130</v>
      </c>
      <c r="BE284" s="217">
        <f>IF(N284="základní",J284,0)</f>
        <v>0</v>
      </c>
      <c r="BF284" s="217">
        <f>IF(N284="snížená",J284,0)</f>
        <v>0</v>
      </c>
      <c r="BG284" s="217">
        <f>IF(N284="zákl. přenesená",J284,0)</f>
        <v>0</v>
      </c>
      <c r="BH284" s="217">
        <f>IF(N284="sníž. přenesená",J284,0)</f>
        <v>0</v>
      </c>
      <c r="BI284" s="217">
        <f>IF(N284="nulová",J284,0)</f>
        <v>0</v>
      </c>
      <c r="BJ284" s="13" t="s">
        <v>85</v>
      </c>
      <c r="BK284" s="217">
        <f>ROUND(I284*H284,2)</f>
        <v>0</v>
      </c>
      <c r="BL284" s="13" t="s">
        <v>136</v>
      </c>
      <c r="BM284" s="216" t="s">
        <v>465</v>
      </c>
    </row>
    <row r="285" s="2" customFormat="1">
      <c r="A285" s="34"/>
      <c r="B285" s="35"/>
      <c r="C285" s="36"/>
      <c r="D285" s="218" t="s">
        <v>137</v>
      </c>
      <c r="E285" s="36"/>
      <c r="F285" s="219" t="s">
        <v>466</v>
      </c>
      <c r="G285" s="36"/>
      <c r="H285" s="36"/>
      <c r="I285" s="220"/>
      <c r="J285" s="36"/>
      <c r="K285" s="36"/>
      <c r="L285" s="40"/>
      <c r="M285" s="221"/>
      <c r="N285" s="222"/>
      <c r="O285" s="87"/>
      <c r="P285" s="87"/>
      <c r="Q285" s="87"/>
      <c r="R285" s="87"/>
      <c r="S285" s="87"/>
      <c r="T285" s="88"/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T285" s="13" t="s">
        <v>137</v>
      </c>
      <c r="AU285" s="13" t="s">
        <v>85</v>
      </c>
    </row>
    <row r="286" s="2" customFormat="1" ht="33" customHeight="1">
      <c r="A286" s="34"/>
      <c r="B286" s="35"/>
      <c r="C286" s="203" t="s">
        <v>286</v>
      </c>
      <c r="D286" s="203" t="s">
        <v>131</v>
      </c>
      <c r="E286" s="204" t="s">
        <v>467</v>
      </c>
      <c r="F286" s="205" t="s">
        <v>468</v>
      </c>
      <c r="G286" s="206" t="s">
        <v>134</v>
      </c>
      <c r="H286" s="207">
        <v>2</v>
      </c>
      <c r="I286" s="208"/>
      <c r="J286" s="209">
        <f>ROUND(I286*H286,2)</f>
        <v>0</v>
      </c>
      <c r="K286" s="210"/>
      <c r="L286" s="211"/>
      <c r="M286" s="212" t="s">
        <v>1</v>
      </c>
      <c r="N286" s="213" t="s">
        <v>42</v>
      </c>
      <c r="O286" s="87"/>
      <c r="P286" s="214">
        <f>O286*H286</f>
        <v>0</v>
      </c>
      <c r="Q286" s="214">
        <v>0</v>
      </c>
      <c r="R286" s="214">
        <f>Q286*H286</f>
        <v>0</v>
      </c>
      <c r="S286" s="214">
        <v>0</v>
      </c>
      <c r="T286" s="215">
        <f>S286*H286</f>
        <v>0</v>
      </c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R286" s="216" t="s">
        <v>135</v>
      </c>
      <c r="AT286" s="216" t="s">
        <v>131</v>
      </c>
      <c r="AU286" s="216" t="s">
        <v>85</v>
      </c>
      <c r="AY286" s="13" t="s">
        <v>130</v>
      </c>
      <c r="BE286" s="217">
        <f>IF(N286="základní",J286,0)</f>
        <v>0</v>
      </c>
      <c r="BF286" s="217">
        <f>IF(N286="snížená",J286,0)</f>
        <v>0</v>
      </c>
      <c r="BG286" s="217">
        <f>IF(N286="zákl. přenesená",J286,0)</f>
        <v>0</v>
      </c>
      <c r="BH286" s="217">
        <f>IF(N286="sníž. přenesená",J286,0)</f>
        <v>0</v>
      </c>
      <c r="BI286" s="217">
        <f>IF(N286="nulová",J286,0)</f>
        <v>0</v>
      </c>
      <c r="BJ286" s="13" t="s">
        <v>85</v>
      </c>
      <c r="BK286" s="217">
        <f>ROUND(I286*H286,2)</f>
        <v>0</v>
      </c>
      <c r="BL286" s="13" t="s">
        <v>136</v>
      </c>
      <c r="BM286" s="216" t="s">
        <v>469</v>
      </c>
    </row>
    <row r="287" s="2" customFormat="1">
      <c r="A287" s="34"/>
      <c r="B287" s="35"/>
      <c r="C287" s="36"/>
      <c r="D287" s="218" t="s">
        <v>137</v>
      </c>
      <c r="E287" s="36"/>
      <c r="F287" s="219" t="s">
        <v>470</v>
      </c>
      <c r="G287" s="36"/>
      <c r="H287" s="36"/>
      <c r="I287" s="220"/>
      <c r="J287" s="36"/>
      <c r="K287" s="36"/>
      <c r="L287" s="40"/>
      <c r="M287" s="221"/>
      <c r="N287" s="222"/>
      <c r="O287" s="87"/>
      <c r="P287" s="87"/>
      <c r="Q287" s="87"/>
      <c r="R287" s="87"/>
      <c r="S287" s="87"/>
      <c r="T287" s="88"/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T287" s="13" t="s">
        <v>137</v>
      </c>
      <c r="AU287" s="13" t="s">
        <v>85</v>
      </c>
    </row>
    <row r="288" s="2" customFormat="1" ht="24.15" customHeight="1">
      <c r="A288" s="34"/>
      <c r="B288" s="35"/>
      <c r="C288" s="203" t="s">
        <v>471</v>
      </c>
      <c r="D288" s="203" t="s">
        <v>131</v>
      </c>
      <c r="E288" s="204" t="s">
        <v>472</v>
      </c>
      <c r="F288" s="205" t="s">
        <v>473</v>
      </c>
      <c r="G288" s="206" t="s">
        <v>134</v>
      </c>
      <c r="H288" s="207">
        <v>0.10000000000000001</v>
      </c>
      <c r="I288" s="208"/>
      <c r="J288" s="209">
        <f>ROUND(I288*H288,2)</f>
        <v>0</v>
      </c>
      <c r="K288" s="210"/>
      <c r="L288" s="211"/>
      <c r="M288" s="212" t="s">
        <v>1</v>
      </c>
      <c r="N288" s="213" t="s">
        <v>42</v>
      </c>
      <c r="O288" s="87"/>
      <c r="P288" s="214">
        <f>O288*H288</f>
        <v>0</v>
      </c>
      <c r="Q288" s="214">
        <v>0</v>
      </c>
      <c r="R288" s="214">
        <f>Q288*H288</f>
        <v>0</v>
      </c>
      <c r="S288" s="214">
        <v>0</v>
      </c>
      <c r="T288" s="215">
        <f>S288*H288</f>
        <v>0</v>
      </c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R288" s="216" t="s">
        <v>135</v>
      </c>
      <c r="AT288" s="216" t="s">
        <v>131</v>
      </c>
      <c r="AU288" s="216" t="s">
        <v>85</v>
      </c>
      <c r="AY288" s="13" t="s">
        <v>130</v>
      </c>
      <c r="BE288" s="217">
        <f>IF(N288="základní",J288,0)</f>
        <v>0</v>
      </c>
      <c r="BF288" s="217">
        <f>IF(N288="snížená",J288,0)</f>
        <v>0</v>
      </c>
      <c r="BG288" s="217">
        <f>IF(N288="zákl. přenesená",J288,0)</f>
        <v>0</v>
      </c>
      <c r="BH288" s="217">
        <f>IF(N288="sníž. přenesená",J288,0)</f>
        <v>0</v>
      </c>
      <c r="BI288" s="217">
        <f>IF(N288="nulová",J288,0)</f>
        <v>0</v>
      </c>
      <c r="BJ288" s="13" t="s">
        <v>85</v>
      </c>
      <c r="BK288" s="217">
        <f>ROUND(I288*H288,2)</f>
        <v>0</v>
      </c>
      <c r="BL288" s="13" t="s">
        <v>136</v>
      </c>
      <c r="BM288" s="216" t="s">
        <v>474</v>
      </c>
    </row>
    <row r="289" s="2" customFormat="1">
      <c r="A289" s="34"/>
      <c r="B289" s="35"/>
      <c r="C289" s="36"/>
      <c r="D289" s="218" t="s">
        <v>137</v>
      </c>
      <c r="E289" s="36"/>
      <c r="F289" s="219" t="s">
        <v>475</v>
      </c>
      <c r="G289" s="36"/>
      <c r="H289" s="36"/>
      <c r="I289" s="220"/>
      <c r="J289" s="36"/>
      <c r="K289" s="36"/>
      <c r="L289" s="40"/>
      <c r="M289" s="221"/>
      <c r="N289" s="222"/>
      <c r="O289" s="87"/>
      <c r="P289" s="87"/>
      <c r="Q289" s="87"/>
      <c r="R289" s="87"/>
      <c r="S289" s="87"/>
      <c r="T289" s="88"/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T289" s="13" t="s">
        <v>137</v>
      </c>
      <c r="AU289" s="13" t="s">
        <v>85</v>
      </c>
    </row>
    <row r="290" s="2" customFormat="1" ht="24.15" customHeight="1">
      <c r="A290" s="34"/>
      <c r="B290" s="35"/>
      <c r="C290" s="203" t="s">
        <v>291</v>
      </c>
      <c r="D290" s="203" t="s">
        <v>131</v>
      </c>
      <c r="E290" s="204" t="s">
        <v>476</v>
      </c>
      <c r="F290" s="205" t="s">
        <v>477</v>
      </c>
      <c r="G290" s="206" t="s">
        <v>134</v>
      </c>
      <c r="H290" s="207">
        <v>0.10000000000000001</v>
      </c>
      <c r="I290" s="208"/>
      <c r="J290" s="209">
        <f>ROUND(I290*H290,2)</f>
        <v>0</v>
      </c>
      <c r="K290" s="210"/>
      <c r="L290" s="211"/>
      <c r="M290" s="212" t="s">
        <v>1</v>
      </c>
      <c r="N290" s="213" t="s">
        <v>42</v>
      </c>
      <c r="O290" s="87"/>
      <c r="P290" s="214">
        <f>O290*H290</f>
        <v>0</v>
      </c>
      <c r="Q290" s="214">
        <v>0</v>
      </c>
      <c r="R290" s="214">
        <f>Q290*H290</f>
        <v>0</v>
      </c>
      <c r="S290" s="214">
        <v>0</v>
      </c>
      <c r="T290" s="215">
        <f>S290*H290</f>
        <v>0</v>
      </c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R290" s="216" t="s">
        <v>135</v>
      </c>
      <c r="AT290" s="216" t="s">
        <v>131</v>
      </c>
      <c r="AU290" s="216" t="s">
        <v>85</v>
      </c>
      <c r="AY290" s="13" t="s">
        <v>130</v>
      </c>
      <c r="BE290" s="217">
        <f>IF(N290="základní",J290,0)</f>
        <v>0</v>
      </c>
      <c r="BF290" s="217">
        <f>IF(N290="snížená",J290,0)</f>
        <v>0</v>
      </c>
      <c r="BG290" s="217">
        <f>IF(N290="zákl. přenesená",J290,0)</f>
        <v>0</v>
      </c>
      <c r="BH290" s="217">
        <f>IF(N290="sníž. přenesená",J290,0)</f>
        <v>0</v>
      </c>
      <c r="BI290" s="217">
        <f>IF(N290="nulová",J290,0)</f>
        <v>0</v>
      </c>
      <c r="BJ290" s="13" t="s">
        <v>85</v>
      </c>
      <c r="BK290" s="217">
        <f>ROUND(I290*H290,2)</f>
        <v>0</v>
      </c>
      <c r="BL290" s="13" t="s">
        <v>136</v>
      </c>
      <c r="BM290" s="216" t="s">
        <v>478</v>
      </c>
    </row>
    <row r="291" s="2" customFormat="1">
      <c r="A291" s="34"/>
      <c r="B291" s="35"/>
      <c r="C291" s="36"/>
      <c r="D291" s="218" t="s">
        <v>137</v>
      </c>
      <c r="E291" s="36"/>
      <c r="F291" s="219" t="s">
        <v>479</v>
      </c>
      <c r="G291" s="36"/>
      <c r="H291" s="36"/>
      <c r="I291" s="220"/>
      <c r="J291" s="36"/>
      <c r="K291" s="36"/>
      <c r="L291" s="40"/>
      <c r="M291" s="221"/>
      <c r="N291" s="222"/>
      <c r="O291" s="87"/>
      <c r="P291" s="87"/>
      <c r="Q291" s="87"/>
      <c r="R291" s="87"/>
      <c r="S291" s="87"/>
      <c r="T291" s="88"/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T291" s="13" t="s">
        <v>137</v>
      </c>
      <c r="AU291" s="13" t="s">
        <v>85</v>
      </c>
    </row>
    <row r="292" s="2" customFormat="1" ht="24.15" customHeight="1">
      <c r="A292" s="34"/>
      <c r="B292" s="35"/>
      <c r="C292" s="203" t="s">
        <v>480</v>
      </c>
      <c r="D292" s="203" t="s">
        <v>131</v>
      </c>
      <c r="E292" s="204" t="s">
        <v>481</v>
      </c>
      <c r="F292" s="205" t="s">
        <v>482</v>
      </c>
      <c r="G292" s="206" t="s">
        <v>134</v>
      </c>
      <c r="H292" s="207">
        <v>0.10000000000000001</v>
      </c>
      <c r="I292" s="208"/>
      <c r="J292" s="209">
        <f>ROUND(I292*H292,2)</f>
        <v>0</v>
      </c>
      <c r="K292" s="210"/>
      <c r="L292" s="211"/>
      <c r="M292" s="212" t="s">
        <v>1</v>
      </c>
      <c r="N292" s="213" t="s">
        <v>42</v>
      </c>
      <c r="O292" s="87"/>
      <c r="P292" s="214">
        <f>O292*H292</f>
        <v>0</v>
      </c>
      <c r="Q292" s="214">
        <v>0</v>
      </c>
      <c r="R292" s="214">
        <f>Q292*H292</f>
        <v>0</v>
      </c>
      <c r="S292" s="214">
        <v>0</v>
      </c>
      <c r="T292" s="215">
        <f>S292*H292</f>
        <v>0</v>
      </c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R292" s="216" t="s">
        <v>135</v>
      </c>
      <c r="AT292" s="216" t="s">
        <v>131</v>
      </c>
      <c r="AU292" s="216" t="s">
        <v>85</v>
      </c>
      <c r="AY292" s="13" t="s">
        <v>130</v>
      </c>
      <c r="BE292" s="217">
        <f>IF(N292="základní",J292,0)</f>
        <v>0</v>
      </c>
      <c r="BF292" s="217">
        <f>IF(N292="snížená",J292,0)</f>
        <v>0</v>
      </c>
      <c r="BG292" s="217">
        <f>IF(N292="zákl. přenesená",J292,0)</f>
        <v>0</v>
      </c>
      <c r="BH292" s="217">
        <f>IF(N292="sníž. přenesená",J292,0)</f>
        <v>0</v>
      </c>
      <c r="BI292" s="217">
        <f>IF(N292="nulová",J292,0)</f>
        <v>0</v>
      </c>
      <c r="BJ292" s="13" t="s">
        <v>85</v>
      </c>
      <c r="BK292" s="217">
        <f>ROUND(I292*H292,2)</f>
        <v>0</v>
      </c>
      <c r="BL292" s="13" t="s">
        <v>136</v>
      </c>
      <c r="BM292" s="216" t="s">
        <v>483</v>
      </c>
    </row>
    <row r="293" s="2" customFormat="1">
      <c r="A293" s="34"/>
      <c r="B293" s="35"/>
      <c r="C293" s="36"/>
      <c r="D293" s="218" t="s">
        <v>137</v>
      </c>
      <c r="E293" s="36"/>
      <c r="F293" s="219" t="s">
        <v>484</v>
      </c>
      <c r="G293" s="36"/>
      <c r="H293" s="36"/>
      <c r="I293" s="220"/>
      <c r="J293" s="36"/>
      <c r="K293" s="36"/>
      <c r="L293" s="40"/>
      <c r="M293" s="221"/>
      <c r="N293" s="222"/>
      <c r="O293" s="87"/>
      <c r="P293" s="87"/>
      <c r="Q293" s="87"/>
      <c r="R293" s="87"/>
      <c r="S293" s="87"/>
      <c r="T293" s="88"/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T293" s="13" t="s">
        <v>137</v>
      </c>
      <c r="AU293" s="13" t="s">
        <v>85</v>
      </c>
    </row>
    <row r="294" s="2" customFormat="1" ht="24.15" customHeight="1">
      <c r="A294" s="34"/>
      <c r="B294" s="35"/>
      <c r="C294" s="203" t="s">
        <v>295</v>
      </c>
      <c r="D294" s="203" t="s">
        <v>131</v>
      </c>
      <c r="E294" s="204" t="s">
        <v>485</v>
      </c>
      <c r="F294" s="205" t="s">
        <v>486</v>
      </c>
      <c r="G294" s="206" t="s">
        <v>134</v>
      </c>
      <c r="H294" s="207">
        <v>0.10000000000000001</v>
      </c>
      <c r="I294" s="208"/>
      <c r="J294" s="209">
        <f>ROUND(I294*H294,2)</f>
        <v>0</v>
      </c>
      <c r="K294" s="210"/>
      <c r="L294" s="211"/>
      <c r="M294" s="212" t="s">
        <v>1</v>
      </c>
      <c r="N294" s="213" t="s">
        <v>42</v>
      </c>
      <c r="O294" s="87"/>
      <c r="P294" s="214">
        <f>O294*H294</f>
        <v>0</v>
      </c>
      <c r="Q294" s="214">
        <v>0</v>
      </c>
      <c r="R294" s="214">
        <f>Q294*H294</f>
        <v>0</v>
      </c>
      <c r="S294" s="214">
        <v>0</v>
      </c>
      <c r="T294" s="215">
        <f>S294*H294</f>
        <v>0</v>
      </c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R294" s="216" t="s">
        <v>135</v>
      </c>
      <c r="AT294" s="216" t="s">
        <v>131</v>
      </c>
      <c r="AU294" s="216" t="s">
        <v>85</v>
      </c>
      <c r="AY294" s="13" t="s">
        <v>130</v>
      </c>
      <c r="BE294" s="217">
        <f>IF(N294="základní",J294,0)</f>
        <v>0</v>
      </c>
      <c r="BF294" s="217">
        <f>IF(N294="snížená",J294,0)</f>
        <v>0</v>
      </c>
      <c r="BG294" s="217">
        <f>IF(N294="zákl. přenesená",J294,0)</f>
        <v>0</v>
      </c>
      <c r="BH294" s="217">
        <f>IF(N294="sníž. přenesená",J294,0)</f>
        <v>0</v>
      </c>
      <c r="BI294" s="217">
        <f>IF(N294="nulová",J294,0)</f>
        <v>0</v>
      </c>
      <c r="BJ294" s="13" t="s">
        <v>85</v>
      </c>
      <c r="BK294" s="217">
        <f>ROUND(I294*H294,2)</f>
        <v>0</v>
      </c>
      <c r="BL294" s="13" t="s">
        <v>136</v>
      </c>
      <c r="BM294" s="216" t="s">
        <v>487</v>
      </c>
    </row>
    <row r="295" s="2" customFormat="1">
      <c r="A295" s="34"/>
      <c r="B295" s="35"/>
      <c r="C295" s="36"/>
      <c r="D295" s="218" t="s">
        <v>137</v>
      </c>
      <c r="E295" s="36"/>
      <c r="F295" s="219" t="s">
        <v>488</v>
      </c>
      <c r="G295" s="36"/>
      <c r="H295" s="36"/>
      <c r="I295" s="220"/>
      <c r="J295" s="36"/>
      <c r="K295" s="36"/>
      <c r="L295" s="40"/>
      <c r="M295" s="221"/>
      <c r="N295" s="222"/>
      <c r="O295" s="87"/>
      <c r="P295" s="87"/>
      <c r="Q295" s="87"/>
      <c r="R295" s="87"/>
      <c r="S295" s="87"/>
      <c r="T295" s="88"/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T295" s="13" t="s">
        <v>137</v>
      </c>
      <c r="AU295" s="13" t="s">
        <v>85</v>
      </c>
    </row>
    <row r="296" s="2" customFormat="1" ht="24.15" customHeight="1">
      <c r="A296" s="34"/>
      <c r="B296" s="35"/>
      <c r="C296" s="203" t="s">
        <v>489</v>
      </c>
      <c r="D296" s="203" t="s">
        <v>131</v>
      </c>
      <c r="E296" s="204" t="s">
        <v>490</v>
      </c>
      <c r="F296" s="205" t="s">
        <v>491</v>
      </c>
      <c r="G296" s="206" t="s">
        <v>134</v>
      </c>
      <c r="H296" s="207">
        <v>0.10000000000000001</v>
      </c>
      <c r="I296" s="208"/>
      <c r="J296" s="209">
        <f>ROUND(I296*H296,2)</f>
        <v>0</v>
      </c>
      <c r="K296" s="210"/>
      <c r="L296" s="211"/>
      <c r="M296" s="212" t="s">
        <v>1</v>
      </c>
      <c r="N296" s="213" t="s">
        <v>42</v>
      </c>
      <c r="O296" s="87"/>
      <c r="P296" s="214">
        <f>O296*H296</f>
        <v>0</v>
      </c>
      <c r="Q296" s="214">
        <v>0</v>
      </c>
      <c r="R296" s="214">
        <f>Q296*H296</f>
        <v>0</v>
      </c>
      <c r="S296" s="214">
        <v>0</v>
      </c>
      <c r="T296" s="215">
        <f>S296*H296</f>
        <v>0</v>
      </c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R296" s="216" t="s">
        <v>135</v>
      </c>
      <c r="AT296" s="216" t="s">
        <v>131</v>
      </c>
      <c r="AU296" s="216" t="s">
        <v>85</v>
      </c>
      <c r="AY296" s="13" t="s">
        <v>130</v>
      </c>
      <c r="BE296" s="217">
        <f>IF(N296="základní",J296,0)</f>
        <v>0</v>
      </c>
      <c r="BF296" s="217">
        <f>IF(N296="snížená",J296,0)</f>
        <v>0</v>
      </c>
      <c r="BG296" s="217">
        <f>IF(N296="zákl. přenesená",J296,0)</f>
        <v>0</v>
      </c>
      <c r="BH296" s="217">
        <f>IF(N296="sníž. přenesená",J296,0)</f>
        <v>0</v>
      </c>
      <c r="BI296" s="217">
        <f>IF(N296="nulová",J296,0)</f>
        <v>0</v>
      </c>
      <c r="BJ296" s="13" t="s">
        <v>85</v>
      </c>
      <c r="BK296" s="217">
        <f>ROUND(I296*H296,2)</f>
        <v>0</v>
      </c>
      <c r="BL296" s="13" t="s">
        <v>136</v>
      </c>
      <c r="BM296" s="216" t="s">
        <v>492</v>
      </c>
    </row>
    <row r="297" s="2" customFormat="1">
      <c r="A297" s="34"/>
      <c r="B297" s="35"/>
      <c r="C297" s="36"/>
      <c r="D297" s="218" t="s">
        <v>137</v>
      </c>
      <c r="E297" s="36"/>
      <c r="F297" s="219" t="s">
        <v>493</v>
      </c>
      <c r="G297" s="36"/>
      <c r="H297" s="36"/>
      <c r="I297" s="220"/>
      <c r="J297" s="36"/>
      <c r="K297" s="36"/>
      <c r="L297" s="40"/>
      <c r="M297" s="221"/>
      <c r="N297" s="222"/>
      <c r="O297" s="87"/>
      <c r="P297" s="87"/>
      <c r="Q297" s="87"/>
      <c r="R297" s="87"/>
      <c r="S297" s="87"/>
      <c r="T297" s="88"/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T297" s="13" t="s">
        <v>137</v>
      </c>
      <c r="AU297" s="13" t="s">
        <v>85</v>
      </c>
    </row>
    <row r="298" s="2" customFormat="1" ht="24.15" customHeight="1">
      <c r="A298" s="34"/>
      <c r="B298" s="35"/>
      <c r="C298" s="203" t="s">
        <v>300</v>
      </c>
      <c r="D298" s="203" t="s">
        <v>131</v>
      </c>
      <c r="E298" s="204" t="s">
        <v>494</v>
      </c>
      <c r="F298" s="205" t="s">
        <v>495</v>
      </c>
      <c r="G298" s="206" t="s">
        <v>134</v>
      </c>
      <c r="H298" s="207">
        <v>0.10000000000000001</v>
      </c>
      <c r="I298" s="208"/>
      <c r="J298" s="209">
        <f>ROUND(I298*H298,2)</f>
        <v>0</v>
      </c>
      <c r="K298" s="210"/>
      <c r="L298" s="211"/>
      <c r="M298" s="212" t="s">
        <v>1</v>
      </c>
      <c r="N298" s="213" t="s">
        <v>42</v>
      </c>
      <c r="O298" s="87"/>
      <c r="P298" s="214">
        <f>O298*H298</f>
        <v>0</v>
      </c>
      <c r="Q298" s="214">
        <v>0</v>
      </c>
      <c r="R298" s="214">
        <f>Q298*H298</f>
        <v>0</v>
      </c>
      <c r="S298" s="214">
        <v>0</v>
      </c>
      <c r="T298" s="215">
        <f>S298*H298</f>
        <v>0</v>
      </c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R298" s="216" t="s">
        <v>135</v>
      </c>
      <c r="AT298" s="216" t="s">
        <v>131</v>
      </c>
      <c r="AU298" s="216" t="s">
        <v>85</v>
      </c>
      <c r="AY298" s="13" t="s">
        <v>130</v>
      </c>
      <c r="BE298" s="217">
        <f>IF(N298="základní",J298,0)</f>
        <v>0</v>
      </c>
      <c r="BF298" s="217">
        <f>IF(N298="snížená",J298,0)</f>
        <v>0</v>
      </c>
      <c r="BG298" s="217">
        <f>IF(N298="zákl. přenesená",J298,0)</f>
        <v>0</v>
      </c>
      <c r="BH298" s="217">
        <f>IF(N298="sníž. přenesená",J298,0)</f>
        <v>0</v>
      </c>
      <c r="BI298" s="217">
        <f>IF(N298="nulová",J298,0)</f>
        <v>0</v>
      </c>
      <c r="BJ298" s="13" t="s">
        <v>85</v>
      </c>
      <c r="BK298" s="217">
        <f>ROUND(I298*H298,2)</f>
        <v>0</v>
      </c>
      <c r="BL298" s="13" t="s">
        <v>136</v>
      </c>
      <c r="BM298" s="216" t="s">
        <v>496</v>
      </c>
    </row>
    <row r="299" s="2" customFormat="1">
      <c r="A299" s="34"/>
      <c r="B299" s="35"/>
      <c r="C299" s="36"/>
      <c r="D299" s="218" t="s">
        <v>137</v>
      </c>
      <c r="E299" s="36"/>
      <c r="F299" s="219" t="s">
        <v>497</v>
      </c>
      <c r="G299" s="36"/>
      <c r="H299" s="36"/>
      <c r="I299" s="220"/>
      <c r="J299" s="36"/>
      <c r="K299" s="36"/>
      <c r="L299" s="40"/>
      <c r="M299" s="221"/>
      <c r="N299" s="222"/>
      <c r="O299" s="87"/>
      <c r="P299" s="87"/>
      <c r="Q299" s="87"/>
      <c r="R299" s="87"/>
      <c r="S299" s="87"/>
      <c r="T299" s="88"/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T299" s="13" t="s">
        <v>137</v>
      </c>
      <c r="AU299" s="13" t="s">
        <v>85</v>
      </c>
    </row>
    <row r="300" s="2" customFormat="1" ht="24.15" customHeight="1">
      <c r="A300" s="34"/>
      <c r="B300" s="35"/>
      <c r="C300" s="203" t="s">
        <v>498</v>
      </c>
      <c r="D300" s="203" t="s">
        <v>131</v>
      </c>
      <c r="E300" s="204" t="s">
        <v>499</v>
      </c>
      <c r="F300" s="205" t="s">
        <v>500</v>
      </c>
      <c r="G300" s="206" t="s">
        <v>134</v>
      </c>
      <c r="H300" s="207">
        <v>0.10000000000000001</v>
      </c>
      <c r="I300" s="208"/>
      <c r="J300" s="209">
        <f>ROUND(I300*H300,2)</f>
        <v>0</v>
      </c>
      <c r="K300" s="210"/>
      <c r="L300" s="211"/>
      <c r="M300" s="212" t="s">
        <v>1</v>
      </c>
      <c r="N300" s="213" t="s">
        <v>42</v>
      </c>
      <c r="O300" s="87"/>
      <c r="P300" s="214">
        <f>O300*H300</f>
        <v>0</v>
      </c>
      <c r="Q300" s="214">
        <v>0</v>
      </c>
      <c r="R300" s="214">
        <f>Q300*H300</f>
        <v>0</v>
      </c>
      <c r="S300" s="214">
        <v>0</v>
      </c>
      <c r="T300" s="215">
        <f>S300*H300</f>
        <v>0</v>
      </c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R300" s="216" t="s">
        <v>135</v>
      </c>
      <c r="AT300" s="216" t="s">
        <v>131</v>
      </c>
      <c r="AU300" s="216" t="s">
        <v>85</v>
      </c>
      <c r="AY300" s="13" t="s">
        <v>130</v>
      </c>
      <c r="BE300" s="217">
        <f>IF(N300="základní",J300,0)</f>
        <v>0</v>
      </c>
      <c r="BF300" s="217">
        <f>IF(N300="snížená",J300,0)</f>
        <v>0</v>
      </c>
      <c r="BG300" s="217">
        <f>IF(N300="zákl. přenesená",J300,0)</f>
        <v>0</v>
      </c>
      <c r="BH300" s="217">
        <f>IF(N300="sníž. přenesená",J300,0)</f>
        <v>0</v>
      </c>
      <c r="BI300" s="217">
        <f>IF(N300="nulová",J300,0)</f>
        <v>0</v>
      </c>
      <c r="BJ300" s="13" t="s">
        <v>85</v>
      </c>
      <c r="BK300" s="217">
        <f>ROUND(I300*H300,2)</f>
        <v>0</v>
      </c>
      <c r="BL300" s="13" t="s">
        <v>136</v>
      </c>
      <c r="BM300" s="216" t="s">
        <v>501</v>
      </c>
    </row>
    <row r="301" s="2" customFormat="1">
      <c r="A301" s="34"/>
      <c r="B301" s="35"/>
      <c r="C301" s="36"/>
      <c r="D301" s="218" t="s">
        <v>137</v>
      </c>
      <c r="E301" s="36"/>
      <c r="F301" s="219" t="s">
        <v>502</v>
      </c>
      <c r="G301" s="36"/>
      <c r="H301" s="36"/>
      <c r="I301" s="220"/>
      <c r="J301" s="36"/>
      <c r="K301" s="36"/>
      <c r="L301" s="40"/>
      <c r="M301" s="221"/>
      <c r="N301" s="222"/>
      <c r="O301" s="87"/>
      <c r="P301" s="87"/>
      <c r="Q301" s="87"/>
      <c r="R301" s="87"/>
      <c r="S301" s="87"/>
      <c r="T301" s="88"/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T301" s="13" t="s">
        <v>137</v>
      </c>
      <c r="AU301" s="13" t="s">
        <v>85</v>
      </c>
    </row>
    <row r="302" s="2" customFormat="1" ht="24.15" customHeight="1">
      <c r="A302" s="34"/>
      <c r="B302" s="35"/>
      <c r="C302" s="203" t="s">
        <v>305</v>
      </c>
      <c r="D302" s="203" t="s">
        <v>131</v>
      </c>
      <c r="E302" s="204" t="s">
        <v>503</v>
      </c>
      <c r="F302" s="205" t="s">
        <v>504</v>
      </c>
      <c r="G302" s="206" t="s">
        <v>134</v>
      </c>
      <c r="H302" s="207">
        <v>0.10000000000000001</v>
      </c>
      <c r="I302" s="208"/>
      <c r="J302" s="209">
        <f>ROUND(I302*H302,2)</f>
        <v>0</v>
      </c>
      <c r="K302" s="210"/>
      <c r="L302" s="211"/>
      <c r="M302" s="212" t="s">
        <v>1</v>
      </c>
      <c r="N302" s="213" t="s">
        <v>42</v>
      </c>
      <c r="O302" s="87"/>
      <c r="P302" s="214">
        <f>O302*H302</f>
        <v>0</v>
      </c>
      <c r="Q302" s="214">
        <v>0</v>
      </c>
      <c r="R302" s="214">
        <f>Q302*H302</f>
        <v>0</v>
      </c>
      <c r="S302" s="214">
        <v>0</v>
      </c>
      <c r="T302" s="215">
        <f>S302*H302</f>
        <v>0</v>
      </c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R302" s="216" t="s">
        <v>135</v>
      </c>
      <c r="AT302" s="216" t="s">
        <v>131</v>
      </c>
      <c r="AU302" s="216" t="s">
        <v>85</v>
      </c>
      <c r="AY302" s="13" t="s">
        <v>130</v>
      </c>
      <c r="BE302" s="217">
        <f>IF(N302="základní",J302,0)</f>
        <v>0</v>
      </c>
      <c r="BF302" s="217">
        <f>IF(N302="snížená",J302,0)</f>
        <v>0</v>
      </c>
      <c r="BG302" s="217">
        <f>IF(N302="zákl. přenesená",J302,0)</f>
        <v>0</v>
      </c>
      <c r="BH302" s="217">
        <f>IF(N302="sníž. přenesená",J302,0)</f>
        <v>0</v>
      </c>
      <c r="BI302" s="217">
        <f>IF(N302="nulová",J302,0)</f>
        <v>0</v>
      </c>
      <c r="BJ302" s="13" t="s">
        <v>85</v>
      </c>
      <c r="BK302" s="217">
        <f>ROUND(I302*H302,2)</f>
        <v>0</v>
      </c>
      <c r="BL302" s="13" t="s">
        <v>136</v>
      </c>
      <c r="BM302" s="216" t="s">
        <v>505</v>
      </c>
    </row>
    <row r="303" s="2" customFormat="1">
      <c r="A303" s="34"/>
      <c r="B303" s="35"/>
      <c r="C303" s="36"/>
      <c r="D303" s="218" t="s">
        <v>137</v>
      </c>
      <c r="E303" s="36"/>
      <c r="F303" s="219" t="s">
        <v>506</v>
      </c>
      <c r="G303" s="36"/>
      <c r="H303" s="36"/>
      <c r="I303" s="220"/>
      <c r="J303" s="36"/>
      <c r="K303" s="36"/>
      <c r="L303" s="40"/>
      <c r="M303" s="221"/>
      <c r="N303" s="222"/>
      <c r="O303" s="87"/>
      <c r="P303" s="87"/>
      <c r="Q303" s="87"/>
      <c r="R303" s="87"/>
      <c r="S303" s="87"/>
      <c r="T303" s="88"/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T303" s="13" t="s">
        <v>137</v>
      </c>
      <c r="AU303" s="13" t="s">
        <v>85</v>
      </c>
    </row>
    <row r="304" s="2" customFormat="1" ht="24.15" customHeight="1">
      <c r="A304" s="34"/>
      <c r="B304" s="35"/>
      <c r="C304" s="203" t="s">
        <v>507</v>
      </c>
      <c r="D304" s="203" t="s">
        <v>131</v>
      </c>
      <c r="E304" s="204" t="s">
        <v>508</v>
      </c>
      <c r="F304" s="205" t="s">
        <v>509</v>
      </c>
      <c r="G304" s="206" t="s">
        <v>134</v>
      </c>
      <c r="H304" s="207">
        <v>0.10000000000000001</v>
      </c>
      <c r="I304" s="208"/>
      <c r="J304" s="209">
        <f>ROUND(I304*H304,2)</f>
        <v>0</v>
      </c>
      <c r="K304" s="210"/>
      <c r="L304" s="211"/>
      <c r="M304" s="212" t="s">
        <v>1</v>
      </c>
      <c r="N304" s="213" t="s">
        <v>42</v>
      </c>
      <c r="O304" s="87"/>
      <c r="P304" s="214">
        <f>O304*H304</f>
        <v>0</v>
      </c>
      <c r="Q304" s="214">
        <v>0</v>
      </c>
      <c r="R304" s="214">
        <f>Q304*H304</f>
        <v>0</v>
      </c>
      <c r="S304" s="214">
        <v>0</v>
      </c>
      <c r="T304" s="215">
        <f>S304*H304</f>
        <v>0</v>
      </c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R304" s="216" t="s">
        <v>135</v>
      </c>
      <c r="AT304" s="216" t="s">
        <v>131</v>
      </c>
      <c r="AU304" s="216" t="s">
        <v>85</v>
      </c>
      <c r="AY304" s="13" t="s">
        <v>130</v>
      </c>
      <c r="BE304" s="217">
        <f>IF(N304="základní",J304,0)</f>
        <v>0</v>
      </c>
      <c r="BF304" s="217">
        <f>IF(N304="snížená",J304,0)</f>
        <v>0</v>
      </c>
      <c r="BG304" s="217">
        <f>IF(N304="zákl. přenesená",J304,0)</f>
        <v>0</v>
      </c>
      <c r="BH304" s="217">
        <f>IF(N304="sníž. přenesená",J304,0)</f>
        <v>0</v>
      </c>
      <c r="BI304" s="217">
        <f>IF(N304="nulová",J304,0)</f>
        <v>0</v>
      </c>
      <c r="BJ304" s="13" t="s">
        <v>85</v>
      </c>
      <c r="BK304" s="217">
        <f>ROUND(I304*H304,2)</f>
        <v>0</v>
      </c>
      <c r="BL304" s="13" t="s">
        <v>136</v>
      </c>
      <c r="BM304" s="216" t="s">
        <v>510</v>
      </c>
    </row>
    <row r="305" s="2" customFormat="1">
      <c r="A305" s="34"/>
      <c r="B305" s="35"/>
      <c r="C305" s="36"/>
      <c r="D305" s="218" t="s">
        <v>137</v>
      </c>
      <c r="E305" s="36"/>
      <c r="F305" s="219" t="s">
        <v>511</v>
      </c>
      <c r="G305" s="36"/>
      <c r="H305" s="36"/>
      <c r="I305" s="220"/>
      <c r="J305" s="36"/>
      <c r="K305" s="36"/>
      <c r="L305" s="40"/>
      <c r="M305" s="221"/>
      <c r="N305" s="222"/>
      <c r="O305" s="87"/>
      <c r="P305" s="87"/>
      <c r="Q305" s="87"/>
      <c r="R305" s="87"/>
      <c r="S305" s="87"/>
      <c r="T305" s="88"/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T305" s="13" t="s">
        <v>137</v>
      </c>
      <c r="AU305" s="13" t="s">
        <v>85</v>
      </c>
    </row>
    <row r="306" s="2" customFormat="1" ht="24.15" customHeight="1">
      <c r="A306" s="34"/>
      <c r="B306" s="35"/>
      <c r="C306" s="203" t="s">
        <v>310</v>
      </c>
      <c r="D306" s="203" t="s">
        <v>131</v>
      </c>
      <c r="E306" s="204" t="s">
        <v>512</v>
      </c>
      <c r="F306" s="205" t="s">
        <v>513</v>
      </c>
      <c r="G306" s="206" t="s">
        <v>134</v>
      </c>
      <c r="H306" s="207">
        <v>0.10000000000000001</v>
      </c>
      <c r="I306" s="208"/>
      <c r="J306" s="209">
        <f>ROUND(I306*H306,2)</f>
        <v>0</v>
      </c>
      <c r="K306" s="210"/>
      <c r="L306" s="211"/>
      <c r="M306" s="212" t="s">
        <v>1</v>
      </c>
      <c r="N306" s="213" t="s">
        <v>42</v>
      </c>
      <c r="O306" s="87"/>
      <c r="P306" s="214">
        <f>O306*H306</f>
        <v>0</v>
      </c>
      <c r="Q306" s="214">
        <v>0</v>
      </c>
      <c r="R306" s="214">
        <f>Q306*H306</f>
        <v>0</v>
      </c>
      <c r="S306" s="214">
        <v>0</v>
      </c>
      <c r="T306" s="215">
        <f>S306*H306</f>
        <v>0</v>
      </c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R306" s="216" t="s">
        <v>135</v>
      </c>
      <c r="AT306" s="216" t="s">
        <v>131</v>
      </c>
      <c r="AU306" s="216" t="s">
        <v>85</v>
      </c>
      <c r="AY306" s="13" t="s">
        <v>130</v>
      </c>
      <c r="BE306" s="217">
        <f>IF(N306="základní",J306,0)</f>
        <v>0</v>
      </c>
      <c r="BF306" s="217">
        <f>IF(N306="snížená",J306,0)</f>
        <v>0</v>
      </c>
      <c r="BG306" s="217">
        <f>IF(N306="zákl. přenesená",J306,0)</f>
        <v>0</v>
      </c>
      <c r="BH306" s="217">
        <f>IF(N306="sníž. přenesená",J306,0)</f>
        <v>0</v>
      </c>
      <c r="BI306" s="217">
        <f>IF(N306="nulová",J306,0)</f>
        <v>0</v>
      </c>
      <c r="BJ306" s="13" t="s">
        <v>85</v>
      </c>
      <c r="BK306" s="217">
        <f>ROUND(I306*H306,2)</f>
        <v>0</v>
      </c>
      <c r="BL306" s="13" t="s">
        <v>136</v>
      </c>
      <c r="BM306" s="216" t="s">
        <v>514</v>
      </c>
    </row>
    <row r="307" s="2" customFormat="1">
      <c r="A307" s="34"/>
      <c r="B307" s="35"/>
      <c r="C307" s="36"/>
      <c r="D307" s="218" t="s">
        <v>137</v>
      </c>
      <c r="E307" s="36"/>
      <c r="F307" s="219" t="s">
        <v>515</v>
      </c>
      <c r="G307" s="36"/>
      <c r="H307" s="36"/>
      <c r="I307" s="220"/>
      <c r="J307" s="36"/>
      <c r="K307" s="36"/>
      <c r="L307" s="40"/>
      <c r="M307" s="221"/>
      <c r="N307" s="222"/>
      <c r="O307" s="87"/>
      <c r="P307" s="87"/>
      <c r="Q307" s="87"/>
      <c r="R307" s="87"/>
      <c r="S307" s="87"/>
      <c r="T307" s="88"/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T307" s="13" t="s">
        <v>137</v>
      </c>
      <c r="AU307" s="13" t="s">
        <v>85</v>
      </c>
    </row>
    <row r="308" s="2" customFormat="1" ht="24.15" customHeight="1">
      <c r="A308" s="34"/>
      <c r="B308" s="35"/>
      <c r="C308" s="203" t="s">
        <v>516</v>
      </c>
      <c r="D308" s="203" t="s">
        <v>131</v>
      </c>
      <c r="E308" s="204" t="s">
        <v>517</v>
      </c>
      <c r="F308" s="205" t="s">
        <v>518</v>
      </c>
      <c r="G308" s="206" t="s">
        <v>134</v>
      </c>
      <c r="H308" s="207">
        <v>0.10000000000000001</v>
      </c>
      <c r="I308" s="208"/>
      <c r="J308" s="209">
        <f>ROUND(I308*H308,2)</f>
        <v>0</v>
      </c>
      <c r="K308" s="210"/>
      <c r="L308" s="211"/>
      <c r="M308" s="212" t="s">
        <v>1</v>
      </c>
      <c r="N308" s="213" t="s">
        <v>42</v>
      </c>
      <c r="O308" s="87"/>
      <c r="P308" s="214">
        <f>O308*H308</f>
        <v>0</v>
      </c>
      <c r="Q308" s="214">
        <v>0</v>
      </c>
      <c r="R308" s="214">
        <f>Q308*H308</f>
        <v>0</v>
      </c>
      <c r="S308" s="214">
        <v>0</v>
      </c>
      <c r="T308" s="215">
        <f>S308*H308</f>
        <v>0</v>
      </c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R308" s="216" t="s">
        <v>135</v>
      </c>
      <c r="AT308" s="216" t="s">
        <v>131</v>
      </c>
      <c r="AU308" s="216" t="s">
        <v>85</v>
      </c>
      <c r="AY308" s="13" t="s">
        <v>130</v>
      </c>
      <c r="BE308" s="217">
        <f>IF(N308="základní",J308,0)</f>
        <v>0</v>
      </c>
      <c r="BF308" s="217">
        <f>IF(N308="snížená",J308,0)</f>
        <v>0</v>
      </c>
      <c r="BG308" s="217">
        <f>IF(N308="zákl. přenesená",J308,0)</f>
        <v>0</v>
      </c>
      <c r="BH308" s="217">
        <f>IF(N308="sníž. přenesená",J308,0)</f>
        <v>0</v>
      </c>
      <c r="BI308" s="217">
        <f>IF(N308="nulová",J308,0)</f>
        <v>0</v>
      </c>
      <c r="BJ308" s="13" t="s">
        <v>85</v>
      </c>
      <c r="BK308" s="217">
        <f>ROUND(I308*H308,2)</f>
        <v>0</v>
      </c>
      <c r="BL308" s="13" t="s">
        <v>136</v>
      </c>
      <c r="BM308" s="216" t="s">
        <v>519</v>
      </c>
    </row>
    <row r="309" s="2" customFormat="1">
      <c r="A309" s="34"/>
      <c r="B309" s="35"/>
      <c r="C309" s="36"/>
      <c r="D309" s="218" t="s">
        <v>137</v>
      </c>
      <c r="E309" s="36"/>
      <c r="F309" s="219" t="s">
        <v>520</v>
      </c>
      <c r="G309" s="36"/>
      <c r="H309" s="36"/>
      <c r="I309" s="220"/>
      <c r="J309" s="36"/>
      <c r="K309" s="36"/>
      <c r="L309" s="40"/>
      <c r="M309" s="221"/>
      <c r="N309" s="222"/>
      <c r="O309" s="87"/>
      <c r="P309" s="87"/>
      <c r="Q309" s="87"/>
      <c r="R309" s="87"/>
      <c r="S309" s="87"/>
      <c r="T309" s="88"/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T309" s="13" t="s">
        <v>137</v>
      </c>
      <c r="AU309" s="13" t="s">
        <v>85</v>
      </c>
    </row>
    <row r="310" s="2" customFormat="1" ht="24.15" customHeight="1">
      <c r="A310" s="34"/>
      <c r="B310" s="35"/>
      <c r="C310" s="203" t="s">
        <v>314</v>
      </c>
      <c r="D310" s="203" t="s">
        <v>131</v>
      </c>
      <c r="E310" s="204" t="s">
        <v>521</v>
      </c>
      <c r="F310" s="205" t="s">
        <v>522</v>
      </c>
      <c r="G310" s="206" t="s">
        <v>134</v>
      </c>
      <c r="H310" s="207">
        <v>0.10000000000000001</v>
      </c>
      <c r="I310" s="208"/>
      <c r="J310" s="209">
        <f>ROUND(I310*H310,2)</f>
        <v>0</v>
      </c>
      <c r="K310" s="210"/>
      <c r="L310" s="211"/>
      <c r="M310" s="212" t="s">
        <v>1</v>
      </c>
      <c r="N310" s="213" t="s">
        <v>42</v>
      </c>
      <c r="O310" s="87"/>
      <c r="P310" s="214">
        <f>O310*H310</f>
        <v>0</v>
      </c>
      <c r="Q310" s="214">
        <v>0</v>
      </c>
      <c r="R310" s="214">
        <f>Q310*H310</f>
        <v>0</v>
      </c>
      <c r="S310" s="214">
        <v>0</v>
      </c>
      <c r="T310" s="215">
        <f>S310*H310</f>
        <v>0</v>
      </c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R310" s="216" t="s">
        <v>135</v>
      </c>
      <c r="AT310" s="216" t="s">
        <v>131</v>
      </c>
      <c r="AU310" s="216" t="s">
        <v>85</v>
      </c>
      <c r="AY310" s="13" t="s">
        <v>130</v>
      </c>
      <c r="BE310" s="217">
        <f>IF(N310="základní",J310,0)</f>
        <v>0</v>
      </c>
      <c r="BF310" s="217">
        <f>IF(N310="snížená",J310,0)</f>
        <v>0</v>
      </c>
      <c r="BG310" s="217">
        <f>IF(N310="zákl. přenesená",J310,0)</f>
        <v>0</v>
      </c>
      <c r="BH310" s="217">
        <f>IF(N310="sníž. přenesená",J310,0)</f>
        <v>0</v>
      </c>
      <c r="BI310" s="217">
        <f>IF(N310="nulová",J310,0)</f>
        <v>0</v>
      </c>
      <c r="BJ310" s="13" t="s">
        <v>85</v>
      </c>
      <c r="BK310" s="217">
        <f>ROUND(I310*H310,2)</f>
        <v>0</v>
      </c>
      <c r="BL310" s="13" t="s">
        <v>136</v>
      </c>
      <c r="BM310" s="216" t="s">
        <v>523</v>
      </c>
    </row>
    <row r="311" s="2" customFormat="1">
      <c r="A311" s="34"/>
      <c r="B311" s="35"/>
      <c r="C311" s="36"/>
      <c r="D311" s="218" t="s">
        <v>137</v>
      </c>
      <c r="E311" s="36"/>
      <c r="F311" s="219" t="s">
        <v>524</v>
      </c>
      <c r="G311" s="36"/>
      <c r="H311" s="36"/>
      <c r="I311" s="220"/>
      <c r="J311" s="36"/>
      <c r="K311" s="36"/>
      <c r="L311" s="40"/>
      <c r="M311" s="221"/>
      <c r="N311" s="222"/>
      <c r="O311" s="87"/>
      <c r="P311" s="87"/>
      <c r="Q311" s="87"/>
      <c r="R311" s="87"/>
      <c r="S311" s="87"/>
      <c r="T311" s="88"/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T311" s="13" t="s">
        <v>137</v>
      </c>
      <c r="AU311" s="13" t="s">
        <v>85</v>
      </c>
    </row>
    <row r="312" s="2" customFormat="1" ht="24.15" customHeight="1">
      <c r="A312" s="34"/>
      <c r="B312" s="35"/>
      <c r="C312" s="203" t="s">
        <v>525</v>
      </c>
      <c r="D312" s="203" t="s">
        <v>131</v>
      </c>
      <c r="E312" s="204" t="s">
        <v>526</v>
      </c>
      <c r="F312" s="205" t="s">
        <v>527</v>
      </c>
      <c r="G312" s="206" t="s">
        <v>134</v>
      </c>
      <c r="H312" s="207">
        <v>0.10000000000000001</v>
      </c>
      <c r="I312" s="208"/>
      <c r="J312" s="209">
        <f>ROUND(I312*H312,2)</f>
        <v>0</v>
      </c>
      <c r="K312" s="210"/>
      <c r="L312" s="211"/>
      <c r="M312" s="212" t="s">
        <v>1</v>
      </c>
      <c r="N312" s="213" t="s">
        <v>42</v>
      </c>
      <c r="O312" s="87"/>
      <c r="P312" s="214">
        <f>O312*H312</f>
        <v>0</v>
      </c>
      <c r="Q312" s="214">
        <v>0</v>
      </c>
      <c r="R312" s="214">
        <f>Q312*H312</f>
        <v>0</v>
      </c>
      <c r="S312" s="214">
        <v>0</v>
      </c>
      <c r="T312" s="215">
        <f>S312*H312</f>
        <v>0</v>
      </c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R312" s="216" t="s">
        <v>135</v>
      </c>
      <c r="AT312" s="216" t="s">
        <v>131</v>
      </c>
      <c r="AU312" s="216" t="s">
        <v>85</v>
      </c>
      <c r="AY312" s="13" t="s">
        <v>130</v>
      </c>
      <c r="BE312" s="217">
        <f>IF(N312="základní",J312,0)</f>
        <v>0</v>
      </c>
      <c r="BF312" s="217">
        <f>IF(N312="snížená",J312,0)</f>
        <v>0</v>
      </c>
      <c r="BG312" s="217">
        <f>IF(N312="zákl. přenesená",J312,0)</f>
        <v>0</v>
      </c>
      <c r="BH312" s="217">
        <f>IF(N312="sníž. přenesená",J312,0)</f>
        <v>0</v>
      </c>
      <c r="BI312" s="217">
        <f>IF(N312="nulová",J312,0)</f>
        <v>0</v>
      </c>
      <c r="BJ312" s="13" t="s">
        <v>85</v>
      </c>
      <c r="BK312" s="217">
        <f>ROUND(I312*H312,2)</f>
        <v>0</v>
      </c>
      <c r="BL312" s="13" t="s">
        <v>136</v>
      </c>
      <c r="BM312" s="216" t="s">
        <v>528</v>
      </c>
    </row>
    <row r="313" s="2" customFormat="1">
      <c r="A313" s="34"/>
      <c r="B313" s="35"/>
      <c r="C313" s="36"/>
      <c r="D313" s="218" t="s">
        <v>137</v>
      </c>
      <c r="E313" s="36"/>
      <c r="F313" s="219" t="s">
        <v>529</v>
      </c>
      <c r="G313" s="36"/>
      <c r="H313" s="36"/>
      <c r="I313" s="220"/>
      <c r="J313" s="36"/>
      <c r="K313" s="36"/>
      <c r="L313" s="40"/>
      <c r="M313" s="221"/>
      <c r="N313" s="222"/>
      <c r="O313" s="87"/>
      <c r="P313" s="87"/>
      <c r="Q313" s="87"/>
      <c r="R313" s="87"/>
      <c r="S313" s="87"/>
      <c r="T313" s="88"/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T313" s="13" t="s">
        <v>137</v>
      </c>
      <c r="AU313" s="13" t="s">
        <v>85</v>
      </c>
    </row>
    <row r="314" s="2" customFormat="1" ht="24.15" customHeight="1">
      <c r="A314" s="34"/>
      <c r="B314" s="35"/>
      <c r="C314" s="203" t="s">
        <v>319</v>
      </c>
      <c r="D314" s="203" t="s">
        <v>131</v>
      </c>
      <c r="E314" s="204" t="s">
        <v>530</v>
      </c>
      <c r="F314" s="205" t="s">
        <v>531</v>
      </c>
      <c r="G314" s="206" t="s">
        <v>134</v>
      </c>
      <c r="H314" s="207">
        <v>0.10000000000000001</v>
      </c>
      <c r="I314" s="208"/>
      <c r="J314" s="209">
        <f>ROUND(I314*H314,2)</f>
        <v>0</v>
      </c>
      <c r="K314" s="210"/>
      <c r="L314" s="211"/>
      <c r="M314" s="212" t="s">
        <v>1</v>
      </c>
      <c r="N314" s="213" t="s">
        <v>42</v>
      </c>
      <c r="O314" s="87"/>
      <c r="P314" s="214">
        <f>O314*H314</f>
        <v>0</v>
      </c>
      <c r="Q314" s="214">
        <v>0</v>
      </c>
      <c r="R314" s="214">
        <f>Q314*H314</f>
        <v>0</v>
      </c>
      <c r="S314" s="214">
        <v>0</v>
      </c>
      <c r="T314" s="215">
        <f>S314*H314</f>
        <v>0</v>
      </c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R314" s="216" t="s">
        <v>135</v>
      </c>
      <c r="AT314" s="216" t="s">
        <v>131</v>
      </c>
      <c r="AU314" s="216" t="s">
        <v>85</v>
      </c>
      <c r="AY314" s="13" t="s">
        <v>130</v>
      </c>
      <c r="BE314" s="217">
        <f>IF(N314="základní",J314,0)</f>
        <v>0</v>
      </c>
      <c r="BF314" s="217">
        <f>IF(N314="snížená",J314,0)</f>
        <v>0</v>
      </c>
      <c r="BG314" s="217">
        <f>IF(N314="zákl. přenesená",J314,0)</f>
        <v>0</v>
      </c>
      <c r="BH314" s="217">
        <f>IF(N314="sníž. přenesená",J314,0)</f>
        <v>0</v>
      </c>
      <c r="BI314" s="217">
        <f>IF(N314="nulová",J314,0)</f>
        <v>0</v>
      </c>
      <c r="BJ314" s="13" t="s">
        <v>85</v>
      </c>
      <c r="BK314" s="217">
        <f>ROUND(I314*H314,2)</f>
        <v>0</v>
      </c>
      <c r="BL314" s="13" t="s">
        <v>136</v>
      </c>
      <c r="BM314" s="216" t="s">
        <v>532</v>
      </c>
    </row>
    <row r="315" s="2" customFormat="1">
      <c r="A315" s="34"/>
      <c r="B315" s="35"/>
      <c r="C315" s="36"/>
      <c r="D315" s="218" t="s">
        <v>137</v>
      </c>
      <c r="E315" s="36"/>
      <c r="F315" s="219" t="s">
        <v>533</v>
      </c>
      <c r="G315" s="36"/>
      <c r="H315" s="36"/>
      <c r="I315" s="220"/>
      <c r="J315" s="36"/>
      <c r="K315" s="36"/>
      <c r="L315" s="40"/>
      <c r="M315" s="221"/>
      <c r="N315" s="222"/>
      <c r="O315" s="87"/>
      <c r="P315" s="87"/>
      <c r="Q315" s="87"/>
      <c r="R315" s="87"/>
      <c r="S315" s="87"/>
      <c r="T315" s="88"/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T315" s="13" t="s">
        <v>137</v>
      </c>
      <c r="AU315" s="13" t="s">
        <v>85</v>
      </c>
    </row>
    <row r="316" s="2" customFormat="1" ht="24.15" customHeight="1">
      <c r="A316" s="34"/>
      <c r="B316" s="35"/>
      <c r="C316" s="203" t="s">
        <v>534</v>
      </c>
      <c r="D316" s="203" t="s">
        <v>131</v>
      </c>
      <c r="E316" s="204" t="s">
        <v>535</v>
      </c>
      <c r="F316" s="205" t="s">
        <v>536</v>
      </c>
      <c r="G316" s="206" t="s">
        <v>134</v>
      </c>
      <c r="H316" s="207">
        <v>0.10000000000000001</v>
      </c>
      <c r="I316" s="208"/>
      <c r="J316" s="209">
        <f>ROUND(I316*H316,2)</f>
        <v>0</v>
      </c>
      <c r="K316" s="210"/>
      <c r="L316" s="211"/>
      <c r="M316" s="212" t="s">
        <v>1</v>
      </c>
      <c r="N316" s="213" t="s">
        <v>42</v>
      </c>
      <c r="O316" s="87"/>
      <c r="P316" s="214">
        <f>O316*H316</f>
        <v>0</v>
      </c>
      <c r="Q316" s="214">
        <v>0</v>
      </c>
      <c r="R316" s="214">
        <f>Q316*H316</f>
        <v>0</v>
      </c>
      <c r="S316" s="214">
        <v>0</v>
      </c>
      <c r="T316" s="215">
        <f>S316*H316</f>
        <v>0</v>
      </c>
      <c r="U316" s="34"/>
      <c r="V316" s="34"/>
      <c r="W316" s="34"/>
      <c r="X316" s="34"/>
      <c r="Y316" s="34"/>
      <c r="Z316" s="34"/>
      <c r="AA316" s="34"/>
      <c r="AB316" s="34"/>
      <c r="AC316" s="34"/>
      <c r="AD316" s="34"/>
      <c r="AE316" s="34"/>
      <c r="AR316" s="216" t="s">
        <v>135</v>
      </c>
      <c r="AT316" s="216" t="s">
        <v>131</v>
      </c>
      <c r="AU316" s="216" t="s">
        <v>85</v>
      </c>
      <c r="AY316" s="13" t="s">
        <v>130</v>
      </c>
      <c r="BE316" s="217">
        <f>IF(N316="základní",J316,0)</f>
        <v>0</v>
      </c>
      <c r="BF316" s="217">
        <f>IF(N316="snížená",J316,0)</f>
        <v>0</v>
      </c>
      <c r="BG316" s="217">
        <f>IF(N316="zákl. přenesená",J316,0)</f>
        <v>0</v>
      </c>
      <c r="BH316" s="217">
        <f>IF(N316="sníž. přenesená",J316,0)</f>
        <v>0</v>
      </c>
      <c r="BI316" s="217">
        <f>IF(N316="nulová",J316,0)</f>
        <v>0</v>
      </c>
      <c r="BJ316" s="13" t="s">
        <v>85</v>
      </c>
      <c r="BK316" s="217">
        <f>ROUND(I316*H316,2)</f>
        <v>0</v>
      </c>
      <c r="BL316" s="13" t="s">
        <v>136</v>
      </c>
      <c r="BM316" s="216" t="s">
        <v>537</v>
      </c>
    </row>
    <row r="317" s="2" customFormat="1">
      <c r="A317" s="34"/>
      <c r="B317" s="35"/>
      <c r="C317" s="36"/>
      <c r="D317" s="218" t="s">
        <v>137</v>
      </c>
      <c r="E317" s="36"/>
      <c r="F317" s="219" t="s">
        <v>538</v>
      </c>
      <c r="G317" s="36"/>
      <c r="H317" s="36"/>
      <c r="I317" s="220"/>
      <c r="J317" s="36"/>
      <c r="K317" s="36"/>
      <c r="L317" s="40"/>
      <c r="M317" s="221"/>
      <c r="N317" s="222"/>
      <c r="O317" s="87"/>
      <c r="P317" s="87"/>
      <c r="Q317" s="87"/>
      <c r="R317" s="87"/>
      <c r="S317" s="87"/>
      <c r="T317" s="88"/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T317" s="13" t="s">
        <v>137</v>
      </c>
      <c r="AU317" s="13" t="s">
        <v>85</v>
      </c>
    </row>
    <row r="318" s="2" customFormat="1" ht="24.15" customHeight="1">
      <c r="A318" s="34"/>
      <c r="B318" s="35"/>
      <c r="C318" s="203" t="s">
        <v>323</v>
      </c>
      <c r="D318" s="203" t="s">
        <v>131</v>
      </c>
      <c r="E318" s="204" t="s">
        <v>539</v>
      </c>
      <c r="F318" s="205" t="s">
        <v>540</v>
      </c>
      <c r="G318" s="206" t="s">
        <v>134</v>
      </c>
      <c r="H318" s="207">
        <v>0.10000000000000001</v>
      </c>
      <c r="I318" s="208"/>
      <c r="J318" s="209">
        <f>ROUND(I318*H318,2)</f>
        <v>0</v>
      </c>
      <c r="K318" s="210"/>
      <c r="L318" s="211"/>
      <c r="M318" s="212" t="s">
        <v>1</v>
      </c>
      <c r="N318" s="213" t="s">
        <v>42</v>
      </c>
      <c r="O318" s="87"/>
      <c r="P318" s="214">
        <f>O318*H318</f>
        <v>0</v>
      </c>
      <c r="Q318" s="214">
        <v>0</v>
      </c>
      <c r="R318" s="214">
        <f>Q318*H318</f>
        <v>0</v>
      </c>
      <c r="S318" s="214">
        <v>0</v>
      </c>
      <c r="T318" s="215">
        <f>S318*H318</f>
        <v>0</v>
      </c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R318" s="216" t="s">
        <v>135</v>
      </c>
      <c r="AT318" s="216" t="s">
        <v>131</v>
      </c>
      <c r="AU318" s="216" t="s">
        <v>85</v>
      </c>
      <c r="AY318" s="13" t="s">
        <v>130</v>
      </c>
      <c r="BE318" s="217">
        <f>IF(N318="základní",J318,0)</f>
        <v>0</v>
      </c>
      <c r="BF318" s="217">
        <f>IF(N318="snížená",J318,0)</f>
        <v>0</v>
      </c>
      <c r="BG318" s="217">
        <f>IF(N318="zákl. přenesená",J318,0)</f>
        <v>0</v>
      </c>
      <c r="BH318" s="217">
        <f>IF(N318="sníž. přenesená",J318,0)</f>
        <v>0</v>
      </c>
      <c r="BI318" s="217">
        <f>IF(N318="nulová",J318,0)</f>
        <v>0</v>
      </c>
      <c r="BJ318" s="13" t="s">
        <v>85</v>
      </c>
      <c r="BK318" s="217">
        <f>ROUND(I318*H318,2)</f>
        <v>0</v>
      </c>
      <c r="BL318" s="13" t="s">
        <v>136</v>
      </c>
      <c r="BM318" s="216" t="s">
        <v>541</v>
      </c>
    </row>
    <row r="319" s="2" customFormat="1">
      <c r="A319" s="34"/>
      <c r="B319" s="35"/>
      <c r="C319" s="36"/>
      <c r="D319" s="218" t="s">
        <v>137</v>
      </c>
      <c r="E319" s="36"/>
      <c r="F319" s="219" t="s">
        <v>542</v>
      </c>
      <c r="G319" s="36"/>
      <c r="H319" s="36"/>
      <c r="I319" s="220"/>
      <c r="J319" s="36"/>
      <c r="K319" s="36"/>
      <c r="L319" s="40"/>
      <c r="M319" s="221"/>
      <c r="N319" s="222"/>
      <c r="O319" s="87"/>
      <c r="P319" s="87"/>
      <c r="Q319" s="87"/>
      <c r="R319" s="87"/>
      <c r="S319" s="87"/>
      <c r="T319" s="88"/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T319" s="13" t="s">
        <v>137</v>
      </c>
      <c r="AU319" s="13" t="s">
        <v>85</v>
      </c>
    </row>
    <row r="320" s="2" customFormat="1" ht="24.15" customHeight="1">
      <c r="A320" s="34"/>
      <c r="B320" s="35"/>
      <c r="C320" s="203" t="s">
        <v>543</v>
      </c>
      <c r="D320" s="203" t="s">
        <v>131</v>
      </c>
      <c r="E320" s="204" t="s">
        <v>544</v>
      </c>
      <c r="F320" s="205" t="s">
        <v>545</v>
      </c>
      <c r="G320" s="206" t="s">
        <v>134</v>
      </c>
      <c r="H320" s="207">
        <v>0.10000000000000001</v>
      </c>
      <c r="I320" s="208"/>
      <c r="J320" s="209">
        <f>ROUND(I320*H320,2)</f>
        <v>0</v>
      </c>
      <c r="K320" s="210"/>
      <c r="L320" s="211"/>
      <c r="M320" s="212" t="s">
        <v>1</v>
      </c>
      <c r="N320" s="213" t="s">
        <v>42</v>
      </c>
      <c r="O320" s="87"/>
      <c r="P320" s="214">
        <f>O320*H320</f>
        <v>0</v>
      </c>
      <c r="Q320" s="214">
        <v>0</v>
      </c>
      <c r="R320" s="214">
        <f>Q320*H320</f>
        <v>0</v>
      </c>
      <c r="S320" s="214">
        <v>0</v>
      </c>
      <c r="T320" s="215">
        <f>S320*H320</f>
        <v>0</v>
      </c>
      <c r="U320" s="34"/>
      <c r="V320" s="34"/>
      <c r="W320" s="34"/>
      <c r="X320" s="34"/>
      <c r="Y320" s="34"/>
      <c r="Z320" s="34"/>
      <c r="AA320" s="34"/>
      <c r="AB320" s="34"/>
      <c r="AC320" s="34"/>
      <c r="AD320" s="34"/>
      <c r="AE320" s="34"/>
      <c r="AR320" s="216" t="s">
        <v>135</v>
      </c>
      <c r="AT320" s="216" t="s">
        <v>131</v>
      </c>
      <c r="AU320" s="216" t="s">
        <v>85</v>
      </c>
      <c r="AY320" s="13" t="s">
        <v>130</v>
      </c>
      <c r="BE320" s="217">
        <f>IF(N320="základní",J320,0)</f>
        <v>0</v>
      </c>
      <c r="BF320" s="217">
        <f>IF(N320="snížená",J320,0)</f>
        <v>0</v>
      </c>
      <c r="BG320" s="217">
        <f>IF(N320="zákl. přenesená",J320,0)</f>
        <v>0</v>
      </c>
      <c r="BH320" s="217">
        <f>IF(N320="sníž. přenesená",J320,0)</f>
        <v>0</v>
      </c>
      <c r="BI320" s="217">
        <f>IF(N320="nulová",J320,0)</f>
        <v>0</v>
      </c>
      <c r="BJ320" s="13" t="s">
        <v>85</v>
      </c>
      <c r="BK320" s="217">
        <f>ROUND(I320*H320,2)</f>
        <v>0</v>
      </c>
      <c r="BL320" s="13" t="s">
        <v>136</v>
      </c>
      <c r="BM320" s="216" t="s">
        <v>546</v>
      </c>
    </row>
    <row r="321" s="2" customFormat="1">
      <c r="A321" s="34"/>
      <c r="B321" s="35"/>
      <c r="C321" s="36"/>
      <c r="D321" s="218" t="s">
        <v>137</v>
      </c>
      <c r="E321" s="36"/>
      <c r="F321" s="219" t="s">
        <v>547</v>
      </c>
      <c r="G321" s="36"/>
      <c r="H321" s="36"/>
      <c r="I321" s="220"/>
      <c r="J321" s="36"/>
      <c r="K321" s="36"/>
      <c r="L321" s="40"/>
      <c r="M321" s="221"/>
      <c r="N321" s="222"/>
      <c r="O321" s="87"/>
      <c r="P321" s="87"/>
      <c r="Q321" s="87"/>
      <c r="R321" s="87"/>
      <c r="S321" s="87"/>
      <c r="T321" s="88"/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T321" s="13" t="s">
        <v>137</v>
      </c>
      <c r="AU321" s="13" t="s">
        <v>85</v>
      </c>
    </row>
    <row r="322" s="2" customFormat="1" ht="24.15" customHeight="1">
      <c r="A322" s="34"/>
      <c r="B322" s="35"/>
      <c r="C322" s="203" t="s">
        <v>328</v>
      </c>
      <c r="D322" s="203" t="s">
        <v>131</v>
      </c>
      <c r="E322" s="204" t="s">
        <v>548</v>
      </c>
      <c r="F322" s="205" t="s">
        <v>549</v>
      </c>
      <c r="G322" s="206" t="s">
        <v>134</v>
      </c>
      <c r="H322" s="207">
        <v>0.10000000000000001</v>
      </c>
      <c r="I322" s="208"/>
      <c r="J322" s="209">
        <f>ROUND(I322*H322,2)</f>
        <v>0</v>
      </c>
      <c r="K322" s="210"/>
      <c r="L322" s="211"/>
      <c r="M322" s="212" t="s">
        <v>1</v>
      </c>
      <c r="N322" s="213" t="s">
        <v>42</v>
      </c>
      <c r="O322" s="87"/>
      <c r="P322" s="214">
        <f>O322*H322</f>
        <v>0</v>
      </c>
      <c r="Q322" s="214">
        <v>0</v>
      </c>
      <c r="R322" s="214">
        <f>Q322*H322</f>
        <v>0</v>
      </c>
      <c r="S322" s="214">
        <v>0</v>
      </c>
      <c r="T322" s="215">
        <f>S322*H322</f>
        <v>0</v>
      </c>
      <c r="U322" s="34"/>
      <c r="V322" s="34"/>
      <c r="W322" s="34"/>
      <c r="X322" s="34"/>
      <c r="Y322" s="34"/>
      <c r="Z322" s="34"/>
      <c r="AA322" s="34"/>
      <c r="AB322" s="34"/>
      <c r="AC322" s="34"/>
      <c r="AD322" s="34"/>
      <c r="AE322" s="34"/>
      <c r="AR322" s="216" t="s">
        <v>135</v>
      </c>
      <c r="AT322" s="216" t="s">
        <v>131</v>
      </c>
      <c r="AU322" s="216" t="s">
        <v>85</v>
      </c>
      <c r="AY322" s="13" t="s">
        <v>130</v>
      </c>
      <c r="BE322" s="217">
        <f>IF(N322="základní",J322,0)</f>
        <v>0</v>
      </c>
      <c r="BF322" s="217">
        <f>IF(N322="snížená",J322,0)</f>
        <v>0</v>
      </c>
      <c r="BG322" s="217">
        <f>IF(N322="zákl. přenesená",J322,0)</f>
        <v>0</v>
      </c>
      <c r="BH322" s="217">
        <f>IF(N322="sníž. přenesená",J322,0)</f>
        <v>0</v>
      </c>
      <c r="BI322" s="217">
        <f>IF(N322="nulová",J322,0)</f>
        <v>0</v>
      </c>
      <c r="BJ322" s="13" t="s">
        <v>85</v>
      </c>
      <c r="BK322" s="217">
        <f>ROUND(I322*H322,2)</f>
        <v>0</v>
      </c>
      <c r="BL322" s="13" t="s">
        <v>136</v>
      </c>
      <c r="BM322" s="216" t="s">
        <v>550</v>
      </c>
    </row>
    <row r="323" s="2" customFormat="1">
      <c r="A323" s="34"/>
      <c r="B323" s="35"/>
      <c r="C323" s="36"/>
      <c r="D323" s="218" t="s">
        <v>137</v>
      </c>
      <c r="E323" s="36"/>
      <c r="F323" s="219" t="s">
        <v>551</v>
      </c>
      <c r="G323" s="36"/>
      <c r="H323" s="36"/>
      <c r="I323" s="220"/>
      <c r="J323" s="36"/>
      <c r="K323" s="36"/>
      <c r="L323" s="40"/>
      <c r="M323" s="221"/>
      <c r="N323" s="222"/>
      <c r="O323" s="87"/>
      <c r="P323" s="87"/>
      <c r="Q323" s="87"/>
      <c r="R323" s="87"/>
      <c r="S323" s="87"/>
      <c r="T323" s="88"/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T323" s="13" t="s">
        <v>137</v>
      </c>
      <c r="AU323" s="13" t="s">
        <v>85</v>
      </c>
    </row>
    <row r="324" s="2" customFormat="1" ht="37.8" customHeight="1">
      <c r="A324" s="34"/>
      <c r="B324" s="35"/>
      <c r="C324" s="203" t="s">
        <v>552</v>
      </c>
      <c r="D324" s="203" t="s">
        <v>131</v>
      </c>
      <c r="E324" s="204" t="s">
        <v>553</v>
      </c>
      <c r="F324" s="205" t="s">
        <v>554</v>
      </c>
      <c r="G324" s="206" t="s">
        <v>134</v>
      </c>
      <c r="H324" s="207">
        <v>0.10000000000000001</v>
      </c>
      <c r="I324" s="208"/>
      <c r="J324" s="209">
        <f>ROUND(I324*H324,2)</f>
        <v>0</v>
      </c>
      <c r="K324" s="210"/>
      <c r="L324" s="211"/>
      <c r="M324" s="212" t="s">
        <v>1</v>
      </c>
      <c r="N324" s="213" t="s">
        <v>42</v>
      </c>
      <c r="O324" s="87"/>
      <c r="P324" s="214">
        <f>O324*H324</f>
        <v>0</v>
      </c>
      <c r="Q324" s="214">
        <v>0</v>
      </c>
      <c r="R324" s="214">
        <f>Q324*H324</f>
        <v>0</v>
      </c>
      <c r="S324" s="214">
        <v>0</v>
      </c>
      <c r="T324" s="215">
        <f>S324*H324</f>
        <v>0</v>
      </c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  <c r="AR324" s="216" t="s">
        <v>135</v>
      </c>
      <c r="AT324" s="216" t="s">
        <v>131</v>
      </c>
      <c r="AU324" s="216" t="s">
        <v>85</v>
      </c>
      <c r="AY324" s="13" t="s">
        <v>130</v>
      </c>
      <c r="BE324" s="217">
        <f>IF(N324="základní",J324,0)</f>
        <v>0</v>
      </c>
      <c r="BF324" s="217">
        <f>IF(N324="snížená",J324,0)</f>
        <v>0</v>
      </c>
      <c r="BG324" s="217">
        <f>IF(N324="zákl. přenesená",J324,0)</f>
        <v>0</v>
      </c>
      <c r="BH324" s="217">
        <f>IF(N324="sníž. přenesená",J324,0)</f>
        <v>0</v>
      </c>
      <c r="BI324" s="217">
        <f>IF(N324="nulová",J324,0)</f>
        <v>0</v>
      </c>
      <c r="BJ324" s="13" t="s">
        <v>85</v>
      </c>
      <c r="BK324" s="217">
        <f>ROUND(I324*H324,2)</f>
        <v>0</v>
      </c>
      <c r="BL324" s="13" t="s">
        <v>136</v>
      </c>
      <c r="BM324" s="216" t="s">
        <v>555</v>
      </c>
    </row>
    <row r="325" s="2" customFormat="1">
      <c r="A325" s="34"/>
      <c r="B325" s="35"/>
      <c r="C325" s="36"/>
      <c r="D325" s="218" t="s">
        <v>137</v>
      </c>
      <c r="E325" s="36"/>
      <c r="F325" s="219" t="s">
        <v>556</v>
      </c>
      <c r="G325" s="36"/>
      <c r="H325" s="36"/>
      <c r="I325" s="220"/>
      <c r="J325" s="36"/>
      <c r="K325" s="36"/>
      <c r="L325" s="40"/>
      <c r="M325" s="221"/>
      <c r="N325" s="222"/>
      <c r="O325" s="87"/>
      <c r="P325" s="87"/>
      <c r="Q325" s="87"/>
      <c r="R325" s="87"/>
      <c r="S325" s="87"/>
      <c r="T325" s="88"/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T325" s="13" t="s">
        <v>137</v>
      </c>
      <c r="AU325" s="13" t="s">
        <v>85</v>
      </c>
    </row>
    <row r="326" s="2" customFormat="1" ht="24.15" customHeight="1">
      <c r="A326" s="34"/>
      <c r="B326" s="35"/>
      <c r="C326" s="203" t="s">
        <v>332</v>
      </c>
      <c r="D326" s="203" t="s">
        <v>131</v>
      </c>
      <c r="E326" s="204" t="s">
        <v>557</v>
      </c>
      <c r="F326" s="205" t="s">
        <v>558</v>
      </c>
      <c r="G326" s="206" t="s">
        <v>134</v>
      </c>
      <c r="H326" s="207">
        <v>0.10000000000000001</v>
      </c>
      <c r="I326" s="208"/>
      <c r="J326" s="209">
        <f>ROUND(I326*H326,2)</f>
        <v>0</v>
      </c>
      <c r="K326" s="210"/>
      <c r="L326" s="211"/>
      <c r="M326" s="212" t="s">
        <v>1</v>
      </c>
      <c r="N326" s="213" t="s">
        <v>42</v>
      </c>
      <c r="O326" s="87"/>
      <c r="P326" s="214">
        <f>O326*H326</f>
        <v>0</v>
      </c>
      <c r="Q326" s="214">
        <v>0</v>
      </c>
      <c r="R326" s="214">
        <f>Q326*H326</f>
        <v>0</v>
      </c>
      <c r="S326" s="214">
        <v>0</v>
      </c>
      <c r="T326" s="215">
        <f>S326*H326</f>
        <v>0</v>
      </c>
      <c r="U326" s="34"/>
      <c r="V326" s="34"/>
      <c r="W326" s="34"/>
      <c r="X326" s="34"/>
      <c r="Y326" s="34"/>
      <c r="Z326" s="34"/>
      <c r="AA326" s="34"/>
      <c r="AB326" s="34"/>
      <c r="AC326" s="34"/>
      <c r="AD326" s="34"/>
      <c r="AE326" s="34"/>
      <c r="AR326" s="216" t="s">
        <v>135</v>
      </c>
      <c r="AT326" s="216" t="s">
        <v>131</v>
      </c>
      <c r="AU326" s="216" t="s">
        <v>85</v>
      </c>
      <c r="AY326" s="13" t="s">
        <v>130</v>
      </c>
      <c r="BE326" s="217">
        <f>IF(N326="základní",J326,0)</f>
        <v>0</v>
      </c>
      <c r="BF326" s="217">
        <f>IF(N326="snížená",J326,0)</f>
        <v>0</v>
      </c>
      <c r="BG326" s="217">
        <f>IF(N326="zákl. přenesená",J326,0)</f>
        <v>0</v>
      </c>
      <c r="BH326" s="217">
        <f>IF(N326="sníž. přenesená",J326,0)</f>
        <v>0</v>
      </c>
      <c r="BI326" s="217">
        <f>IF(N326="nulová",J326,0)</f>
        <v>0</v>
      </c>
      <c r="BJ326" s="13" t="s">
        <v>85</v>
      </c>
      <c r="BK326" s="217">
        <f>ROUND(I326*H326,2)</f>
        <v>0</v>
      </c>
      <c r="BL326" s="13" t="s">
        <v>136</v>
      </c>
      <c r="BM326" s="216" t="s">
        <v>559</v>
      </c>
    </row>
    <row r="327" s="2" customFormat="1">
      <c r="A327" s="34"/>
      <c r="B327" s="35"/>
      <c r="C327" s="36"/>
      <c r="D327" s="218" t="s">
        <v>137</v>
      </c>
      <c r="E327" s="36"/>
      <c r="F327" s="219" t="s">
        <v>560</v>
      </c>
      <c r="G327" s="36"/>
      <c r="H327" s="36"/>
      <c r="I327" s="220"/>
      <c r="J327" s="36"/>
      <c r="K327" s="36"/>
      <c r="L327" s="40"/>
      <c r="M327" s="221"/>
      <c r="N327" s="222"/>
      <c r="O327" s="87"/>
      <c r="P327" s="87"/>
      <c r="Q327" s="87"/>
      <c r="R327" s="87"/>
      <c r="S327" s="87"/>
      <c r="T327" s="88"/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  <c r="AT327" s="13" t="s">
        <v>137</v>
      </c>
      <c r="AU327" s="13" t="s">
        <v>85</v>
      </c>
    </row>
    <row r="328" s="2" customFormat="1" ht="24.15" customHeight="1">
      <c r="A328" s="34"/>
      <c r="B328" s="35"/>
      <c r="C328" s="203" t="s">
        <v>561</v>
      </c>
      <c r="D328" s="203" t="s">
        <v>131</v>
      </c>
      <c r="E328" s="204" t="s">
        <v>562</v>
      </c>
      <c r="F328" s="205" t="s">
        <v>563</v>
      </c>
      <c r="G328" s="206" t="s">
        <v>134</v>
      </c>
      <c r="H328" s="207">
        <v>0.10000000000000001</v>
      </c>
      <c r="I328" s="208"/>
      <c r="J328" s="209">
        <f>ROUND(I328*H328,2)</f>
        <v>0</v>
      </c>
      <c r="K328" s="210"/>
      <c r="L328" s="211"/>
      <c r="M328" s="212" t="s">
        <v>1</v>
      </c>
      <c r="N328" s="213" t="s">
        <v>42</v>
      </c>
      <c r="O328" s="87"/>
      <c r="P328" s="214">
        <f>O328*H328</f>
        <v>0</v>
      </c>
      <c r="Q328" s="214">
        <v>0</v>
      </c>
      <c r="R328" s="214">
        <f>Q328*H328</f>
        <v>0</v>
      </c>
      <c r="S328" s="214">
        <v>0</v>
      </c>
      <c r="T328" s="215">
        <f>S328*H328</f>
        <v>0</v>
      </c>
      <c r="U328" s="34"/>
      <c r="V328" s="34"/>
      <c r="W328" s="34"/>
      <c r="X328" s="34"/>
      <c r="Y328" s="34"/>
      <c r="Z328" s="34"/>
      <c r="AA328" s="34"/>
      <c r="AB328" s="34"/>
      <c r="AC328" s="34"/>
      <c r="AD328" s="34"/>
      <c r="AE328" s="34"/>
      <c r="AR328" s="216" t="s">
        <v>135</v>
      </c>
      <c r="AT328" s="216" t="s">
        <v>131</v>
      </c>
      <c r="AU328" s="216" t="s">
        <v>85</v>
      </c>
      <c r="AY328" s="13" t="s">
        <v>130</v>
      </c>
      <c r="BE328" s="217">
        <f>IF(N328="základní",J328,0)</f>
        <v>0</v>
      </c>
      <c r="BF328" s="217">
        <f>IF(N328="snížená",J328,0)</f>
        <v>0</v>
      </c>
      <c r="BG328" s="217">
        <f>IF(N328="zákl. přenesená",J328,0)</f>
        <v>0</v>
      </c>
      <c r="BH328" s="217">
        <f>IF(N328="sníž. přenesená",J328,0)</f>
        <v>0</v>
      </c>
      <c r="BI328" s="217">
        <f>IF(N328="nulová",J328,0)</f>
        <v>0</v>
      </c>
      <c r="BJ328" s="13" t="s">
        <v>85</v>
      </c>
      <c r="BK328" s="217">
        <f>ROUND(I328*H328,2)</f>
        <v>0</v>
      </c>
      <c r="BL328" s="13" t="s">
        <v>136</v>
      </c>
      <c r="BM328" s="216" t="s">
        <v>564</v>
      </c>
    </row>
    <row r="329" s="2" customFormat="1">
      <c r="A329" s="34"/>
      <c r="B329" s="35"/>
      <c r="C329" s="36"/>
      <c r="D329" s="218" t="s">
        <v>137</v>
      </c>
      <c r="E329" s="36"/>
      <c r="F329" s="219" t="s">
        <v>565</v>
      </c>
      <c r="G329" s="36"/>
      <c r="H329" s="36"/>
      <c r="I329" s="220"/>
      <c r="J329" s="36"/>
      <c r="K329" s="36"/>
      <c r="L329" s="40"/>
      <c r="M329" s="221"/>
      <c r="N329" s="222"/>
      <c r="O329" s="87"/>
      <c r="P329" s="87"/>
      <c r="Q329" s="87"/>
      <c r="R329" s="87"/>
      <c r="S329" s="87"/>
      <c r="T329" s="88"/>
      <c r="U329" s="34"/>
      <c r="V329" s="34"/>
      <c r="W329" s="34"/>
      <c r="X329" s="34"/>
      <c r="Y329" s="34"/>
      <c r="Z329" s="34"/>
      <c r="AA329" s="34"/>
      <c r="AB329" s="34"/>
      <c r="AC329" s="34"/>
      <c r="AD329" s="34"/>
      <c r="AE329" s="34"/>
      <c r="AT329" s="13" t="s">
        <v>137</v>
      </c>
      <c r="AU329" s="13" t="s">
        <v>85</v>
      </c>
    </row>
    <row r="330" s="2" customFormat="1" ht="24.15" customHeight="1">
      <c r="A330" s="34"/>
      <c r="B330" s="35"/>
      <c r="C330" s="203" t="s">
        <v>337</v>
      </c>
      <c r="D330" s="203" t="s">
        <v>131</v>
      </c>
      <c r="E330" s="204" t="s">
        <v>566</v>
      </c>
      <c r="F330" s="205" t="s">
        <v>567</v>
      </c>
      <c r="G330" s="206" t="s">
        <v>134</v>
      </c>
      <c r="H330" s="207">
        <v>0.10000000000000001</v>
      </c>
      <c r="I330" s="208"/>
      <c r="J330" s="209">
        <f>ROUND(I330*H330,2)</f>
        <v>0</v>
      </c>
      <c r="K330" s="210"/>
      <c r="L330" s="211"/>
      <c r="M330" s="212" t="s">
        <v>1</v>
      </c>
      <c r="N330" s="213" t="s">
        <v>42</v>
      </c>
      <c r="O330" s="87"/>
      <c r="P330" s="214">
        <f>O330*H330</f>
        <v>0</v>
      </c>
      <c r="Q330" s="214">
        <v>0</v>
      </c>
      <c r="R330" s="214">
        <f>Q330*H330</f>
        <v>0</v>
      </c>
      <c r="S330" s="214">
        <v>0</v>
      </c>
      <c r="T330" s="215">
        <f>S330*H330</f>
        <v>0</v>
      </c>
      <c r="U330" s="34"/>
      <c r="V330" s="34"/>
      <c r="W330" s="34"/>
      <c r="X330" s="34"/>
      <c r="Y330" s="34"/>
      <c r="Z330" s="34"/>
      <c r="AA330" s="34"/>
      <c r="AB330" s="34"/>
      <c r="AC330" s="34"/>
      <c r="AD330" s="34"/>
      <c r="AE330" s="34"/>
      <c r="AR330" s="216" t="s">
        <v>135</v>
      </c>
      <c r="AT330" s="216" t="s">
        <v>131</v>
      </c>
      <c r="AU330" s="216" t="s">
        <v>85</v>
      </c>
      <c r="AY330" s="13" t="s">
        <v>130</v>
      </c>
      <c r="BE330" s="217">
        <f>IF(N330="základní",J330,0)</f>
        <v>0</v>
      </c>
      <c r="BF330" s="217">
        <f>IF(N330="snížená",J330,0)</f>
        <v>0</v>
      </c>
      <c r="BG330" s="217">
        <f>IF(N330="zákl. přenesená",J330,0)</f>
        <v>0</v>
      </c>
      <c r="BH330" s="217">
        <f>IF(N330="sníž. přenesená",J330,0)</f>
        <v>0</v>
      </c>
      <c r="BI330" s="217">
        <f>IF(N330="nulová",J330,0)</f>
        <v>0</v>
      </c>
      <c r="BJ330" s="13" t="s">
        <v>85</v>
      </c>
      <c r="BK330" s="217">
        <f>ROUND(I330*H330,2)</f>
        <v>0</v>
      </c>
      <c r="BL330" s="13" t="s">
        <v>136</v>
      </c>
      <c r="BM330" s="216" t="s">
        <v>568</v>
      </c>
    </row>
    <row r="331" s="2" customFormat="1">
      <c r="A331" s="34"/>
      <c r="B331" s="35"/>
      <c r="C331" s="36"/>
      <c r="D331" s="218" t="s">
        <v>137</v>
      </c>
      <c r="E331" s="36"/>
      <c r="F331" s="219" t="s">
        <v>569</v>
      </c>
      <c r="G331" s="36"/>
      <c r="H331" s="36"/>
      <c r="I331" s="220"/>
      <c r="J331" s="36"/>
      <c r="K331" s="36"/>
      <c r="L331" s="40"/>
      <c r="M331" s="221"/>
      <c r="N331" s="222"/>
      <c r="O331" s="87"/>
      <c r="P331" s="87"/>
      <c r="Q331" s="87"/>
      <c r="R331" s="87"/>
      <c r="S331" s="87"/>
      <c r="T331" s="88"/>
      <c r="U331" s="34"/>
      <c r="V331" s="34"/>
      <c r="W331" s="34"/>
      <c r="X331" s="34"/>
      <c r="Y331" s="34"/>
      <c r="Z331" s="34"/>
      <c r="AA331" s="34"/>
      <c r="AB331" s="34"/>
      <c r="AC331" s="34"/>
      <c r="AD331" s="34"/>
      <c r="AE331" s="34"/>
      <c r="AT331" s="13" t="s">
        <v>137</v>
      </c>
      <c r="AU331" s="13" t="s">
        <v>85</v>
      </c>
    </row>
    <row r="332" s="2" customFormat="1" ht="24.15" customHeight="1">
      <c r="A332" s="34"/>
      <c r="B332" s="35"/>
      <c r="C332" s="203" t="s">
        <v>570</v>
      </c>
      <c r="D332" s="203" t="s">
        <v>131</v>
      </c>
      <c r="E332" s="204" t="s">
        <v>571</v>
      </c>
      <c r="F332" s="205" t="s">
        <v>572</v>
      </c>
      <c r="G332" s="206" t="s">
        <v>134</v>
      </c>
      <c r="H332" s="207">
        <v>0.10000000000000001</v>
      </c>
      <c r="I332" s="208"/>
      <c r="J332" s="209">
        <f>ROUND(I332*H332,2)</f>
        <v>0</v>
      </c>
      <c r="K332" s="210"/>
      <c r="L332" s="211"/>
      <c r="M332" s="212" t="s">
        <v>1</v>
      </c>
      <c r="N332" s="213" t="s">
        <v>42</v>
      </c>
      <c r="O332" s="87"/>
      <c r="P332" s="214">
        <f>O332*H332</f>
        <v>0</v>
      </c>
      <c r="Q332" s="214">
        <v>0</v>
      </c>
      <c r="R332" s="214">
        <f>Q332*H332</f>
        <v>0</v>
      </c>
      <c r="S332" s="214">
        <v>0</v>
      </c>
      <c r="T332" s="215">
        <f>S332*H332</f>
        <v>0</v>
      </c>
      <c r="U332" s="34"/>
      <c r="V332" s="34"/>
      <c r="W332" s="34"/>
      <c r="X332" s="34"/>
      <c r="Y332" s="34"/>
      <c r="Z332" s="34"/>
      <c r="AA332" s="34"/>
      <c r="AB332" s="34"/>
      <c r="AC332" s="34"/>
      <c r="AD332" s="34"/>
      <c r="AE332" s="34"/>
      <c r="AR332" s="216" t="s">
        <v>135</v>
      </c>
      <c r="AT332" s="216" t="s">
        <v>131</v>
      </c>
      <c r="AU332" s="216" t="s">
        <v>85</v>
      </c>
      <c r="AY332" s="13" t="s">
        <v>130</v>
      </c>
      <c r="BE332" s="217">
        <f>IF(N332="základní",J332,0)</f>
        <v>0</v>
      </c>
      <c r="BF332" s="217">
        <f>IF(N332="snížená",J332,0)</f>
        <v>0</v>
      </c>
      <c r="BG332" s="217">
        <f>IF(N332="zákl. přenesená",J332,0)</f>
        <v>0</v>
      </c>
      <c r="BH332" s="217">
        <f>IF(N332="sníž. přenesená",J332,0)</f>
        <v>0</v>
      </c>
      <c r="BI332" s="217">
        <f>IF(N332="nulová",J332,0)</f>
        <v>0</v>
      </c>
      <c r="BJ332" s="13" t="s">
        <v>85</v>
      </c>
      <c r="BK332" s="217">
        <f>ROUND(I332*H332,2)</f>
        <v>0</v>
      </c>
      <c r="BL332" s="13" t="s">
        <v>136</v>
      </c>
      <c r="BM332" s="216" t="s">
        <v>573</v>
      </c>
    </row>
    <row r="333" s="2" customFormat="1">
      <c r="A333" s="34"/>
      <c r="B333" s="35"/>
      <c r="C333" s="36"/>
      <c r="D333" s="218" t="s">
        <v>137</v>
      </c>
      <c r="E333" s="36"/>
      <c r="F333" s="219" t="s">
        <v>574</v>
      </c>
      <c r="G333" s="36"/>
      <c r="H333" s="36"/>
      <c r="I333" s="220"/>
      <c r="J333" s="36"/>
      <c r="K333" s="36"/>
      <c r="L333" s="40"/>
      <c r="M333" s="221"/>
      <c r="N333" s="222"/>
      <c r="O333" s="87"/>
      <c r="P333" s="87"/>
      <c r="Q333" s="87"/>
      <c r="R333" s="87"/>
      <c r="S333" s="87"/>
      <c r="T333" s="88"/>
      <c r="U333" s="34"/>
      <c r="V333" s="34"/>
      <c r="W333" s="34"/>
      <c r="X333" s="34"/>
      <c r="Y333" s="34"/>
      <c r="Z333" s="34"/>
      <c r="AA333" s="34"/>
      <c r="AB333" s="34"/>
      <c r="AC333" s="34"/>
      <c r="AD333" s="34"/>
      <c r="AE333" s="34"/>
      <c r="AT333" s="13" t="s">
        <v>137</v>
      </c>
      <c r="AU333" s="13" t="s">
        <v>85</v>
      </c>
    </row>
    <row r="334" s="2" customFormat="1" ht="24.15" customHeight="1">
      <c r="A334" s="34"/>
      <c r="B334" s="35"/>
      <c r="C334" s="203" t="s">
        <v>341</v>
      </c>
      <c r="D334" s="203" t="s">
        <v>131</v>
      </c>
      <c r="E334" s="204" t="s">
        <v>575</v>
      </c>
      <c r="F334" s="205" t="s">
        <v>576</v>
      </c>
      <c r="G334" s="206" t="s">
        <v>134</v>
      </c>
      <c r="H334" s="207">
        <v>0.10000000000000001</v>
      </c>
      <c r="I334" s="208"/>
      <c r="J334" s="209">
        <f>ROUND(I334*H334,2)</f>
        <v>0</v>
      </c>
      <c r="K334" s="210"/>
      <c r="L334" s="211"/>
      <c r="M334" s="212" t="s">
        <v>1</v>
      </c>
      <c r="N334" s="213" t="s">
        <v>42</v>
      </c>
      <c r="O334" s="87"/>
      <c r="P334" s="214">
        <f>O334*H334</f>
        <v>0</v>
      </c>
      <c r="Q334" s="214">
        <v>0</v>
      </c>
      <c r="R334" s="214">
        <f>Q334*H334</f>
        <v>0</v>
      </c>
      <c r="S334" s="214">
        <v>0</v>
      </c>
      <c r="T334" s="215">
        <f>S334*H334</f>
        <v>0</v>
      </c>
      <c r="U334" s="34"/>
      <c r="V334" s="34"/>
      <c r="W334" s="34"/>
      <c r="X334" s="34"/>
      <c r="Y334" s="34"/>
      <c r="Z334" s="34"/>
      <c r="AA334" s="34"/>
      <c r="AB334" s="34"/>
      <c r="AC334" s="34"/>
      <c r="AD334" s="34"/>
      <c r="AE334" s="34"/>
      <c r="AR334" s="216" t="s">
        <v>135</v>
      </c>
      <c r="AT334" s="216" t="s">
        <v>131</v>
      </c>
      <c r="AU334" s="216" t="s">
        <v>85</v>
      </c>
      <c r="AY334" s="13" t="s">
        <v>130</v>
      </c>
      <c r="BE334" s="217">
        <f>IF(N334="základní",J334,0)</f>
        <v>0</v>
      </c>
      <c r="BF334" s="217">
        <f>IF(N334="snížená",J334,0)</f>
        <v>0</v>
      </c>
      <c r="BG334" s="217">
        <f>IF(N334="zákl. přenesená",J334,0)</f>
        <v>0</v>
      </c>
      <c r="BH334" s="217">
        <f>IF(N334="sníž. přenesená",J334,0)</f>
        <v>0</v>
      </c>
      <c r="BI334" s="217">
        <f>IF(N334="nulová",J334,0)</f>
        <v>0</v>
      </c>
      <c r="BJ334" s="13" t="s">
        <v>85</v>
      </c>
      <c r="BK334" s="217">
        <f>ROUND(I334*H334,2)</f>
        <v>0</v>
      </c>
      <c r="BL334" s="13" t="s">
        <v>136</v>
      </c>
      <c r="BM334" s="216" t="s">
        <v>577</v>
      </c>
    </row>
    <row r="335" s="2" customFormat="1">
      <c r="A335" s="34"/>
      <c r="B335" s="35"/>
      <c r="C335" s="36"/>
      <c r="D335" s="218" t="s">
        <v>137</v>
      </c>
      <c r="E335" s="36"/>
      <c r="F335" s="219" t="s">
        <v>578</v>
      </c>
      <c r="G335" s="36"/>
      <c r="H335" s="36"/>
      <c r="I335" s="220"/>
      <c r="J335" s="36"/>
      <c r="K335" s="36"/>
      <c r="L335" s="40"/>
      <c r="M335" s="221"/>
      <c r="N335" s="222"/>
      <c r="O335" s="87"/>
      <c r="P335" s="87"/>
      <c r="Q335" s="87"/>
      <c r="R335" s="87"/>
      <c r="S335" s="87"/>
      <c r="T335" s="88"/>
      <c r="U335" s="34"/>
      <c r="V335" s="34"/>
      <c r="W335" s="34"/>
      <c r="X335" s="34"/>
      <c r="Y335" s="34"/>
      <c r="Z335" s="34"/>
      <c r="AA335" s="34"/>
      <c r="AB335" s="34"/>
      <c r="AC335" s="34"/>
      <c r="AD335" s="34"/>
      <c r="AE335" s="34"/>
      <c r="AT335" s="13" t="s">
        <v>137</v>
      </c>
      <c r="AU335" s="13" t="s">
        <v>85</v>
      </c>
    </row>
    <row r="336" s="2" customFormat="1" ht="24.15" customHeight="1">
      <c r="A336" s="34"/>
      <c r="B336" s="35"/>
      <c r="C336" s="203" t="s">
        <v>579</v>
      </c>
      <c r="D336" s="203" t="s">
        <v>131</v>
      </c>
      <c r="E336" s="204" t="s">
        <v>580</v>
      </c>
      <c r="F336" s="205" t="s">
        <v>581</v>
      </c>
      <c r="G336" s="206" t="s">
        <v>134</v>
      </c>
      <c r="H336" s="207">
        <v>0.10000000000000001</v>
      </c>
      <c r="I336" s="208"/>
      <c r="J336" s="209">
        <f>ROUND(I336*H336,2)</f>
        <v>0</v>
      </c>
      <c r="K336" s="210"/>
      <c r="L336" s="211"/>
      <c r="M336" s="212" t="s">
        <v>1</v>
      </c>
      <c r="N336" s="213" t="s">
        <v>42</v>
      </c>
      <c r="O336" s="87"/>
      <c r="P336" s="214">
        <f>O336*H336</f>
        <v>0</v>
      </c>
      <c r="Q336" s="214">
        <v>0</v>
      </c>
      <c r="R336" s="214">
        <f>Q336*H336</f>
        <v>0</v>
      </c>
      <c r="S336" s="214">
        <v>0</v>
      </c>
      <c r="T336" s="215">
        <f>S336*H336</f>
        <v>0</v>
      </c>
      <c r="U336" s="34"/>
      <c r="V336" s="34"/>
      <c r="W336" s="34"/>
      <c r="X336" s="34"/>
      <c r="Y336" s="34"/>
      <c r="Z336" s="34"/>
      <c r="AA336" s="34"/>
      <c r="AB336" s="34"/>
      <c r="AC336" s="34"/>
      <c r="AD336" s="34"/>
      <c r="AE336" s="34"/>
      <c r="AR336" s="216" t="s">
        <v>135</v>
      </c>
      <c r="AT336" s="216" t="s">
        <v>131</v>
      </c>
      <c r="AU336" s="216" t="s">
        <v>85</v>
      </c>
      <c r="AY336" s="13" t="s">
        <v>130</v>
      </c>
      <c r="BE336" s="217">
        <f>IF(N336="základní",J336,0)</f>
        <v>0</v>
      </c>
      <c r="BF336" s="217">
        <f>IF(N336="snížená",J336,0)</f>
        <v>0</v>
      </c>
      <c r="BG336" s="217">
        <f>IF(N336="zákl. přenesená",J336,0)</f>
        <v>0</v>
      </c>
      <c r="BH336" s="217">
        <f>IF(N336="sníž. přenesená",J336,0)</f>
        <v>0</v>
      </c>
      <c r="BI336" s="217">
        <f>IF(N336="nulová",J336,0)</f>
        <v>0</v>
      </c>
      <c r="BJ336" s="13" t="s">
        <v>85</v>
      </c>
      <c r="BK336" s="217">
        <f>ROUND(I336*H336,2)</f>
        <v>0</v>
      </c>
      <c r="BL336" s="13" t="s">
        <v>136</v>
      </c>
      <c r="BM336" s="216" t="s">
        <v>582</v>
      </c>
    </row>
    <row r="337" s="2" customFormat="1">
      <c r="A337" s="34"/>
      <c r="B337" s="35"/>
      <c r="C337" s="36"/>
      <c r="D337" s="218" t="s">
        <v>137</v>
      </c>
      <c r="E337" s="36"/>
      <c r="F337" s="219" t="s">
        <v>583</v>
      </c>
      <c r="G337" s="36"/>
      <c r="H337" s="36"/>
      <c r="I337" s="220"/>
      <c r="J337" s="36"/>
      <c r="K337" s="36"/>
      <c r="L337" s="40"/>
      <c r="M337" s="221"/>
      <c r="N337" s="222"/>
      <c r="O337" s="87"/>
      <c r="P337" s="87"/>
      <c r="Q337" s="87"/>
      <c r="R337" s="87"/>
      <c r="S337" s="87"/>
      <c r="T337" s="88"/>
      <c r="U337" s="34"/>
      <c r="V337" s="34"/>
      <c r="W337" s="34"/>
      <c r="X337" s="34"/>
      <c r="Y337" s="34"/>
      <c r="Z337" s="34"/>
      <c r="AA337" s="34"/>
      <c r="AB337" s="34"/>
      <c r="AC337" s="34"/>
      <c r="AD337" s="34"/>
      <c r="AE337" s="34"/>
      <c r="AT337" s="13" t="s">
        <v>137</v>
      </c>
      <c r="AU337" s="13" t="s">
        <v>85</v>
      </c>
    </row>
    <row r="338" s="2" customFormat="1" ht="24.15" customHeight="1">
      <c r="A338" s="34"/>
      <c r="B338" s="35"/>
      <c r="C338" s="203" t="s">
        <v>346</v>
      </c>
      <c r="D338" s="203" t="s">
        <v>131</v>
      </c>
      <c r="E338" s="204" t="s">
        <v>584</v>
      </c>
      <c r="F338" s="205" t="s">
        <v>585</v>
      </c>
      <c r="G338" s="206" t="s">
        <v>134</v>
      </c>
      <c r="H338" s="207">
        <v>0.10000000000000001</v>
      </c>
      <c r="I338" s="208"/>
      <c r="J338" s="209">
        <f>ROUND(I338*H338,2)</f>
        <v>0</v>
      </c>
      <c r="K338" s="210"/>
      <c r="L338" s="211"/>
      <c r="M338" s="212" t="s">
        <v>1</v>
      </c>
      <c r="N338" s="213" t="s">
        <v>42</v>
      </c>
      <c r="O338" s="87"/>
      <c r="P338" s="214">
        <f>O338*H338</f>
        <v>0</v>
      </c>
      <c r="Q338" s="214">
        <v>0</v>
      </c>
      <c r="R338" s="214">
        <f>Q338*H338</f>
        <v>0</v>
      </c>
      <c r="S338" s="214">
        <v>0</v>
      </c>
      <c r="T338" s="215">
        <f>S338*H338</f>
        <v>0</v>
      </c>
      <c r="U338" s="34"/>
      <c r="V338" s="34"/>
      <c r="W338" s="34"/>
      <c r="X338" s="34"/>
      <c r="Y338" s="34"/>
      <c r="Z338" s="34"/>
      <c r="AA338" s="34"/>
      <c r="AB338" s="34"/>
      <c r="AC338" s="34"/>
      <c r="AD338" s="34"/>
      <c r="AE338" s="34"/>
      <c r="AR338" s="216" t="s">
        <v>135</v>
      </c>
      <c r="AT338" s="216" t="s">
        <v>131</v>
      </c>
      <c r="AU338" s="216" t="s">
        <v>85</v>
      </c>
      <c r="AY338" s="13" t="s">
        <v>130</v>
      </c>
      <c r="BE338" s="217">
        <f>IF(N338="základní",J338,0)</f>
        <v>0</v>
      </c>
      <c r="BF338" s="217">
        <f>IF(N338="snížená",J338,0)</f>
        <v>0</v>
      </c>
      <c r="BG338" s="217">
        <f>IF(N338="zákl. přenesená",J338,0)</f>
        <v>0</v>
      </c>
      <c r="BH338" s="217">
        <f>IF(N338="sníž. přenesená",J338,0)</f>
        <v>0</v>
      </c>
      <c r="BI338" s="217">
        <f>IF(N338="nulová",J338,0)</f>
        <v>0</v>
      </c>
      <c r="BJ338" s="13" t="s">
        <v>85</v>
      </c>
      <c r="BK338" s="217">
        <f>ROUND(I338*H338,2)</f>
        <v>0</v>
      </c>
      <c r="BL338" s="13" t="s">
        <v>136</v>
      </c>
      <c r="BM338" s="216" t="s">
        <v>586</v>
      </c>
    </row>
    <row r="339" s="2" customFormat="1">
      <c r="A339" s="34"/>
      <c r="B339" s="35"/>
      <c r="C339" s="36"/>
      <c r="D339" s="218" t="s">
        <v>137</v>
      </c>
      <c r="E339" s="36"/>
      <c r="F339" s="219" t="s">
        <v>587</v>
      </c>
      <c r="G339" s="36"/>
      <c r="H339" s="36"/>
      <c r="I339" s="220"/>
      <c r="J339" s="36"/>
      <c r="K339" s="36"/>
      <c r="L339" s="40"/>
      <c r="M339" s="221"/>
      <c r="N339" s="222"/>
      <c r="O339" s="87"/>
      <c r="P339" s="87"/>
      <c r="Q339" s="87"/>
      <c r="R339" s="87"/>
      <c r="S339" s="87"/>
      <c r="T339" s="88"/>
      <c r="U339" s="34"/>
      <c r="V339" s="34"/>
      <c r="W339" s="34"/>
      <c r="X339" s="34"/>
      <c r="Y339" s="34"/>
      <c r="Z339" s="34"/>
      <c r="AA339" s="34"/>
      <c r="AB339" s="34"/>
      <c r="AC339" s="34"/>
      <c r="AD339" s="34"/>
      <c r="AE339" s="34"/>
      <c r="AT339" s="13" t="s">
        <v>137</v>
      </c>
      <c r="AU339" s="13" t="s">
        <v>85</v>
      </c>
    </row>
    <row r="340" s="2" customFormat="1" ht="24.15" customHeight="1">
      <c r="A340" s="34"/>
      <c r="B340" s="35"/>
      <c r="C340" s="203" t="s">
        <v>588</v>
      </c>
      <c r="D340" s="203" t="s">
        <v>131</v>
      </c>
      <c r="E340" s="204" t="s">
        <v>589</v>
      </c>
      <c r="F340" s="205" t="s">
        <v>590</v>
      </c>
      <c r="G340" s="206" t="s">
        <v>134</v>
      </c>
      <c r="H340" s="207">
        <v>0.10000000000000001</v>
      </c>
      <c r="I340" s="208"/>
      <c r="J340" s="209">
        <f>ROUND(I340*H340,2)</f>
        <v>0</v>
      </c>
      <c r="K340" s="210"/>
      <c r="L340" s="211"/>
      <c r="M340" s="212" t="s">
        <v>1</v>
      </c>
      <c r="N340" s="213" t="s">
        <v>42</v>
      </c>
      <c r="O340" s="87"/>
      <c r="P340" s="214">
        <f>O340*H340</f>
        <v>0</v>
      </c>
      <c r="Q340" s="214">
        <v>0</v>
      </c>
      <c r="R340" s="214">
        <f>Q340*H340</f>
        <v>0</v>
      </c>
      <c r="S340" s="214">
        <v>0</v>
      </c>
      <c r="T340" s="215">
        <f>S340*H340</f>
        <v>0</v>
      </c>
      <c r="U340" s="34"/>
      <c r="V340" s="34"/>
      <c r="W340" s="34"/>
      <c r="X340" s="34"/>
      <c r="Y340" s="34"/>
      <c r="Z340" s="34"/>
      <c r="AA340" s="34"/>
      <c r="AB340" s="34"/>
      <c r="AC340" s="34"/>
      <c r="AD340" s="34"/>
      <c r="AE340" s="34"/>
      <c r="AR340" s="216" t="s">
        <v>135</v>
      </c>
      <c r="AT340" s="216" t="s">
        <v>131</v>
      </c>
      <c r="AU340" s="216" t="s">
        <v>85</v>
      </c>
      <c r="AY340" s="13" t="s">
        <v>130</v>
      </c>
      <c r="BE340" s="217">
        <f>IF(N340="základní",J340,0)</f>
        <v>0</v>
      </c>
      <c r="BF340" s="217">
        <f>IF(N340="snížená",J340,0)</f>
        <v>0</v>
      </c>
      <c r="BG340" s="217">
        <f>IF(N340="zákl. přenesená",J340,0)</f>
        <v>0</v>
      </c>
      <c r="BH340" s="217">
        <f>IF(N340="sníž. přenesená",J340,0)</f>
        <v>0</v>
      </c>
      <c r="BI340" s="217">
        <f>IF(N340="nulová",J340,0)</f>
        <v>0</v>
      </c>
      <c r="BJ340" s="13" t="s">
        <v>85</v>
      </c>
      <c r="BK340" s="217">
        <f>ROUND(I340*H340,2)</f>
        <v>0</v>
      </c>
      <c r="BL340" s="13" t="s">
        <v>136</v>
      </c>
      <c r="BM340" s="216" t="s">
        <v>591</v>
      </c>
    </row>
    <row r="341" s="2" customFormat="1">
      <c r="A341" s="34"/>
      <c r="B341" s="35"/>
      <c r="C341" s="36"/>
      <c r="D341" s="218" t="s">
        <v>137</v>
      </c>
      <c r="E341" s="36"/>
      <c r="F341" s="219" t="s">
        <v>592</v>
      </c>
      <c r="G341" s="36"/>
      <c r="H341" s="36"/>
      <c r="I341" s="220"/>
      <c r="J341" s="36"/>
      <c r="K341" s="36"/>
      <c r="L341" s="40"/>
      <c r="M341" s="221"/>
      <c r="N341" s="222"/>
      <c r="O341" s="87"/>
      <c r="P341" s="87"/>
      <c r="Q341" s="87"/>
      <c r="R341" s="87"/>
      <c r="S341" s="87"/>
      <c r="T341" s="88"/>
      <c r="U341" s="34"/>
      <c r="V341" s="34"/>
      <c r="W341" s="34"/>
      <c r="X341" s="34"/>
      <c r="Y341" s="34"/>
      <c r="Z341" s="34"/>
      <c r="AA341" s="34"/>
      <c r="AB341" s="34"/>
      <c r="AC341" s="34"/>
      <c r="AD341" s="34"/>
      <c r="AE341" s="34"/>
      <c r="AT341" s="13" t="s">
        <v>137</v>
      </c>
      <c r="AU341" s="13" t="s">
        <v>85</v>
      </c>
    </row>
    <row r="342" s="2" customFormat="1" ht="24.15" customHeight="1">
      <c r="A342" s="34"/>
      <c r="B342" s="35"/>
      <c r="C342" s="203" t="s">
        <v>350</v>
      </c>
      <c r="D342" s="203" t="s">
        <v>131</v>
      </c>
      <c r="E342" s="204" t="s">
        <v>593</v>
      </c>
      <c r="F342" s="205" t="s">
        <v>594</v>
      </c>
      <c r="G342" s="206" t="s">
        <v>134</v>
      </c>
      <c r="H342" s="207">
        <v>0.10000000000000001</v>
      </c>
      <c r="I342" s="208"/>
      <c r="J342" s="209">
        <f>ROUND(I342*H342,2)</f>
        <v>0</v>
      </c>
      <c r="K342" s="210"/>
      <c r="L342" s="211"/>
      <c r="M342" s="212" t="s">
        <v>1</v>
      </c>
      <c r="N342" s="213" t="s">
        <v>42</v>
      </c>
      <c r="O342" s="87"/>
      <c r="P342" s="214">
        <f>O342*H342</f>
        <v>0</v>
      </c>
      <c r="Q342" s="214">
        <v>0</v>
      </c>
      <c r="R342" s="214">
        <f>Q342*H342</f>
        <v>0</v>
      </c>
      <c r="S342" s="214">
        <v>0</v>
      </c>
      <c r="T342" s="215">
        <f>S342*H342</f>
        <v>0</v>
      </c>
      <c r="U342" s="34"/>
      <c r="V342" s="34"/>
      <c r="W342" s="34"/>
      <c r="X342" s="34"/>
      <c r="Y342" s="34"/>
      <c r="Z342" s="34"/>
      <c r="AA342" s="34"/>
      <c r="AB342" s="34"/>
      <c r="AC342" s="34"/>
      <c r="AD342" s="34"/>
      <c r="AE342" s="34"/>
      <c r="AR342" s="216" t="s">
        <v>135</v>
      </c>
      <c r="AT342" s="216" t="s">
        <v>131</v>
      </c>
      <c r="AU342" s="216" t="s">
        <v>85</v>
      </c>
      <c r="AY342" s="13" t="s">
        <v>130</v>
      </c>
      <c r="BE342" s="217">
        <f>IF(N342="základní",J342,0)</f>
        <v>0</v>
      </c>
      <c r="BF342" s="217">
        <f>IF(N342="snížená",J342,0)</f>
        <v>0</v>
      </c>
      <c r="BG342" s="217">
        <f>IF(N342="zákl. přenesená",J342,0)</f>
        <v>0</v>
      </c>
      <c r="BH342" s="217">
        <f>IF(N342="sníž. přenesená",J342,0)</f>
        <v>0</v>
      </c>
      <c r="BI342" s="217">
        <f>IF(N342="nulová",J342,0)</f>
        <v>0</v>
      </c>
      <c r="BJ342" s="13" t="s">
        <v>85</v>
      </c>
      <c r="BK342" s="217">
        <f>ROUND(I342*H342,2)</f>
        <v>0</v>
      </c>
      <c r="BL342" s="13" t="s">
        <v>136</v>
      </c>
      <c r="BM342" s="216" t="s">
        <v>595</v>
      </c>
    </row>
    <row r="343" s="2" customFormat="1">
      <c r="A343" s="34"/>
      <c r="B343" s="35"/>
      <c r="C343" s="36"/>
      <c r="D343" s="218" t="s">
        <v>137</v>
      </c>
      <c r="E343" s="36"/>
      <c r="F343" s="219" t="s">
        <v>596</v>
      </c>
      <c r="G343" s="36"/>
      <c r="H343" s="36"/>
      <c r="I343" s="220"/>
      <c r="J343" s="36"/>
      <c r="K343" s="36"/>
      <c r="L343" s="40"/>
      <c r="M343" s="221"/>
      <c r="N343" s="222"/>
      <c r="O343" s="87"/>
      <c r="P343" s="87"/>
      <c r="Q343" s="87"/>
      <c r="R343" s="87"/>
      <c r="S343" s="87"/>
      <c r="T343" s="88"/>
      <c r="U343" s="34"/>
      <c r="V343" s="34"/>
      <c r="W343" s="34"/>
      <c r="X343" s="34"/>
      <c r="Y343" s="34"/>
      <c r="Z343" s="34"/>
      <c r="AA343" s="34"/>
      <c r="AB343" s="34"/>
      <c r="AC343" s="34"/>
      <c r="AD343" s="34"/>
      <c r="AE343" s="34"/>
      <c r="AT343" s="13" t="s">
        <v>137</v>
      </c>
      <c r="AU343" s="13" t="s">
        <v>85</v>
      </c>
    </row>
    <row r="344" s="2" customFormat="1" ht="24.15" customHeight="1">
      <c r="A344" s="34"/>
      <c r="B344" s="35"/>
      <c r="C344" s="203" t="s">
        <v>597</v>
      </c>
      <c r="D344" s="203" t="s">
        <v>131</v>
      </c>
      <c r="E344" s="204" t="s">
        <v>598</v>
      </c>
      <c r="F344" s="205" t="s">
        <v>599</v>
      </c>
      <c r="G344" s="206" t="s">
        <v>134</v>
      </c>
      <c r="H344" s="207">
        <v>0.10000000000000001</v>
      </c>
      <c r="I344" s="208"/>
      <c r="J344" s="209">
        <f>ROUND(I344*H344,2)</f>
        <v>0</v>
      </c>
      <c r="K344" s="210"/>
      <c r="L344" s="211"/>
      <c r="M344" s="212" t="s">
        <v>1</v>
      </c>
      <c r="N344" s="213" t="s">
        <v>42</v>
      </c>
      <c r="O344" s="87"/>
      <c r="P344" s="214">
        <f>O344*H344</f>
        <v>0</v>
      </c>
      <c r="Q344" s="214">
        <v>0</v>
      </c>
      <c r="R344" s="214">
        <f>Q344*H344</f>
        <v>0</v>
      </c>
      <c r="S344" s="214">
        <v>0</v>
      </c>
      <c r="T344" s="215">
        <f>S344*H344</f>
        <v>0</v>
      </c>
      <c r="U344" s="34"/>
      <c r="V344" s="34"/>
      <c r="W344" s="34"/>
      <c r="X344" s="34"/>
      <c r="Y344" s="34"/>
      <c r="Z344" s="34"/>
      <c r="AA344" s="34"/>
      <c r="AB344" s="34"/>
      <c r="AC344" s="34"/>
      <c r="AD344" s="34"/>
      <c r="AE344" s="34"/>
      <c r="AR344" s="216" t="s">
        <v>135</v>
      </c>
      <c r="AT344" s="216" t="s">
        <v>131</v>
      </c>
      <c r="AU344" s="216" t="s">
        <v>85</v>
      </c>
      <c r="AY344" s="13" t="s">
        <v>130</v>
      </c>
      <c r="BE344" s="217">
        <f>IF(N344="základní",J344,0)</f>
        <v>0</v>
      </c>
      <c r="BF344" s="217">
        <f>IF(N344="snížená",J344,0)</f>
        <v>0</v>
      </c>
      <c r="BG344" s="217">
        <f>IF(N344="zákl. přenesená",J344,0)</f>
        <v>0</v>
      </c>
      <c r="BH344" s="217">
        <f>IF(N344="sníž. přenesená",J344,0)</f>
        <v>0</v>
      </c>
      <c r="BI344" s="217">
        <f>IF(N344="nulová",J344,0)</f>
        <v>0</v>
      </c>
      <c r="BJ344" s="13" t="s">
        <v>85</v>
      </c>
      <c r="BK344" s="217">
        <f>ROUND(I344*H344,2)</f>
        <v>0</v>
      </c>
      <c r="BL344" s="13" t="s">
        <v>136</v>
      </c>
      <c r="BM344" s="216" t="s">
        <v>600</v>
      </c>
    </row>
    <row r="345" s="2" customFormat="1">
      <c r="A345" s="34"/>
      <c r="B345" s="35"/>
      <c r="C345" s="36"/>
      <c r="D345" s="218" t="s">
        <v>137</v>
      </c>
      <c r="E345" s="36"/>
      <c r="F345" s="219" t="s">
        <v>601</v>
      </c>
      <c r="G345" s="36"/>
      <c r="H345" s="36"/>
      <c r="I345" s="220"/>
      <c r="J345" s="36"/>
      <c r="K345" s="36"/>
      <c r="L345" s="40"/>
      <c r="M345" s="221"/>
      <c r="N345" s="222"/>
      <c r="O345" s="87"/>
      <c r="P345" s="87"/>
      <c r="Q345" s="87"/>
      <c r="R345" s="87"/>
      <c r="S345" s="87"/>
      <c r="T345" s="88"/>
      <c r="U345" s="34"/>
      <c r="V345" s="34"/>
      <c r="W345" s="34"/>
      <c r="X345" s="34"/>
      <c r="Y345" s="34"/>
      <c r="Z345" s="34"/>
      <c r="AA345" s="34"/>
      <c r="AB345" s="34"/>
      <c r="AC345" s="34"/>
      <c r="AD345" s="34"/>
      <c r="AE345" s="34"/>
      <c r="AT345" s="13" t="s">
        <v>137</v>
      </c>
      <c r="AU345" s="13" t="s">
        <v>85</v>
      </c>
    </row>
    <row r="346" s="2" customFormat="1" ht="16.5" customHeight="1">
      <c r="A346" s="34"/>
      <c r="B346" s="35"/>
      <c r="C346" s="203" t="s">
        <v>355</v>
      </c>
      <c r="D346" s="203" t="s">
        <v>131</v>
      </c>
      <c r="E346" s="204" t="s">
        <v>602</v>
      </c>
      <c r="F346" s="205" t="s">
        <v>603</v>
      </c>
      <c r="G346" s="206" t="s">
        <v>134</v>
      </c>
      <c r="H346" s="207">
        <v>0.10000000000000001</v>
      </c>
      <c r="I346" s="208"/>
      <c r="J346" s="209">
        <f>ROUND(I346*H346,2)</f>
        <v>0</v>
      </c>
      <c r="K346" s="210"/>
      <c r="L346" s="211"/>
      <c r="M346" s="212" t="s">
        <v>1</v>
      </c>
      <c r="N346" s="213" t="s">
        <v>42</v>
      </c>
      <c r="O346" s="87"/>
      <c r="P346" s="214">
        <f>O346*H346</f>
        <v>0</v>
      </c>
      <c r="Q346" s="214">
        <v>0</v>
      </c>
      <c r="R346" s="214">
        <f>Q346*H346</f>
        <v>0</v>
      </c>
      <c r="S346" s="214">
        <v>0</v>
      </c>
      <c r="T346" s="215">
        <f>S346*H346</f>
        <v>0</v>
      </c>
      <c r="U346" s="34"/>
      <c r="V346" s="34"/>
      <c r="W346" s="34"/>
      <c r="X346" s="34"/>
      <c r="Y346" s="34"/>
      <c r="Z346" s="34"/>
      <c r="AA346" s="34"/>
      <c r="AB346" s="34"/>
      <c r="AC346" s="34"/>
      <c r="AD346" s="34"/>
      <c r="AE346" s="34"/>
      <c r="AR346" s="216" t="s">
        <v>135</v>
      </c>
      <c r="AT346" s="216" t="s">
        <v>131</v>
      </c>
      <c r="AU346" s="216" t="s">
        <v>85</v>
      </c>
      <c r="AY346" s="13" t="s">
        <v>130</v>
      </c>
      <c r="BE346" s="217">
        <f>IF(N346="základní",J346,0)</f>
        <v>0</v>
      </c>
      <c r="BF346" s="217">
        <f>IF(N346="snížená",J346,0)</f>
        <v>0</v>
      </c>
      <c r="BG346" s="217">
        <f>IF(N346="zákl. přenesená",J346,0)</f>
        <v>0</v>
      </c>
      <c r="BH346" s="217">
        <f>IF(N346="sníž. přenesená",J346,0)</f>
        <v>0</v>
      </c>
      <c r="BI346" s="217">
        <f>IF(N346="nulová",J346,0)</f>
        <v>0</v>
      </c>
      <c r="BJ346" s="13" t="s">
        <v>85</v>
      </c>
      <c r="BK346" s="217">
        <f>ROUND(I346*H346,2)</f>
        <v>0</v>
      </c>
      <c r="BL346" s="13" t="s">
        <v>136</v>
      </c>
      <c r="BM346" s="216" t="s">
        <v>604</v>
      </c>
    </row>
    <row r="347" s="2" customFormat="1">
      <c r="A347" s="34"/>
      <c r="B347" s="35"/>
      <c r="C347" s="36"/>
      <c r="D347" s="218" t="s">
        <v>137</v>
      </c>
      <c r="E347" s="36"/>
      <c r="F347" s="219" t="s">
        <v>605</v>
      </c>
      <c r="G347" s="36"/>
      <c r="H347" s="36"/>
      <c r="I347" s="220"/>
      <c r="J347" s="36"/>
      <c r="K347" s="36"/>
      <c r="L347" s="40"/>
      <c r="M347" s="221"/>
      <c r="N347" s="222"/>
      <c r="O347" s="87"/>
      <c r="P347" s="87"/>
      <c r="Q347" s="87"/>
      <c r="R347" s="87"/>
      <c r="S347" s="87"/>
      <c r="T347" s="88"/>
      <c r="U347" s="34"/>
      <c r="V347" s="34"/>
      <c r="W347" s="34"/>
      <c r="X347" s="34"/>
      <c r="Y347" s="34"/>
      <c r="Z347" s="34"/>
      <c r="AA347" s="34"/>
      <c r="AB347" s="34"/>
      <c r="AC347" s="34"/>
      <c r="AD347" s="34"/>
      <c r="AE347" s="34"/>
      <c r="AT347" s="13" t="s">
        <v>137</v>
      </c>
      <c r="AU347" s="13" t="s">
        <v>85</v>
      </c>
    </row>
    <row r="348" s="2" customFormat="1" ht="24.15" customHeight="1">
      <c r="A348" s="34"/>
      <c r="B348" s="35"/>
      <c r="C348" s="203" t="s">
        <v>606</v>
      </c>
      <c r="D348" s="203" t="s">
        <v>131</v>
      </c>
      <c r="E348" s="204" t="s">
        <v>607</v>
      </c>
      <c r="F348" s="205" t="s">
        <v>608</v>
      </c>
      <c r="G348" s="206" t="s">
        <v>134</v>
      </c>
      <c r="H348" s="207">
        <v>0.10000000000000001</v>
      </c>
      <c r="I348" s="208"/>
      <c r="J348" s="209">
        <f>ROUND(I348*H348,2)</f>
        <v>0</v>
      </c>
      <c r="K348" s="210"/>
      <c r="L348" s="211"/>
      <c r="M348" s="212" t="s">
        <v>1</v>
      </c>
      <c r="N348" s="213" t="s">
        <v>42</v>
      </c>
      <c r="O348" s="87"/>
      <c r="P348" s="214">
        <f>O348*H348</f>
        <v>0</v>
      </c>
      <c r="Q348" s="214">
        <v>0</v>
      </c>
      <c r="R348" s="214">
        <f>Q348*H348</f>
        <v>0</v>
      </c>
      <c r="S348" s="214">
        <v>0</v>
      </c>
      <c r="T348" s="215">
        <f>S348*H348</f>
        <v>0</v>
      </c>
      <c r="U348" s="34"/>
      <c r="V348" s="34"/>
      <c r="W348" s="34"/>
      <c r="X348" s="34"/>
      <c r="Y348" s="34"/>
      <c r="Z348" s="34"/>
      <c r="AA348" s="34"/>
      <c r="AB348" s="34"/>
      <c r="AC348" s="34"/>
      <c r="AD348" s="34"/>
      <c r="AE348" s="34"/>
      <c r="AR348" s="216" t="s">
        <v>135</v>
      </c>
      <c r="AT348" s="216" t="s">
        <v>131</v>
      </c>
      <c r="AU348" s="216" t="s">
        <v>85</v>
      </c>
      <c r="AY348" s="13" t="s">
        <v>130</v>
      </c>
      <c r="BE348" s="217">
        <f>IF(N348="základní",J348,0)</f>
        <v>0</v>
      </c>
      <c r="BF348" s="217">
        <f>IF(N348="snížená",J348,0)</f>
        <v>0</v>
      </c>
      <c r="BG348" s="217">
        <f>IF(N348="zákl. přenesená",J348,0)</f>
        <v>0</v>
      </c>
      <c r="BH348" s="217">
        <f>IF(N348="sníž. přenesená",J348,0)</f>
        <v>0</v>
      </c>
      <c r="BI348" s="217">
        <f>IF(N348="nulová",J348,0)</f>
        <v>0</v>
      </c>
      <c r="BJ348" s="13" t="s">
        <v>85</v>
      </c>
      <c r="BK348" s="217">
        <f>ROUND(I348*H348,2)</f>
        <v>0</v>
      </c>
      <c r="BL348" s="13" t="s">
        <v>136</v>
      </c>
      <c r="BM348" s="216" t="s">
        <v>609</v>
      </c>
    </row>
    <row r="349" s="2" customFormat="1">
      <c r="A349" s="34"/>
      <c r="B349" s="35"/>
      <c r="C349" s="36"/>
      <c r="D349" s="218" t="s">
        <v>137</v>
      </c>
      <c r="E349" s="36"/>
      <c r="F349" s="219" t="s">
        <v>610</v>
      </c>
      <c r="G349" s="36"/>
      <c r="H349" s="36"/>
      <c r="I349" s="220"/>
      <c r="J349" s="36"/>
      <c r="K349" s="36"/>
      <c r="L349" s="40"/>
      <c r="M349" s="221"/>
      <c r="N349" s="222"/>
      <c r="O349" s="87"/>
      <c r="P349" s="87"/>
      <c r="Q349" s="87"/>
      <c r="R349" s="87"/>
      <c r="S349" s="87"/>
      <c r="T349" s="88"/>
      <c r="U349" s="34"/>
      <c r="V349" s="34"/>
      <c r="W349" s="34"/>
      <c r="X349" s="34"/>
      <c r="Y349" s="34"/>
      <c r="Z349" s="34"/>
      <c r="AA349" s="34"/>
      <c r="AB349" s="34"/>
      <c r="AC349" s="34"/>
      <c r="AD349" s="34"/>
      <c r="AE349" s="34"/>
      <c r="AT349" s="13" t="s">
        <v>137</v>
      </c>
      <c r="AU349" s="13" t="s">
        <v>85</v>
      </c>
    </row>
    <row r="350" s="2" customFormat="1" ht="24.15" customHeight="1">
      <c r="A350" s="34"/>
      <c r="B350" s="35"/>
      <c r="C350" s="203" t="s">
        <v>359</v>
      </c>
      <c r="D350" s="203" t="s">
        <v>131</v>
      </c>
      <c r="E350" s="204" t="s">
        <v>611</v>
      </c>
      <c r="F350" s="205" t="s">
        <v>612</v>
      </c>
      <c r="G350" s="206" t="s">
        <v>134</v>
      </c>
      <c r="H350" s="207">
        <v>0.10000000000000001</v>
      </c>
      <c r="I350" s="208"/>
      <c r="J350" s="209">
        <f>ROUND(I350*H350,2)</f>
        <v>0</v>
      </c>
      <c r="K350" s="210"/>
      <c r="L350" s="211"/>
      <c r="M350" s="212" t="s">
        <v>1</v>
      </c>
      <c r="N350" s="213" t="s">
        <v>42</v>
      </c>
      <c r="O350" s="87"/>
      <c r="P350" s="214">
        <f>O350*H350</f>
        <v>0</v>
      </c>
      <c r="Q350" s="214">
        <v>0</v>
      </c>
      <c r="R350" s="214">
        <f>Q350*H350</f>
        <v>0</v>
      </c>
      <c r="S350" s="214">
        <v>0</v>
      </c>
      <c r="T350" s="215">
        <f>S350*H350</f>
        <v>0</v>
      </c>
      <c r="U350" s="34"/>
      <c r="V350" s="34"/>
      <c r="W350" s="34"/>
      <c r="X350" s="34"/>
      <c r="Y350" s="34"/>
      <c r="Z350" s="34"/>
      <c r="AA350" s="34"/>
      <c r="AB350" s="34"/>
      <c r="AC350" s="34"/>
      <c r="AD350" s="34"/>
      <c r="AE350" s="34"/>
      <c r="AR350" s="216" t="s">
        <v>135</v>
      </c>
      <c r="AT350" s="216" t="s">
        <v>131</v>
      </c>
      <c r="AU350" s="216" t="s">
        <v>85</v>
      </c>
      <c r="AY350" s="13" t="s">
        <v>130</v>
      </c>
      <c r="BE350" s="217">
        <f>IF(N350="základní",J350,0)</f>
        <v>0</v>
      </c>
      <c r="BF350" s="217">
        <f>IF(N350="snížená",J350,0)</f>
        <v>0</v>
      </c>
      <c r="BG350" s="217">
        <f>IF(N350="zákl. přenesená",J350,0)</f>
        <v>0</v>
      </c>
      <c r="BH350" s="217">
        <f>IF(N350="sníž. přenesená",J350,0)</f>
        <v>0</v>
      </c>
      <c r="BI350" s="217">
        <f>IF(N350="nulová",J350,0)</f>
        <v>0</v>
      </c>
      <c r="BJ350" s="13" t="s">
        <v>85</v>
      </c>
      <c r="BK350" s="217">
        <f>ROUND(I350*H350,2)</f>
        <v>0</v>
      </c>
      <c r="BL350" s="13" t="s">
        <v>136</v>
      </c>
      <c r="BM350" s="216" t="s">
        <v>613</v>
      </c>
    </row>
    <row r="351" s="2" customFormat="1">
      <c r="A351" s="34"/>
      <c r="B351" s="35"/>
      <c r="C351" s="36"/>
      <c r="D351" s="218" t="s">
        <v>137</v>
      </c>
      <c r="E351" s="36"/>
      <c r="F351" s="219" t="s">
        <v>614</v>
      </c>
      <c r="G351" s="36"/>
      <c r="H351" s="36"/>
      <c r="I351" s="220"/>
      <c r="J351" s="36"/>
      <c r="K351" s="36"/>
      <c r="L351" s="40"/>
      <c r="M351" s="221"/>
      <c r="N351" s="222"/>
      <c r="O351" s="87"/>
      <c r="P351" s="87"/>
      <c r="Q351" s="87"/>
      <c r="R351" s="87"/>
      <c r="S351" s="87"/>
      <c r="T351" s="88"/>
      <c r="U351" s="34"/>
      <c r="V351" s="34"/>
      <c r="W351" s="34"/>
      <c r="X351" s="34"/>
      <c r="Y351" s="34"/>
      <c r="Z351" s="34"/>
      <c r="AA351" s="34"/>
      <c r="AB351" s="34"/>
      <c r="AC351" s="34"/>
      <c r="AD351" s="34"/>
      <c r="AE351" s="34"/>
      <c r="AT351" s="13" t="s">
        <v>137</v>
      </c>
      <c r="AU351" s="13" t="s">
        <v>85</v>
      </c>
    </row>
    <row r="352" s="2" customFormat="1" ht="24.15" customHeight="1">
      <c r="A352" s="34"/>
      <c r="B352" s="35"/>
      <c r="C352" s="203" t="s">
        <v>615</v>
      </c>
      <c r="D352" s="203" t="s">
        <v>131</v>
      </c>
      <c r="E352" s="204" t="s">
        <v>616</v>
      </c>
      <c r="F352" s="205" t="s">
        <v>617</v>
      </c>
      <c r="G352" s="206" t="s">
        <v>134</v>
      </c>
      <c r="H352" s="207">
        <v>0.10000000000000001</v>
      </c>
      <c r="I352" s="208"/>
      <c r="J352" s="209">
        <f>ROUND(I352*H352,2)</f>
        <v>0</v>
      </c>
      <c r="K352" s="210"/>
      <c r="L352" s="211"/>
      <c r="M352" s="212" t="s">
        <v>1</v>
      </c>
      <c r="N352" s="213" t="s">
        <v>42</v>
      </c>
      <c r="O352" s="87"/>
      <c r="P352" s="214">
        <f>O352*H352</f>
        <v>0</v>
      </c>
      <c r="Q352" s="214">
        <v>0</v>
      </c>
      <c r="R352" s="214">
        <f>Q352*H352</f>
        <v>0</v>
      </c>
      <c r="S352" s="214">
        <v>0</v>
      </c>
      <c r="T352" s="215">
        <f>S352*H352</f>
        <v>0</v>
      </c>
      <c r="U352" s="34"/>
      <c r="V352" s="34"/>
      <c r="W352" s="34"/>
      <c r="X352" s="34"/>
      <c r="Y352" s="34"/>
      <c r="Z352" s="34"/>
      <c r="AA352" s="34"/>
      <c r="AB352" s="34"/>
      <c r="AC352" s="34"/>
      <c r="AD352" s="34"/>
      <c r="AE352" s="34"/>
      <c r="AR352" s="216" t="s">
        <v>135</v>
      </c>
      <c r="AT352" s="216" t="s">
        <v>131</v>
      </c>
      <c r="AU352" s="216" t="s">
        <v>85</v>
      </c>
      <c r="AY352" s="13" t="s">
        <v>130</v>
      </c>
      <c r="BE352" s="217">
        <f>IF(N352="základní",J352,0)</f>
        <v>0</v>
      </c>
      <c r="BF352" s="217">
        <f>IF(N352="snížená",J352,0)</f>
        <v>0</v>
      </c>
      <c r="BG352" s="217">
        <f>IF(N352="zákl. přenesená",J352,0)</f>
        <v>0</v>
      </c>
      <c r="BH352" s="217">
        <f>IF(N352="sníž. přenesená",J352,0)</f>
        <v>0</v>
      </c>
      <c r="BI352" s="217">
        <f>IF(N352="nulová",J352,0)</f>
        <v>0</v>
      </c>
      <c r="BJ352" s="13" t="s">
        <v>85</v>
      </c>
      <c r="BK352" s="217">
        <f>ROUND(I352*H352,2)</f>
        <v>0</v>
      </c>
      <c r="BL352" s="13" t="s">
        <v>136</v>
      </c>
      <c r="BM352" s="216" t="s">
        <v>618</v>
      </c>
    </row>
    <row r="353" s="2" customFormat="1">
      <c r="A353" s="34"/>
      <c r="B353" s="35"/>
      <c r="C353" s="36"/>
      <c r="D353" s="218" t="s">
        <v>137</v>
      </c>
      <c r="E353" s="36"/>
      <c r="F353" s="219" t="s">
        <v>619</v>
      </c>
      <c r="G353" s="36"/>
      <c r="H353" s="36"/>
      <c r="I353" s="220"/>
      <c r="J353" s="36"/>
      <c r="K353" s="36"/>
      <c r="L353" s="40"/>
      <c r="M353" s="221"/>
      <c r="N353" s="222"/>
      <c r="O353" s="87"/>
      <c r="P353" s="87"/>
      <c r="Q353" s="87"/>
      <c r="R353" s="87"/>
      <c r="S353" s="87"/>
      <c r="T353" s="88"/>
      <c r="U353" s="34"/>
      <c r="V353" s="34"/>
      <c r="W353" s="34"/>
      <c r="X353" s="34"/>
      <c r="Y353" s="34"/>
      <c r="Z353" s="34"/>
      <c r="AA353" s="34"/>
      <c r="AB353" s="34"/>
      <c r="AC353" s="34"/>
      <c r="AD353" s="34"/>
      <c r="AE353" s="34"/>
      <c r="AT353" s="13" t="s">
        <v>137</v>
      </c>
      <c r="AU353" s="13" t="s">
        <v>85</v>
      </c>
    </row>
    <row r="354" s="2" customFormat="1" ht="24.15" customHeight="1">
      <c r="A354" s="34"/>
      <c r="B354" s="35"/>
      <c r="C354" s="203" t="s">
        <v>364</v>
      </c>
      <c r="D354" s="203" t="s">
        <v>131</v>
      </c>
      <c r="E354" s="204" t="s">
        <v>620</v>
      </c>
      <c r="F354" s="205" t="s">
        <v>621</v>
      </c>
      <c r="G354" s="206" t="s">
        <v>134</v>
      </c>
      <c r="H354" s="207">
        <v>0.10000000000000001</v>
      </c>
      <c r="I354" s="208"/>
      <c r="J354" s="209">
        <f>ROUND(I354*H354,2)</f>
        <v>0</v>
      </c>
      <c r="K354" s="210"/>
      <c r="L354" s="211"/>
      <c r="M354" s="212" t="s">
        <v>1</v>
      </c>
      <c r="N354" s="213" t="s">
        <v>42</v>
      </c>
      <c r="O354" s="87"/>
      <c r="P354" s="214">
        <f>O354*H354</f>
        <v>0</v>
      </c>
      <c r="Q354" s="214">
        <v>0</v>
      </c>
      <c r="R354" s="214">
        <f>Q354*H354</f>
        <v>0</v>
      </c>
      <c r="S354" s="214">
        <v>0</v>
      </c>
      <c r="T354" s="215">
        <f>S354*H354</f>
        <v>0</v>
      </c>
      <c r="U354" s="34"/>
      <c r="V354" s="34"/>
      <c r="W354" s="34"/>
      <c r="X354" s="34"/>
      <c r="Y354" s="34"/>
      <c r="Z354" s="34"/>
      <c r="AA354" s="34"/>
      <c r="AB354" s="34"/>
      <c r="AC354" s="34"/>
      <c r="AD354" s="34"/>
      <c r="AE354" s="34"/>
      <c r="AR354" s="216" t="s">
        <v>135</v>
      </c>
      <c r="AT354" s="216" t="s">
        <v>131</v>
      </c>
      <c r="AU354" s="216" t="s">
        <v>85</v>
      </c>
      <c r="AY354" s="13" t="s">
        <v>130</v>
      </c>
      <c r="BE354" s="217">
        <f>IF(N354="základní",J354,0)</f>
        <v>0</v>
      </c>
      <c r="BF354" s="217">
        <f>IF(N354="snížená",J354,0)</f>
        <v>0</v>
      </c>
      <c r="BG354" s="217">
        <f>IF(N354="zákl. přenesená",J354,0)</f>
        <v>0</v>
      </c>
      <c r="BH354" s="217">
        <f>IF(N354="sníž. přenesená",J354,0)</f>
        <v>0</v>
      </c>
      <c r="BI354" s="217">
        <f>IF(N354="nulová",J354,0)</f>
        <v>0</v>
      </c>
      <c r="BJ354" s="13" t="s">
        <v>85</v>
      </c>
      <c r="BK354" s="217">
        <f>ROUND(I354*H354,2)</f>
        <v>0</v>
      </c>
      <c r="BL354" s="13" t="s">
        <v>136</v>
      </c>
      <c r="BM354" s="216" t="s">
        <v>622</v>
      </c>
    </row>
    <row r="355" s="2" customFormat="1">
      <c r="A355" s="34"/>
      <c r="B355" s="35"/>
      <c r="C355" s="36"/>
      <c r="D355" s="218" t="s">
        <v>137</v>
      </c>
      <c r="E355" s="36"/>
      <c r="F355" s="219" t="s">
        <v>623</v>
      </c>
      <c r="G355" s="36"/>
      <c r="H355" s="36"/>
      <c r="I355" s="220"/>
      <c r="J355" s="36"/>
      <c r="K355" s="36"/>
      <c r="L355" s="40"/>
      <c r="M355" s="221"/>
      <c r="N355" s="222"/>
      <c r="O355" s="87"/>
      <c r="P355" s="87"/>
      <c r="Q355" s="87"/>
      <c r="R355" s="87"/>
      <c r="S355" s="87"/>
      <c r="T355" s="88"/>
      <c r="U355" s="34"/>
      <c r="V355" s="34"/>
      <c r="W355" s="34"/>
      <c r="X355" s="34"/>
      <c r="Y355" s="34"/>
      <c r="Z355" s="34"/>
      <c r="AA355" s="34"/>
      <c r="AB355" s="34"/>
      <c r="AC355" s="34"/>
      <c r="AD355" s="34"/>
      <c r="AE355" s="34"/>
      <c r="AT355" s="13" t="s">
        <v>137</v>
      </c>
      <c r="AU355" s="13" t="s">
        <v>85</v>
      </c>
    </row>
    <row r="356" s="2" customFormat="1" ht="24.15" customHeight="1">
      <c r="A356" s="34"/>
      <c r="B356" s="35"/>
      <c r="C356" s="203" t="s">
        <v>624</v>
      </c>
      <c r="D356" s="203" t="s">
        <v>131</v>
      </c>
      <c r="E356" s="204" t="s">
        <v>625</v>
      </c>
      <c r="F356" s="205" t="s">
        <v>626</v>
      </c>
      <c r="G356" s="206" t="s">
        <v>134</v>
      </c>
      <c r="H356" s="207">
        <v>0.10000000000000001</v>
      </c>
      <c r="I356" s="208"/>
      <c r="J356" s="209">
        <f>ROUND(I356*H356,2)</f>
        <v>0</v>
      </c>
      <c r="K356" s="210"/>
      <c r="L356" s="211"/>
      <c r="M356" s="212" t="s">
        <v>1</v>
      </c>
      <c r="N356" s="213" t="s">
        <v>42</v>
      </c>
      <c r="O356" s="87"/>
      <c r="P356" s="214">
        <f>O356*H356</f>
        <v>0</v>
      </c>
      <c r="Q356" s="214">
        <v>0</v>
      </c>
      <c r="R356" s="214">
        <f>Q356*H356</f>
        <v>0</v>
      </c>
      <c r="S356" s="214">
        <v>0</v>
      </c>
      <c r="T356" s="215">
        <f>S356*H356</f>
        <v>0</v>
      </c>
      <c r="U356" s="34"/>
      <c r="V356" s="34"/>
      <c r="W356" s="34"/>
      <c r="X356" s="34"/>
      <c r="Y356" s="34"/>
      <c r="Z356" s="34"/>
      <c r="AA356" s="34"/>
      <c r="AB356" s="34"/>
      <c r="AC356" s="34"/>
      <c r="AD356" s="34"/>
      <c r="AE356" s="34"/>
      <c r="AR356" s="216" t="s">
        <v>135</v>
      </c>
      <c r="AT356" s="216" t="s">
        <v>131</v>
      </c>
      <c r="AU356" s="216" t="s">
        <v>85</v>
      </c>
      <c r="AY356" s="13" t="s">
        <v>130</v>
      </c>
      <c r="BE356" s="217">
        <f>IF(N356="základní",J356,0)</f>
        <v>0</v>
      </c>
      <c r="BF356" s="217">
        <f>IF(N356="snížená",J356,0)</f>
        <v>0</v>
      </c>
      <c r="BG356" s="217">
        <f>IF(N356="zákl. přenesená",J356,0)</f>
        <v>0</v>
      </c>
      <c r="BH356" s="217">
        <f>IF(N356="sníž. přenesená",J356,0)</f>
        <v>0</v>
      </c>
      <c r="BI356" s="217">
        <f>IF(N356="nulová",J356,0)</f>
        <v>0</v>
      </c>
      <c r="BJ356" s="13" t="s">
        <v>85</v>
      </c>
      <c r="BK356" s="217">
        <f>ROUND(I356*H356,2)</f>
        <v>0</v>
      </c>
      <c r="BL356" s="13" t="s">
        <v>136</v>
      </c>
      <c r="BM356" s="216" t="s">
        <v>627</v>
      </c>
    </row>
    <row r="357" s="2" customFormat="1">
      <c r="A357" s="34"/>
      <c r="B357" s="35"/>
      <c r="C357" s="36"/>
      <c r="D357" s="218" t="s">
        <v>137</v>
      </c>
      <c r="E357" s="36"/>
      <c r="F357" s="219" t="s">
        <v>628</v>
      </c>
      <c r="G357" s="36"/>
      <c r="H357" s="36"/>
      <c r="I357" s="220"/>
      <c r="J357" s="36"/>
      <c r="K357" s="36"/>
      <c r="L357" s="40"/>
      <c r="M357" s="221"/>
      <c r="N357" s="222"/>
      <c r="O357" s="87"/>
      <c r="P357" s="87"/>
      <c r="Q357" s="87"/>
      <c r="R357" s="87"/>
      <c r="S357" s="87"/>
      <c r="T357" s="88"/>
      <c r="U357" s="34"/>
      <c r="V357" s="34"/>
      <c r="W357" s="34"/>
      <c r="X357" s="34"/>
      <c r="Y357" s="34"/>
      <c r="Z357" s="34"/>
      <c r="AA357" s="34"/>
      <c r="AB357" s="34"/>
      <c r="AC357" s="34"/>
      <c r="AD357" s="34"/>
      <c r="AE357" s="34"/>
      <c r="AT357" s="13" t="s">
        <v>137</v>
      </c>
      <c r="AU357" s="13" t="s">
        <v>85</v>
      </c>
    </row>
    <row r="358" s="2" customFormat="1" ht="24.15" customHeight="1">
      <c r="A358" s="34"/>
      <c r="B358" s="35"/>
      <c r="C358" s="203" t="s">
        <v>368</v>
      </c>
      <c r="D358" s="203" t="s">
        <v>131</v>
      </c>
      <c r="E358" s="204" t="s">
        <v>629</v>
      </c>
      <c r="F358" s="205" t="s">
        <v>630</v>
      </c>
      <c r="G358" s="206" t="s">
        <v>134</v>
      </c>
      <c r="H358" s="207">
        <v>0.10000000000000001</v>
      </c>
      <c r="I358" s="208"/>
      <c r="J358" s="209">
        <f>ROUND(I358*H358,2)</f>
        <v>0</v>
      </c>
      <c r="K358" s="210"/>
      <c r="L358" s="211"/>
      <c r="M358" s="212" t="s">
        <v>1</v>
      </c>
      <c r="N358" s="213" t="s">
        <v>42</v>
      </c>
      <c r="O358" s="87"/>
      <c r="P358" s="214">
        <f>O358*H358</f>
        <v>0</v>
      </c>
      <c r="Q358" s="214">
        <v>0</v>
      </c>
      <c r="R358" s="214">
        <f>Q358*H358</f>
        <v>0</v>
      </c>
      <c r="S358" s="214">
        <v>0</v>
      </c>
      <c r="T358" s="215">
        <f>S358*H358</f>
        <v>0</v>
      </c>
      <c r="U358" s="34"/>
      <c r="V358" s="34"/>
      <c r="W358" s="34"/>
      <c r="X358" s="34"/>
      <c r="Y358" s="34"/>
      <c r="Z358" s="34"/>
      <c r="AA358" s="34"/>
      <c r="AB358" s="34"/>
      <c r="AC358" s="34"/>
      <c r="AD358" s="34"/>
      <c r="AE358" s="34"/>
      <c r="AR358" s="216" t="s">
        <v>135</v>
      </c>
      <c r="AT358" s="216" t="s">
        <v>131</v>
      </c>
      <c r="AU358" s="216" t="s">
        <v>85</v>
      </c>
      <c r="AY358" s="13" t="s">
        <v>130</v>
      </c>
      <c r="BE358" s="217">
        <f>IF(N358="základní",J358,0)</f>
        <v>0</v>
      </c>
      <c r="BF358" s="217">
        <f>IF(N358="snížená",J358,0)</f>
        <v>0</v>
      </c>
      <c r="BG358" s="217">
        <f>IF(N358="zákl. přenesená",J358,0)</f>
        <v>0</v>
      </c>
      <c r="BH358" s="217">
        <f>IF(N358="sníž. přenesená",J358,0)</f>
        <v>0</v>
      </c>
      <c r="BI358" s="217">
        <f>IF(N358="nulová",J358,0)</f>
        <v>0</v>
      </c>
      <c r="BJ358" s="13" t="s">
        <v>85</v>
      </c>
      <c r="BK358" s="217">
        <f>ROUND(I358*H358,2)</f>
        <v>0</v>
      </c>
      <c r="BL358" s="13" t="s">
        <v>136</v>
      </c>
      <c r="BM358" s="216" t="s">
        <v>631</v>
      </c>
    </row>
    <row r="359" s="2" customFormat="1">
      <c r="A359" s="34"/>
      <c r="B359" s="35"/>
      <c r="C359" s="36"/>
      <c r="D359" s="218" t="s">
        <v>137</v>
      </c>
      <c r="E359" s="36"/>
      <c r="F359" s="219" t="s">
        <v>632</v>
      </c>
      <c r="G359" s="36"/>
      <c r="H359" s="36"/>
      <c r="I359" s="220"/>
      <c r="J359" s="36"/>
      <c r="K359" s="36"/>
      <c r="L359" s="40"/>
      <c r="M359" s="221"/>
      <c r="N359" s="222"/>
      <c r="O359" s="87"/>
      <c r="P359" s="87"/>
      <c r="Q359" s="87"/>
      <c r="R359" s="87"/>
      <c r="S359" s="87"/>
      <c r="T359" s="88"/>
      <c r="U359" s="34"/>
      <c r="V359" s="34"/>
      <c r="W359" s="34"/>
      <c r="X359" s="34"/>
      <c r="Y359" s="34"/>
      <c r="Z359" s="34"/>
      <c r="AA359" s="34"/>
      <c r="AB359" s="34"/>
      <c r="AC359" s="34"/>
      <c r="AD359" s="34"/>
      <c r="AE359" s="34"/>
      <c r="AT359" s="13" t="s">
        <v>137</v>
      </c>
      <c r="AU359" s="13" t="s">
        <v>85</v>
      </c>
    </row>
    <row r="360" s="2" customFormat="1" ht="24.15" customHeight="1">
      <c r="A360" s="34"/>
      <c r="B360" s="35"/>
      <c r="C360" s="203" t="s">
        <v>633</v>
      </c>
      <c r="D360" s="203" t="s">
        <v>131</v>
      </c>
      <c r="E360" s="204" t="s">
        <v>634</v>
      </c>
      <c r="F360" s="205" t="s">
        <v>635</v>
      </c>
      <c r="G360" s="206" t="s">
        <v>134</v>
      </c>
      <c r="H360" s="207">
        <v>0.10000000000000001</v>
      </c>
      <c r="I360" s="208"/>
      <c r="J360" s="209">
        <f>ROUND(I360*H360,2)</f>
        <v>0</v>
      </c>
      <c r="K360" s="210"/>
      <c r="L360" s="211"/>
      <c r="M360" s="212" t="s">
        <v>1</v>
      </c>
      <c r="N360" s="213" t="s">
        <v>42</v>
      </c>
      <c r="O360" s="87"/>
      <c r="P360" s="214">
        <f>O360*H360</f>
        <v>0</v>
      </c>
      <c r="Q360" s="214">
        <v>0</v>
      </c>
      <c r="R360" s="214">
        <f>Q360*H360</f>
        <v>0</v>
      </c>
      <c r="S360" s="214">
        <v>0</v>
      </c>
      <c r="T360" s="215">
        <f>S360*H360</f>
        <v>0</v>
      </c>
      <c r="U360" s="34"/>
      <c r="V360" s="34"/>
      <c r="W360" s="34"/>
      <c r="X360" s="34"/>
      <c r="Y360" s="34"/>
      <c r="Z360" s="34"/>
      <c r="AA360" s="34"/>
      <c r="AB360" s="34"/>
      <c r="AC360" s="34"/>
      <c r="AD360" s="34"/>
      <c r="AE360" s="34"/>
      <c r="AR360" s="216" t="s">
        <v>135</v>
      </c>
      <c r="AT360" s="216" t="s">
        <v>131</v>
      </c>
      <c r="AU360" s="216" t="s">
        <v>85</v>
      </c>
      <c r="AY360" s="13" t="s">
        <v>130</v>
      </c>
      <c r="BE360" s="217">
        <f>IF(N360="základní",J360,0)</f>
        <v>0</v>
      </c>
      <c r="BF360" s="217">
        <f>IF(N360="snížená",J360,0)</f>
        <v>0</v>
      </c>
      <c r="BG360" s="217">
        <f>IF(N360="zákl. přenesená",J360,0)</f>
        <v>0</v>
      </c>
      <c r="BH360" s="217">
        <f>IF(N360="sníž. přenesená",J360,0)</f>
        <v>0</v>
      </c>
      <c r="BI360" s="217">
        <f>IF(N360="nulová",J360,0)</f>
        <v>0</v>
      </c>
      <c r="BJ360" s="13" t="s">
        <v>85</v>
      </c>
      <c r="BK360" s="217">
        <f>ROUND(I360*H360,2)</f>
        <v>0</v>
      </c>
      <c r="BL360" s="13" t="s">
        <v>136</v>
      </c>
      <c r="BM360" s="216" t="s">
        <v>636</v>
      </c>
    </row>
    <row r="361" s="2" customFormat="1">
      <c r="A361" s="34"/>
      <c r="B361" s="35"/>
      <c r="C361" s="36"/>
      <c r="D361" s="218" t="s">
        <v>137</v>
      </c>
      <c r="E361" s="36"/>
      <c r="F361" s="219" t="s">
        <v>637</v>
      </c>
      <c r="G361" s="36"/>
      <c r="H361" s="36"/>
      <c r="I361" s="220"/>
      <c r="J361" s="36"/>
      <c r="K361" s="36"/>
      <c r="L361" s="40"/>
      <c r="M361" s="221"/>
      <c r="N361" s="222"/>
      <c r="O361" s="87"/>
      <c r="P361" s="87"/>
      <c r="Q361" s="87"/>
      <c r="R361" s="87"/>
      <c r="S361" s="87"/>
      <c r="T361" s="88"/>
      <c r="U361" s="34"/>
      <c r="V361" s="34"/>
      <c r="W361" s="34"/>
      <c r="X361" s="34"/>
      <c r="Y361" s="34"/>
      <c r="Z361" s="34"/>
      <c r="AA361" s="34"/>
      <c r="AB361" s="34"/>
      <c r="AC361" s="34"/>
      <c r="AD361" s="34"/>
      <c r="AE361" s="34"/>
      <c r="AT361" s="13" t="s">
        <v>137</v>
      </c>
      <c r="AU361" s="13" t="s">
        <v>85</v>
      </c>
    </row>
    <row r="362" s="2" customFormat="1" ht="24.15" customHeight="1">
      <c r="A362" s="34"/>
      <c r="B362" s="35"/>
      <c r="C362" s="203" t="s">
        <v>373</v>
      </c>
      <c r="D362" s="203" t="s">
        <v>131</v>
      </c>
      <c r="E362" s="204" t="s">
        <v>638</v>
      </c>
      <c r="F362" s="205" t="s">
        <v>639</v>
      </c>
      <c r="G362" s="206" t="s">
        <v>134</v>
      </c>
      <c r="H362" s="207">
        <v>0.10000000000000001</v>
      </c>
      <c r="I362" s="208"/>
      <c r="J362" s="209">
        <f>ROUND(I362*H362,2)</f>
        <v>0</v>
      </c>
      <c r="K362" s="210"/>
      <c r="L362" s="211"/>
      <c r="M362" s="212" t="s">
        <v>1</v>
      </c>
      <c r="N362" s="213" t="s">
        <v>42</v>
      </c>
      <c r="O362" s="87"/>
      <c r="P362" s="214">
        <f>O362*H362</f>
        <v>0</v>
      </c>
      <c r="Q362" s="214">
        <v>0</v>
      </c>
      <c r="R362" s="214">
        <f>Q362*H362</f>
        <v>0</v>
      </c>
      <c r="S362" s="214">
        <v>0</v>
      </c>
      <c r="T362" s="215">
        <f>S362*H362</f>
        <v>0</v>
      </c>
      <c r="U362" s="34"/>
      <c r="V362" s="34"/>
      <c r="W362" s="34"/>
      <c r="X362" s="34"/>
      <c r="Y362" s="34"/>
      <c r="Z362" s="34"/>
      <c r="AA362" s="34"/>
      <c r="AB362" s="34"/>
      <c r="AC362" s="34"/>
      <c r="AD362" s="34"/>
      <c r="AE362" s="34"/>
      <c r="AR362" s="216" t="s">
        <v>135</v>
      </c>
      <c r="AT362" s="216" t="s">
        <v>131</v>
      </c>
      <c r="AU362" s="216" t="s">
        <v>85</v>
      </c>
      <c r="AY362" s="13" t="s">
        <v>130</v>
      </c>
      <c r="BE362" s="217">
        <f>IF(N362="základní",J362,0)</f>
        <v>0</v>
      </c>
      <c r="BF362" s="217">
        <f>IF(N362="snížená",J362,0)</f>
        <v>0</v>
      </c>
      <c r="BG362" s="217">
        <f>IF(N362="zákl. přenesená",J362,0)</f>
        <v>0</v>
      </c>
      <c r="BH362" s="217">
        <f>IF(N362="sníž. přenesená",J362,0)</f>
        <v>0</v>
      </c>
      <c r="BI362" s="217">
        <f>IF(N362="nulová",J362,0)</f>
        <v>0</v>
      </c>
      <c r="BJ362" s="13" t="s">
        <v>85</v>
      </c>
      <c r="BK362" s="217">
        <f>ROUND(I362*H362,2)</f>
        <v>0</v>
      </c>
      <c r="BL362" s="13" t="s">
        <v>136</v>
      </c>
      <c r="BM362" s="216" t="s">
        <v>640</v>
      </c>
    </row>
    <row r="363" s="2" customFormat="1">
      <c r="A363" s="34"/>
      <c r="B363" s="35"/>
      <c r="C363" s="36"/>
      <c r="D363" s="218" t="s">
        <v>137</v>
      </c>
      <c r="E363" s="36"/>
      <c r="F363" s="219" t="s">
        <v>641</v>
      </c>
      <c r="G363" s="36"/>
      <c r="H363" s="36"/>
      <c r="I363" s="220"/>
      <c r="J363" s="36"/>
      <c r="K363" s="36"/>
      <c r="L363" s="40"/>
      <c r="M363" s="221"/>
      <c r="N363" s="222"/>
      <c r="O363" s="87"/>
      <c r="P363" s="87"/>
      <c r="Q363" s="87"/>
      <c r="R363" s="87"/>
      <c r="S363" s="87"/>
      <c r="T363" s="88"/>
      <c r="U363" s="34"/>
      <c r="V363" s="34"/>
      <c r="W363" s="34"/>
      <c r="X363" s="34"/>
      <c r="Y363" s="34"/>
      <c r="Z363" s="34"/>
      <c r="AA363" s="34"/>
      <c r="AB363" s="34"/>
      <c r="AC363" s="34"/>
      <c r="AD363" s="34"/>
      <c r="AE363" s="34"/>
      <c r="AT363" s="13" t="s">
        <v>137</v>
      </c>
      <c r="AU363" s="13" t="s">
        <v>85</v>
      </c>
    </row>
    <row r="364" s="2" customFormat="1" ht="16.5" customHeight="1">
      <c r="A364" s="34"/>
      <c r="B364" s="35"/>
      <c r="C364" s="203" t="s">
        <v>642</v>
      </c>
      <c r="D364" s="203" t="s">
        <v>131</v>
      </c>
      <c r="E364" s="204" t="s">
        <v>643</v>
      </c>
      <c r="F364" s="205" t="s">
        <v>644</v>
      </c>
      <c r="G364" s="206" t="s">
        <v>134</v>
      </c>
      <c r="H364" s="207">
        <v>0.10000000000000001</v>
      </c>
      <c r="I364" s="208"/>
      <c r="J364" s="209">
        <f>ROUND(I364*H364,2)</f>
        <v>0</v>
      </c>
      <c r="K364" s="210"/>
      <c r="L364" s="211"/>
      <c r="M364" s="212" t="s">
        <v>1</v>
      </c>
      <c r="N364" s="213" t="s">
        <v>42</v>
      </c>
      <c r="O364" s="87"/>
      <c r="P364" s="214">
        <f>O364*H364</f>
        <v>0</v>
      </c>
      <c r="Q364" s="214">
        <v>0</v>
      </c>
      <c r="R364" s="214">
        <f>Q364*H364</f>
        <v>0</v>
      </c>
      <c r="S364" s="214">
        <v>0</v>
      </c>
      <c r="T364" s="215">
        <f>S364*H364</f>
        <v>0</v>
      </c>
      <c r="U364" s="34"/>
      <c r="V364" s="34"/>
      <c r="W364" s="34"/>
      <c r="X364" s="34"/>
      <c r="Y364" s="34"/>
      <c r="Z364" s="34"/>
      <c r="AA364" s="34"/>
      <c r="AB364" s="34"/>
      <c r="AC364" s="34"/>
      <c r="AD364" s="34"/>
      <c r="AE364" s="34"/>
      <c r="AR364" s="216" t="s">
        <v>135</v>
      </c>
      <c r="AT364" s="216" t="s">
        <v>131</v>
      </c>
      <c r="AU364" s="216" t="s">
        <v>85</v>
      </c>
      <c r="AY364" s="13" t="s">
        <v>130</v>
      </c>
      <c r="BE364" s="217">
        <f>IF(N364="základní",J364,0)</f>
        <v>0</v>
      </c>
      <c r="BF364" s="217">
        <f>IF(N364="snížená",J364,0)</f>
        <v>0</v>
      </c>
      <c r="BG364" s="217">
        <f>IF(N364="zákl. přenesená",J364,0)</f>
        <v>0</v>
      </c>
      <c r="BH364" s="217">
        <f>IF(N364="sníž. přenesená",J364,0)</f>
        <v>0</v>
      </c>
      <c r="BI364" s="217">
        <f>IF(N364="nulová",J364,0)</f>
        <v>0</v>
      </c>
      <c r="BJ364" s="13" t="s">
        <v>85</v>
      </c>
      <c r="BK364" s="217">
        <f>ROUND(I364*H364,2)</f>
        <v>0</v>
      </c>
      <c r="BL364" s="13" t="s">
        <v>136</v>
      </c>
      <c r="BM364" s="216" t="s">
        <v>645</v>
      </c>
    </row>
    <row r="365" s="2" customFormat="1">
      <c r="A365" s="34"/>
      <c r="B365" s="35"/>
      <c r="C365" s="36"/>
      <c r="D365" s="218" t="s">
        <v>137</v>
      </c>
      <c r="E365" s="36"/>
      <c r="F365" s="219" t="s">
        <v>646</v>
      </c>
      <c r="G365" s="36"/>
      <c r="H365" s="36"/>
      <c r="I365" s="220"/>
      <c r="J365" s="36"/>
      <c r="K365" s="36"/>
      <c r="L365" s="40"/>
      <c r="M365" s="221"/>
      <c r="N365" s="222"/>
      <c r="O365" s="87"/>
      <c r="P365" s="87"/>
      <c r="Q365" s="87"/>
      <c r="R365" s="87"/>
      <c r="S365" s="87"/>
      <c r="T365" s="88"/>
      <c r="U365" s="34"/>
      <c r="V365" s="34"/>
      <c r="W365" s="34"/>
      <c r="X365" s="34"/>
      <c r="Y365" s="34"/>
      <c r="Z365" s="34"/>
      <c r="AA365" s="34"/>
      <c r="AB365" s="34"/>
      <c r="AC365" s="34"/>
      <c r="AD365" s="34"/>
      <c r="AE365" s="34"/>
      <c r="AT365" s="13" t="s">
        <v>137</v>
      </c>
      <c r="AU365" s="13" t="s">
        <v>85</v>
      </c>
    </row>
    <row r="366" s="2" customFormat="1" ht="16.5" customHeight="1">
      <c r="A366" s="34"/>
      <c r="B366" s="35"/>
      <c r="C366" s="203" t="s">
        <v>377</v>
      </c>
      <c r="D366" s="203" t="s">
        <v>131</v>
      </c>
      <c r="E366" s="204" t="s">
        <v>647</v>
      </c>
      <c r="F366" s="205" t="s">
        <v>648</v>
      </c>
      <c r="G366" s="206" t="s">
        <v>134</v>
      </c>
      <c r="H366" s="207">
        <v>0.10000000000000001</v>
      </c>
      <c r="I366" s="208"/>
      <c r="J366" s="209">
        <f>ROUND(I366*H366,2)</f>
        <v>0</v>
      </c>
      <c r="K366" s="210"/>
      <c r="L366" s="211"/>
      <c r="M366" s="212" t="s">
        <v>1</v>
      </c>
      <c r="N366" s="213" t="s">
        <v>42</v>
      </c>
      <c r="O366" s="87"/>
      <c r="P366" s="214">
        <f>O366*H366</f>
        <v>0</v>
      </c>
      <c r="Q366" s="214">
        <v>0</v>
      </c>
      <c r="R366" s="214">
        <f>Q366*H366</f>
        <v>0</v>
      </c>
      <c r="S366" s="214">
        <v>0</v>
      </c>
      <c r="T366" s="215">
        <f>S366*H366</f>
        <v>0</v>
      </c>
      <c r="U366" s="34"/>
      <c r="V366" s="34"/>
      <c r="W366" s="34"/>
      <c r="X366" s="34"/>
      <c r="Y366" s="34"/>
      <c r="Z366" s="34"/>
      <c r="AA366" s="34"/>
      <c r="AB366" s="34"/>
      <c r="AC366" s="34"/>
      <c r="AD366" s="34"/>
      <c r="AE366" s="34"/>
      <c r="AR366" s="216" t="s">
        <v>135</v>
      </c>
      <c r="AT366" s="216" t="s">
        <v>131</v>
      </c>
      <c r="AU366" s="216" t="s">
        <v>85</v>
      </c>
      <c r="AY366" s="13" t="s">
        <v>130</v>
      </c>
      <c r="BE366" s="217">
        <f>IF(N366="základní",J366,0)</f>
        <v>0</v>
      </c>
      <c r="BF366" s="217">
        <f>IF(N366="snížená",J366,0)</f>
        <v>0</v>
      </c>
      <c r="BG366" s="217">
        <f>IF(N366="zákl. přenesená",J366,0)</f>
        <v>0</v>
      </c>
      <c r="BH366" s="217">
        <f>IF(N366="sníž. přenesená",J366,0)</f>
        <v>0</v>
      </c>
      <c r="BI366" s="217">
        <f>IF(N366="nulová",J366,0)</f>
        <v>0</v>
      </c>
      <c r="BJ366" s="13" t="s">
        <v>85</v>
      </c>
      <c r="BK366" s="217">
        <f>ROUND(I366*H366,2)</f>
        <v>0</v>
      </c>
      <c r="BL366" s="13" t="s">
        <v>136</v>
      </c>
      <c r="BM366" s="216" t="s">
        <v>649</v>
      </c>
    </row>
    <row r="367" s="2" customFormat="1">
      <c r="A367" s="34"/>
      <c r="B367" s="35"/>
      <c r="C367" s="36"/>
      <c r="D367" s="218" t="s">
        <v>137</v>
      </c>
      <c r="E367" s="36"/>
      <c r="F367" s="219" t="s">
        <v>650</v>
      </c>
      <c r="G367" s="36"/>
      <c r="H367" s="36"/>
      <c r="I367" s="220"/>
      <c r="J367" s="36"/>
      <c r="K367" s="36"/>
      <c r="L367" s="40"/>
      <c r="M367" s="221"/>
      <c r="N367" s="222"/>
      <c r="O367" s="87"/>
      <c r="P367" s="87"/>
      <c r="Q367" s="87"/>
      <c r="R367" s="87"/>
      <c r="S367" s="87"/>
      <c r="T367" s="88"/>
      <c r="U367" s="34"/>
      <c r="V367" s="34"/>
      <c r="W367" s="34"/>
      <c r="X367" s="34"/>
      <c r="Y367" s="34"/>
      <c r="Z367" s="34"/>
      <c r="AA367" s="34"/>
      <c r="AB367" s="34"/>
      <c r="AC367" s="34"/>
      <c r="AD367" s="34"/>
      <c r="AE367" s="34"/>
      <c r="AT367" s="13" t="s">
        <v>137</v>
      </c>
      <c r="AU367" s="13" t="s">
        <v>85</v>
      </c>
    </row>
    <row r="368" s="2" customFormat="1" ht="16.5" customHeight="1">
      <c r="A368" s="34"/>
      <c r="B368" s="35"/>
      <c r="C368" s="203" t="s">
        <v>651</v>
      </c>
      <c r="D368" s="203" t="s">
        <v>131</v>
      </c>
      <c r="E368" s="204" t="s">
        <v>652</v>
      </c>
      <c r="F368" s="205" t="s">
        <v>653</v>
      </c>
      <c r="G368" s="206" t="s">
        <v>134</v>
      </c>
      <c r="H368" s="207">
        <v>0.10000000000000001</v>
      </c>
      <c r="I368" s="208"/>
      <c r="J368" s="209">
        <f>ROUND(I368*H368,2)</f>
        <v>0</v>
      </c>
      <c r="K368" s="210"/>
      <c r="L368" s="211"/>
      <c r="M368" s="212" t="s">
        <v>1</v>
      </c>
      <c r="N368" s="213" t="s">
        <v>42</v>
      </c>
      <c r="O368" s="87"/>
      <c r="P368" s="214">
        <f>O368*H368</f>
        <v>0</v>
      </c>
      <c r="Q368" s="214">
        <v>0</v>
      </c>
      <c r="R368" s="214">
        <f>Q368*H368</f>
        <v>0</v>
      </c>
      <c r="S368" s="214">
        <v>0</v>
      </c>
      <c r="T368" s="215">
        <f>S368*H368</f>
        <v>0</v>
      </c>
      <c r="U368" s="34"/>
      <c r="V368" s="34"/>
      <c r="W368" s="34"/>
      <c r="X368" s="34"/>
      <c r="Y368" s="34"/>
      <c r="Z368" s="34"/>
      <c r="AA368" s="34"/>
      <c r="AB368" s="34"/>
      <c r="AC368" s="34"/>
      <c r="AD368" s="34"/>
      <c r="AE368" s="34"/>
      <c r="AR368" s="216" t="s">
        <v>135</v>
      </c>
      <c r="AT368" s="216" t="s">
        <v>131</v>
      </c>
      <c r="AU368" s="216" t="s">
        <v>85</v>
      </c>
      <c r="AY368" s="13" t="s">
        <v>130</v>
      </c>
      <c r="BE368" s="217">
        <f>IF(N368="základní",J368,0)</f>
        <v>0</v>
      </c>
      <c r="BF368" s="217">
        <f>IF(N368="snížená",J368,0)</f>
        <v>0</v>
      </c>
      <c r="BG368" s="217">
        <f>IF(N368="zákl. přenesená",J368,0)</f>
        <v>0</v>
      </c>
      <c r="BH368" s="217">
        <f>IF(N368="sníž. přenesená",J368,0)</f>
        <v>0</v>
      </c>
      <c r="BI368" s="217">
        <f>IF(N368="nulová",J368,0)</f>
        <v>0</v>
      </c>
      <c r="BJ368" s="13" t="s">
        <v>85</v>
      </c>
      <c r="BK368" s="217">
        <f>ROUND(I368*H368,2)</f>
        <v>0</v>
      </c>
      <c r="BL368" s="13" t="s">
        <v>136</v>
      </c>
      <c r="BM368" s="216" t="s">
        <v>654</v>
      </c>
    </row>
    <row r="369" s="2" customFormat="1">
      <c r="A369" s="34"/>
      <c r="B369" s="35"/>
      <c r="C369" s="36"/>
      <c r="D369" s="218" t="s">
        <v>137</v>
      </c>
      <c r="E369" s="36"/>
      <c r="F369" s="219" t="s">
        <v>655</v>
      </c>
      <c r="G369" s="36"/>
      <c r="H369" s="36"/>
      <c r="I369" s="220"/>
      <c r="J369" s="36"/>
      <c r="K369" s="36"/>
      <c r="L369" s="40"/>
      <c r="M369" s="221"/>
      <c r="N369" s="222"/>
      <c r="O369" s="87"/>
      <c r="P369" s="87"/>
      <c r="Q369" s="87"/>
      <c r="R369" s="87"/>
      <c r="S369" s="87"/>
      <c r="T369" s="88"/>
      <c r="U369" s="34"/>
      <c r="V369" s="34"/>
      <c r="W369" s="34"/>
      <c r="X369" s="34"/>
      <c r="Y369" s="34"/>
      <c r="Z369" s="34"/>
      <c r="AA369" s="34"/>
      <c r="AB369" s="34"/>
      <c r="AC369" s="34"/>
      <c r="AD369" s="34"/>
      <c r="AE369" s="34"/>
      <c r="AT369" s="13" t="s">
        <v>137</v>
      </c>
      <c r="AU369" s="13" t="s">
        <v>85</v>
      </c>
    </row>
    <row r="370" s="11" customFormat="1" ht="25.92" customHeight="1">
      <c r="A370" s="11"/>
      <c r="B370" s="189"/>
      <c r="C370" s="190"/>
      <c r="D370" s="191" t="s">
        <v>76</v>
      </c>
      <c r="E370" s="192" t="s">
        <v>656</v>
      </c>
      <c r="F370" s="192" t="s">
        <v>657</v>
      </c>
      <c r="G370" s="190"/>
      <c r="H370" s="190"/>
      <c r="I370" s="193"/>
      <c r="J370" s="194">
        <f>BK370</f>
        <v>0</v>
      </c>
      <c r="K370" s="190"/>
      <c r="L370" s="195"/>
      <c r="M370" s="196"/>
      <c r="N370" s="197"/>
      <c r="O370" s="197"/>
      <c r="P370" s="198">
        <f>SUM(P371:P552)</f>
        <v>0</v>
      </c>
      <c r="Q370" s="197"/>
      <c r="R370" s="198">
        <f>SUM(R371:R552)</f>
        <v>0</v>
      </c>
      <c r="S370" s="197"/>
      <c r="T370" s="199">
        <f>SUM(T371:T552)</f>
        <v>0</v>
      </c>
      <c r="U370" s="11"/>
      <c r="V370" s="11"/>
      <c r="W370" s="11"/>
      <c r="X370" s="11"/>
      <c r="Y370" s="11"/>
      <c r="Z370" s="11"/>
      <c r="AA370" s="11"/>
      <c r="AB370" s="11"/>
      <c r="AC370" s="11"/>
      <c r="AD370" s="11"/>
      <c r="AE370" s="11"/>
      <c r="AR370" s="200" t="s">
        <v>85</v>
      </c>
      <c r="AT370" s="201" t="s">
        <v>76</v>
      </c>
      <c r="AU370" s="201" t="s">
        <v>77</v>
      </c>
      <c r="AY370" s="200" t="s">
        <v>130</v>
      </c>
      <c r="BK370" s="202">
        <f>SUM(BK371:BK552)</f>
        <v>0</v>
      </c>
    </row>
    <row r="371" s="2" customFormat="1" ht="37.8" customHeight="1">
      <c r="A371" s="34"/>
      <c r="B371" s="35"/>
      <c r="C371" s="203" t="s">
        <v>382</v>
      </c>
      <c r="D371" s="203" t="s">
        <v>131</v>
      </c>
      <c r="E371" s="204" t="s">
        <v>658</v>
      </c>
      <c r="F371" s="205" t="s">
        <v>659</v>
      </c>
      <c r="G371" s="206" t="s">
        <v>134</v>
      </c>
      <c r="H371" s="207">
        <v>2</v>
      </c>
      <c r="I371" s="208"/>
      <c r="J371" s="209">
        <f>ROUND(I371*H371,2)</f>
        <v>0</v>
      </c>
      <c r="K371" s="210"/>
      <c r="L371" s="211"/>
      <c r="M371" s="212" t="s">
        <v>1</v>
      </c>
      <c r="N371" s="213" t="s">
        <v>42</v>
      </c>
      <c r="O371" s="87"/>
      <c r="P371" s="214">
        <f>O371*H371</f>
        <v>0</v>
      </c>
      <c r="Q371" s="214">
        <v>0</v>
      </c>
      <c r="R371" s="214">
        <f>Q371*H371</f>
        <v>0</v>
      </c>
      <c r="S371" s="214">
        <v>0</v>
      </c>
      <c r="T371" s="215">
        <f>S371*H371</f>
        <v>0</v>
      </c>
      <c r="U371" s="34"/>
      <c r="V371" s="34"/>
      <c r="W371" s="34"/>
      <c r="X371" s="34"/>
      <c r="Y371" s="34"/>
      <c r="Z371" s="34"/>
      <c r="AA371" s="34"/>
      <c r="AB371" s="34"/>
      <c r="AC371" s="34"/>
      <c r="AD371" s="34"/>
      <c r="AE371" s="34"/>
      <c r="AR371" s="216" t="s">
        <v>135</v>
      </c>
      <c r="AT371" s="216" t="s">
        <v>131</v>
      </c>
      <c r="AU371" s="216" t="s">
        <v>85</v>
      </c>
      <c r="AY371" s="13" t="s">
        <v>130</v>
      </c>
      <c r="BE371" s="217">
        <f>IF(N371="základní",J371,0)</f>
        <v>0</v>
      </c>
      <c r="BF371" s="217">
        <f>IF(N371="snížená",J371,0)</f>
        <v>0</v>
      </c>
      <c r="BG371" s="217">
        <f>IF(N371="zákl. přenesená",J371,0)</f>
        <v>0</v>
      </c>
      <c r="BH371" s="217">
        <f>IF(N371="sníž. přenesená",J371,0)</f>
        <v>0</v>
      </c>
      <c r="BI371" s="217">
        <f>IF(N371="nulová",J371,0)</f>
        <v>0</v>
      </c>
      <c r="BJ371" s="13" t="s">
        <v>85</v>
      </c>
      <c r="BK371" s="217">
        <f>ROUND(I371*H371,2)</f>
        <v>0</v>
      </c>
      <c r="BL371" s="13" t="s">
        <v>136</v>
      </c>
      <c r="BM371" s="216" t="s">
        <v>660</v>
      </c>
    </row>
    <row r="372" s="2" customFormat="1">
      <c r="A372" s="34"/>
      <c r="B372" s="35"/>
      <c r="C372" s="36"/>
      <c r="D372" s="218" t="s">
        <v>137</v>
      </c>
      <c r="E372" s="36"/>
      <c r="F372" s="219" t="s">
        <v>661</v>
      </c>
      <c r="G372" s="36"/>
      <c r="H372" s="36"/>
      <c r="I372" s="220"/>
      <c r="J372" s="36"/>
      <c r="K372" s="36"/>
      <c r="L372" s="40"/>
      <c r="M372" s="221"/>
      <c r="N372" s="222"/>
      <c r="O372" s="87"/>
      <c r="P372" s="87"/>
      <c r="Q372" s="87"/>
      <c r="R372" s="87"/>
      <c r="S372" s="87"/>
      <c r="T372" s="88"/>
      <c r="U372" s="34"/>
      <c r="V372" s="34"/>
      <c r="W372" s="34"/>
      <c r="X372" s="34"/>
      <c r="Y372" s="34"/>
      <c r="Z372" s="34"/>
      <c r="AA372" s="34"/>
      <c r="AB372" s="34"/>
      <c r="AC372" s="34"/>
      <c r="AD372" s="34"/>
      <c r="AE372" s="34"/>
      <c r="AT372" s="13" t="s">
        <v>137</v>
      </c>
      <c r="AU372" s="13" t="s">
        <v>85</v>
      </c>
    </row>
    <row r="373" s="2" customFormat="1" ht="37.8" customHeight="1">
      <c r="A373" s="34"/>
      <c r="B373" s="35"/>
      <c r="C373" s="203" t="s">
        <v>662</v>
      </c>
      <c r="D373" s="203" t="s">
        <v>131</v>
      </c>
      <c r="E373" s="204" t="s">
        <v>663</v>
      </c>
      <c r="F373" s="205" t="s">
        <v>659</v>
      </c>
      <c r="G373" s="206" t="s">
        <v>134</v>
      </c>
      <c r="H373" s="207">
        <v>0.10000000000000001</v>
      </c>
      <c r="I373" s="208"/>
      <c r="J373" s="209">
        <f>ROUND(I373*H373,2)</f>
        <v>0</v>
      </c>
      <c r="K373" s="210"/>
      <c r="L373" s="211"/>
      <c r="M373" s="212" t="s">
        <v>1</v>
      </c>
      <c r="N373" s="213" t="s">
        <v>42</v>
      </c>
      <c r="O373" s="87"/>
      <c r="P373" s="214">
        <f>O373*H373</f>
        <v>0</v>
      </c>
      <c r="Q373" s="214">
        <v>0</v>
      </c>
      <c r="R373" s="214">
        <f>Q373*H373</f>
        <v>0</v>
      </c>
      <c r="S373" s="214">
        <v>0</v>
      </c>
      <c r="T373" s="215">
        <f>S373*H373</f>
        <v>0</v>
      </c>
      <c r="U373" s="34"/>
      <c r="V373" s="34"/>
      <c r="W373" s="34"/>
      <c r="X373" s="34"/>
      <c r="Y373" s="34"/>
      <c r="Z373" s="34"/>
      <c r="AA373" s="34"/>
      <c r="AB373" s="34"/>
      <c r="AC373" s="34"/>
      <c r="AD373" s="34"/>
      <c r="AE373" s="34"/>
      <c r="AR373" s="216" t="s">
        <v>135</v>
      </c>
      <c r="AT373" s="216" t="s">
        <v>131</v>
      </c>
      <c r="AU373" s="216" t="s">
        <v>85</v>
      </c>
      <c r="AY373" s="13" t="s">
        <v>130</v>
      </c>
      <c r="BE373" s="217">
        <f>IF(N373="základní",J373,0)</f>
        <v>0</v>
      </c>
      <c r="BF373" s="217">
        <f>IF(N373="snížená",J373,0)</f>
        <v>0</v>
      </c>
      <c r="BG373" s="217">
        <f>IF(N373="zákl. přenesená",J373,0)</f>
        <v>0</v>
      </c>
      <c r="BH373" s="217">
        <f>IF(N373="sníž. přenesená",J373,0)</f>
        <v>0</v>
      </c>
      <c r="BI373" s="217">
        <f>IF(N373="nulová",J373,0)</f>
        <v>0</v>
      </c>
      <c r="BJ373" s="13" t="s">
        <v>85</v>
      </c>
      <c r="BK373" s="217">
        <f>ROUND(I373*H373,2)</f>
        <v>0</v>
      </c>
      <c r="BL373" s="13" t="s">
        <v>136</v>
      </c>
      <c r="BM373" s="216" t="s">
        <v>664</v>
      </c>
    </row>
    <row r="374" s="2" customFormat="1">
      <c r="A374" s="34"/>
      <c r="B374" s="35"/>
      <c r="C374" s="36"/>
      <c r="D374" s="218" t="s">
        <v>137</v>
      </c>
      <c r="E374" s="36"/>
      <c r="F374" s="219" t="s">
        <v>665</v>
      </c>
      <c r="G374" s="36"/>
      <c r="H374" s="36"/>
      <c r="I374" s="220"/>
      <c r="J374" s="36"/>
      <c r="K374" s="36"/>
      <c r="L374" s="40"/>
      <c r="M374" s="221"/>
      <c r="N374" s="222"/>
      <c r="O374" s="87"/>
      <c r="P374" s="87"/>
      <c r="Q374" s="87"/>
      <c r="R374" s="87"/>
      <c r="S374" s="87"/>
      <c r="T374" s="88"/>
      <c r="U374" s="34"/>
      <c r="V374" s="34"/>
      <c r="W374" s="34"/>
      <c r="X374" s="34"/>
      <c r="Y374" s="34"/>
      <c r="Z374" s="34"/>
      <c r="AA374" s="34"/>
      <c r="AB374" s="34"/>
      <c r="AC374" s="34"/>
      <c r="AD374" s="34"/>
      <c r="AE374" s="34"/>
      <c r="AT374" s="13" t="s">
        <v>137</v>
      </c>
      <c r="AU374" s="13" t="s">
        <v>85</v>
      </c>
    </row>
    <row r="375" s="2" customFormat="1" ht="37.8" customHeight="1">
      <c r="A375" s="34"/>
      <c r="B375" s="35"/>
      <c r="C375" s="203" t="s">
        <v>386</v>
      </c>
      <c r="D375" s="203" t="s">
        <v>131</v>
      </c>
      <c r="E375" s="204" t="s">
        <v>666</v>
      </c>
      <c r="F375" s="205" t="s">
        <v>667</v>
      </c>
      <c r="G375" s="206" t="s">
        <v>134</v>
      </c>
      <c r="H375" s="207">
        <v>2</v>
      </c>
      <c r="I375" s="208"/>
      <c r="J375" s="209">
        <f>ROUND(I375*H375,2)</f>
        <v>0</v>
      </c>
      <c r="K375" s="210"/>
      <c r="L375" s="211"/>
      <c r="M375" s="212" t="s">
        <v>1</v>
      </c>
      <c r="N375" s="213" t="s">
        <v>42</v>
      </c>
      <c r="O375" s="87"/>
      <c r="P375" s="214">
        <f>O375*H375</f>
        <v>0</v>
      </c>
      <c r="Q375" s="214">
        <v>0</v>
      </c>
      <c r="R375" s="214">
        <f>Q375*H375</f>
        <v>0</v>
      </c>
      <c r="S375" s="214">
        <v>0</v>
      </c>
      <c r="T375" s="215">
        <f>S375*H375</f>
        <v>0</v>
      </c>
      <c r="U375" s="34"/>
      <c r="V375" s="34"/>
      <c r="W375" s="34"/>
      <c r="X375" s="34"/>
      <c r="Y375" s="34"/>
      <c r="Z375" s="34"/>
      <c r="AA375" s="34"/>
      <c r="AB375" s="34"/>
      <c r="AC375" s="34"/>
      <c r="AD375" s="34"/>
      <c r="AE375" s="34"/>
      <c r="AR375" s="216" t="s">
        <v>135</v>
      </c>
      <c r="AT375" s="216" t="s">
        <v>131</v>
      </c>
      <c r="AU375" s="216" t="s">
        <v>85</v>
      </c>
      <c r="AY375" s="13" t="s">
        <v>130</v>
      </c>
      <c r="BE375" s="217">
        <f>IF(N375="základní",J375,0)</f>
        <v>0</v>
      </c>
      <c r="BF375" s="217">
        <f>IF(N375="snížená",J375,0)</f>
        <v>0</v>
      </c>
      <c r="BG375" s="217">
        <f>IF(N375="zákl. přenesená",J375,0)</f>
        <v>0</v>
      </c>
      <c r="BH375" s="217">
        <f>IF(N375="sníž. přenesená",J375,0)</f>
        <v>0</v>
      </c>
      <c r="BI375" s="217">
        <f>IF(N375="nulová",J375,0)</f>
        <v>0</v>
      </c>
      <c r="BJ375" s="13" t="s">
        <v>85</v>
      </c>
      <c r="BK375" s="217">
        <f>ROUND(I375*H375,2)</f>
        <v>0</v>
      </c>
      <c r="BL375" s="13" t="s">
        <v>136</v>
      </c>
      <c r="BM375" s="216" t="s">
        <v>668</v>
      </c>
    </row>
    <row r="376" s="2" customFormat="1">
      <c r="A376" s="34"/>
      <c r="B376" s="35"/>
      <c r="C376" s="36"/>
      <c r="D376" s="218" t="s">
        <v>137</v>
      </c>
      <c r="E376" s="36"/>
      <c r="F376" s="219" t="s">
        <v>669</v>
      </c>
      <c r="G376" s="36"/>
      <c r="H376" s="36"/>
      <c r="I376" s="220"/>
      <c r="J376" s="36"/>
      <c r="K376" s="36"/>
      <c r="L376" s="40"/>
      <c r="M376" s="221"/>
      <c r="N376" s="222"/>
      <c r="O376" s="87"/>
      <c r="P376" s="87"/>
      <c r="Q376" s="87"/>
      <c r="R376" s="87"/>
      <c r="S376" s="87"/>
      <c r="T376" s="88"/>
      <c r="U376" s="34"/>
      <c r="V376" s="34"/>
      <c r="W376" s="34"/>
      <c r="X376" s="34"/>
      <c r="Y376" s="34"/>
      <c r="Z376" s="34"/>
      <c r="AA376" s="34"/>
      <c r="AB376" s="34"/>
      <c r="AC376" s="34"/>
      <c r="AD376" s="34"/>
      <c r="AE376" s="34"/>
      <c r="AT376" s="13" t="s">
        <v>137</v>
      </c>
      <c r="AU376" s="13" t="s">
        <v>85</v>
      </c>
    </row>
    <row r="377" s="2" customFormat="1" ht="37.8" customHeight="1">
      <c r="A377" s="34"/>
      <c r="B377" s="35"/>
      <c r="C377" s="203" t="s">
        <v>670</v>
      </c>
      <c r="D377" s="203" t="s">
        <v>131</v>
      </c>
      <c r="E377" s="204" t="s">
        <v>671</v>
      </c>
      <c r="F377" s="205" t="s">
        <v>667</v>
      </c>
      <c r="G377" s="206" t="s">
        <v>134</v>
      </c>
      <c r="H377" s="207">
        <v>5</v>
      </c>
      <c r="I377" s="208"/>
      <c r="J377" s="209">
        <f>ROUND(I377*H377,2)</f>
        <v>0</v>
      </c>
      <c r="K377" s="210"/>
      <c r="L377" s="211"/>
      <c r="M377" s="212" t="s">
        <v>1</v>
      </c>
      <c r="N377" s="213" t="s">
        <v>42</v>
      </c>
      <c r="O377" s="87"/>
      <c r="P377" s="214">
        <f>O377*H377</f>
        <v>0</v>
      </c>
      <c r="Q377" s="214">
        <v>0</v>
      </c>
      <c r="R377" s="214">
        <f>Q377*H377</f>
        <v>0</v>
      </c>
      <c r="S377" s="214">
        <v>0</v>
      </c>
      <c r="T377" s="215">
        <f>S377*H377</f>
        <v>0</v>
      </c>
      <c r="U377" s="34"/>
      <c r="V377" s="34"/>
      <c r="W377" s="34"/>
      <c r="X377" s="34"/>
      <c r="Y377" s="34"/>
      <c r="Z377" s="34"/>
      <c r="AA377" s="34"/>
      <c r="AB377" s="34"/>
      <c r="AC377" s="34"/>
      <c r="AD377" s="34"/>
      <c r="AE377" s="34"/>
      <c r="AR377" s="216" t="s">
        <v>135</v>
      </c>
      <c r="AT377" s="216" t="s">
        <v>131</v>
      </c>
      <c r="AU377" s="216" t="s">
        <v>85</v>
      </c>
      <c r="AY377" s="13" t="s">
        <v>130</v>
      </c>
      <c r="BE377" s="217">
        <f>IF(N377="základní",J377,0)</f>
        <v>0</v>
      </c>
      <c r="BF377" s="217">
        <f>IF(N377="snížená",J377,0)</f>
        <v>0</v>
      </c>
      <c r="BG377" s="217">
        <f>IF(N377="zákl. přenesená",J377,0)</f>
        <v>0</v>
      </c>
      <c r="BH377" s="217">
        <f>IF(N377="sníž. přenesená",J377,0)</f>
        <v>0</v>
      </c>
      <c r="BI377" s="217">
        <f>IF(N377="nulová",J377,0)</f>
        <v>0</v>
      </c>
      <c r="BJ377" s="13" t="s">
        <v>85</v>
      </c>
      <c r="BK377" s="217">
        <f>ROUND(I377*H377,2)</f>
        <v>0</v>
      </c>
      <c r="BL377" s="13" t="s">
        <v>136</v>
      </c>
      <c r="BM377" s="216" t="s">
        <v>672</v>
      </c>
    </row>
    <row r="378" s="2" customFormat="1">
      <c r="A378" s="34"/>
      <c r="B378" s="35"/>
      <c r="C378" s="36"/>
      <c r="D378" s="218" t="s">
        <v>137</v>
      </c>
      <c r="E378" s="36"/>
      <c r="F378" s="219" t="s">
        <v>673</v>
      </c>
      <c r="G378" s="36"/>
      <c r="H378" s="36"/>
      <c r="I378" s="220"/>
      <c r="J378" s="36"/>
      <c r="K378" s="36"/>
      <c r="L378" s="40"/>
      <c r="M378" s="221"/>
      <c r="N378" s="222"/>
      <c r="O378" s="87"/>
      <c r="P378" s="87"/>
      <c r="Q378" s="87"/>
      <c r="R378" s="87"/>
      <c r="S378" s="87"/>
      <c r="T378" s="88"/>
      <c r="U378" s="34"/>
      <c r="V378" s="34"/>
      <c r="W378" s="34"/>
      <c r="X378" s="34"/>
      <c r="Y378" s="34"/>
      <c r="Z378" s="34"/>
      <c r="AA378" s="34"/>
      <c r="AB378" s="34"/>
      <c r="AC378" s="34"/>
      <c r="AD378" s="34"/>
      <c r="AE378" s="34"/>
      <c r="AT378" s="13" t="s">
        <v>137</v>
      </c>
      <c r="AU378" s="13" t="s">
        <v>85</v>
      </c>
    </row>
    <row r="379" s="2" customFormat="1" ht="37.8" customHeight="1">
      <c r="A379" s="34"/>
      <c r="B379" s="35"/>
      <c r="C379" s="203" t="s">
        <v>391</v>
      </c>
      <c r="D379" s="203" t="s">
        <v>131</v>
      </c>
      <c r="E379" s="204" t="s">
        <v>674</v>
      </c>
      <c r="F379" s="205" t="s">
        <v>675</v>
      </c>
      <c r="G379" s="206" t="s">
        <v>134</v>
      </c>
      <c r="H379" s="207">
        <v>0.10000000000000001</v>
      </c>
      <c r="I379" s="208"/>
      <c r="J379" s="209">
        <f>ROUND(I379*H379,2)</f>
        <v>0</v>
      </c>
      <c r="K379" s="210"/>
      <c r="L379" s="211"/>
      <c r="M379" s="212" t="s">
        <v>1</v>
      </c>
      <c r="N379" s="213" t="s">
        <v>42</v>
      </c>
      <c r="O379" s="87"/>
      <c r="P379" s="214">
        <f>O379*H379</f>
        <v>0</v>
      </c>
      <c r="Q379" s="214">
        <v>0</v>
      </c>
      <c r="R379" s="214">
        <f>Q379*H379</f>
        <v>0</v>
      </c>
      <c r="S379" s="214">
        <v>0</v>
      </c>
      <c r="T379" s="215">
        <f>S379*H379</f>
        <v>0</v>
      </c>
      <c r="U379" s="34"/>
      <c r="V379" s="34"/>
      <c r="W379" s="34"/>
      <c r="X379" s="34"/>
      <c r="Y379" s="34"/>
      <c r="Z379" s="34"/>
      <c r="AA379" s="34"/>
      <c r="AB379" s="34"/>
      <c r="AC379" s="34"/>
      <c r="AD379" s="34"/>
      <c r="AE379" s="34"/>
      <c r="AR379" s="216" t="s">
        <v>135</v>
      </c>
      <c r="AT379" s="216" t="s">
        <v>131</v>
      </c>
      <c r="AU379" s="216" t="s">
        <v>85</v>
      </c>
      <c r="AY379" s="13" t="s">
        <v>130</v>
      </c>
      <c r="BE379" s="217">
        <f>IF(N379="základní",J379,0)</f>
        <v>0</v>
      </c>
      <c r="BF379" s="217">
        <f>IF(N379="snížená",J379,0)</f>
        <v>0</v>
      </c>
      <c r="BG379" s="217">
        <f>IF(N379="zákl. přenesená",J379,0)</f>
        <v>0</v>
      </c>
      <c r="BH379" s="217">
        <f>IF(N379="sníž. přenesená",J379,0)</f>
        <v>0</v>
      </c>
      <c r="BI379" s="217">
        <f>IF(N379="nulová",J379,0)</f>
        <v>0</v>
      </c>
      <c r="BJ379" s="13" t="s">
        <v>85</v>
      </c>
      <c r="BK379" s="217">
        <f>ROUND(I379*H379,2)</f>
        <v>0</v>
      </c>
      <c r="BL379" s="13" t="s">
        <v>136</v>
      </c>
      <c r="BM379" s="216" t="s">
        <v>676</v>
      </c>
    </row>
    <row r="380" s="2" customFormat="1">
      <c r="A380" s="34"/>
      <c r="B380" s="35"/>
      <c r="C380" s="36"/>
      <c r="D380" s="218" t="s">
        <v>137</v>
      </c>
      <c r="E380" s="36"/>
      <c r="F380" s="219" t="s">
        <v>677</v>
      </c>
      <c r="G380" s="36"/>
      <c r="H380" s="36"/>
      <c r="I380" s="220"/>
      <c r="J380" s="36"/>
      <c r="K380" s="36"/>
      <c r="L380" s="40"/>
      <c r="M380" s="221"/>
      <c r="N380" s="222"/>
      <c r="O380" s="87"/>
      <c r="P380" s="87"/>
      <c r="Q380" s="87"/>
      <c r="R380" s="87"/>
      <c r="S380" s="87"/>
      <c r="T380" s="88"/>
      <c r="U380" s="34"/>
      <c r="V380" s="34"/>
      <c r="W380" s="34"/>
      <c r="X380" s="34"/>
      <c r="Y380" s="34"/>
      <c r="Z380" s="34"/>
      <c r="AA380" s="34"/>
      <c r="AB380" s="34"/>
      <c r="AC380" s="34"/>
      <c r="AD380" s="34"/>
      <c r="AE380" s="34"/>
      <c r="AT380" s="13" t="s">
        <v>137</v>
      </c>
      <c r="AU380" s="13" t="s">
        <v>85</v>
      </c>
    </row>
    <row r="381" s="2" customFormat="1" ht="37.8" customHeight="1">
      <c r="A381" s="34"/>
      <c r="B381" s="35"/>
      <c r="C381" s="203" t="s">
        <v>678</v>
      </c>
      <c r="D381" s="203" t="s">
        <v>131</v>
      </c>
      <c r="E381" s="204" t="s">
        <v>679</v>
      </c>
      <c r="F381" s="205" t="s">
        <v>675</v>
      </c>
      <c r="G381" s="206" t="s">
        <v>134</v>
      </c>
      <c r="H381" s="207">
        <v>0.10000000000000001</v>
      </c>
      <c r="I381" s="208"/>
      <c r="J381" s="209">
        <f>ROUND(I381*H381,2)</f>
        <v>0</v>
      </c>
      <c r="K381" s="210"/>
      <c r="L381" s="211"/>
      <c r="M381" s="212" t="s">
        <v>1</v>
      </c>
      <c r="N381" s="213" t="s">
        <v>42</v>
      </c>
      <c r="O381" s="87"/>
      <c r="P381" s="214">
        <f>O381*H381</f>
        <v>0</v>
      </c>
      <c r="Q381" s="214">
        <v>0</v>
      </c>
      <c r="R381" s="214">
        <f>Q381*H381</f>
        <v>0</v>
      </c>
      <c r="S381" s="214">
        <v>0</v>
      </c>
      <c r="T381" s="215">
        <f>S381*H381</f>
        <v>0</v>
      </c>
      <c r="U381" s="34"/>
      <c r="V381" s="34"/>
      <c r="W381" s="34"/>
      <c r="X381" s="34"/>
      <c r="Y381" s="34"/>
      <c r="Z381" s="34"/>
      <c r="AA381" s="34"/>
      <c r="AB381" s="34"/>
      <c r="AC381" s="34"/>
      <c r="AD381" s="34"/>
      <c r="AE381" s="34"/>
      <c r="AR381" s="216" t="s">
        <v>135</v>
      </c>
      <c r="AT381" s="216" t="s">
        <v>131</v>
      </c>
      <c r="AU381" s="216" t="s">
        <v>85</v>
      </c>
      <c r="AY381" s="13" t="s">
        <v>130</v>
      </c>
      <c r="BE381" s="217">
        <f>IF(N381="základní",J381,0)</f>
        <v>0</v>
      </c>
      <c r="BF381" s="217">
        <f>IF(N381="snížená",J381,0)</f>
        <v>0</v>
      </c>
      <c r="BG381" s="217">
        <f>IF(N381="zákl. přenesená",J381,0)</f>
        <v>0</v>
      </c>
      <c r="BH381" s="217">
        <f>IF(N381="sníž. přenesená",J381,0)</f>
        <v>0</v>
      </c>
      <c r="BI381" s="217">
        <f>IF(N381="nulová",J381,0)</f>
        <v>0</v>
      </c>
      <c r="BJ381" s="13" t="s">
        <v>85</v>
      </c>
      <c r="BK381" s="217">
        <f>ROUND(I381*H381,2)</f>
        <v>0</v>
      </c>
      <c r="BL381" s="13" t="s">
        <v>136</v>
      </c>
      <c r="BM381" s="216" t="s">
        <v>680</v>
      </c>
    </row>
    <row r="382" s="2" customFormat="1">
      <c r="A382" s="34"/>
      <c r="B382" s="35"/>
      <c r="C382" s="36"/>
      <c r="D382" s="218" t="s">
        <v>137</v>
      </c>
      <c r="E382" s="36"/>
      <c r="F382" s="219" t="s">
        <v>681</v>
      </c>
      <c r="G382" s="36"/>
      <c r="H382" s="36"/>
      <c r="I382" s="220"/>
      <c r="J382" s="36"/>
      <c r="K382" s="36"/>
      <c r="L382" s="40"/>
      <c r="M382" s="221"/>
      <c r="N382" s="222"/>
      <c r="O382" s="87"/>
      <c r="P382" s="87"/>
      <c r="Q382" s="87"/>
      <c r="R382" s="87"/>
      <c r="S382" s="87"/>
      <c r="T382" s="88"/>
      <c r="U382" s="34"/>
      <c r="V382" s="34"/>
      <c r="W382" s="34"/>
      <c r="X382" s="34"/>
      <c r="Y382" s="34"/>
      <c r="Z382" s="34"/>
      <c r="AA382" s="34"/>
      <c r="AB382" s="34"/>
      <c r="AC382" s="34"/>
      <c r="AD382" s="34"/>
      <c r="AE382" s="34"/>
      <c r="AT382" s="13" t="s">
        <v>137</v>
      </c>
      <c r="AU382" s="13" t="s">
        <v>85</v>
      </c>
    </row>
    <row r="383" s="2" customFormat="1" ht="37.8" customHeight="1">
      <c r="A383" s="34"/>
      <c r="B383" s="35"/>
      <c r="C383" s="203" t="s">
        <v>395</v>
      </c>
      <c r="D383" s="203" t="s">
        <v>131</v>
      </c>
      <c r="E383" s="204" t="s">
        <v>682</v>
      </c>
      <c r="F383" s="205" t="s">
        <v>683</v>
      </c>
      <c r="G383" s="206" t="s">
        <v>134</v>
      </c>
      <c r="H383" s="207">
        <v>2</v>
      </c>
      <c r="I383" s="208"/>
      <c r="J383" s="209">
        <f>ROUND(I383*H383,2)</f>
        <v>0</v>
      </c>
      <c r="K383" s="210"/>
      <c r="L383" s="211"/>
      <c r="M383" s="212" t="s">
        <v>1</v>
      </c>
      <c r="N383" s="213" t="s">
        <v>42</v>
      </c>
      <c r="O383" s="87"/>
      <c r="P383" s="214">
        <f>O383*H383</f>
        <v>0</v>
      </c>
      <c r="Q383" s="214">
        <v>0</v>
      </c>
      <c r="R383" s="214">
        <f>Q383*H383</f>
        <v>0</v>
      </c>
      <c r="S383" s="214">
        <v>0</v>
      </c>
      <c r="T383" s="215">
        <f>S383*H383</f>
        <v>0</v>
      </c>
      <c r="U383" s="34"/>
      <c r="V383" s="34"/>
      <c r="W383" s="34"/>
      <c r="X383" s="34"/>
      <c r="Y383" s="34"/>
      <c r="Z383" s="34"/>
      <c r="AA383" s="34"/>
      <c r="AB383" s="34"/>
      <c r="AC383" s="34"/>
      <c r="AD383" s="34"/>
      <c r="AE383" s="34"/>
      <c r="AR383" s="216" t="s">
        <v>135</v>
      </c>
      <c r="AT383" s="216" t="s">
        <v>131</v>
      </c>
      <c r="AU383" s="216" t="s">
        <v>85</v>
      </c>
      <c r="AY383" s="13" t="s">
        <v>130</v>
      </c>
      <c r="BE383" s="217">
        <f>IF(N383="základní",J383,0)</f>
        <v>0</v>
      </c>
      <c r="BF383" s="217">
        <f>IF(N383="snížená",J383,0)</f>
        <v>0</v>
      </c>
      <c r="BG383" s="217">
        <f>IF(N383="zákl. přenesená",J383,0)</f>
        <v>0</v>
      </c>
      <c r="BH383" s="217">
        <f>IF(N383="sníž. přenesená",J383,0)</f>
        <v>0</v>
      </c>
      <c r="BI383" s="217">
        <f>IF(N383="nulová",J383,0)</f>
        <v>0</v>
      </c>
      <c r="BJ383" s="13" t="s">
        <v>85</v>
      </c>
      <c r="BK383" s="217">
        <f>ROUND(I383*H383,2)</f>
        <v>0</v>
      </c>
      <c r="BL383" s="13" t="s">
        <v>136</v>
      </c>
      <c r="BM383" s="216" t="s">
        <v>684</v>
      </c>
    </row>
    <row r="384" s="2" customFormat="1">
      <c r="A384" s="34"/>
      <c r="B384" s="35"/>
      <c r="C384" s="36"/>
      <c r="D384" s="218" t="s">
        <v>137</v>
      </c>
      <c r="E384" s="36"/>
      <c r="F384" s="219" t="s">
        <v>685</v>
      </c>
      <c r="G384" s="36"/>
      <c r="H384" s="36"/>
      <c r="I384" s="220"/>
      <c r="J384" s="36"/>
      <c r="K384" s="36"/>
      <c r="L384" s="40"/>
      <c r="M384" s="221"/>
      <c r="N384" s="222"/>
      <c r="O384" s="87"/>
      <c r="P384" s="87"/>
      <c r="Q384" s="87"/>
      <c r="R384" s="87"/>
      <c r="S384" s="87"/>
      <c r="T384" s="88"/>
      <c r="U384" s="34"/>
      <c r="V384" s="34"/>
      <c r="W384" s="34"/>
      <c r="X384" s="34"/>
      <c r="Y384" s="34"/>
      <c r="Z384" s="34"/>
      <c r="AA384" s="34"/>
      <c r="AB384" s="34"/>
      <c r="AC384" s="34"/>
      <c r="AD384" s="34"/>
      <c r="AE384" s="34"/>
      <c r="AT384" s="13" t="s">
        <v>137</v>
      </c>
      <c r="AU384" s="13" t="s">
        <v>85</v>
      </c>
    </row>
    <row r="385" s="2" customFormat="1" ht="37.8" customHeight="1">
      <c r="A385" s="34"/>
      <c r="B385" s="35"/>
      <c r="C385" s="203" t="s">
        <v>686</v>
      </c>
      <c r="D385" s="203" t="s">
        <v>131</v>
      </c>
      <c r="E385" s="204" t="s">
        <v>687</v>
      </c>
      <c r="F385" s="205" t="s">
        <v>683</v>
      </c>
      <c r="G385" s="206" t="s">
        <v>134</v>
      </c>
      <c r="H385" s="207">
        <v>0.10000000000000001</v>
      </c>
      <c r="I385" s="208"/>
      <c r="J385" s="209">
        <f>ROUND(I385*H385,2)</f>
        <v>0</v>
      </c>
      <c r="K385" s="210"/>
      <c r="L385" s="211"/>
      <c r="M385" s="212" t="s">
        <v>1</v>
      </c>
      <c r="N385" s="213" t="s">
        <v>42</v>
      </c>
      <c r="O385" s="87"/>
      <c r="P385" s="214">
        <f>O385*H385</f>
        <v>0</v>
      </c>
      <c r="Q385" s="214">
        <v>0</v>
      </c>
      <c r="R385" s="214">
        <f>Q385*H385</f>
        <v>0</v>
      </c>
      <c r="S385" s="214">
        <v>0</v>
      </c>
      <c r="T385" s="215">
        <f>S385*H385</f>
        <v>0</v>
      </c>
      <c r="U385" s="34"/>
      <c r="V385" s="34"/>
      <c r="W385" s="34"/>
      <c r="X385" s="34"/>
      <c r="Y385" s="34"/>
      <c r="Z385" s="34"/>
      <c r="AA385" s="34"/>
      <c r="AB385" s="34"/>
      <c r="AC385" s="34"/>
      <c r="AD385" s="34"/>
      <c r="AE385" s="34"/>
      <c r="AR385" s="216" t="s">
        <v>135</v>
      </c>
      <c r="AT385" s="216" t="s">
        <v>131</v>
      </c>
      <c r="AU385" s="216" t="s">
        <v>85</v>
      </c>
      <c r="AY385" s="13" t="s">
        <v>130</v>
      </c>
      <c r="BE385" s="217">
        <f>IF(N385="základní",J385,0)</f>
        <v>0</v>
      </c>
      <c r="BF385" s="217">
        <f>IF(N385="snížená",J385,0)</f>
        <v>0</v>
      </c>
      <c r="BG385" s="217">
        <f>IF(N385="zákl. přenesená",J385,0)</f>
        <v>0</v>
      </c>
      <c r="BH385" s="217">
        <f>IF(N385="sníž. přenesená",J385,0)</f>
        <v>0</v>
      </c>
      <c r="BI385" s="217">
        <f>IF(N385="nulová",J385,0)</f>
        <v>0</v>
      </c>
      <c r="BJ385" s="13" t="s">
        <v>85</v>
      </c>
      <c r="BK385" s="217">
        <f>ROUND(I385*H385,2)</f>
        <v>0</v>
      </c>
      <c r="BL385" s="13" t="s">
        <v>136</v>
      </c>
      <c r="BM385" s="216" t="s">
        <v>688</v>
      </c>
    </row>
    <row r="386" s="2" customFormat="1">
      <c r="A386" s="34"/>
      <c r="B386" s="35"/>
      <c r="C386" s="36"/>
      <c r="D386" s="218" t="s">
        <v>137</v>
      </c>
      <c r="E386" s="36"/>
      <c r="F386" s="219" t="s">
        <v>689</v>
      </c>
      <c r="G386" s="36"/>
      <c r="H386" s="36"/>
      <c r="I386" s="220"/>
      <c r="J386" s="36"/>
      <c r="K386" s="36"/>
      <c r="L386" s="40"/>
      <c r="M386" s="221"/>
      <c r="N386" s="222"/>
      <c r="O386" s="87"/>
      <c r="P386" s="87"/>
      <c r="Q386" s="87"/>
      <c r="R386" s="87"/>
      <c r="S386" s="87"/>
      <c r="T386" s="88"/>
      <c r="U386" s="34"/>
      <c r="V386" s="34"/>
      <c r="W386" s="34"/>
      <c r="X386" s="34"/>
      <c r="Y386" s="34"/>
      <c r="Z386" s="34"/>
      <c r="AA386" s="34"/>
      <c r="AB386" s="34"/>
      <c r="AC386" s="34"/>
      <c r="AD386" s="34"/>
      <c r="AE386" s="34"/>
      <c r="AT386" s="13" t="s">
        <v>137</v>
      </c>
      <c r="AU386" s="13" t="s">
        <v>85</v>
      </c>
    </row>
    <row r="387" s="2" customFormat="1" ht="37.8" customHeight="1">
      <c r="A387" s="34"/>
      <c r="B387" s="35"/>
      <c r="C387" s="203" t="s">
        <v>690</v>
      </c>
      <c r="D387" s="203" t="s">
        <v>131</v>
      </c>
      <c r="E387" s="204" t="s">
        <v>691</v>
      </c>
      <c r="F387" s="205" t="s">
        <v>692</v>
      </c>
      <c r="G387" s="206" t="s">
        <v>134</v>
      </c>
      <c r="H387" s="207">
        <v>3</v>
      </c>
      <c r="I387" s="208"/>
      <c r="J387" s="209">
        <f>ROUND(I387*H387,2)</f>
        <v>0</v>
      </c>
      <c r="K387" s="210"/>
      <c r="L387" s="211"/>
      <c r="M387" s="212" t="s">
        <v>1</v>
      </c>
      <c r="N387" s="213" t="s">
        <v>42</v>
      </c>
      <c r="O387" s="87"/>
      <c r="P387" s="214">
        <f>O387*H387</f>
        <v>0</v>
      </c>
      <c r="Q387" s="214">
        <v>0</v>
      </c>
      <c r="R387" s="214">
        <f>Q387*H387</f>
        <v>0</v>
      </c>
      <c r="S387" s="214">
        <v>0</v>
      </c>
      <c r="T387" s="215">
        <f>S387*H387</f>
        <v>0</v>
      </c>
      <c r="U387" s="34"/>
      <c r="V387" s="34"/>
      <c r="W387" s="34"/>
      <c r="X387" s="34"/>
      <c r="Y387" s="34"/>
      <c r="Z387" s="34"/>
      <c r="AA387" s="34"/>
      <c r="AB387" s="34"/>
      <c r="AC387" s="34"/>
      <c r="AD387" s="34"/>
      <c r="AE387" s="34"/>
      <c r="AR387" s="216" t="s">
        <v>135</v>
      </c>
      <c r="AT387" s="216" t="s">
        <v>131</v>
      </c>
      <c r="AU387" s="216" t="s">
        <v>85</v>
      </c>
      <c r="AY387" s="13" t="s">
        <v>130</v>
      </c>
      <c r="BE387" s="217">
        <f>IF(N387="základní",J387,0)</f>
        <v>0</v>
      </c>
      <c r="BF387" s="217">
        <f>IF(N387="snížená",J387,0)</f>
        <v>0</v>
      </c>
      <c r="BG387" s="217">
        <f>IF(N387="zákl. přenesená",J387,0)</f>
        <v>0</v>
      </c>
      <c r="BH387" s="217">
        <f>IF(N387="sníž. přenesená",J387,0)</f>
        <v>0</v>
      </c>
      <c r="BI387" s="217">
        <f>IF(N387="nulová",J387,0)</f>
        <v>0</v>
      </c>
      <c r="BJ387" s="13" t="s">
        <v>85</v>
      </c>
      <c r="BK387" s="217">
        <f>ROUND(I387*H387,2)</f>
        <v>0</v>
      </c>
      <c r="BL387" s="13" t="s">
        <v>136</v>
      </c>
      <c r="BM387" s="216" t="s">
        <v>693</v>
      </c>
    </row>
    <row r="388" s="2" customFormat="1">
      <c r="A388" s="34"/>
      <c r="B388" s="35"/>
      <c r="C388" s="36"/>
      <c r="D388" s="218" t="s">
        <v>137</v>
      </c>
      <c r="E388" s="36"/>
      <c r="F388" s="219" t="s">
        <v>694</v>
      </c>
      <c r="G388" s="36"/>
      <c r="H388" s="36"/>
      <c r="I388" s="220"/>
      <c r="J388" s="36"/>
      <c r="K388" s="36"/>
      <c r="L388" s="40"/>
      <c r="M388" s="221"/>
      <c r="N388" s="222"/>
      <c r="O388" s="87"/>
      <c r="P388" s="87"/>
      <c r="Q388" s="87"/>
      <c r="R388" s="87"/>
      <c r="S388" s="87"/>
      <c r="T388" s="88"/>
      <c r="U388" s="34"/>
      <c r="V388" s="34"/>
      <c r="W388" s="34"/>
      <c r="X388" s="34"/>
      <c r="Y388" s="34"/>
      <c r="Z388" s="34"/>
      <c r="AA388" s="34"/>
      <c r="AB388" s="34"/>
      <c r="AC388" s="34"/>
      <c r="AD388" s="34"/>
      <c r="AE388" s="34"/>
      <c r="AT388" s="13" t="s">
        <v>137</v>
      </c>
      <c r="AU388" s="13" t="s">
        <v>85</v>
      </c>
    </row>
    <row r="389" s="2" customFormat="1" ht="37.8" customHeight="1">
      <c r="A389" s="34"/>
      <c r="B389" s="35"/>
      <c r="C389" s="203" t="s">
        <v>695</v>
      </c>
      <c r="D389" s="203" t="s">
        <v>131</v>
      </c>
      <c r="E389" s="204" t="s">
        <v>696</v>
      </c>
      <c r="F389" s="205" t="s">
        <v>692</v>
      </c>
      <c r="G389" s="206" t="s">
        <v>134</v>
      </c>
      <c r="H389" s="207">
        <v>0.10000000000000001</v>
      </c>
      <c r="I389" s="208"/>
      <c r="J389" s="209">
        <f>ROUND(I389*H389,2)</f>
        <v>0</v>
      </c>
      <c r="K389" s="210"/>
      <c r="L389" s="211"/>
      <c r="M389" s="212" t="s">
        <v>1</v>
      </c>
      <c r="N389" s="213" t="s">
        <v>42</v>
      </c>
      <c r="O389" s="87"/>
      <c r="P389" s="214">
        <f>O389*H389</f>
        <v>0</v>
      </c>
      <c r="Q389" s="214">
        <v>0</v>
      </c>
      <c r="R389" s="214">
        <f>Q389*H389</f>
        <v>0</v>
      </c>
      <c r="S389" s="214">
        <v>0</v>
      </c>
      <c r="T389" s="215">
        <f>S389*H389</f>
        <v>0</v>
      </c>
      <c r="U389" s="34"/>
      <c r="V389" s="34"/>
      <c r="W389" s="34"/>
      <c r="X389" s="34"/>
      <c r="Y389" s="34"/>
      <c r="Z389" s="34"/>
      <c r="AA389" s="34"/>
      <c r="AB389" s="34"/>
      <c r="AC389" s="34"/>
      <c r="AD389" s="34"/>
      <c r="AE389" s="34"/>
      <c r="AR389" s="216" t="s">
        <v>135</v>
      </c>
      <c r="AT389" s="216" t="s">
        <v>131</v>
      </c>
      <c r="AU389" s="216" t="s">
        <v>85</v>
      </c>
      <c r="AY389" s="13" t="s">
        <v>130</v>
      </c>
      <c r="BE389" s="217">
        <f>IF(N389="základní",J389,0)</f>
        <v>0</v>
      </c>
      <c r="BF389" s="217">
        <f>IF(N389="snížená",J389,0)</f>
        <v>0</v>
      </c>
      <c r="BG389" s="217">
        <f>IF(N389="zákl. přenesená",J389,0)</f>
        <v>0</v>
      </c>
      <c r="BH389" s="217">
        <f>IF(N389="sníž. přenesená",J389,0)</f>
        <v>0</v>
      </c>
      <c r="BI389" s="217">
        <f>IF(N389="nulová",J389,0)</f>
        <v>0</v>
      </c>
      <c r="BJ389" s="13" t="s">
        <v>85</v>
      </c>
      <c r="BK389" s="217">
        <f>ROUND(I389*H389,2)</f>
        <v>0</v>
      </c>
      <c r="BL389" s="13" t="s">
        <v>136</v>
      </c>
      <c r="BM389" s="216" t="s">
        <v>697</v>
      </c>
    </row>
    <row r="390" s="2" customFormat="1">
      <c r="A390" s="34"/>
      <c r="B390" s="35"/>
      <c r="C390" s="36"/>
      <c r="D390" s="218" t="s">
        <v>137</v>
      </c>
      <c r="E390" s="36"/>
      <c r="F390" s="219" t="s">
        <v>698</v>
      </c>
      <c r="G390" s="36"/>
      <c r="H390" s="36"/>
      <c r="I390" s="220"/>
      <c r="J390" s="36"/>
      <c r="K390" s="36"/>
      <c r="L390" s="40"/>
      <c r="M390" s="221"/>
      <c r="N390" s="222"/>
      <c r="O390" s="87"/>
      <c r="P390" s="87"/>
      <c r="Q390" s="87"/>
      <c r="R390" s="87"/>
      <c r="S390" s="87"/>
      <c r="T390" s="88"/>
      <c r="U390" s="34"/>
      <c r="V390" s="34"/>
      <c r="W390" s="34"/>
      <c r="X390" s="34"/>
      <c r="Y390" s="34"/>
      <c r="Z390" s="34"/>
      <c r="AA390" s="34"/>
      <c r="AB390" s="34"/>
      <c r="AC390" s="34"/>
      <c r="AD390" s="34"/>
      <c r="AE390" s="34"/>
      <c r="AT390" s="13" t="s">
        <v>137</v>
      </c>
      <c r="AU390" s="13" t="s">
        <v>85</v>
      </c>
    </row>
    <row r="391" s="2" customFormat="1" ht="37.8" customHeight="1">
      <c r="A391" s="34"/>
      <c r="B391" s="35"/>
      <c r="C391" s="203" t="s">
        <v>402</v>
      </c>
      <c r="D391" s="203" t="s">
        <v>131</v>
      </c>
      <c r="E391" s="204" t="s">
        <v>699</v>
      </c>
      <c r="F391" s="205" t="s">
        <v>700</v>
      </c>
      <c r="G391" s="206" t="s">
        <v>134</v>
      </c>
      <c r="H391" s="207">
        <v>3</v>
      </c>
      <c r="I391" s="208"/>
      <c r="J391" s="209">
        <f>ROUND(I391*H391,2)</f>
        <v>0</v>
      </c>
      <c r="K391" s="210"/>
      <c r="L391" s="211"/>
      <c r="M391" s="212" t="s">
        <v>1</v>
      </c>
      <c r="N391" s="213" t="s">
        <v>42</v>
      </c>
      <c r="O391" s="87"/>
      <c r="P391" s="214">
        <f>O391*H391</f>
        <v>0</v>
      </c>
      <c r="Q391" s="214">
        <v>0</v>
      </c>
      <c r="R391" s="214">
        <f>Q391*H391</f>
        <v>0</v>
      </c>
      <c r="S391" s="214">
        <v>0</v>
      </c>
      <c r="T391" s="215">
        <f>S391*H391</f>
        <v>0</v>
      </c>
      <c r="U391" s="34"/>
      <c r="V391" s="34"/>
      <c r="W391" s="34"/>
      <c r="X391" s="34"/>
      <c r="Y391" s="34"/>
      <c r="Z391" s="34"/>
      <c r="AA391" s="34"/>
      <c r="AB391" s="34"/>
      <c r="AC391" s="34"/>
      <c r="AD391" s="34"/>
      <c r="AE391" s="34"/>
      <c r="AR391" s="216" t="s">
        <v>135</v>
      </c>
      <c r="AT391" s="216" t="s">
        <v>131</v>
      </c>
      <c r="AU391" s="216" t="s">
        <v>85</v>
      </c>
      <c r="AY391" s="13" t="s">
        <v>130</v>
      </c>
      <c r="BE391" s="217">
        <f>IF(N391="základní",J391,0)</f>
        <v>0</v>
      </c>
      <c r="BF391" s="217">
        <f>IF(N391="snížená",J391,0)</f>
        <v>0</v>
      </c>
      <c r="BG391" s="217">
        <f>IF(N391="zákl. přenesená",J391,0)</f>
        <v>0</v>
      </c>
      <c r="BH391" s="217">
        <f>IF(N391="sníž. přenesená",J391,0)</f>
        <v>0</v>
      </c>
      <c r="BI391" s="217">
        <f>IF(N391="nulová",J391,0)</f>
        <v>0</v>
      </c>
      <c r="BJ391" s="13" t="s">
        <v>85</v>
      </c>
      <c r="BK391" s="217">
        <f>ROUND(I391*H391,2)</f>
        <v>0</v>
      </c>
      <c r="BL391" s="13" t="s">
        <v>136</v>
      </c>
      <c r="BM391" s="216" t="s">
        <v>701</v>
      </c>
    </row>
    <row r="392" s="2" customFormat="1">
      <c r="A392" s="34"/>
      <c r="B392" s="35"/>
      <c r="C392" s="36"/>
      <c r="D392" s="218" t="s">
        <v>137</v>
      </c>
      <c r="E392" s="36"/>
      <c r="F392" s="219" t="s">
        <v>702</v>
      </c>
      <c r="G392" s="36"/>
      <c r="H392" s="36"/>
      <c r="I392" s="220"/>
      <c r="J392" s="36"/>
      <c r="K392" s="36"/>
      <c r="L392" s="40"/>
      <c r="M392" s="221"/>
      <c r="N392" s="222"/>
      <c r="O392" s="87"/>
      <c r="P392" s="87"/>
      <c r="Q392" s="87"/>
      <c r="R392" s="87"/>
      <c r="S392" s="87"/>
      <c r="T392" s="88"/>
      <c r="U392" s="34"/>
      <c r="V392" s="34"/>
      <c r="W392" s="34"/>
      <c r="X392" s="34"/>
      <c r="Y392" s="34"/>
      <c r="Z392" s="34"/>
      <c r="AA392" s="34"/>
      <c r="AB392" s="34"/>
      <c r="AC392" s="34"/>
      <c r="AD392" s="34"/>
      <c r="AE392" s="34"/>
      <c r="AT392" s="13" t="s">
        <v>137</v>
      </c>
      <c r="AU392" s="13" t="s">
        <v>85</v>
      </c>
    </row>
    <row r="393" s="2" customFormat="1" ht="37.8" customHeight="1">
      <c r="A393" s="34"/>
      <c r="B393" s="35"/>
      <c r="C393" s="203" t="s">
        <v>703</v>
      </c>
      <c r="D393" s="203" t="s">
        <v>131</v>
      </c>
      <c r="E393" s="204" t="s">
        <v>704</v>
      </c>
      <c r="F393" s="205" t="s">
        <v>700</v>
      </c>
      <c r="G393" s="206" t="s">
        <v>134</v>
      </c>
      <c r="H393" s="207">
        <v>0.10000000000000001</v>
      </c>
      <c r="I393" s="208"/>
      <c r="J393" s="209">
        <f>ROUND(I393*H393,2)</f>
        <v>0</v>
      </c>
      <c r="K393" s="210"/>
      <c r="L393" s="211"/>
      <c r="M393" s="212" t="s">
        <v>1</v>
      </c>
      <c r="N393" s="213" t="s">
        <v>42</v>
      </c>
      <c r="O393" s="87"/>
      <c r="P393" s="214">
        <f>O393*H393</f>
        <v>0</v>
      </c>
      <c r="Q393" s="214">
        <v>0</v>
      </c>
      <c r="R393" s="214">
        <f>Q393*H393</f>
        <v>0</v>
      </c>
      <c r="S393" s="214">
        <v>0</v>
      </c>
      <c r="T393" s="215">
        <f>S393*H393</f>
        <v>0</v>
      </c>
      <c r="U393" s="34"/>
      <c r="V393" s="34"/>
      <c r="W393" s="34"/>
      <c r="X393" s="34"/>
      <c r="Y393" s="34"/>
      <c r="Z393" s="34"/>
      <c r="AA393" s="34"/>
      <c r="AB393" s="34"/>
      <c r="AC393" s="34"/>
      <c r="AD393" s="34"/>
      <c r="AE393" s="34"/>
      <c r="AR393" s="216" t="s">
        <v>135</v>
      </c>
      <c r="AT393" s="216" t="s">
        <v>131</v>
      </c>
      <c r="AU393" s="216" t="s">
        <v>85</v>
      </c>
      <c r="AY393" s="13" t="s">
        <v>130</v>
      </c>
      <c r="BE393" s="217">
        <f>IF(N393="základní",J393,0)</f>
        <v>0</v>
      </c>
      <c r="BF393" s="217">
        <f>IF(N393="snížená",J393,0)</f>
        <v>0</v>
      </c>
      <c r="BG393" s="217">
        <f>IF(N393="zákl. přenesená",J393,0)</f>
        <v>0</v>
      </c>
      <c r="BH393" s="217">
        <f>IF(N393="sníž. přenesená",J393,0)</f>
        <v>0</v>
      </c>
      <c r="BI393" s="217">
        <f>IF(N393="nulová",J393,0)</f>
        <v>0</v>
      </c>
      <c r="BJ393" s="13" t="s">
        <v>85</v>
      </c>
      <c r="BK393" s="217">
        <f>ROUND(I393*H393,2)</f>
        <v>0</v>
      </c>
      <c r="BL393" s="13" t="s">
        <v>136</v>
      </c>
      <c r="BM393" s="216" t="s">
        <v>705</v>
      </c>
    </row>
    <row r="394" s="2" customFormat="1">
      <c r="A394" s="34"/>
      <c r="B394" s="35"/>
      <c r="C394" s="36"/>
      <c r="D394" s="218" t="s">
        <v>137</v>
      </c>
      <c r="E394" s="36"/>
      <c r="F394" s="219" t="s">
        <v>706</v>
      </c>
      <c r="G394" s="36"/>
      <c r="H394" s="36"/>
      <c r="I394" s="220"/>
      <c r="J394" s="36"/>
      <c r="K394" s="36"/>
      <c r="L394" s="40"/>
      <c r="M394" s="221"/>
      <c r="N394" s="222"/>
      <c r="O394" s="87"/>
      <c r="P394" s="87"/>
      <c r="Q394" s="87"/>
      <c r="R394" s="87"/>
      <c r="S394" s="87"/>
      <c r="T394" s="88"/>
      <c r="U394" s="34"/>
      <c r="V394" s="34"/>
      <c r="W394" s="34"/>
      <c r="X394" s="34"/>
      <c r="Y394" s="34"/>
      <c r="Z394" s="34"/>
      <c r="AA394" s="34"/>
      <c r="AB394" s="34"/>
      <c r="AC394" s="34"/>
      <c r="AD394" s="34"/>
      <c r="AE394" s="34"/>
      <c r="AT394" s="13" t="s">
        <v>137</v>
      </c>
      <c r="AU394" s="13" t="s">
        <v>85</v>
      </c>
    </row>
    <row r="395" s="2" customFormat="1" ht="37.8" customHeight="1">
      <c r="A395" s="34"/>
      <c r="B395" s="35"/>
      <c r="C395" s="203" t="s">
        <v>406</v>
      </c>
      <c r="D395" s="203" t="s">
        <v>131</v>
      </c>
      <c r="E395" s="204" t="s">
        <v>707</v>
      </c>
      <c r="F395" s="205" t="s">
        <v>708</v>
      </c>
      <c r="G395" s="206" t="s">
        <v>134</v>
      </c>
      <c r="H395" s="207">
        <v>3</v>
      </c>
      <c r="I395" s="208"/>
      <c r="J395" s="209">
        <f>ROUND(I395*H395,2)</f>
        <v>0</v>
      </c>
      <c r="K395" s="210"/>
      <c r="L395" s="211"/>
      <c r="M395" s="212" t="s">
        <v>1</v>
      </c>
      <c r="N395" s="213" t="s">
        <v>42</v>
      </c>
      <c r="O395" s="87"/>
      <c r="P395" s="214">
        <f>O395*H395</f>
        <v>0</v>
      </c>
      <c r="Q395" s="214">
        <v>0</v>
      </c>
      <c r="R395" s="214">
        <f>Q395*H395</f>
        <v>0</v>
      </c>
      <c r="S395" s="214">
        <v>0</v>
      </c>
      <c r="T395" s="215">
        <f>S395*H395</f>
        <v>0</v>
      </c>
      <c r="U395" s="34"/>
      <c r="V395" s="34"/>
      <c r="W395" s="34"/>
      <c r="X395" s="34"/>
      <c r="Y395" s="34"/>
      <c r="Z395" s="34"/>
      <c r="AA395" s="34"/>
      <c r="AB395" s="34"/>
      <c r="AC395" s="34"/>
      <c r="AD395" s="34"/>
      <c r="AE395" s="34"/>
      <c r="AR395" s="216" t="s">
        <v>135</v>
      </c>
      <c r="AT395" s="216" t="s">
        <v>131</v>
      </c>
      <c r="AU395" s="216" t="s">
        <v>85</v>
      </c>
      <c r="AY395" s="13" t="s">
        <v>130</v>
      </c>
      <c r="BE395" s="217">
        <f>IF(N395="základní",J395,0)</f>
        <v>0</v>
      </c>
      <c r="BF395" s="217">
        <f>IF(N395="snížená",J395,0)</f>
        <v>0</v>
      </c>
      <c r="BG395" s="217">
        <f>IF(N395="zákl. přenesená",J395,0)</f>
        <v>0</v>
      </c>
      <c r="BH395" s="217">
        <f>IF(N395="sníž. přenesená",J395,0)</f>
        <v>0</v>
      </c>
      <c r="BI395" s="217">
        <f>IF(N395="nulová",J395,0)</f>
        <v>0</v>
      </c>
      <c r="BJ395" s="13" t="s">
        <v>85</v>
      </c>
      <c r="BK395" s="217">
        <f>ROUND(I395*H395,2)</f>
        <v>0</v>
      </c>
      <c r="BL395" s="13" t="s">
        <v>136</v>
      </c>
      <c r="BM395" s="216" t="s">
        <v>709</v>
      </c>
    </row>
    <row r="396" s="2" customFormat="1">
      <c r="A396" s="34"/>
      <c r="B396" s="35"/>
      <c r="C396" s="36"/>
      <c r="D396" s="218" t="s">
        <v>137</v>
      </c>
      <c r="E396" s="36"/>
      <c r="F396" s="219" t="s">
        <v>710</v>
      </c>
      <c r="G396" s="36"/>
      <c r="H396" s="36"/>
      <c r="I396" s="220"/>
      <c r="J396" s="36"/>
      <c r="K396" s="36"/>
      <c r="L396" s="40"/>
      <c r="M396" s="221"/>
      <c r="N396" s="222"/>
      <c r="O396" s="87"/>
      <c r="P396" s="87"/>
      <c r="Q396" s="87"/>
      <c r="R396" s="87"/>
      <c r="S396" s="87"/>
      <c r="T396" s="88"/>
      <c r="U396" s="34"/>
      <c r="V396" s="34"/>
      <c r="W396" s="34"/>
      <c r="X396" s="34"/>
      <c r="Y396" s="34"/>
      <c r="Z396" s="34"/>
      <c r="AA396" s="34"/>
      <c r="AB396" s="34"/>
      <c r="AC396" s="34"/>
      <c r="AD396" s="34"/>
      <c r="AE396" s="34"/>
      <c r="AT396" s="13" t="s">
        <v>137</v>
      </c>
      <c r="AU396" s="13" t="s">
        <v>85</v>
      </c>
    </row>
    <row r="397" s="2" customFormat="1" ht="37.8" customHeight="1">
      <c r="A397" s="34"/>
      <c r="B397" s="35"/>
      <c r="C397" s="203" t="s">
        <v>711</v>
      </c>
      <c r="D397" s="203" t="s">
        <v>131</v>
      </c>
      <c r="E397" s="204" t="s">
        <v>712</v>
      </c>
      <c r="F397" s="205" t="s">
        <v>708</v>
      </c>
      <c r="G397" s="206" t="s">
        <v>134</v>
      </c>
      <c r="H397" s="207">
        <v>0.10000000000000001</v>
      </c>
      <c r="I397" s="208"/>
      <c r="J397" s="209">
        <f>ROUND(I397*H397,2)</f>
        <v>0</v>
      </c>
      <c r="K397" s="210"/>
      <c r="L397" s="211"/>
      <c r="M397" s="212" t="s">
        <v>1</v>
      </c>
      <c r="N397" s="213" t="s">
        <v>42</v>
      </c>
      <c r="O397" s="87"/>
      <c r="P397" s="214">
        <f>O397*H397</f>
        <v>0</v>
      </c>
      <c r="Q397" s="214">
        <v>0</v>
      </c>
      <c r="R397" s="214">
        <f>Q397*H397</f>
        <v>0</v>
      </c>
      <c r="S397" s="214">
        <v>0</v>
      </c>
      <c r="T397" s="215">
        <f>S397*H397</f>
        <v>0</v>
      </c>
      <c r="U397" s="34"/>
      <c r="V397" s="34"/>
      <c r="W397" s="34"/>
      <c r="X397" s="34"/>
      <c r="Y397" s="34"/>
      <c r="Z397" s="34"/>
      <c r="AA397" s="34"/>
      <c r="AB397" s="34"/>
      <c r="AC397" s="34"/>
      <c r="AD397" s="34"/>
      <c r="AE397" s="34"/>
      <c r="AR397" s="216" t="s">
        <v>135</v>
      </c>
      <c r="AT397" s="216" t="s">
        <v>131</v>
      </c>
      <c r="AU397" s="216" t="s">
        <v>85</v>
      </c>
      <c r="AY397" s="13" t="s">
        <v>130</v>
      </c>
      <c r="BE397" s="217">
        <f>IF(N397="základní",J397,0)</f>
        <v>0</v>
      </c>
      <c r="BF397" s="217">
        <f>IF(N397="snížená",J397,0)</f>
        <v>0</v>
      </c>
      <c r="BG397" s="217">
        <f>IF(N397="zákl. přenesená",J397,0)</f>
        <v>0</v>
      </c>
      <c r="BH397" s="217">
        <f>IF(N397="sníž. přenesená",J397,0)</f>
        <v>0</v>
      </c>
      <c r="BI397" s="217">
        <f>IF(N397="nulová",J397,0)</f>
        <v>0</v>
      </c>
      <c r="BJ397" s="13" t="s">
        <v>85</v>
      </c>
      <c r="BK397" s="217">
        <f>ROUND(I397*H397,2)</f>
        <v>0</v>
      </c>
      <c r="BL397" s="13" t="s">
        <v>136</v>
      </c>
      <c r="BM397" s="216" t="s">
        <v>713</v>
      </c>
    </row>
    <row r="398" s="2" customFormat="1">
      <c r="A398" s="34"/>
      <c r="B398" s="35"/>
      <c r="C398" s="36"/>
      <c r="D398" s="218" t="s">
        <v>137</v>
      </c>
      <c r="E398" s="36"/>
      <c r="F398" s="219" t="s">
        <v>714</v>
      </c>
      <c r="G398" s="36"/>
      <c r="H398" s="36"/>
      <c r="I398" s="220"/>
      <c r="J398" s="36"/>
      <c r="K398" s="36"/>
      <c r="L398" s="40"/>
      <c r="M398" s="221"/>
      <c r="N398" s="222"/>
      <c r="O398" s="87"/>
      <c r="P398" s="87"/>
      <c r="Q398" s="87"/>
      <c r="R398" s="87"/>
      <c r="S398" s="87"/>
      <c r="T398" s="88"/>
      <c r="U398" s="34"/>
      <c r="V398" s="34"/>
      <c r="W398" s="34"/>
      <c r="X398" s="34"/>
      <c r="Y398" s="34"/>
      <c r="Z398" s="34"/>
      <c r="AA398" s="34"/>
      <c r="AB398" s="34"/>
      <c r="AC398" s="34"/>
      <c r="AD398" s="34"/>
      <c r="AE398" s="34"/>
      <c r="AT398" s="13" t="s">
        <v>137</v>
      </c>
      <c r="AU398" s="13" t="s">
        <v>85</v>
      </c>
    </row>
    <row r="399" s="2" customFormat="1" ht="37.8" customHeight="1">
      <c r="A399" s="34"/>
      <c r="B399" s="35"/>
      <c r="C399" s="203" t="s">
        <v>411</v>
      </c>
      <c r="D399" s="203" t="s">
        <v>131</v>
      </c>
      <c r="E399" s="204" t="s">
        <v>715</v>
      </c>
      <c r="F399" s="205" t="s">
        <v>716</v>
      </c>
      <c r="G399" s="206" t="s">
        <v>134</v>
      </c>
      <c r="H399" s="207">
        <v>2</v>
      </c>
      <c r="I399" s="208"/>
      <c r="J399" s="209">
        <f>ROUND(I399*H399,2)</f>
        <v>0</v>
      </c>
      <c r="K399" s="210"/>
      <c r="L399" s="211"/>
      <c r="M399" s="212" t="s">
        <v>1</v>
      </c>
      <c r="N399" s="213" t="s">
        <v>42</v>
      </c>
      <c r="O399" s="87"/>
      <c r="P399" s="214">
        <f>O399*H399</f>
        <v>0</v>
      </c>
      <c r="Q399" s="214">
        <v>0</v>
      </c>
      <c r="R399" s="214">
        <f>Q399*H399</f>
        <v>0</v>
      </c>
      <c r="S399" s="214">
        <v>0</v>
      </c>
      <c r="T399" s="215">
        <f>S399*H399</f>
        <v>0</v>
      </c>
      <c r="U399" s="34"/>
      <c r="V399" s="34"/>
      <c r="W399" s="34"/>
      <c r="X399" s="34"/>
      <c r="Y399" s="34"/>
      <c r="Z399" s="34"/>
      <c r="AA399" s="34"/>
      <c r="AB399" s="34"/>
      <c r="AC399" s="34"/>
      <c r="AD399" s="34"/>
      <c r="AE399" s="34"/>
      <c r="AR399" s="216" t="s">
        <v>135</v>
      </c>
      <c r="AT399" s="216" t="s">
        <v>131</v>
      </c>
      <c r="AU399" s="216" t="s">
        <v>85</v>
      </c>
      <c r="AY399" s="13" t="s">
        <v>130</v>
      </c>
      <c r="BE399" s="217">
        <f>IF(N399="základní",J399,0)</f>
        <v>0</v>
      </c>
      <c r="BF399" s="217">
        <f>IF(N399="snížená",J399,0)</f>
        <v>0</v>
      </c>
      <c r="BG399" s="217">
        <f>IF(N399="zákl. přenesená",J399,0)</f>
        <v>0</v>
      </c>
      <c r="BH399" s="217">
        <f>IF(N399="sníž. přenesená",J399,0)</f>
        <v>0</v>
      </c>
      <c r="BI399" s="217">
        <f>IF(N399="nulová",J399,0)</f>
        <v>0</v>
      </c>
      <c r="BJ399" s="13" t="s">
        <v>85</v>
      </c>
      <c r="BK399" s="217">
        <f>ROUND(I399*H399,2)</f>
        <v>0</v>
      </c>
      <c r="BL399" s="13" t="s">
        <v>136</v>
      </c>
      <c r="BM399" s="216" t="s">
        <v>717</v>
      </c>
    </row>
    <row r="400" s="2" customFormat="1">
      <c r="A400" s="34"/>
      <c r="B400" s="35"/>
      <c r="C400" s="36"/>
      <c r="D400" s="218" t="s">
        <v>137</v>
      </c>
      <c r="E400" s="36"/>
      <c r="F400" s="219" t="s">
        <v>718</v>
      </c>
      <c r="G400" s="36"/>
      <c r="H400" s="36"/>
      <c r="I400" s="220"/>
      <c r="J400" s="36"/>
      <c r="K400" s="36"/>
      <c r="L400" s="40"/>
      <c r="M400" s="221"/>
      <c r="N400" s="222"/>
      <c r="O400" s="87"/>
      <c r="P400" s="87"/>
      <c r="Q400" s="87"/>
      <c r="R400" s="87"/>
      <c r="S400" s="87"/>
      <c r="T400" s="88"/>
      <c r="U400" s="34"/>
      <c r="V400" s="34"/>
      <c r="W400" s="34"/>
      <c r="X400" s="34"/>
      <c r="Y400" s="34"/>
      <c r="Z400" s="34"/>
      <c r="AA400" s="34"/>
      <c r="AB400" s="34"/>
      <c r="AC400" s="34"/>
      <c r="AD400" s="34"/>
      <c r="AE400" s="34"/>
      <c r="AT400" s="13" t="s">
        <v>137</v>
      </c>
      <c r="AU400" s="13" t="s">
        <v>85</v>
      </c>
    </row>
    <row r="401" s="2" customFormat="1" ht="37.8" customHeight="1">
      <c r="A401" s="34"/>
      <c r="B401" s="35"/>
      <c r="C401" s="203" t="s">
        <v>719</v>
      </c>
      <c r="D401" s="203" t="s">
        <v>131</v>
      </c>
      <c r="E401" s="204" t="s">
        <v>720</v>
      </c>
      <c r="F401" s="205" t="s">
        <v>716</v>
      </c>
      <c r="G401" s="206" t="s">
        <v>134</v>
      </c>
      <c r="H401" s="207">
        <v>0.10000000000000001</v>
      </c>
      <c r="I401" s="208"/>
      <c r="J401" s="209">
        <f>ROUND(I401*H401,2)</f>
        <v>0</v>
      </c>
      <c r="K401" s="210"/>
      <c r="L401" s="211"/>
      <c r="M401" s="212" t="s">
        <v>1</v>
      </c>
      <c r="N401" s="213" t="s">
        <v>42</v>
      </c>
      <c r="O401" s="87"/>
      <c r="P401" s="214">
        <f>O401*H401</f>
        <v>0</v>
      </c>
      <c r="Q401" s="214">
        <v>0</v>
      </c>
      <c r="R401" s="214">
        <f>Q401*H401</f>
        <v>0</v>
      </c>
      <c r="S401" s="214">
        <v>0</v>
      </c>
      <c r="T401" s="215">
        <f>S401*H401</f>
        <v>0</v>
      </c>
      <c r="U401" s="34"/>
      <c r="V401" s="34"/>
      <c r="W401" s="34"/>
      <c r="X401" s="34"/>
      <c r="Y401" s="34"/>
      <c r="Z401" s="34"/>
      <c r="AA401" s="34"/>
      <c r="AB401" s="34"/>
      <c r="AC401" s="34"/>
      <c r="AD401" s="34"/>
      <c r="AE401" s="34"/>
      <c r="AR401" s="216" t="s">
        <v>135</v>
      </c>
      <c r="AT401" s="216" t="s">
        <v>131</v>
      </c>
      <c r="AU401" s="216" t="s">
        <v>85</v>
      </c>
      <c r="AY401" s="13" t="s">
        <v>130</v>
      </c>
      <c r="BE401" s="217">
        <f>IF(N401="základní",J401,0)</f>
        <v>0</v>
      </c>
      <c r="BF401" s="217">
        <f>IF(N401="snížená",J401,0)</f>
        <v>0</v>
      </c>
      <c r="BG401" s="217">
        <f>IF(N401="zákl. přenesená",J401,0)</f>
        <v>0</v>
      </c>
      <c r="BH401" s="217">
        <f>IF(N401="sníž. přenesená",J401,0)</f>
        <v>0</v>
      </c>
      <c r="BI401" s="217">
        <f>IF(N401="nulová",J401,0)</f>
        <v>0</v>
      </c>
      <c r="BJ401" s="13" t="s">
        <v>85</v>
      </c>
      <c r="BK401" s="217">
        <f>ROUND(I401*H401,2)</f>
        <v>0</v>
      </c>
      <c r="BL401" s="13" t="s">
        <v>136</v>
      </c>
      <c r="BM401" s="216" t="s">
        <v>721</v>
      </c>
    </row>
    <row r="402" s="2" customFormat="1">
      <c r="A402" s="34"/>
      <c r="B402" s="35"/>
      <c r="C402" s="36"/>
      <c r="D402" s="218" t="s">
        <v>137</v>
      </c>
      <c r="E402" s="36"/>
      <c r="F402" s="219" t="s">
        <v>722</v>
      </c>
      <c r="G402" s="36"/>
      <c r="H402" s="36"/>
      <c r="I402" s="220"/>
      <c r="J402" s="36"/>
      <c r="K402" s="36"/>
      <c r="L402" s="40"/>
      <c r="M402" s="221"/>
      <c r="N402" s="222"/>
      <c r="O402" s="87"/>
      <c r="P402" s="87"/>
      <c r="Q402" s="87"/>
      <c r="R402" s="87"/>
      <c r="S402" s="87"/>
      <c r="T402" s="88"/>
      <c r="U402" s="34"/>
      <c r="V402" s="34"/>
      <c r="W402" s="34"/>
      <c r="X402" s="34"/>
      <c r="Y402" s="34"/>
      <c r="Z402" s="34"/>
      <c r="AA402" s="34"/>
      <c r="AB402" s="34"/>
      <c r="AC402" s="34"/>
      <c r="AD402" s="34"/>
      <c r="AE402" s="34"/>
      <c r="AT402" s="13" t="s">
        <v>137</v>
      </c>
      <c r="AU402" s="13" t="s">
        <v>85</v>
      </c>
    </row>
    <row r="403" s="2" customFormat="1" ht="37.8" customHeight="1">
      <c r="A403" s="34"/>
      <c r="B403" s="35"/>
      <c r="C403" s="203" t="s">
        <v>415</v>
      </c>
      <c r="D403" s="203" t="s">
        <v>131</v>
      </c>
      <c r="E403" s="204" t="s">
        <v>723</v>
      </c>
      <c r="F403" s="205" t="s">
        <v>724</v>
      </c>
      <c r="G403" s="206" t="s">
        <v>134</v>
      </c>
      <c r="H403" s="207">
        <v>2</v>
      </c>
      <c r="I403" s="208"/>
      <c r="J403" s="209">
        <f>ROUND(I403*H403,2)</f>
        <v>0</v>
      </c>
      <c r="K403" s="210"/>
      <c r="L403" s="211"/>
      <c r="M403" s="212" t="s">
        <v>1</v>
      </c>
      <c r="N403" s="213" t="s">
        <v>42</v>
      </c>
      <c r="O403" s="87"/>
      <c r="P403" s="214">
        <f>O403*H403</f>
        <v>0</v>
      </c>
      <c r="Q403" s="214">
        <v>0</v>
      </c>
      <c r="R403" s="214">
        <f>Q403*H403</f>
        <v>0</v>
      </c>
      <c r="S403" s="214">
        <v>0</v>
      </c>
      <c r="T403" s="215">
        <f>S403*H403</f>
        <v>0</v>
      </c>
      <c r="U403" s="34"/>
      <c r="V403" s="34"/>
      <c r="W403" s="34"/>
      <c r="X403" s="34"/>
      <c r="Y403" s="34"/>
      <c r="Z403" s="34"/>
      <c r="AA403" s="34"/>
      <c r="AB403" s="34"/>
      <c r="AC403" s="34"/>
      <c r="AD403" s="34"/>
      <c r="AE403" s="34"/>
      <c r="AR403" s="216" t="s">
        <v>135</v>
      </c>
      <c r="AT403" s="216" t="s">
        <v>131</v>
      </c>
      <c r="AU403" s="216" t="s">
        <v>85</v>
      </c>
      <c r="AY403" s="13" t="s">
        <v>130</v>
      </c>
      <c r="BE403" s="217">
        <f>IF(N403="základní",J403,0)</f>
        <v>0</v>
      </c>
      <c r="BF403" s="217">
        <f>IF(N403="snížená",J403,0)</f>
        <v>0</v>
      </c>
      <c r="BG403" s="217">
        <f>IF(N403="zákl. přenesená",J403,0)</f>
        <v>0</v>
      </c>
      <c r="BH403" s="217">
        <f>IF(N403="sníž. přenesená",J403,0)</f>
        <v>0</v>
      </c>
      <c r="BI403" s="217">
        <f>IF(N403="nulová",J403,0)</f>
        <v>0</v>
      </c>
      <c r="BJ403" s="13" t="s">
        <v>85</v>
      </c>
      <c r="BK403" s="217">
        <f>ROUND(I403*H403,2)</f>
        <v>0</v>
      </c>
      <c r="BL403" s="13" t="s">
        <v>136</v>
      </c>
      <c r="BM403" s="216" t="s">
        <v>725</v>
      </c>
    </row>
    <row r="404" s="2" customFormat="1">
      <c r="A404" s="34"/>
      <c r="B404" s="35"/>
      <c r="C404" s="36"/>
      <c r="D404" s="218" t="s">
        <v>137</v>
      </c>
      <c r="E404" s="36"/>
      <c r="F404" s="219" t="s">
        <v>726</v>
      </c>
      <c r="G404" s="36"/>
      <c r="H404" s="36"/>
      <c r="I404" s="220"/>
      <c r="J404" s="36"/>
      <c r="K404" s="36"/>
      <c r="L404" s="40"/>
      <c r="M404" s="221"/>
      <c r="N404" s="222"/>
      <c r="O404" s="87"/>
      <c r="P404" s="87"/>
      <c r="Q404" s="87"/>
      <c r="R404" s="87"/>
      <c r="S404" s="87"/>
      <c r="T404" s="88"/>
      <c r="U404" s="34"/>
      <c r="V404" s="34"/>
      <c r="W404" s="34"/>
      <c r="X404" s="34"/>
      <c r="Y404" s="34"/>
      <c r="Z404" s="34"/>
      <c r="AA404" s="34"/>
      <c r="AB404" s="34"/>
      <c r="AC404" s="34"/>
      <c r="AD404" s="34"/>
      <c r="AE404" s="34"/>
      <c r="AT404" s="13" t="s">
        <v>137</v>
      </c>
      <c r="AU404" s="13" t="s">
        <v>85</v>
      </c>
    </row>
    <row r="405" s="2" customFormat="1" ht="37.8" customHeight="1">
      <c r="A405" s="34"/>
      <c r="B405" s="35"/>
      <c r="C405" s="203" t="s">
        <v>727</v>
      </c>
      <c r="D405" s="203" t="s">
        <v>131</v>
      </c>
      <c r="E405" s="204" t="s">
        <v>728</v>
      </c>
      <c r="F405" s="205" t="s">
        <v>729</v>
      </c>
      <c r="G405" s="206" t="s">
        <v>134</v>
      </c>
      <c r="H405" s="207">
        <v>2</v>
      </c>
      <c r="I405" s="208"/>
      <c r="J405" s="209">
        <f>ROUND(I405*H405,2)</f>
        <v>0</v>
      </c>
      <c r="K405" s="210"/>
      <c r="L405" s="211"/>
      <c r="M405" s="212" t="s">
        <v>1</v>
      </c>
      <c r="N405" s="213" t="s">
        <v>42</v>
      </c>
      <c r="O405" s="87"/>
      <c r="P405" s="214">
        <f>O405*H405</f>
        <v>0</v>
      </c>
      <c r="Q405" s="214">
        <v>0</v>
      </c>
      <c r="R405" s="214">
        <f>Q405*H405</f>
        <v>0</v>
      </c>
      <c r="S405" s="214">
        <v>0</v>
      </c>
      <c r="T405" s="215">
        <f>S405*H405</f>
        <v>0</v>
      </c>
      <c r="U405" s="34"/>
      <c r="V405" s="34"/>
      <c r="W405" s="34"/>
      <c r="X405" s="34"/>
      <c r="Y405" s="34"/>
      <c r="Z405" s="34"/>
      <c r="AA405" s="34"/>
      <c r="AB405" s="34"/>
      <c r="AC405" s="34"/>
      <c r="AD405" s="34"/>
      <c r="AE405" s="34"/>
      <c r="AR405" s="216" t="s">
        <v>135</v>
      </c>
      <c r="AT405" s="216" t="s">
        <v>131</v>
      </c>
      <c r="AU405" s="216" t="s">
        <v>85</v>
      </c>
      <c r="AY405" s="13" t="s">
        <v>130</v>
      </c>
      <c r="BE405" s="217">
        <f>IF(N405="základní",J405,0)</f>
        <v>0</v>
      </c>
      <c r="BF405" s="217">
        <f>IF(N405="snížená",J405,0)</f>
        <v>0</v>
      </c>
      <c r="BG405" s="217">
        <f>IF(N405="zákl. přenesená",J405,0)</f>
        <v>0</v>
      </c>
      <c r="BH405" s="217">
        <f>IF(N405="sníž. přenesená",J405,0)</f>
        <v>0</v>
      </c>
      <c r="BI405" s="217">
        <f>IF(N405="nulová",J405,0)</f>
        <v>0</v>
      </c>
      <c r="BJ405" s="13" t="s">
        <v>85</v>
      </c>
      <c r="BK405" s="217">
        <f>ROUND(I405*H405,2)</f>
        <v>0</v>
      </c>
      <c r="BL405" s="13" t="s">
        <v>136</v>
      </c>
      <c r="BM405" s="216" t="s">
        <v>730</v>
      </c>
    </row>
    <row r="406" s="2" customFormat="1">
      <c r="A406" s="34"/>
      <c r="B406" s="35"/>
      <c r="C406" s="36"/>
      <c r="D406" s="218" t="s">
        <v>137</v>
      </c>
      <c r="E406" s="36"/>
      <c r="F406" s="219" t="s">
        <v>731</v>
      </c>
      <c r="G406" s="36"/>
      <c r="H406" s="36"/>
      <c r="I406" s="220"/>
      <c r="J406" s="36"/>
      <c r="K406" s="36"/>
      <c r="L406" s="40"/>
      <c r="M406" s="221"/>
      <c r="N406" s="222"/>
      <c r="O406" s="87"/>
      <c r="P406" s="87"/>
      <c r="Q406" s="87"/>
      <c r="R406" s="87"/>
      <c r="S406" s="87"/>
      <c r="T406" s="88"/>
      <c r="U406" s="34"/>
      <c r="V406" s="34"/>
      <c r="W406" s="34"/>
      <c r="X406" s="34"/>
      <c r="Y406" s="34"/>
      <c r="Z406" s="34"/>
      <c r="AA406" s="34"/>
      <c r="AB406" s="34"/>
      <c r="AC406" s="34"/>
      <c r="AD406" s="34"/>
      <c r="AE406" s="34"/>
      <c r="AT406" s="13" t="s">
        <v>137</v>
      </c>
      <c r="AU406" s="13" t="s">
        <v>85</v>
      </c>
    </row>
    <row r="407" s="2" customFormat="1" ht="37.8" customHeight="1">
      <c r="A407" s="34"/>
      <c r="B407" s="35"/>
      <c r="C407" s="203" t="s">
        <v>420</v>
      </c>
      <c r="D407" s="203" t="s">
        <v>131</v>
      </c>
      <c r="E407" s="204" t="s">
        <v>732</v>
      </c>
      <c r="F407" s="205" t="s">
        <v>729</v>
      </c>
      <c r="G407" s="206" t="s">
        <v>134</v>
      </c>
      <c r="H407" s="207">
        <v>0.10000000000000001</v>
      </c>
      <c r="I407" s="208"/>
      <c r="J407" s="209">
        <f>ROUND(I407*H407,2)</f>
        <v>0</v>
      </c>
      <c r="K407" s="210"/>
      <c r="L407" s="211"/>
      <c r="M407" s="212" t="s">
        <v>1</v>
      </c>
      <c r="N407" s="213" t="s">
        <v>42</v>
      </c>
      <c r="O407" s="87"/>
      <c r="P407" s="214">
        <f>O407*H407</f>
        <v>0</v>
      </c>
      <c r="Q407" s="214">
        <v>0</v>
      </c>
      <c r="R407" s="214">
        <f>Q407*H407</f>
        <v>0</v>
      </c>
      <c r="S407" s="214">
        <v>0</v>
      </c>
      <c r="T407" s="215">
        <f>S407*H407</f>
        <v>0</v>
      </c>
      <c r="U407" s="34"/>
      <c r="V407" s="34"/>
      <c r="W407" s="34"/>
      <c r="X407" s="34"/>
      <c r="Y407" s="34"/>
      <c r="Z407" s="34"/>
      <c r="AA407" s="34"/>
      <c r="AB407" s="34"/>
      <c r="AC407" s="34"/>
      <c r="AD407" s="34"/>
      <c r="AE407" s="34"/>
      <c r="AR407" s="216" t="s">
        <v>135</v>
      </c>
      <c r="AT407" s="216" t="s">
        <v>131</v>
      </c>
      <c r="AU407" s="216" t="s">
        <v>85</v>
      </c>
      <c r="AY407" s="13" t="s">
        <v>130</v>
      </c>
      <c r="BE407" s="217">
        <f>IF(N407="základní",J407,0)</f>
        <v>0</v>
      </c>
      <c r="BF407" s="217">
        <f>IF(N407="snížená",J407,0)</f>
        <v>0</v>
      </c>
      <c r="BG407" s="217">
        <f>IF(N407="zákl. přenesená",J407,0)</f>
        <v>0</v>
      </c>
      <c r="BH407" s="217">
        <f>IF(N407="sníž. přenesená",J407,0)</f>
        <v>0</v>
      </c>
      <c r="BI407" s="217">
        <f>IF(N407="nulová",J407,0)</f>
        <v>0</v>
      </c>
      <c r="BJ407" s="13" t="s">
        <v>85</v>
      </c>
      <c r="BK407" s="217">
        <f>ROUND(I407*H407,2)</f>
        <v>0</v>
      </c>
      <c r="BL407" s="13" t="s">
        <v>136</v>
      </c>
      <c r="BM407" s="216" t="s">
        <v>733</v>
      </c>
    </row>
    <row r="408" s="2" customFormat="1">
      <c r="A408" s="34"/>
      <c r="B408" s="35"/>
      <c r="C408" s="36"/>
      <c r="D408" s="218" t="s">
        <v>137</v>
      </c>
      <c r="E408" s="36"/>
      <c r="F408" s="219" t="s">
        <v>734</v>
      </c>
      <c r="G408" s="36"/>
      <c r="H408" s="36"/>
      <c r="I408" s="220"/>
      <c r="J408" s="36"/>
      <c r="K408" s="36"/>
      <c r="L408" s="40"/>
      <c r="M408" s="221"/>
      <c r="N408" s="222"/>
      <c r="O408" s="87"/>
      <c r="P408" s="87"/>
      <c r="Q408" s="87"/>
      <c r="R408" s="87"/>
      <c r="S408" s="87"/>
      <c r="T408" s="88"/>
      <c r="U408" s="34"/>
      <c r="V408" s="34"/>
      <c r="W408" s="34"/>
      <c r="X408" s="34"/>
      <c r="Y408" s="34"/>
      <c r="Z408" s="34"/>
      <c r="AA408" s="34"/>
      <c r="AB408" s="34"/>
      <c r="AC408" s="34"/>
      <c r="AD408" s="34"/>
      <c r="AE408" s="34"/>
      <c r="AT408" s="13" t="s">
        <v>137</v>
      </c>
      <c r="AU408" s="13" t="s">
        <v>85</v>
      </c>
    </row>
    <row r="409" s="2" customFormat="1" ht="37.8" customHeight="1">
      <c r="A409" s="34"/>
      <c r="B409" s="35"/>
      <c r="C409" s="203" t="s">
        <v>735</v>
      </c>
      <c r="D409" s="203" t="s">
        <v>131</v>
      </c>
      <c r="E409" s="204" t="s">
        <v>736</v>
      </c>
      <c r="F409" s="205" t="s">
        <v>737</v>
      </c>
      <c r="G409" s="206" t="s">
        <v>134</v>
      </c>
      <c r="H409" s="207">
        <v>2</v>
      </c>
      <c r="I409" s="208"/>
      <c r="J409" s="209">
        <f>ROUND(I409*H409,2)</f>
        <v>0</v>
      </c>
      <c r="K409" s="210"/>
      <c r="L409" s="211"/>
      <c r="M409" s="212" t="s">
        <v>1</v>
      </c>
      <c r="N409" s="213" t="s">
        <v>42</v>
      </c>
      <c r="O409" s="87"/>
      <c r="P409" s="214">
        <f>O409*H409</f>
        <v>0</v>
      </c>
      <c r="Q409" s="214">
        <v>0</v>
      </c>
      <c r="R409" s="214">
        <f>Q409*H409</f>
        <v>0</v>
      </c>
      <c r="S409" s="214">
        <v>0</v>
      </c>
      <c r="T409" s="215">
        <f>S409*H409</f>
        <v>0</v>
      </c>
      <c r="U409" s="34"/>
      <c r="V409" s="34"/>
      <c r="W409" s="34"/>
      <c r="X409" s="34"/>
      <c r="Y409" s="34"/>
      <c r="Z409" s="34"/>
      <c r="AA409" s="34"/>
      <c r="AB409" s="34"/>
      <c r="AC409" s="34"/>
      <c r="AD409" s="34"/>
      <c r="AE409" s="34"/>
      <c r="AR409" s="216" t="s">
        <v>135</v>
      </c>
      <c r="AT409" s="216" t="s">
        <v>131</v>
      </c>
      <c r="AU409" s="216" t="s">
        <v>85</v>
      </c>
      <c r="AY409" s="13" t="s">
        <v>130</v>
      </c>
      <c r="BE409" s="217">
        <f>IF(N409="základní",J409,0)</f>
        <v>0</v>
      </c>
      <c r="BF409" s="217">
        <f>IF(N409="snížená",J409,0)</f>
        <v>0</v>
      </c>
      <c r="BG409" s="217">
        <f>IF(N409="zákl. přenesená",J409,0)</f>
        <v>0</v>
      </c>
      <c r="BH409" s="217">
        <f>IF(N409="sníž. přenesená",J409,0)</f>
        <v>0</v>
      </c>
      <c r="BI409" s="217">
        <f>IF(N409="nulová",J409,0)</f>
        <v>0</v>
      </c>
      <c r="BJ409" s="13" t="s">
        <v>85</v>
      </c>
      <c r="BK409" s="217">
        <f>ROUND(I409*H409,2)</f>
        <v>0</v>
      </c>
      <c r="BL409" s="13" t="s">
        <v>136</v>
      </c>
      <c r="BM409" s="216" t="s">
        <v>738</v>
      </c>
    </row>
    <row r="410" s="2" customFormat="1">
      <c r="A410" s="34"/>
      <c r="B410" s="35"/>
      <c r="C410" s="36"/>
      <c r="D410" s="218" t="s">
        <v>137</v>
      </c>
      <c r="E410" s="36"/>
      <c r="F410" s="219" t="s">
        <v>739</v>
      </c>
      <c r="G410" s="36"/>
      <c r="H410" s="36"/>
      <c r="I410" s="220"/>
      <c r="J410" s="36"/>
      <c r="K410" s="36"/>
      <c r="L410" s="40"/>
      <c r="M410" s="221"/>
      <c r="N410" s="222"/>
      <c r="O410" s="87"/>
      <c r="P410" s="87"/>
      <c r="Q410" s="87"/>
      <c r="R410" s="87"/>
      <c r="S410" s="87"/>
      <c r="T410" s="88"/>
      <c r="U410" s="34"/>
      <c r="V410" s="34"/>
      <c r="W410" s="34"/>
      <c r="X410" s="34"/>
      <c r="Y410" s="34"/>
      <c r="Z410" s="34"/>
      <c r="AA410" s="34"/>
      <c r="AB410" s="34"/>
      <c r="AC410" s="34"/>
      <c r="AD410" s="34"/>
      <c r="AE410" s="34"/>
      <c r="AT410" s="13" t="s">
        <v>137</v>
      </c>
      <c r="AU410" s="13" t="s">
        <v>85</v>
      </c>
    </row>
    <row r="411" s="2" customFormat="1" ht="37.8" customHeight="1">
      <c r="A411" s="34"/>
      <c r="B411" s="35"/>
      <c r="C411" s="203" t="s">
        <v>424</v>
      </c>
      <c r="D411" s="203" t="s">
        <v>131</v>
      </c>
      <c r="E411" s="204" t="s">
        <v>740</v>
      </c>
      <c r="F411" s="205" t="s">
        <v>737</v>
      </c>
      <c r="G411" s="206" t="s">
        <v>134</v>
      </c>
      <c r="H411" s="207">
        <v>0.10000000000000001</v>
      </c>
      <c r="I411" s="208"/>
      <c r="J411" s="209">
        <f>ROUND(I411*H411,2)</f>
        <v>0</v>
      </c>
      <c r="K411" s="210"/>
      <c r="L411" s="211"/>
      <c r="M411" s="212" t="s">
        <v>1</v>
      </c>
      <c r="N411" s="213" t="s">
        <v>42</v>
      </c>
      <c r="O411" s="87"/>
      <c r="P411" s="214">
        <f>O411*H411</f>
        <v>0</v>
      </c>
      <c r="Q411" s="214">
        <v>0</v>
      </c>
      <c r="R411" s="214">
        <f>Q411*H411</f>
        <v>0</v>
      </c>
      <c r="S411" s="214">
        <v>0</v>
      </c>
      <c r="T411" s="215">
        <f>S411*H411</f>
        <v>0</v>
      </c>
      <c r="U411" s="34"/>
      <c r="V411" s="34"/>
      <c r="W411" s="34"/>
      <c r="X411" s="34"/>
      <c r="Y411" s="34"/>
      <c r="Z411" s="34"/>
      <c r="AA411" s="34"/>
      <c r="AB411" s="34"/>
      <c r="AC411" s="34"/>
      <c r="AD411" s="34"/>
      <c r="AE411" s="34"/>
      <c r="AR411" s="216" t="s">
        <v>135</v>
      </c>
      <c r="AT411" s="216" t="s">
        <v>131</v>
      </c>
      <c r="AU411" s="216" t="s">
        <v>85</v>
      </c>
      <c r="AY411" s="13" t="s">
        <v>130</v>
      </c>
      <c r="BE411" s="217">
        <f>IF(N411="základní",J411,0)</f>
        <v>0</v>
      </c>
      <c r="BF411" s="217">
        <f>IF(N411="snížená",J411,0)</f>
        <v>0</v>
      </c>
      <c r="BG411" s="217">
        <f>IF(N411="zákl. přenesená",J411,0)</f>
        <v>0</v>
      </c>
      <c r="BH411" s="217">
        <f>IF(N411="sníž. přenesená",J411,0)</f>
        <v>0</v>
      </c>
      <c r="BI411" s="217">
        <f>IF(N411="nulová",J411,0)</f>
        <v>0</v>
      </c>
      <c r="BJ411" s="13" t="s">
        <v>85</v>
      </c>
      <c r="BK411" s="217">
        <f>ROUND(I411*H411,2)</f>
        <v>0</v>
      </c>
      <c r="BL411" s="13" t="s">
        <v>136</v>
      </c>
      <c r="BM411" s="216" t="s">
        <v>741</v>
      </c>
    </row>
    <row r="412" s="2" customFormat="1">
      <c r="A412" s="34"/>
      <c r="B412" s="35"/>
      <c r="C412" s="36"/>
      <c r="D412" s="218" t="s">
        <v>137</v>
      </c>
      <c r="E412" s="36"/>
      <c r="F412" s="219" t="s">
        <v>742</v>
      </c>
      <c r="G412" s="36"/>
      <c r="H412" s="36"/>
      <c r="I412" s="220"/>
      <c r="J412" s="36"/>
      <c r="K412" s="36"/>
      <c r="L412" s="40"/>
      <c r="M412" s="221"/>
      <c r="N412" s="222"/>
      <c r="O412" s="87"/>
      <c r="P412" s="87"/>
      <c r="Q412" s="87"/>
      <c r="R412" s="87"/>
      <c r="S412" s="87"/>
      <c r="T412" s="88"/>
      <c r="U412" s="34"/>
      <c r="V412" s="34"/>
      <c r="W412" s="34"/>
      <c r="X412" s="34"/>
      <c r="Y412" s="34"/>
      <c r="Z412" s="34"/>
      <c r="AA412" s="34"/>
      <c r="AB412" s="34"/>
      <c r="AC412" s="34"/>
      <c r="AD412" s="34"/>
      <c r="AE412" s="34"/>
      <c r="AT412" s="13" t="s">
        <v>137</v>
      </c>
      <c r="AU412" s="13" t="s">
        <v>85</v>
      </c>
    </row>
    <row r="413" s="2" customFormat="1" ht="37.8" customHeight="1">
      <c r="A413" s="34"/>
      <c r="B413" s="35"/>
      <c r="C413" s="203" t="s">
        <v>743</v>
      </c>
      <c r="D413" s="203" t="s">
        <v>131</v>
      </c>
      <c r="E413" s="204" t="s">
        <v>744</v>
      </c>
      <c r="F413" s="205" t="s">
        <v>745</v>
      </c>
      <c r="G413" s="206" t="s">
        <v>134</v>
      </c>
      <c r="H413" s="207">
        <v>2</v>
      </c>
      <c r="I413" s="208"/>
      <c r="J413" s="209">
        <f>ROUND(I413*H413,2)</f>
        <v>0</v>
      </c>
      <c r="K413" s="210"/>
      <c r="L413" s="211"/>
      <c r="M413" s="212" t="s">
        <v>1</v>
      </c>
      <c r="N413" s="213" t="s">
        <v>42</v>
      </c>
      <c r="O413" s="87"/>
      <c r="P413" s="214">
        <f>O413*H413</f>
        <v>0</v>
      </c>
      <c r="Q413" s="214">
        <v>0</v>
      </c>
      <c r="R413" s="214">
        <f>Q413*H413</f>
        <v>0</v>
      </c>
      <c r="S413" s="214">
        <v>0</v>
      </c>
      <c r="T413" s="215">
        <f>S413*H413</f>
        <v>0</v>
      </c>
      <c r="U413" s="34"/>
      <c r="V413" s="34"/>
      <c r="W413" s="34"/>
      <c r="X413" s="34"/>
      <c r="Y413" s="34"/>
      <c r="Z413" s="34"/>
      <c r="AA413" s="34"/>
      <c r="AB413" s="34"/>
      <c r="AC413" s="34"/>
      <c r="AD413" s="34"/>
      <c r="AE413" s="34"/>
      <c r="AR413" s="216" t="s">
        <v>135</v>
      </c>
      <c r="AT413" s="216" t="s">
        <v>131</v>
      </c>
      <c r="AU413" s="216" t="s">
        <v>85</v>
      </c>
      <c r="AY413" s="13" t="s">
        <v>130</v>
      </c>
      <c r="BE413" s="217">
        <f>IF(N413="základní",J413,0)</f>
        <v>0</v>
      </c>
      <c r="BF413" s="217">
        <f>IF(N413="snížená",J413,0)</f>
        <v>0</v>
      </c>
      <c r="BG413" s="217">
        <f>IF(N413="zákl. přenesená",J413,0)</f>
        <v>0</v>
      </c>
      <c r="BH413" s="217">
        <f>IF(N413="sníž. přenesená",J413,0)</f>
        <v>0</v>
      </c>
      <c r="BI413" s="217">
        <f>IF(N413="nulová",J413,0)</f>
        <v>0</v>
      </c>
      <c r="BJ413" s="13" t="s">
        <v>85</v>
      </c>
      <c r="BK413" s="217">
        <f>ROUND(I413*H413,2)</f>
        <v>0</v>
      </c>
      <c r="BL413" s="13" t="s">
        <v>136</v>
      </c>
      <c r="BM413" s="216" t="s">
        <v>746</v>
      </c>
    </row>
    <row r="414" s="2" customFormat="1">
      <c r="A414" s="34"/>
      <c r="B414" s="35"/>
      <c r="C414" s="36"/>
      <c r="D414" s="218" t="s">
        <v>137</v>
      </c>
      <c r="E414" s="36"/>
      <c r="F414" s="219" t="s">
        <v>747</v>
      </c>
      <c r="G414" s="36"/>
      <c r="H414" s="36"/>
      <c r="I414" s="220"/>
      <c r="J414" s="36"/>
      <c r="K414" s="36"/>
      <c r="L414" s="40"/>
      <c r="M414" s="221"/>
      <c r="N414" s="222"/>
      <c r="O414" s="87"/>
      <c r="P414" s="87"/>
      <c r="Q414" s="87"/>
      <c r="R414" s="87"/>
      <c r="S414" s="87"/>
      <c r="T414" s="88"/>
      <c r="U414" s="34"/>
      <c r="V414" s="34"/>
      <c r="W414" s="34"/>
      <c r="X414" s="34"/>
      <c r="Y414" s="34"/>
      <c r="Z414" s="34"/>
      <c r="AA414" s="34"/>
      <c r="AB414" s="34"/>
      <c r="AC414" s="34"/>
      <c r="AD414" s="34"/>
      <c r="AE414" s="34"/>
      <c r="AT414" s="13" t="s">
        <v>137</v>
      </c>
      <c r="AU414" s="13" t="s">
        <v>85</v>
      </c>
    </row>
    <row r="415" s="2" customFormat="1" ht="37.8" customHeight="1">
      <c r="A415" s="34"/>
      <c r="B415" s="35"/>
      <c r="C415" s="203" t="s">
        <v>429</v>
      </c>
      <c r="D415" s="203" t="s">
        <v>131</v>
      </c>
      <c r="E415" s="204" t="s">
        <v>748</v>
      </c>
      <c r="F415" s="205" t="s">
        <v>745</v>
      </c>
      <c r="G415" s="206" t="s">
        <v>134</v>
      </c>
      <c r="H415" s="207">
        <v>0.10000000000000001</v>
      </c>
      <c r="I415" s="208"/>
      <c r="J415" s="209">
        <f>ROUND(I415*H415,2)</f>
        <v>0</v>
      </c>
      <c r="K415" s="210"/>
      <c r="L415" s="211"/>
      <c r="M415" s="212" t="s">
        <v>1</v>
      </c>
      <c r="N415" s="213" t="s">
        <v>42</v>
      </c>
      <c r="O415" s="87"/>
      <c r="P415" s="214">
        <f>O415*H415</f>
        <v>0</v>
      </c>
      <c r="Q415" s="214">
        <v>0</v>
      </c>
      <c r="R415" s="214">
        <f>Q415*H415</f>
        <v>0</v>
      </c>
      <c r="S415" s="214">
        <v>0</v>
      </c>
      <c r="T415" s="215">
        <f>S415*H415</f>
        <v>0</v>
      </c>
      <c r="U415" s="34"/>
      <c r="V415" s="34"/>
      <c r="W415" s="34"/>
      <c r="X415" s="34"/>
      <c r="Y415" s="34"/>
      <c r="Z415" s="34"/>
      <c r="AA415" s="34"/>
      <c r="AB415" s="34"/>
      <c r="AC415" s="34"/>
      <c r="AD415" s="34"/>
      <c r="AE415" s="34"/>
      <c r="AR415" s="216" t="s">
        <v>135</v>
      </c>
      <c r="AT415" s="216" t="s">
        <v>131</v>
      </c>
      <c r="AU415" s="216" t="s">
        <v>85</v>
      </c>
      <c r="AY415" s="13" t="s">
        <v>130</v>
      </c>
      <c r="BE415" s="217">
        <f>IF(N415="základní",J415,0)</f>
        <v>0</v>
      </c>
      <c r="BF415" s="217">
        <f>IF(N415="snížená",J415,0)</f>
        <v>0</v>
      </c>
      <c r="BG415" s="217">
        <f>IF(N415="zákl. přenesená",J415,0)</f>
        <v>0</v>
      </c>
      <c r="BH415" s="217">
        <f>IF(N415="sníž. přenesená",J415,0)</f>
        <v>0</v>
      </c>
      <c r="BI415" s="217">
        <f>IF(N415="nulová",J415,0)</f>
        <v>0</v>
      </c>
      <c r="BJ415" s="13" t="s">
        <v>85</v>
      </c>
      <c r="BK415" s="217">
        <f>ROUND(I415*H415,2)</f>
        <v>0</v>
      </c>
      <c r="BL415" s="13" t="s">
        <v>136</v>
      </c>
      <c r="BM415" s="216" t="s">
        <v>749</v>
      </c>
    </row>
    <row r="416" s="2" customFormat="1">
      <c r="A416" s="34"/>
      <c r="B416" s="35"/>
      <c r="C416" s="36"/>
      <c r="D416" s="218" t="s">
        <v>137</v>
      </c>
      <c r="E416" s="36"/>
      <c r="F416" s="219" t="s">
        <v>750</v>
      </c>
      <c r="G416" s="36"/>
      <c r="H416" s="36"/>
      <c r="I416" s="220"/>
      <c r="J416" s="36"/>
      <c r="K416" s="36"/>
      <c r="L416" s="40"/>
      <c r="M416" s="221"/>
      <c r="N416" s="222"/>
      <c r="O416" s="87"/>
      <c r="P416" s="87"/>
      <c r="Q416" s="87"/>
      <c r="R416" s="87"/>
      <c r="S416" s="87"/>
      <c r="T416" s="88"/>
      <c r="U416" s="34"/>
      <c r="V416" s="34"/>
      <c r="W416" s="34"/>
      <c r="X416" s="34"/>
      <c r="Y416" s="34"/>
      <c r="Z416" s="34"/>
      <c r="AA416" s="34"/>
      <c r="AB416" s="34"/>
      <c r="AC416" s="34"/>
      <c r="AD416" s="34"/>
      <c r="AE416" s="34"/>
      <c r="AT416" s="13" t="s">
        <v>137</v>
      </c>
      <c r="AU416" s="13" t="s">
        <v>85</v>
      </c>
    </row>
    <row r="417" s="2" customFormat="1" ht="37.8" customHeight="1">
      <c r="A417" s="34"/>
      <c r="B417" s="35"/>
      <c r="C417" s="203" t="s">
        <v>751</v>
      </c>
      <c r="D417" s="203" t="s">
        <v>131</v>
      </c>
      <c r="E417" s="204" t="s">
        <v>752</v>
      </c>
      <c r="F417" s="205" t="s">
        <v>753</v>
      </c>
      <c r="G417" s="206" t="s">
        <v>134</v>
      </c>
      <c r="H417" s="207">
        <v>3</v>
      </c>
      <c r="I417" s="208"/>
      <c r="J417" s="209">
        <f>ROUND(I417*H417,2)</f>
        <v>0</v>
      </c>
      <c r="K417" s="210"/>
      <c r="L417" s="211"/>
      <c r="M417" s="212" t="s">
        <v>1</v>
      </c>
      <c r="N417" s="213" t="s">
        <v>42</v>
      </c>
      <c r="O417" s="87"/>
      <c r="P417" s="214">
        <f>O417*H417</f>
        <v>0</v>
      </c>
      <c r="Q417" s="214">
        <v>0</v>
      </c>
      <c r="R417" s="214">
        <f>Q417*H417</f>
        <v>0</v>
      </c>
      <c r="S417" s="214">
        <v>0</v>
      </c>
      <c r="T417" s="215">
        <f>S417*H417</f>
        <v>0</v>
      </c>
      <c r="U417" s="34"/>
      <c r="V417" s="34"/>
      <c r="W417" s="34"/>
      <c r="X417" s="34"/>
      <c r="Y417" s="34"/>
      <c r="Z417" s="34"/>
      <c r="AA417" s="34"/>
      <c r="AB417" s="34"/>
      <c r="AC417" s="34"/>
      <c r="AD417" s="34"/>
      <c r="AE417" s="34"/>
      <c r="AR417" s="216" t="s">
        <v>135</v>
      </c>
      <c r="AT417" s="216" t="s">
        <v>131</v>
      </c>
      <c r="AU417" s="216" t="s">
        <v>85</v>
      </c>
      <c r="AY417" s="13" t="s">
        <v>130</v>
      </c>
      <c r="BE417" s="217">
        <f>IF(N417="základní",J417,0)</f>
        <v>0</v>
      </c>
      <c r="BF417" s="217">
        <f>IF(N417="snížená",J417,0)</f>
        <v>0</v>
      </c>
      <c r="BG417" s="217">
        <f>IF(N417="zákl. přenesená",J417,0)</f>
        <v>0</v>
      </c>
      <c r="BH417" s="217">
        <f>IF(N417="sníž. přenesená",J417,0)</f>
        <v>0</v>
      </c>
      <c r="BI417" s="217">
        <f>IF(N417="nulová",J417,0)</f>
        <v>0</v>
      </c>
      <c r="BJ417" s="13" t="s">
        <v>85</v>
      </c>
      <c r="BK417" s="217">
        <f>ROUND(I417*H417,2)</f>
        <v>0</v>
      </c>
      <c r="BL417" s="13" t="s">
        <v>136</v>
      </c>
      <c r="BM417" s="216" t="s">
        <v>754</v>
      </c>
    </row>
    <row r="418" s="2" customFormat="1">
      <c r="A418" s="34"/>
      <c r="B418" s="35"/>
      <c r="C418" s="36"/>
      <c r="D418" s="218" t="s">
        <v>137</v>
      </c>
      <c r="E418" s="36"/>
      <c r="F418" s="219" t="s">
        <v>755</v>
      </c>
      <c r="G418" s="36"/>
      <c r="H418" s="36"/>
      <c r="I418" s="220"/>
      <c r="J418" s="36"/>
      <c r="K418" s="36"/>
      <c r="L418" s="40"/>
      <c r="M418" s="221"/>
      <c r="N418" s="222"/>
      <c r="O418" s="87"/>
      <c r="P418" s="87"/>
      <c r="Q418" s="87"/>
      <c r="R418" s="87"/>
      <c r="S418" s="87"/>
      <c r="T418" s="88"/>
      <c r="U418" s="34"/>
      <c r="V418" s="34"/>
      <c r="W418" s="34"/>
      <c r="X418" s="34"/>
      <c r="Y418" s="34"/>
      <c r="Z418" s="34"/>
      <c r="AA418" s="34"/>
      <c r="AB418" s="34"/>
      <c r="AC418" s="34"/>
      <c r="AD418" s="34"/>
      <c r="AE418" s="34"/>
      <c r="AT418" s="13" t="s">
        <v>137</v>
      </c>
      <c r="AU418" s="13" t="s">
        <v>85</v>
      </c>
    </row>
    <row r="419" s="2" customFormat="1" ht="37.8" customHeight="1">
      <c r="A419" s="34"/>
      <c r="B419" s="35"/>
      <c r="C419" s="203" t="s">
        <v>433</v>
      </c>
      <c r="D419" s="203" t="s">
        <v>131</v>
      </c>
      <c r="E419" s="204" t="s">
        <v>756</v>
      </c>
      <c r="F419" s="205" t="s">
        <v>757</v>
      </c>
      <c r="G419" s="206" t="s">
        <v>134</v>
      </c>
      <c r="H419" s="207">
        <v>3</v>
      </c>
      <c r="I419" s="208"/>
      <c r="J419" s="209">
        <f>ROUND(I419*H419,2)</f>
        <v>0</v>
      </c>
      <c r="K419" s="210"/>
      <c r="L419" s="211"/>
      <c r="M419" s="212" t="s">
        <v>1</v>
      </c>
      <c r="N419" s="213" t="s">
        <v>42</v>
      </c>
      <c r="O419" s="87"/>
      <c r="P419" s="214">
        <f>O419*H419</f>
        <v>0</v>
      </c>
      <c r="Q419" s="214">
        <v>0</v>
      </c>
      <c r="R419" s="214">
        <f>Q419*H419</f>
        <v>0</v>
      </c>
      <c r="S419" s="214">
        <v>0</v>
      </c>
      <c r="T419" s="215">
        <f>S419*H419</f>
        <v>0</v>
      </c>
      <c r="U419" s="34"/>
      <c r="V419" s="34"/>
      <c r="W419" s="34"/>
      <c r="X419" s="34"/>
      <c r="Y419" s="34"/>
      <c r="Z419" s="34"/>
      <c r="AA419" s="34"/>
      <c r="AB419" s="34"/>
      <c r="AC419" s="34"/>
      <c r="AD419" s="34"/>
      <c r="AE419" s="34"/>
      <c r="AR419" s="216" t="s">
        <v>135</v>
      </c>
      <c r="AT419" s="216" t="s">
        <v>131</v>
      </c>
      <c r="AU419" s="216" t="s">
        <v>85</v>
      </c>
      <c r="AY419" s="13" t="s">
        <v>130</v>
      </c>
      <c r="BE419" s="217">
        <f>IF(N419="základní",J419,0)</f>
        <v>0</v>
      </c>
      <c r="BF419" s="217">
        <f>IF(N419="snížená",J419,0)</f>
        <v>0</v>
      </c>
      <c r="BG419" s="217">
        <f>IF(N419="zákl. přenesená",J419,0)</f>
        <v>0</v>
      </c>
      <c r="BH419" s="217">
        <f>IF(N419="sníž. přenesená",J419,0)</f>
        <v>0</v>
      </c>
      <c r="BI419" s="217">
        <f>IF(N419="nulová",J419,0)</f>
        <v>0</v>
      </c>
      <c r="BJ419" s="13" t="s">
        <v>85</v>
      </c>
      <c r="BK419" s="217">
        <f>ROUND(I419*H419,2)</f>
        <v>0</v>
      </c>
      <c r="BL419" s="13" t="s">
        <v>136</v>
      </c>
      <c r="BM419" s="216" t="s">
        <v>758</v>
      </c>
    </row>
    <row r="420" s="2" customFormat="1">
      <c r="A420" s="34"/>
      <c r="B420" s="35"/>
      <c r="C420" s="36"/>
      <c r="D420" s="218" t="s">
        <v>137</v>
      </c>
      <c r="E420" s="36"/>
      <c r="F420" s="219" t="s">
        <v>759</v>
      </c>
      <c r="G420" s="36"/>
      <c r="H420" s="36"/>
      <c r="I420" s="220"/>
      <c r="J420" s="36"/>
      <c r="K420" s="36"/>
      <c r="L420" s="40"/>
      <c r="M420" s="221"/>
      <c r="N420" s="222"/>
      <c r="O420" s="87"/>
      <c r="P420" s="87"/>
      <c r="Q420" s="87"/>
      <c r="R420" s="87"/>
      <c r="S420" s="87"/>
      <c r="T420" s="88"/>
      <c r="U420" s="34"/>
      <c r="V420" s="34"/>
      <c r="W420" s="34"/>
      <c r="X420" s="34"/>
      <c r="Y420" s="34"/>
      <c r="Z420" s="34"/>
      <c r="AA420" s="34"/>
      <c r="AB420" s="34"/>
      <c r="AC420" s="34"/>
      <c r="AD420" s="34"/>
      <c r="AE420" s="34"/>
      <c r="AT420" s="13" t="s">
        <v>137</v>
      </c>
      <c r="AU420" s="13" t="s">
        <v>85</v>
      </c>
    </row>
    <row r="421" s="2" customFormat="1" ht="37.8" customHeight="1">
      <c r="A421" s="34"/>
      <c r="B421" s="35"/>
      <c r="C421" s="203" t="s">
        <v>760</v>
      </c>
      <c r="D421" s="203" t="s">
        <v>131</v>
      </c>
      <c r="E421" s="204" t="s">
        <v>761</v>
      </c>
      <c r="F421" s="205" t="s">
        <v>757</v>
      </c>
      <c r="G421" s="206" t="s">
        <v>134</v>
      </c>
      <c r="H421" s="207">
        <v>0.10000000000000001</v>
      </c>
      <c r="I421" s="208"/>
      <c r="J421" s="209">
        <f>ROUND(I421*H421,2)</f>
        <v>0</v>
      </c>
      <c r="K421" s="210"/>
      <c r="L421" s="211"/>
      <c r="M421" s="212" t="s">
        <v>1</v>
      </c>
      <c r="N421" s="213" t="s">
        <v>42</v>
      </c>
      <c r="O421" s="87"/>
      <c r="P421" s="214">
        <f>O421*H421</f>
        <v>0</v>
      </c>
      <c r="Q421" s="214">
        <v>0</v>
      </c>
      <c r="R421" s="214">
        <f>Q421*H421</f>
        <v>0</v>
      </c>
      <c r="S421" s="214">
        <v>0</v>
      </c>
      <c r="T421" s="215">
        <f>S421*H421</f>
        <v>0</v>
      </c>
      <c r="U421" s="34"/>
      <c r="V421" s="34"/>
      <c r="W421" s="34"/>
      <c r="X421" s="34"/>
      <c r="Y421" s="34"/>
      <c r="Z421" s="34"/>
      <c r="AA421" s="34"/>
      <c r="AB421" s="34"/>
      <c r="AC421" s="34"/>
      <c r="AD421" s="34"/>
      <c r="AE421" s="34"/>
      <c r="AR421" s="216" t="s">
        <v>135</v>
      </c>
      <c r="AT421" s="216" t="s">
        <v>131</v>
      </c>
      <c r="AU421" s="216" t="s">
        <v>85</v>
      </c>
      <c r="AY421" s="13" t="s">
        <v>130</v>
      </c>
      <c r="BE421" s="217">
        <f>IF(N421="základní",J421,0)</f>
        <v>0</v>
      </c>
      <c r="BF421" s="217">
        <f>IF(N421="snížená",J421,0)</f>
        <v>0</v>
      </c>
      <c r="BG421" s="217">
        <f>IF(N421="zákl. přenesená",J421,0)</f>
        <v>0</v>
      </c>
      <c r="BH421" s="217">
        <f>IF(N421="sníž. přenesená",J421,0)</f>
        <v>0</v>
      </c>
      <c r="BI421" s="217">
        <f>IF(N421="nulová",J421,0)</f>
        <v>0</v>
      </c>
      <c r="BJ421" s="13" t="s">
        <v>85</v>
      </c>
      <c r="BK421" s="217">
        <f>ROUND(I421*H421,2)</f>
        <v>0</v>
      </c>
      <c r="BL421" s="13" t="s">
        <v>136</v>
      </c>
      <c r="BM421" s="216" t="s">
        <v>762</v>
      </c>
    </row>
    <row r="422" s="2" customFormat="1">
      <c r="A422" s="34"/>
      <c r="B422" s="35"/>
      <c r="C422" s="36"/>
      <c r="D422" s="218" t="s">
        <v>137</v>
      </c>
      <c r="E422" s="36"/>
      <c r="F422" s="219" t="s">
        <v>763</v>
      </c>
      <c r="G422" s="36"/>
      <c r="H422" s="36"/>
      <c r="I422" s="220"/>
      <c r="J422" s="36"/>
      <c r="K422" s="36"/>
      <c r="L422" s="40"/>
      <c r="M422" s="221"/>
      <c r="N422" s="222"/>
      <c r="O422" s="87"/>
      <c r="P422" s="87"/>
      <c r="Q422" s="87"/>
      <c r="R422" s="87"/>
      <c r="S422" s="87"/>
      <c r="T422" s="88"/>
      <c r="U422" s="34"/>
      <c r="V422" s="34"/>
      <c r="W422" s="34"/>
      <c r="X422" s="34"/>
      <c r="Y422" s="34"/>
      <c r="Z422" s="34"/>
      <c r="AA422" s="34"/>
      <c r="AB422" s="34"/>
      <c r="AC422" s="34"/>
      <c r="AD422" s="34"/>
      <c r="AE422" s="34"/>
      <c r="AT422" s="13" t="s">
        <v>137</v>
      </c>
      <c r="AU422" s="13" t="s">
        <v>85</v>
      </c>
    </row>
    <row r="423" s="2" customFormat="1" ht="37.8" customHeight="1">
      <c r="A423" s="34"/>
      <c r="B423" s="35"/>
      <c r="C423" s="203" t="s">
        <v>438</v>
      </c>
      <c r="D423" s="203" t="s">
        <v>131</v>
      </c>
      <c r="E423" s="204" t="s">
        <v>764</v>
      </c>
      <c r="F423" s="205" t="s">
        <v>765</v>
      </c>
      <c r="G423" s="206" t="s">
        <v>134</v>
      </c>
      <c r="H423" s="207">
        <v>2</v>
      </c>
      <c r="I423" s="208"/>
      <c r="J423" s="209">
        <f>ROUND(I423*H423,2)</f>
        <v>0</v>
      </c>
      <c r="K423" s="210"/>
      <c r="L423" s="211"/>
      <c r="M423" s="212" t="s">
        <v>1</v>
      </c>
      <c r="N423" s="213" t="s">
        <v>42</v>
      </c>
      <c r="O423" s="87"/>
      <c r="P423" s="214">
        <f>O423*H423</f>
        <v>0</v>
      </c>
      <c r="Q423" s="214">
        <v>0</v>
      </c>
      <c r="R423" s="214">
        <f>Q423*H423</f>
        <v>0</v>
      </c>
      <c r="S423" s="214">
        <v>0</v>
      </c>
      <c r="T423" s="215">
        <f>S423*H423</f>
        <v>0</v>
      </c>
      <c r="U423" s="34"/>
      <c r="V423" s="34"/>
      <c r="W423" s="34"/>
      <c r="X423" s="34"/>
      <c r="Y423" s="34"/>
      <c r="Z423" s="34"/>
      <c r="AA423" s="34"/>
      <c r="AB423" s="34"/>
      <c r="AC423" s="34"/>
      <c r="AD423" s="34"/>
      <c r="AE423" s="34"/>
      <c r="AR423" s="216" t="s">
        <v>135</v>
      </c>
      <c r="AT423" s="216" t="s">
        <v>131</v>
      </c>
      <c r="AU423" s="216" t="s">
        <v>85</v>
      </c>
      <c r="AY423" s="13" t="s">
        <v>130</v>
      </c>
      <c r="BE423" s="217">
        <f>IF(N423="základní",J423,0)</f>
        <v>0</v>
      </c>
      <c r="BF423" s="217">
        <f>IF(N423="snížená",J423,0)</f>
        <v>0</v>
      </c>
      <c r="BG423" s="217">
        <f>IF(N423="zákl. přenesená",J423,0)</f>
        <v>0</v>
      </c>
      <c r="BH423" s="217">
        <f>IF(N423="sníž. přenesená",J423,0)</f>
        <v>0</v>
      </c>
      <c r="BI423" s="217">
        <f>IF(N423="nulová",J423,0)</f>
        <v>0</v>
      </c>
      <c r="BJ423" s="13" t="s">
        <v>85</v>
      </c>
      <c r="BK423" s="217">
        <f>ROUND(I423*H423,2)</f>
        <v>0</v>
      </c>
      <c r="BL423" s="13" t="s">
        <v>136</v>
      </c>
      <c r="BM423" s="216" t="s">
        <v>766</v>
      </c>
    </row>
    <row r="424" s="2" customFormat="1">
      <c r="A424" s="34"/>
      <c r="B424" s="35"/>
      <c r="C424" s="36"/>
      <c r="D424" s="218" t="s">
        <v>137</v>
      </c>
      <c r="E424" s="36"/>
      <c r="F424" s="219" t="s">
        <v>767</v>
      </c>
      <c r="G424" s="36"/>
      <c r="H424" s="36"/>
      <c r="I424" s="220"/>
      <c r="J424" s="36"/>
      <c r="K424" s="36"/>
      <c r="L424" s="40"/>
      <c r="M424" s="221"/>
      <c r="N424" s="222"/>
      <c r="O424" s="87"/>
      <c r="P424" s="87"/>
      <c r="Q424" s="87"/>
      <c r="R424" s="87"/>
      <c r="S424" s="87"/>
      <c r="T424" s="88"/>
      <c r="U424" s="34"/>
      <c r="V424" s="34"/>
      <c r="W424" s="34"/>
      <c r="X424" s="34"/>
      <c r="Y424" s="34"/>
      <c r="Z424" s="34"/>
      <c r="AA424" s="34"/>
      <c r="AB424" s="34"/>
      <c r="AC424" s="34"/>
      <c r="AD424" s="34"/>
      <c r="AE424" s="34"/>
      <c r="AT424" s="13" t="s">
        <v>137</v>
      </c>
      <c r="AU424" s="13" t="s">
        <v>85</v>
      </c>
    </row>
    <row r="425" s="2" customFormat="1" ht="37.8" customHeight="1">
      <c r="A425" s="34"/>
      <c r="B425" s="35"/>
      <c r="C425" s="203" t="s">
        <v>768</v>
      </c>
      <c r="D425" s="203" t="s">
        <v>131</v>
      </c>
      <c r="E425" s="204" t="s">
        <v>769</v>
      </c>
      <c r="F425" s="205" t="s">
        <v>770</v>
      </c>
      <c r="G425" s="206" t="s">
        <v>134</v>
      </c>
      <c r="H425" s="207">
        <v>2</v>
      </c>
      <c r="I425" s="208"/>
      <c r="J425" s="209">
        <f>ROUND(I425*H425,2)</f>
        <v>0</v>
      </c>
      <c r="K425" s="210"/>
      <c r="L425" s="211"/>
      <c r="M425" s="212" t="s">
        <v>1</v>
      </c>
      <c r="N425" s="213" t="s">
        <v>42</v>
      </c>
      <c r="O425" s="87"/>
      <c r="P425" s="214">
        <f>O425*H425</f>
        <v>0</v>
      </c>
      <c r="Q425" s="214">
        <v>0</v>
      </c>
      <c r="R425" s="214">
        <f>Q425*H425</f>
        <v>0</v>
      </c>
      <c r="S425" s="214">
        <v>0</v>
      </c>
      <c r="T425" s="215">
        <f>S425*H425</f>
        <v>0</v>
      </c>
      <c r="U425" s="34"/>
      <c r="V425" s="34"/>
      <c r="W425" s="34"/>
      <c r="X425" s="34"/>
      <c r="Y425" s="34"/>
      <c r="Z425" s="34"/>
      <c r="AA425" s="34"/>
      <c r="AB425" s="34"/>
      <c r="AC425" s="34"/>
      <c r="AD425" s="34"/>
      <c r="AE425" s="34"/>
      <c r="AR425" s="216" t="s">
        <v>135</v>
      </c>
      <c r="AT425" s="216" t="s">
        <v>131</v>
      </c>
      <c r="AU425" s="216" t="s">
        <v>85</v>
      </c>
      <c r="AY425" s="13" t="s">
        <v>130</v>
      </c>
      <c r="BE425" s="217">
        <f>IF(N425="základní",J425,0)</f>
        <v>0</v>
      </c>
      <c r="BF425" s="217">
        <f>IF(N425="snížená",J425,0)</f>
        <v>0</v>
      </c>
      <c r="BG425" s="217">
        <f>IF(N425="zákl. přenesená",J425,0)</f>
        <v>0</v>
      </c>
      <c r="BH425" s="217">
        <f>IF(N425="sníž. přenesená",J425,0)</f>
        <v>0</v>
      </c>
      <c r="BI425" s="217">
        <f>IF(N425="nulová",J425,0)</f>
        <v>0</v>
      </c>
      <c r="BJ425" s="13" t="s">
        <v>85</v>
      </c>
      <c r="BK425" s="217">
        <f>ROUND(I425*H425,2)</f>
        <v>0</v>
      </c>
      <c r="BL425" s="13" t="s">
        <v>136</v>
      </c>
      <c r="BM425" s="216" t="s">
        <v>771</v>
      </c>
    </row>
    <row r="426" s="2" customFormat="1">
      <c r="A426" s="34"/>
      <c r="B426" s="35"/>
      <c r="C426" s="36"/>
      <c r="D426" s="218" t="s">
        <v>137</v>
      </c>
      <c r="E426" s="36"/>
      <c r="F426" s="219" t="s">
        <v>772</v>
      </c>
      <c r="G426" s="36"/>
      <c r="H426" s="36"/>
      <c r="I426" s="220"/>
      <c r="J426" s="36"/>
      <c r="K426" s="36"/>
      <c r="L426" s="40"/>
      <c r="M426" s="221"/>
      <c r="N426" s="222"/>
      <c r="O426" s="87"/>
      <c r="P426" s="87"/>
      <c r="Q426" s="87"/>
      <c r="R426" s="87"/>
      <c r="S426" s="87"/>
      <c r="T426" s="88"/>
      <c r="U426" s="34"/>
      <c r="V426" s="34"/>
      <c r="W426" s="34"/>
      <c r="X426" s="34"/>
      <c r="Y426" s="34"/>
      <c r="Z426" s="34"/>
      <c r="AA426" s="34"/>
      <c r="AB426" s="34"/>
      <c r="AC426" s="34"/>
      <c r="AD426" s="34"/>
      <c r="AE426" s="34"/>
      <c r="AT426" s="13" t="s">
        <v>137</v>
      </c>
      <c r="AU426" s="13" t="s">
        <v>85</v>
      </c>
    </row>
    <row r="427" s="2" customFormat="1" ht="37.8" customHeight="1">
      <c r="A427" s="34"/>
      <c r="B427" s="35"/>
      <c r="C427" s="203" t="s">
        <v>442</v>
      </c>
      <c r="D427" s="203" t="s">
        <v>131</v>
      </c>
      <c r="E427" s="204" t="s">
        <v>773</v>
      </c>
      <c r="F427" s="205" t="s">
        <v>770</v>
      </c>
      <c r="G427" s="206" t="s">
        <v>134</v>
      </c>
      <c r="H427" s="207">
        <v>0.10000000000000001</v>
      </c>
      <c r="I427" s="208"/>
      <c r="J427" s="209">
        <f>ROUND(I427*H427,2)</f>
        <v>0</v>
      </c>
      <c r="K427" s="210"/>
      <c r="L427" s="211"/>
      <c r="M427" s="212" t="s">
        <v>1</v>
      </c>
      <c r="N427" s="213" t="s">
        <v>42</v>
      </c>
      <c r="O427" s="87"/>
      <c r="P427" s="214">
        <f>O427*H427</f>
        <v>0</v>
      </c>
      <c r="Q427" s="214">
        <v>0</v>
      </c>
      <c r="R427" s="214">
        <f>Q427*H427</f>
        <v>0</v>
      </c>
      <c r="S427" s="214">
        <v>0</v>
      </c>
      <c r="T427" s="215">
        <f>S427*H427</f>
        <v>0</v>
      </c>
      <c r="U427" s="34"/>
      <c r="V427" s="34"/>
      <c r="W427" s="34"/>
      <c r="X427" s="34"/>
      <c r="Y427" s="34"/>
      <c r="Z427" s="34"/>
      <c r="AA427" s="34"/>
      <c r="AB427" s="34"/>
      <c r="AC427" s="34"/>
      <c r="AD427" s="34"/>
      <c r="AE427" s="34"/>
      <c r="AR427" s="216" t="s">
        <v>135</v>
      </c>
      <c r="AT427" s="216" t="s">
        <v>131</v>
      </c>
      <c r="AU427" s="216" t="s">
        <v>85</v>
      </c>
      <c r="AY427" s="13" t="s">
        <v>130</v>
      </c>
      <c r="BE427" s="217">
        <f>IF(N427="základní",J427,0)</f>
        <v>0</v>
      </c>
      <c r="BF427" s="217">
        <f>IF(N427="snížená",J427,0)</f>
        <v>0</v>
      </c>
      <c r="BG427" s="217">
        <f>IF(N427="zákl. přenesená",J427,0)</f>
        <v>0</v>
      </c>
      <c r="BH427" s="217">
        <f>IF(N427="sníž. přenesená",J427,0)</f>
        <v>0</v>
      </c>
      <c r="BI427" s="217">
        <f>IF(N427="nulová",J427,0)</f>
        <v>0</v>
      </c>
      <c r="BJ427" s="13" t="s">
        <v>85</v>
      </c>
      <c r="BK427" s="217">
        <f>ROUND(I427*H427,2)</f>
        <v>0</v>
      </c>
      <c r="BL427" s="13" t="s">
        <v>136</v>
      </c>
      <c r="BM427" s="216" t="s">
        <v>774</v>
      </c>
    </row>
    <row r="428" s="2" customFormat="1">
      <c r="A428" s="34"/>
      <c r="B428" s="35"/>
      <c r="C428" s="36"/>
      <c r="D428" s="218" t="s">
        <v>137</v>
      </c>
      <c r="E428" s="36"/>
      <c r="F428" s="219" t="s">
        <v>775</v>
      </c>
      <c r="G428" s="36"/>
      <c r="H428" s="36"/>
      <c r="I428" s="220"/>
      <c r="J428" s="36"/>
      <c r="K428" s="36"/>
      <c r="L428" s="40"/>
      <c r="M428" s="221"/>
      <c r="N428" s="222"/>
      <c r="O428" s="87"/>
      <c r="P428" s="87"/>
      <c r="Q428" s="87"/>
      <c r="R428" s="87"/>
      <c r="S428" s="87"/>
      <c r="T428" s="88"/>
      <c r="U428" s="34"/>
      <c r="V428" s="34"/>
      <c r="W428" s="34"/>
      <c r="X428" s="34"/>
      <c r="Y428" s="34"/>
      <c r="Z428" s="34"/>
      <c r="AA428" s="34"/>
      <c r="AB428" s="34"/>
      <c r="AC428" s="34"/>
      <c r="AD428" s="34"/>
      <c r="AE428" s="34"/>
      <c r="AT428" s="13" t="s">
        <v>137</v>
      </c>
      <c r="AU428" s="13" t="s">
        <v>85</v>
      </c>
    </row>
    <row r="429" s="2" customFormat="1" ht="37.8" customHeight="1">
      <c r="A429" s="34"/>
      <c r="B429" s="35"/>
      <c r="C429" s="203" t="s">
        <v>776</v>
      </c>
      <c r="D429" s="203" t="s">
        <v>131</v>
      </c>
      <c r="E429" s="204" t="s">
        <v>777</v>
      </c>
      <c r="F429" s="205" t="s">
        <v>778</v>
      </c>
      <c r="G429" s="206" t="s">
        <v>134</v>
      </c>
      <c r="H429" s="207">
        <v>2</v>
      </c>
      <c r="I429" s="208"/>
      <c r="J429" s="209">
        <f>ROUND(I429*H429,2)</f>
        <v>0</v>
      </c>
      <c r="K429" s="210"/>
      <c r="L429" s="211"/>
      <c r="M429" s="212" t="s">
        <v>1</v>
      </c>
      <c r="N429" s="213" t="s">
        <v>42</v>
      </c>
      <c r="O429" s="87"/>
      <c r="P429" s="214">
        <f>O429*H429</f>
        <v>0</v>
      </c>
      <c r="Q429" s="214">
        <v>0</v>
      </c>
      <c r="R429" s="214">
        <f>Q429*H429</f>
        <v>0</v>
      </c>
      <c r="S429" s="214">
        <v>0</v>
      </c>
      <c r="T429" s="215">
        <f>S429*H429</f>
        <v>0</v>
      </c>
      <c r="U429" s="34"/>
      <c r="V429" s="34"/>
      <c r="W429" s="34"/>
      <c r="X429" s="34"/>
      <c r="Y429" s="34"/>
      <c r="Z429" s="34"/>
      <c r="AA429" s="34"/>
      <c r="AB429" s="34"/>
      <c r="AC429" s="34"/>
      <c r="AD429" s="34"/>
      <c r="AE429" s="34"/>
      <c r="AR429" s="216" t="s">
        <v>135</v>
      </c>
      <c r="AT429" s="216" t="s">
        <v>131</v>
      </c>
      <c r="AU429" s="216" t="s">
        <v>85</v>
      </c>
      <c r="AY429" s="13" t="s">
        <v>130</v>
      </c>
      <c r="BE429" s="217">
        <f>IF(N429="základní",J429,0)</f>
        <v>0</v>
      </c>
      <c r="BF429" s="217">
        <f>IF(N429="snížená",J429,0)</f>
        <v>0</v>
      </c>
      <c r="BG429" s="217">
        <f>IF(N429="zákl. přenesená",J429,0)</f>
        <v>0</v>
      </c>
      <c r="BH429" s="217">
        <f>IF(N429="sníž. přenesená",J429,0)</f>
        <v>0</v>
      </c>
      <c r="BI429" s="217">
        <f>IF(N429="nulová",J429,0)</f>
        <v>0</v>
      </c>
      <c r="BJ429" s="13" t="s">
        <v>85</v>
      </c>
      <c r="BK429" s="217">
        <f>ROUND(I429*H429,2)</f>
        <v>0</v>
      </c>
      <c r="BL429" s="13" t="s">
        <v>136</v>
      </c>
      <c r="BM429" s="216" t="s">
        <v>779</v>
      </c>
    </row>
    <row r="430" s="2" customFormat="1">
      <c r="A430" s="34"/>
      <c r="B430" s="35"/>
      <c r="C430" s="36"/>
      <c r="D430" s="218" t="s">
        <v>137</v>
      </c>
      <c r="E430" s="36"/>
      <c r="F430" s="219" t="s">
        <v>780</v>
      </c>
      <c r="G430" s="36"/>
      <c r="H430" s="36"/>
      <c r="I430" s="220"/>
      <c r="J430" s="36"/>
      <c r="K430" s="36"/>
      <c r="L430" s="40"/>
      <c r="M430" s="221"/>
      <c r="N430" s="222"/>
      <c r="O430" s="87"/>
      <c r="P430" s="87"/>
      <c r="Q430" s="87"/>
      <c r="R430" s="87"/>
      <c r="S430" s="87"/>
      <c r="T430" s="88"/>
      <c r="U430" s="34"/>
      <c r="V430" s="34"/>
      <c r="W430" s="34"/>
      <c r="X430" s="34"/>
      <c r="Y430" s="34"/>
      <c r="Z430" s="34"/>
      <c r="AA430" s="34"/>
      <c r="AB430" s="34"/>
      <c r="AC430" s="34"/>
      <c r="AD430" s="34"/>
      <c r="AE430" s="34"/>
      <c r="AT430" s="13" t="s">
        <v>137</v>
      </c>
      <c r="AU430" s="13" t="s">
        <v>85</v>
      </c>
    </row>
    <row r="431" s="2" customFormat="1" ht="37.8" customHeight="1">
      <c r="A431" s="34"/>
      <c r="B431" s="35"/>
      <c r="C431" s="203" t="s">
        <v>447</v>
      </c>
      <c r="D431" s="203" t="s">
        <v>131</v>
      </c>
      <c r="E431" s="204" t="s">
        <v>781</v>
      </c>
      <c r="F431" s="205" t="s">
        <v>778</v>
      </c>
      <c r="G431" s="206" t="s">
        <v>134</v>
      </c>
      <c r="H431" s="207">
        <v>0.10000000000000001</v>
      </c>
      <c r="I431" s="208"/>
      <c r="J431" s="209">
        <f>ROUND(I431*H431,2)</f>
        <v>0</v>
      </c>
      <c r="K431" s="210"/>
      <c r="L431" s="211"/>
      <c r="M431" s="212" t="s">
        <v>1</v>
      </c>
      <c r="N431" s="213" t="s">
        <v>42</v>
      </c>
      <c r="O431" s="87"/>
      <c r="P431" s="214">
        <f>O431*H431</f>
        <v>0</v>
      </c>
      <c r="Q431" s="214">
        <v>0</v>
      </c>
      <c r="R431" s="214">
        <f>Q431*H431</f>
        <v>0</v>
      </c>
      <c r="S431" s="214">
        <v>0</v>
      </c>
      <c r="T431" s="215">
        <f>S431*H431</f>
        <v>0</v>
      </c>
      <c r="U431" s="34"/>
      <c r="V431" s="34"/>
      <c r="W431" s="34"/>
      <c r="X431" s="34"/>
      <c r="Y431" s="34"/>
      <c r="Z431" s="34"/>
      <c r="AA431" s="34"/>
      <c r="AB431" s="34"/>
      <c r="AC431" s="34"/>
      <c r="AD431" s="34"/>
      <c r="AE431" s="34"/>
      <c r="AR431" s="216" t="s">
        <v>135</v>
      </c>
      <c r="AT431" s="216" t="s">
        <v>131</v>
      </c>
      <c r="AU431" s="216" t="s">
        <v>85</v>
      </c>
      <c r="AY431" s="13" t="s">
        <v>130</v>
      </c>
      <c r="BE431" s="217">
        <f>IF(N431="základní",J431,0)</f>
        <v>0</v>
      </c>
      <c r="BF431" s="217">
        <f>IF(N431="snížená",J431,0)</f>
        <v>0</v>
      </c>
      <c r="BG431" s="217">
        <f>IF(N431="zákl. přenesená",J431,0)</f>
        <v>0</v>
      </c>
      <c r="BH431" s="217">
        <f>IF(N431="sníž. přenesená",J431,0)</f>
        <v>0</v>
      </c>
      <c r="BI431" s="217">
        <f>IF(N431="nulová",J431,0)</f>
        <v>0</v>
      </c>
      <c r="BJ431" s="13" t="s">
        <v>85</v>
      </c>
      <c r="BK431" s="217">
        <f>ROUND(I431*H431,2)</f>
        <v>0</v>
      </c>
      <c r="BL431" s="13" t="s">
        <v>136</v>
      </c>
      <c r="BM431" s="216" t="s">
        <v>782</v>
      </c>
    </row>
    <row r="432" s="2" customFormat="1">
      <c r="A432" s="34"/>
      <c r="B432" s="35"/>
      <c r="C432" s="36"/>
      <c r="D432" s="218" t="s">
        <v>137</v>
      </c>
      <c r="E432" s="36"/>
      <c r="F432" s="219" t="s">
        <v>783</v>
      </c>
      <c r="G432" s="36"/>
      <c r="H432" s="36"/>
      <c r="I432" s="220"/>
      <c r="J432" s="36"/>
      <c r="K432" s="36"/>
      <c r="L432" s="40"/>
      <c r="M432" s="221"/>
      <c r="N432" s="222"/>
      <c r="O432" s="87"/>
      <c r="P432" s="87"/>
      <c r="Q432" s="87"/>
      <c r="R432" s="87"/>
      <c r="S432" s="87"/>
      <c r="T432" s="88"/>
      <c r="U432" s="34"/>
      <c r="V432" s="34"/>
      <c r="W432" s="34"/>
      <c r="X432" s="34"/>
      <c r="Y432" s="34"/>
      <c r="Z432" s="34"/>
      <c r="AA432" s="34"/>
      <c r="AB432" s="34"/>
      <c r="AC432" s="34"/>
      <c r="AD432" s="34"/>
      <c r="AE432" s="34"/>
      <c r="AT432" s="13" t="s">
        <v>137</v>
      </c>
      <c r="AU432" s="13" t="s">
        <v>85</v>
      </c>
    </row>
    <row r="433" s="2" customFormat="1" ht="37.8" customHeight="1">
      <c r="A433" s="34"/>
      <c r="B433" s="35"/>
      <c r="C433" s="203" t="s">
        <v>784</v>
      </c>
      <c r="D433" s="203" t="s">
        <v>131</v>
      </c>
      <c r="E433" s="204" t="s">
        <v>785</v>
      </c>
      <c r="F433" s="205" t="s">
        <v>786</v>
      </c>
      <c r="G433" s="206" t="s">
        <v>134</v>
      </c>
      <c r="H433" s="207">
        <v>2</v>
      </c>
      <c r="I433" s="208"/>
      <c r="J433" s="209">
        <f>ROUND(I433*H433,2)</f>
        <v>0</v>
      </c>
      <c r="K433" s="210"/>
      <c r="L433" s="211"/>
      <c r="M433" s="212" t="s">
        <v>1</v>
      </c>
      <c r="N433" s="213" t="s">
        <v>42</v>
      </c>
      <c r="O433" s="87"/>
      <c r="P433" s="214">
        <f>O433*H433</f>
        <v>0</v>
      </c>
      <c r="Q433" s="214">
        <v>0</v>
      </c>
      <c r="R433" s="214">
        <f>Q433*H433</f>
        <v>0</v>
      </c>
      <c r="S433" s="214">
        <v>0</v>
      </c>
      <c r="T433" s="215">
        <f>S433*H433</f>
        <v>0</v>
      </c>
      <c r="U433" s="34"/>
      <c r="V433" s="34"/>
      <c r="W433" s="34"/>
      <c r="X433" s="34"/>
      <c r="Y433" s="34"/>
      <c r="Z433" s="34"/>
      <c r="AA433" s="34"/>
      <c r="AB433" s="34"/>
      <c r="AC433" s="34"/>
      <c r="AD433" s="34"/>
      <c r="AE433" s="34"/>
      <c r="AR433" s="216" t="s">
        <v>135</v>
      </c>
      <c r="AT433" s="216" t="s">
        <v>131</v>
      </c>
      <c r="AU433" s="216" t="s">
        <v>85</v>
      </c>
      <c r="AY433" s="13" t="s">
        <v>130</v>
      </c>
      <c r="BE433" s="217">
        <f>IF(N433="základní",J433,0)</f>
        <v>0</v>
      </c>
      <c r="BF433" s="217">
        <f>IF(N433="snížená",J433,0)</f>
        <v>0</v>
      </c>
      <c r="BG433" s="217">
        <f>IF(N433="zákl. přenesená",J433,0)</f>
        <v>0</v>
      </c>
      <c r="BH433" s="217">
        <f>IF(N433="sníž. přenesená",J433,0)</f>
        <v>0</v>
      </c>
      <c r="BI433" s="217">
        <f>IF(N433="nulová",J433,0)</f>
        <v>0</v>
      </c>
      <c r="BJ433" s="13" t="s">
        <v>85</v>
      </c>
      <c r="BK433" s="217">
        <f>ROUND(I433*H433,2)</f>
        <v>0</v>
      </c>
      <c r="BL433" s="13" t="s">
        <v>136</v>
      </c>
      <c r="BM433" s="216" t="s">
        <v>787</v>
      </c>
    </row>
    <row r="434" s="2" customFormat="1">
      <c r="A434" s="34"/>
      <c r="B434" s="35"/>
      <c r="C434" s="36"/>
      <c r="D434" s="218" t="s">
        <v>137</v>
      </c>
      <c r="E434" s="36"/>
      <c r="F434" s="219" t="s">
        <v>788</v>
      </c>
      <c r="G434" s="36"/>
      <c r="H434" s="36"/>
      <c r="I434" s="220"/>
      <c r="J434" s="36"/>
      <c r="K434" s="36"/>
      <c r="L434" s="40"/>
      <c r="M434" s="221"/>
      <c r="N434" s="222"/>
      <c r="O434" s="87"/>
      <c r="P434" s="87"/>
      <c r="Q434" s="87"/>
      <c r="R434" s="87"/>
      <c r="S434" s="87"/>
      <c r="T434" s="88"/>
      <c r="U434" s="34"/>
      <c r="V434" s="34"/>
      <c r="W434" s="34"/>
      <c r="X434" s="34"/>
      <c r="Y434" s="34"/>
      <c r="Z434" s="34"/>
      <c r="AA434" s="34"/>
      <c r="AB434" s="34"/>
      <c r="AC434" s="34"/>
      <c r="AD434" s="34"/>
      <c r="AE434" s="34"/>
      <c r="AT434" s="13" t="s">
        <v>137</v>
      </c>
      <c r="AU434" s="13" t="s">
        <v>85</v>
      </c>
    </row>
    <row r="435" s="2" customFormat="1" ht="37.8" customHeight="1">
      <c r="A435" s="34"/>
      <c r="B435" s="35"/>
      <c r="C435" s="203" t="s">
        <v>451</v>
      </c>
      <c r="D435" s="203" t="s">
        <v>131</v>
      </c>
      <c r="E435" s="204" t="s">
        <v>789</v>
      </c>
      <c r="F435" s="205" t="s">
        <v>786</v>
      </c>
      <c r="G435" s="206" t="s">
        <v>134</v>
      </c>
      <c r="H435" s="207">
        <v>0.10000000000000001</v>
      </c>
      <c r="I435" s="208"/>
      <c r="J435" s="209">
        <f>ROUND(I435*H435,2)</f>
        <v>0</v>
      </c>
      <c r="K435" s="210"/>
      <c r="L435" s="211"/>
      <c r="M435" s="212" t="s">
        <v>1</v>
      </c>
      <c r="N435" s="213" t="s">
        <v>42</v>
      </c>
      <c r="O435" s="87"/>
      <c r="P435" s="214">
        <f>O435*H435</f>
        <v>0</v>
      </c>
      <c r="Q435" s="214">
        <v>0</v>
      </c>
      <c r="R435" s="214">
        <f>Q435*H435</f>
        <v>0</v>
      </c>
      <c r="S435" s="214">
        <v>0</v>
      </c>
      <c r="T435" s="215">
        <f>S435*H435</f>
        <v>0</v>
      </c>
      <c r="U435" s="34"/>
      <c r="V435" s="34"/>
      <c r="W435" s="34"/>
      <c r="X435" s="34"/>
      <c r="Y435" s="34"/>
      <c r="Z435" s="34"/>
      <c r="AA435" s="34"/>
      <c r="AB435" s="34"/>
      <c r="AC435" s="34"/>
      <c r="AD435" s="34"/>
      <c r="AE435" s="34"/>
      <c r="AR435" s="216" t="s">
        <v>135</v>
      </c>
      <c r="AT435" s="216" t="s">
        <v>131</v>
      </c>
      <c r="AU435" s="216" t="s">
        <v>85</v>
      </c>
      <c r="AY435" s="13" t="s">
        <v>130</v>
      </c>
      <c r="BE435" s="217">
        <f>IF(N435="základní",J435,0)</f>
        <v>0</v>
      </c>
      <c r="BF435" s="217">
        <f>IF(N435="snížená",J435,0)</f>
        <v>0</v>
      </c>
      <c r="BG435" s="217">
        <f>IF(N435="zákl. přenesená",J435,0)</f>
        <v>0</v>
      </c>
      <c r="BH435" s="217">
        <f>IF(N435="sníž. přenesená",J435,0)</f>
        <v>0</v>
      </c>
      <c r="BI435" s="217">
        <f>IF(N435="nulová",J435,0)</f>
        <v>0</v>
      </c>
      <c r="BJ435" s="13" t="s">
        <v>85</v>
      </c>
      <c r="BK435" s="217">
        <f>ROUND(I435*H435,2)</f>
        <v>0</v>
      </c>
      <c r="BL435" s="13" t="s">
        <v>136</v>
      </c>
      <c r="BM435" s="216" t="s">
        <v>790</v>
      </c>
    </row>
    <row r="436" s="2" customFormat="1">
      <c r="A436" s="34"/>
      <c r="B436" s="35"/>
      <c r="C436" s="36"/>
      <c r="D436" s="218" t="s">
        <v>137</v>
      </c>
      <c r="E436" s="36"/>
      <c r="F436" s="219" t="s">
        <v>791</v>
      </c>
      <c r="G436" s="36"/>
      <c r="H436" s="36"/>
      <c r="I436" s="220"/>
      <c r="J436" s="36"/>
      <c r="K436" s="36"/>
      <c r="L436" s="40"/>
      <c r="M436" s="221"/>
      <c r="N436" s="222"/>
      <c r="O436" s="87"/>
      <c r="P436" s="87"/>
      <c r="Q436" s="87"/>
      <c r="R436" s="87"/>
      <c r="S436" s="87"/>
      <c r="T436" s="88"/>
      <c r="U436" s="34"/>
      <c r="V436" s="34"/>
      <c r="W436" s="34"/>
      <c r="X436" s="34"/>
      <c r="Y436" s="34"/>
      <c r="Z436" s="34"/>
      <c r="AA436" s="34"/>
      <c r="AB436" s="34"/>
      <c r="AC436" s="34"/>
      <c r="AD436" s="34"/>
      <c r="AE436" s="34"/>
      <c r="AT436" s="13" t="s">
        <v>137</v>
      </c>
      <c r="AU436" s="13" t="s">
        <v>85</v>
      </c>
    </row>
    <row r="437" s="2" customFormat="1" ht="37.8" customHeight="1">
      <c r="A437" s="34"/>
      <c r="B437" s="35"/>
      <c r="C437" s="203" t="s">
        <v>792</v>
      </c>
      <c r="D437" s="203" t="s">
        <v>131</v>
      </c>
      <c r="E437" s="204" t="s">
        <v>793</v>
      </c>
      <c r="F437" s="205" t="s">
        <v>794</v>
      </c>
      <c r="G437" s="206" t="s">
        <v>134</v>
      </c>
      <c r="H437" s="207">
        <v>0.10000000000000001</v>
      </c>
      <c r="I437" s="208"/>
      <c r="J437" s="209">
        <f>ROUND(I437*H437,2)</f>
        <v>0</v>
      </c>
      <c r="K437" s="210"/>
      <c r="L437" s="211"/>
      <c r="M437" s="212" t="s">
        <v>1</v>
      </c>
      <c r="N437" s="213" t="s">
        <v>42</v>
      </c>
      <c r="O437" s="87"/>
      <c r="P437" s="214">
        <f>O437*H437</f>
        <v>0</v>
      </c>
      <c r="Q437" s="214">
        <v>0</v>
      </c>
      <c r="R437" s="214">
        <f>Q437*H437</f>
        <v>0</v>
      </c>
      <c r="S437" s="214">
        <v>0</v>
      </c>
      <c r="T437" s="215">
        <f>S437*H437</f>
        <v>0</v>
      </c>
      <c r="U437" s="34"/>
      <c r="V437" s="34"/>
      <c r="W437" s="34"/>
      <c r="X437" s="34"/>
      <c r="Y437" s="34"/>
      <c r="Z437" s="34"/>
      <c r="AA437" s="34"/>
      <c r="AB437" s="34"/>
      <c r="AC437" s="34"/>
      <c r="AD437" s="34"/>
      <c r="AE437" s="34"/>
      <c r="AR437" s="216" t="s">
        <v>135</v>
      </c>
      <c r="AT437" s="216" t="s">
        <v>131</v>
      </c>
      <c r="AU437" s="216" t="s">
        <v>85</v>
      </c>
      <c r="AY437" s="13" t="s">
        <v>130</v>
      </c>
      <c r="BE437" s="217">
        <f>IF(N437="základní",J437,0)</f>
        <v>0</v>
      </c>
      <c r="BF437" s="217">
        <f>IF(N437="snížená",J437,0)</f>
        <v>0</v>
      </c>
      <c r="BG437" s="217">
        <f>IF(N437="zákl. přenesená",J437,0)</f>
        <v>0</v>
      </c>
      <c r="BH437" s="217">
        <f>IF(N437="sníž. přenesená",J437,0)</f>
        <v>0</v>
      </c>
      <c r="BI437" s="217">
        <f>IF(N437="nulová",J437,0)</f>
        <v>0</v>
      </c>
      <c r="BJ437" s="13" t="s">
        <v>85</v>
      </c>
      <c r="BK437" s="217">
        <f>ROUND(I437*H437,2)</f>
        <v>0</v>
      </c>
      <c r="BL437" s="13" t="s">
        <v>136</v>
      </c>
      <c r="BM437" s="216" t="s">
        <v>795</v>
      </c>
    </row>
    <row r="438" s="2" customFormat="1">
      <c r="A438" s="34"/>
      <c r="B438" s="35"/>
      <c r="C438" s="36"/>
      <c r="D438" s="218" t="s">
        <v>137</v>
      </c>
      <c r="E438" s="36"/>
      <c r="F438" s="219" t="s">
        <v>796</v>
      </c>
      <c r="G438" s="36"/>
      <c r="H438" s="36"/>
      <c r="I438" s="220"/>
      <c r="J438" s="36"/>
      <c r="K438" s="36"/>
      <c r="L438" s="40"/>
      <c r="M438" s="221"/>
      <c r="N438" s="222"/>
      <c r="O438" s="87"/>
      <c r="P438" s="87"/>
      <c r="Q438" s="87"/>
      <c r="R438" s="87"/>
      <c r="S438" s="87"/>
      <c r="T438" s="88"/>
      <c r="U438" s="34"/>
      <c r="V438" s="34"/>
      <c r="W438" s="34"/>
      <c r="X438" s="34"/>
      <c r="Y438" s="34"/>
      <c r="Z438" s="34"/>
      <c r="AA438" s="34"/>
      <c r="AB438" s="34"/>
      <c r="AC438" s="34"/>
      <c r="AD438" s="34"/>
      <c r="AE438" s="34"/>
      <c r="AT438" s="13" t="s">
        <v>137</v>
      </c>
      <c r="AU438" s="13" t="s">
        <v>85</v>
      </c>
    </row>
    <row r="439" s="2" customFormat="1" ht="37.8" customHeight="1">
      <c r="A439" s="34"/>
      <c r="B439" s="35"/>
      <c r="C439" s="203" t="s">
        <v>456</v>
      </c>
      <c r="D439" s="203" t="s">
        <v>131</v>
      </c>
      <c r="E439" s="204" t="s">
        <v>797</v>
      </c>
      <c r="F439" s="205" t="s">
        <v>798</v>
      </c>
      <c r="G439" s="206" t="s">
        <v>134</v>
      </c>
      <c r="H439" s="207">
        <v>2</v>
      </c>
      <c r="I439" s="208"/>
      <c r="J439" s="209">
        <f>ROUND(I439*H439,2)</f>
        <v>0</v>
      </c>
      <c r="K439" s="210"/>
      <c r="L439" s="211"/>
      <c r="M439" s="212" t="s">
        <v>1</v>
      </c>
      <c r="N439" s="213" t="s">
        <v>42</v>
      </c>
      <c r="O439" s="87"/>
      <c r="P439" s="214">
        <f>O439*H439</f>
        <v>0</v>
      </c>
      <c r="Q439" s="214">
        <v>0</v>
      </c>
      <c r="R439" s="214">
        <f>Q439*H439</f>
        <v>0</v>
      </c>
      <c r="S439" s="214">
        <v>0</v>
      </c>
      <c r="T439" s="215">
        <f>S439*H439</f>
        <v>0</v>
      </c>
      <c r="U439" s="34"/>
      <c r="V439" s="34"/>
      <c r="W439" s="34"/>
      <c r="X439" s="34"/>
      <c r="Y439" s="34"/>
      <c r="Z439" s="34"/>
      <c r="AA439" s="34"/>
      <c r="AB439" s="34"/>
      <c r="AC439" s="34"/>
      <c r="AD439" s="34"/>
      <c r="AE439" s="34"/>
      <c r="AR439" s="216" t="s">
        <v>135</v>
      </c>
      <c r="AT439" s="216" t="s">
        <v>131</v>
      </c>
      <c r="AU439" s="216" t="s">
        <v>85</v>
      </c>
      <c r="AY439" s="13" t="s">
        <v>130</v>
      </c>
      <c r="BE439" s="217">
        <f>IF(N439="základní",J439,0)</f>
        <v>0</v>
      </c>
      <c r="BF439" s="217">
        <f>IF(N439="snížená",J439,0)</f>
        <v>0</v>
      </c>
      <c r="BG439" s="217">
        <f>IF(N439="zákl. přenesená",J439,0)</f>
        <v>0</v>
      </c>
      <c r="BH439" s="217">
        <f>IF(N439="sníž. přenesená",J439,0)</f>
        <v>0</v>
      </c>
      <c r="BI439" s="217">
        <f>IF(N439="nulová",J439,0)</f>
        <v>0</v>
      </c>
      <c r="BJ439" s="13" t="s">
        <v>85</v>
      </c>
      <c r="BK439" s="217">
        <f>ROUND(I439*H439,2)</f>
        <v>0</v>
      </c>
      <c r="BL439" s="13" t="s">
        <v>136</v>
      </c>
      <c r="BM439" s="216" t="s">
        <v>799</v>
      </c>
    </row>
    <row r="440" s="2" customFormat="1">
      <c r="A440" s="34"/>
      <c r="B440" s="35"/>
      <c r="C440" s="36"/>
      <c r="D440" s="218" t="s">
        <v>137</v>
      </c>
      <c r="E440" s="36"/>
      <c r="F440" s="219" t="s">
        <v>800</v>
      </c>
      <c r="G440" s="36"/>
      <c r="H440" s="36"/>
      <c r="I440" s="220"/>
      <c r="J440" s="36"/>
      <c r="K440" s="36"/>
      <c r="L440" s="40"/>
      <c r="M440" s="221"/>
      <c r="N440" s="222"/>
      <c r="O440" s="87"/>
      <c r="P440" s="87"/>
      <c r="Q440" s="87"/>
      <c r="R440" s="87"/>
      <c r="S440" s="87"/>
      <c r="T440" s="88"/>
      <c r="U440" s="34"/>
      <c r="V440" s="34"/>
      <c r="W440" s="34"/>
      <c r="X440" s="34"/>
      <c r="Y440" s="34"/>
      <c r="Z440" s="34"/>
      <c r="AA440" s="34"/>
      <c r="AB440" s="34"/>
      <c r="AC440" s="34"/>
      <c r="AD440" s="34"/>
      <c r="AE440" s="34"/>
      <c r="AT440" s="13" t="s">
        <v>137</v>
      </c>
      <c r="AU440" s="13" t="s">
        <v>85</v>
      </c>
    </row>
    <row r="441" s="2" customFormat="1" ht="37.8" customHeight="1">
      <c r="A441" s="34"/>
      <c r="B441" s="35"/>
      <c r="C441" s="203" t="s">
        <v>801</v>
      </c>
      <c r="D441" s="203" t="s">
        <v>131</v>
      </c>
      <c r="E441" s="204" t="s">
        <v>802</v>
      </c>
      <c r="F441" s="205" t="s">
        <v>798</v>
      </c>
      <c r="G441" s="206" t="s">
        <v>134</v>
      </c>
      <c r="H441" s="207">
        <v>0.10000000000000001</v>
      </c>
      <c r="I441" s="208"/>
      <c r="J441" s="209">
        <f>ROUND(I441*H441,2)</f>
        <v>0</v>
      </c>
      <c r="K441" s="210"/>
      <c r="L441" s="211"/>
      <c r="M441" s="212" t="s">
        <v>1</v>
      </c>
      <c r="N441" s="213" t="s">
        <v>42</v>
      </c>
      <c r="O441" s="87"/>
      <c r="P441" s="214">
        <f>O441*H441</f>
        <v>0</v>
      </c>
      <c r="Q441" s="214">
        <v>0</v>
      </c>
      <c r="R441" s="214">
        <f>Q441*H441</f>
        <v>0</v>
      </c>
      <c r="S441" s="214">
        <v>0</v>
      </c>
      <c r="T441" s="215">
        <f>S441*H441</f>
        <v>0</v>
      </c>
      <c r="U441" s="34"/>
      <c r="V441" s="34"/>
      <c r="W441" s="34"/>
      <c r="X441" s="34"/>
      <c r="Y441" s="34"/>
      <c r="Z441" s="34"/>
      <c r="AA441" s="34"/>
      <c r="AB441" s="34"/>
      <c r="AC441" s="34"/>
      <c r="AD441" s="34"/>
      <c r="AE441" s="34"/>
      <c r="AR441" s="216" t="s">
        <v>135</v>
      </c>
      <c r="AT441" s="216" t="s">
        <v>131</v>
      </c>
      <c r="AU441" s="216" t="s">
        <v>85</v>
      </c>
      <c r="AY441" s="13" t="s">
        <v>130</v>
      </c>
      <c r="BE441" s="217">
        <f>IF(N441="základní",J441,0)</f>
        <v>0</v>
      </c>
      <c r="BF441" s="217">
        <f>IF(N441="snížená",J441,0)</f>
        <v>0</v>
      </c>
      <c r="BG441" s="217">
        <f>IF(N441="zákl. přenesená",J441,0)</f>
        <v>0</v>
      </c>
      <c r="BH441" s="217">
        <f>IF(N441="sníž. přenesená",J441,0)</f>
        <v>0</v>
      </c>
      <c r="BI441" s="217">
        <f>IF(N441="nulová",J441,0)</f>
        <v>0</v>
      </c>
      <c r="BJ441" s="13" t="s">
        <v>85</v>
      </c>
      <c r="BK441" s="217">
        <f>ROUND(I441*H441,2)</f>
        <v>0</v>
      </c>
      <c r="BL441" s="13" t="s">
        <v>136</v>
      </c>
      <c r="BM441" s="216" t="s">
        <v>803</v>
      </c>
    </row>
    <row r="442" s="2" customFormat="1">
      <c r="A442" s="34"/>
      <c r="B442" s="35"/>
      <c r="C442" s="36"/>
      <c r="D442" s="218" t="s">
        <v>137</v>
      </c>
      <c r="E442" s="36"/>
      <c r="F442" s="219" t="s">
        <v>804</v>
      </c>
      <c r="G442" s="36"/>
      <c r="H442" s="36"/>
      <c r="I442" s="220"/>
      <c r="J442" s="36"/>
      <c r="K442" s="36"/>
      <c r="L442" s="40"/>
      <c r="M442" s="221"/>
      <c r="N442" s="222"/>
      <c r="O442" s="87"/>
      <c r="P442" s="87"/>
      <c r="Q442" s="87"/>
      <c r="R442" s="87"/>
      <c r="S442" s="87"/>
      <c r="T442" s="88"/>
      <c r="U442" s="34"/>
      <c r="V442" s="34"/>
      <c r="W442" s="34"/>
      <c r="X442" s="34"/>
      <c r="Y442" s="34"/>
      <c r="Z442" s="34"/>
      <c r="AA442" s="34"/>
      <c r="AB442" s="34"/>
      <c r="AC442" s="34"/>
      <c r="AD442" s="34"/>
      <c r="AE442" s="34"/>
      <c r="AT442" s="13" t="s">
        <v>137</v>
      </c>
      <c r="AU442" s="13" t="s">
        <v>85</v>
      </c>
    </row>
    <row r="443" s="2" customFormat="1" ht="37.8" customHeight="1">
      <c r="A443" s="34"/>
      <c r="B443" s="35"/>
      <c r="C443" s="203" t="s">
        <v>460</v>
      </c>
      <c r="D443" s="203" t="s">
        <v>131</v>
      </c>
      <c r="E443" s="204" t="s">
        <v>805</v>
      </c>
      <c r="F443" s="205" t="s">
        <v>806</v>
      </c>
      <c r="G443" s="206" t="s">
        <v>134</v>
      </c>
      <c r="H443" s="207">
        <v>2</v>
      </c>
      <c r="I443" s="208"/>
      <c r="J443" s="209">
        <f>ROUND(I443*H443,2)</f>
        <v>0</v>
      </c>
      <c r="K443" s="210"/>
      <c r="L443" s="211"/>
      <c r="M443" s="212" t="s">
        <v>1</v>
      </c>
      <c r="N443" s="213" t="s">
        <v>42</v>
      </c>
      <c r="O443" s="87"/>
      <c r="P443" s="214">
        <f>O443*H443</f>
        <v>0</v>
      </c>
      <c r="Q443" s="214">
        <v>0</v>
      </c>
      <c r="R443" s="214">
        <f>Q443*H443</f>
        <v>0</v>
      </c>
      <c r="S443" s="214">
        <v>0</v>
      </c>
      <c r="T443" s="215">
        <f>S443*H443</f>
        <v>0</v>
      </c>
      <c r="U443" s="34"/>
      <c r="V443" s="34"/>
      <c r="W443" s="34"/>
      <c r="X443" s="34"/>
      <c r="Y443" s="34"/>
      <c r="Z443" s="34"/>
      <c r="AA443" s="34"/>
      <c r="AB443" s="34"/>
      <c r="AC443" s="34"/>
      <c r="AD443" s="34"/>
      <c r="AE443" s="34"/>
      <c r="AR443" s="216" t="s">
        <v>135</v>
      </c>
      <c r="AT443" s="216" t="s">
        <v>131</v>
      </c>
      <c r="AU443" s="216" t="s">
        <v>85</v>
      </c>
      <c r="AY443" s="13" t="s">
        <v>130</v>
      </c>
      <c r="BE443" s="217">
        <f>IF(N443="základní",J443,0)</f>
        <v>0</v>
      </c>
      <c r="BF443" s="217">
        <f>IF(N443="snížená",J443,0)</f>
        <v>0</v>
      </c>
      <c r="BG443" s="217">
        <f>IF(N443="zákl. přenesená",J443,0)</f>
        <v>0</v>
      </c>
      <c r="BH443" s="217">
        <f>IF(N443="sníž. přenesená",J443,0)</f>
        <v>0</v>
      </c>
      <c r="BI443" s="217">
        <f>IF(N443="nulová",J443,0)</f>
        <v>0</v>
      </c>
      <c r="BJ443" s="13" t="s">
        <v>85</v>
      </c>
      <c r="BK443" s="217">
        <f>ROUND(I443*H443,2)</f>
        <v>0</v>
      </c>
      <c r="BL443" s="13" t="s">
        <v>136</v>
      </c>
      <c r="BM443" s="216" t="s">
        <v>807</v>
      </c>
    </row>
    <row r="444" s="2" customFormat="1">
      <c r="A444" s="34"/>
      <c r="B444" s="35"/>
      <c r="C444" s="36"/>
      <c r="D444" s="218" t="s">
        <v>137</v>
      </c>
      <c r="E444" s="36"/>
      <c r="F444" s="219" t="s">
        <v>808</v>
      </c>
      <c r="G444" s="36"/>
      <c r="H444" s="36"/>
      <c r="I444" s="220"/>
      <c r="J444" s="36"/>
      <c r="K444" s="36"/>
      <c r="L444" s="40"/>
      <c r="M444" s="221"/>
      <c r="N444" s="222"/>
      <c r="O444" s="87"/>
      <c r="P444" s="87"/>
      <c r="Q444" s="87"/>
      <c r="R444" s="87"/>
      <c r="S444" s="87"/>
      <c r="T444" s="88"/>
      <c r="U444" s="34"/>
      <c r="V444" s="34"/>
      <c r="W444" s="34"/>
      <c r="X444" s="34"/>
      <c r="Y444" s="34"/>
      <c r="Z444" s="34"/>
      <c r="AA444" s="34"/>
      <c r="AB444" s="34"/>
      <c r="AC444" s="34"/>
      <c r="AD444" s="34"/>
      <c r="AE444" s="34"/>
      <c r="AT444" s="13" t="s">
        <v>137</v>
      </c>
      <c r="AU444" s="13" t="s">
        <v>85</v>
      </c>
    </row>
    <row r="445" s="2" customFormat="1" ht="37.8" customHeight="1">
      <c r="A445" s="34"/>
      <c r="B445" s="35"/>
      <c r="C445" s="203" t="s">
        <v>809</v>
      </c>
      <c r="D445" s="203" t="s">
        <v>131</v>
      </c>
      <c r="E445" s="204" t="s">
        <v>810</v>
      </c>
      <c r="F445" s="205" t="s">
        <v>811</v>
      </c>
      <c r="G445" s="206" t="s">
        <v>134</v>
      </c>
      <c r="H445" s="207">
        <v>2</v>
      </c>
      <c r="I445" s="208"/>
      <c r="J445" s="209">
        <f>ROUND(I445*H445,2)</f>
        <v>0</v>
      </c>
      <c r="K445" s="210"/>
      <c r="L445" s="211"/>
      <c r="M445" s="212" t="s">
        <v>1</v>
      </c>
      <c r="N445" s="213" t="s">
        <v>42</v>
      </c>
      <c r="O445" s="87"/>
      <c r="P445" s="214">
        <f>O445*H445</f>
        <v>0</v>
      </c>
      <c r="Q445" s="214">
        <v>0</v>
      </c>
      <c r="R445" s="214">
        <f>Q445*H445</f>
        <v>0</v>
      </c>
      <c r="S445" s="214">
        <v>0</v>
      </c>
      <c r="T445" s="215">
        <f>S445*H445</f>
        <v>0</v>
      </c>
      <c r="U445" s="34"/>
      <c r="V445" s="34"/>
      <c r="W445" s="34"/>
      <c r="X445" s="34"/>
      <c r="Y445" s="34"/>
      <c r="Z445" s="34"/>
      <c r="AA445" s="34"/>
      <c r="AB445" s="34"/>
      <c r="AC445" s="34"/>
      <c r="AD445" s="34"/>
      <c r="AE445" s="34"/>
      <c r="AR445" s="216" t="s">
        <v>135</v>
      </c>
      <c r="AT445" s="216" t="s">
        <v>131</v>
      </c>
      <c r="AU445" s="216" t="s">
        <v>85</v>
      </c>
      <c r="AY445" s="13" t="s">
        <v>130</v>
      </c>
      <c r="BE445" s="217">
        <f>IF(N445="základní",J445,0)</f>
        <v>0</v>
      </c>
      <c r="BF445" s="217">
        <f>IF(N445="snížená",J445,0)</f>
        <v>0</v>
      </c>
      <c r="BG445" s="217">
        <f>IF(N445="zákl. přenesená",J445,0)</f>
        <v>0</v>
      </c>
      <c r="BH445" s="217">
        <f>IF(N445="sníž. přenesená",J445,0)</f>
        <v>0</v>
      </c>
      <c r="BI445" s="217">
        <f>IF(N445="nulová",J445,0)</f>
        <v>0</v>
      </c>
      <c r="BJ445" s="13" t="s">
        <v>85</v>
      </c>
      <c r="BK445" s="217">
        <f>ROUND(I445*H445,2)</f>
        <v>0</v>
      </c>
      <c r="BL445" s="13" t="s">
        <v>136</v>
      </c>
      <c r="BM445" s="216" t="s">
        <v>812</v>
      </c>
    </row>
    <row r="446" s="2" customFormat="1">
      <c r="A446" s="34"/>
      <c r="B446" s="35"/>
      <c r="C446" s="36"/>
      <c r="D446" s="218" t="s">
        <v>137</v>
      </c>
      <c r="E446" s="36"/>
      <c r="F446" s="219" t="s">
        <v>813</v>
      </c>
      <c r="G446" s="36"/>
      <c r="H446" s="36"/>
      <c r="I446" s="220"/>
      <c r="J446" s="36"/>
      <c r="K446" s="36"/>
      <c r="L446" s="40"/>
      <c r="M446" s="221"/>
      <c r="N446" s="222"/>
      <c r="O446" s="87"/>
      <c r="P446" s="87"/>
      <c r="Q446" s="87"/>
      <c r="R446" s="87"/>
      <c r="S446" s="87"/>
      <c r="T446" s="88"/>
      <c r="U446" s="34"/>
      <c r="V446" s="34"/>
      <c r="W446" s="34"/>
      <c r="X446" s="34"/>
      <c r="Y446" s="34"/>
      <c r="Z446" s="34"/>
      <c r="AA446" s="34"/>
      <c r="AB446" s="34"/>
      <c r="AC446" s="34"/>
      <c r="AD446" s="34"/>
      <c r="AE446" s="34"/>
      <c r="AT446" s="13" t="s">
        <v>137</v>
      </c>
      <c r="AU446" s="13" t="s">
        <v>85</v>
      </c>
    </row>
    <row r="447" s="2" customFormat="1" ht="37.8" customHeight="1">
      <c r="A447" s="34"/>
      <c r="B447" s="35"/>
      <c r="C447" s="203" t="s">
        <v>465</v>
      </c>
      <c r="D447" s="203" t="s">
        <v>131</v>
      </c>
      <c r="E447" s="204" t="s">
        <v>814</v>
      </c>
      <c r="F447" s="205" t="s">
        <v>811</v>
      </c>
      <c r="G447" s="206" t="s">
        <v>134</v>
      </c>
      <c r="H447" s="207">
        <v>0.10000000000000001</v>
      </c>
      <c r="I447" s="208"/>
      <c r="J447" s="209">
        <f>ROUND(I447*H447,2)</f>
        <v>0</v>
      </c>
      <c r="K447" s="210"/>
      <c r="L447" s="211"/>
      <c r="M447" s="212" t="s">
        <v>1</v>
      </c>
      <c r="N447" s="213" t="s">
        <v>42</v>
      </c>
      <c r="O447" s="87"/>
      <c r="P447" s="214">
        <f>O447*H447</f>
        <v>0</v>
      </c>
      <c r="Q447" s="214">
        <v>0</v>
      </c>
      <c r="R447" s="214">
        <f>Q447*H447</f>
        <v>0</v>
      </c>
      <c r="S447" s="214">
        <v>0</v>
      </c>
      <c r="T447" s="215">
        <f>S447*H447</f>
        <v>0</v>
      </c>
      <c r="U447" s="34"/>
      <c r="V447" s="34"/>
      <c r="W447" s="34"/>
      <c r="X447" s="34"/>
      <c r="Y447" s="34"/>
      <c r="Z447" s="34"/>
      <c r="AA447" s="34"/>
      <c r="AB447" s="34"/>
      <c r="AC447" s="34"/>
      <c r="AD447" s="34"/>
      <c r="AE447" s="34"/>
      <c r="AR447" s="216" t="s">
        <v>135</v>
      </c>
      <c r="AT447" s="216" t="s">
        <v>131</v>
      </c>
      <c r="AU447" s="216" t="s">
        <v>85</v>
      </c>
      <c r="AY447" s="13" t="s">
        <v>130</v>
      </c>
      <c r="BE447" s="217">
        <f>IF(N447="základní",J447,0)</f>
        <v>0</v>
      </c>
      <c r="BF447" s="217">
        <f>IF(N447="snížená",J447,0)</f>
        <v>0</v>
      </c>
      <c r="BG447" s="217">
        <f>IF(N447="zákl. přenesená",J447,0)</f>
        <v>0</v>
      </c>
      <c r="BH447" s="217">
        <f>IF(N447="sníž. přenesená",J447,0)</f>
        <v>0</v>
      </c>
      <c r="BI447" s="217">
        <f>IF(N447="nulová",J447,0)</f>
        <v>0</v>
      </c>
      <c r="BJ447" s="13" t="s">
        <v>85</v>
      </c>
      <c r="BK447" s="217">
        <f>ROUND(I447*H447,2)</f>
        <v>0</v>
      </c>
      <c r="BL447" s="13" t="s">
        <v>136</v>
      </c>
      <c r="BM447" s="216" t="s">
        <v>815</v>
      </c>
    </row>
    <row r="448" s="2" customFormat="1">
      <c r="A448" s="34"/>
      <c r="B448" s="35"/>
      <c r="C448" s="36"/>
      <c r="D448" s="218" t="s">
        <v>137</v>
      </c>
      <c r="E448" s="36"/>
      <c r="F448" s="219" t="s">
        <v>816</v>
      </c>
      <c r="G448" s="36"/>
      <c r="H448" s="36"/>
      <c r="I448" s="220"/>
      <c r="J448" s="36"/>
      <c r="K448" s="36"/>
      <c r="L448" s="40"/>
      <c r="M448" s="221"/>
      <c r="N448" s="222"/>
      <c r="O448" s="87"/>
      <c r="P448" s="87"/>
      <c r="Q448" s="87"/>
      <c r="R448" s="87"/>
      <c r="S448" s="87"/>
      <c r="T448" s="88"/>
      <c r="U448" s="34"/>
      <c r="V448" s="34"/>
      <c r="W448" s="34"/>
      <c r="X448" s="34"/>
      <c r="Y448" s="34"/>
      <c r="Z448" s="34"/>
      <c r="AA448" s="34"/>
      <c r="AB448" s="34"/>
      <c r="AC448" s="34"/>
      <c r="AD448" s="34"/>
      <c r="AE448" s="34"/>
      <c r="AT448" s="13" t="s">
        <v>137</v>
      </c>
      <c r="AU448" s="13" t="s">
        <v>85</v>
      </c>
    </row>
    <row r="449" s="2" customFormat="1" ht="37.8" customHeight="1">
      <c r="A449" s="34"/>
      <c r="B449" s="35"/>
      <c r="C449" s="203" t="s">
        <v>817</v>
      </c>
      <c r="D449" s="203" t="s">
        <v>131</v>
      </c>
      <c r="E449" s="204" t="s">
        <v>818</v>
      </c>
      <c r="F449" s="205" t="s">
        <v>819</v>
      </c>
      <c r="G449" s="206" t="s">
        <v>134</v>
      </c>
      <c r="H449" s="207">
        <v>2</v>
      </c>
      <c r="I449" s="208"/>
      <c r="J449" s="209">
        <f>ROUND(I449*H449,2)</f>
        <v>0</v>
      </c>
      <c r="K449" s="210"/>
      <c r="L449" s="211"/>
      <c r="M449" s="212" t="s">
        <v>1</v>
      </c>
      <c r="N449" s="213" t="s">
        <v>42</v>
      </c>
      <c r="O449" s="87"/>
      <c r="P449" s="214">
        <f>O449*H449</f>
        <v>0</v>
      </c>
      <c r="Q449" s="214">
        <v>0</v>
      </c>
      <c r="R449" s="214">
        <f>Q449*H449</f>
        <v>0</v>
      </c>
      <c r="S449" s="214">
        <v>0</v>
      </c>
      <c r="T449" s="215">
        <f>S449*H449</f>
        <v>0</v>
      </c>
      <c r="U449" s="34"/>
      <c r="V449" s="34"/>
      <c r="W449" s="34"/>
      <c r="X449" s="34"/>
      <c r="Y449" s="34"/>
      <c r="Z449" s="34"/>
      <c r="AA449" s="34"/>
      <c r="AB449" s="34"/>
      <c r="AC449" s="34"/>
      <c r="AD449" s="34"/>
      <c r="AE449" s="34"/>
      <c r="AR449" s="216" t="s">
        <v>135</v>
      </c>
      <c r="AT449" s="216" t="s">
        <v>131</v>
      </c>
      <c r="AU449" s="216" t="s">
        <v>85</v>
      </c>
      <c r="AY449" s="13" t="s">
        <v>130</v>
      </c>
      <c r="BE449" s="217">
        <f>IF(N449="základní",J449,0)</f>
        <v>0</v>
      </c>
      <c r="BF449" s="217">
        <f>IF(N449="snížená",J449,0)</f>
        <v>0</v>
      </c>
      <c r="BG449" s="217">
        <f>IF(N449="zákl. přenesená",J449,0)</f>
        <v>0</v>
      </c>
      <c r="BH449" s="217">
        <f>IF(N449="sníž. přenesená",J449,0)</f>
        <v>0</v>
      </c>
      <c r="BI449" s="217">
        <f>IF(N449="nulová",J449,0)</f>
        <v>0</v>
      </c>
      <c r="BJ449" s="13" t="s">
        <v>85</v>
      </c>
      <c r="BK449" s="217">
        <f>ROUND(I449*H449,2)</f>
        <v>0</v>
      </c>
      <c r="BL449" s="13" t="s">
        <v>136</v>
      </c>
      <c r="BM449" s="216" t="s">
        <v>820</v>
      </c>
    </row>
    <row r="450" s="2" customFormat="1">
      <c r="A450" s="34"/>
      <c r="B450" s="35"/>
      <c r="C450" s="36"/>
      <c r="D450" s="218" t="s">
        <v>137</v>
      </c>
      <c r="E450" s="36"/>
      <c r="F450" s="219" t="s">
        <v>821</v>
      </c>
      <c r="G450" s="36"/>
      <c r="H450" s="36"/>
      <c r="I450" s="220"/>
      <c r="J450" s="36"/>
      <c r="K450" s="36"/>
      <c r="L450" s="40"/>
      <c r="M450" s="221"/>
      <c r="N450" s="222"/>
      <c r="O450" s="87"/>
      <c r="P450" s="87"/>
      <c r="Q450" s="87"/>
      <c r="R450" s="87"/>
      <c r="S450" s="87"/>
      <c r="T450" s="88"/>
      <c r="U450" s="34"/>
      <c r="V450" s="34"/>
      <c r="W450" s="34"/>
      <c r="X450" s="34"/>
      <c r="Y450" s="34"/>
      <c r="Z450" s="34"/>
      <c r="AA450" s="34"/>
      <c r="AB450" s="34"/>
      <c r="AC450" s="34"/>
      <c r="AD450" s="34"/>
      <c r="AE450" s="34"/>
      <c r="AT450" s="13" t="s">
        <v>137</v>
      </c>
      <c r="AU450" s="13" t="s">
        <v>85</v>
      </c>
    </row>
    <row r="451" s="2" customFormat="1" ht="37.8" customHeight="1">
      <c r="A451" s="34"/>
      <c r="B451" s="35"/>
      <c r="C451" s="203" t="s">
        <v>469</v>
      </c>
      <c r="D451" s="203" t="s">
        <v>131</v>
      </c>
      <c r="E451" s="204" t="s">
        <v>822</v>
      </c>
      <c r="F451" s="205" t="s">
        <v>823</v>
      </c>
      <c r="G451" s="206" t="s">
        <v>134</v>
      </c>
      <c r="H451" s="207">
        <v>2</v>
      </c>
      <c r="I451" s="208"/>
      <c r="J451" s="209">
        <f>ROUND(I451*H451,2)</f>
        <v>0</v>
      </c>
      <c r="K451" s="210"/>
      <c r="L451" s="211"/>
      <c r="M451" s="212" t="s">
        <v>1</v>
      </c>
      <c r="N451" s="213" t="s">
        <v>42</v>
      </c>
      <c r="O451" s="87"/>
      <c r="P451" s="214">
        <f>O451*H451</f>
        <v>0</v>
      </c>
      <c r="Q451" s="214">
        <v>0</v>
      </c>
      <c r="R451" s="214">
        <f>Q451*H451</f>
        <v>0</v>
      </c>
      <c r="S451" s="214">
        <v>0</v>
      </c>
      <c r="T451" s="215">
        <f>S451*H451</f>
        <v>0</v>
      </c>
      <c r="U451" s="34"/>
      <c r="V451" s="34"/>
      <c r="W451" s="34"/>
      <c r="X451" s="34"/>
      <c r="Y451" s="34"/>
      <c r="Z451" s="34"/>
      <c r="AA451" s="34"/>
      <c r="AB451" s="34"/>
      <c r="AC451" s="34"/>
      <c r="AD451" s="34"/>
      <c r="AE451" s="34"/>
      <c r="AR451" s="216" t="s">
        <v>135</v>
      </c>
      <c r="AT451" s="216" t="s">
        <v>131</v>
      </c>
      <c r="AU451" s="216" t="s">
        <v>85</v>
      </c>
      <c r="AY451" s="13" t="s">
        <v>130</v>
      </c>
      <c r="BE451" s="217">
        <f>IF(N451="základní",J451,0)</f>
        <v>0</v>
      </c>
      <c r="BF451" s="217">
        <f>IF(N451="snížená",J451,0)</f>
        <v>0</v>
      </c>
      <c r="BG451" s="217">
        <f>IF(N451="zákl. přenesená",J451,0)</f>
        <v>0</v>
      </c>
      <c r="BH451" s="217">
        <f>IF(N451="sníž. přenesená",J451,0)</f>
        <v>0</v>
      </c>
      <c r="BI451" s="217">
        <f>IF(N451="nulová",J451,0)</f>
        <v>0</v>
      </c>
      <c r="BJ451" s="13" t="s">
        <v>85</v>
      </c>
      <c r="BK451" s="217">
        <f>ROUND(I451*H451,2)</f>
        <v>0</v>
      </c>
      <c r="BL451" s="13" t="s">
        <v>136</v>
      </c>
      <c r="BM451" s="216" t="s">
        <v>824</v>
      </c>
    </row>
    <row r="452" s="2" customFormat="1">
      <c r="A452" s="34"/>
      <c r="B452" s="35"/>
      <c r="C452" s="36"/>
      <c r="D452" s="218" t="s">
        <v>137</v>
      </c>
      <c r="E452" s="36"/>
      <c r="F452" s="219" t="s">
        <v>825</v>
      </c>
      <c r="G452" s="36"/>
      <c r="H452" s="36"/>
      <c r="I452" s="220"/>
      <c r="J452" s="36"/>
      <c r="K452" s="36"/>
      <c r="L452" s="40"/>
      <c r="M452" s="221"/>
      <c r="N452" s="222"/>
      <c r="O452" s="87"/>
      <c r="P452" s="87"/>
      <c r="Q452" s="87"/>
      <c r="R452" s="87"/>
      <c r="S452" s="87"/>
      <c r="T452" s="88"/>
      <c r="U452" s="34"/>
      <c r="V452" s="34"/>
      <c r="W452" s="34"/>
      <c r="X452" s="34"/>
      <c r="Y452" s="34"/>
      <c r="Z452" s="34"/>
      <c r="AA452" s="34"/>
      <c r="AB452" s="34"/>
      <c r="AC452" s="34"/>
      <c r="AD452" s="34"/>
      <c r="AE452" s="34"/>
      <c r="AT452" s="13" t="s">
        <v>137</v>
      </c>
      <c r="AU452" s="13" t="s">
        <v>85</v>
      </c>
    </row>
    <row r="453" s="2" customFormat="1" ht="37.8" customHeight="1">
      <c r="A453" s="34"/>
      <c r="B453" s="35"/>
      <c r="C453" s="203" t="s">
        <v>826</v>
      </c>
      <c r="D453" s="203" t="s">
        <v>131</v>
      </c>
      <c r="E453" s="204" t="s">
        <v>827</v>
      </c>
      <c r="F453" s="205" t="s">
        <v>823</v>
      </c>
      <c r="G453" s="206" t="s">
        <v>134</v>
      </c>
      <c r="H453" s="207">
        <v>0.10000000000000001</v>
      </c>
      <c r="I453" s="208"/>
      <c r="J453" s="209">
        <f>ROUND(I453*H453,2)</f>
        <v>0</v>
      </c>
      <c r="K453" s="210"/>
      <c r="L453" s="211"/>
      <c r="M453" s="212" t="s">
        <v>1</v>
      </c>
      <c r="N453" s="213" t="s">
        <v>42</v>
      </c>
      <c r="O453" s="87"/>
      <c r="P453" s="214">
        <f>O453*H453</f>
        <v>0</v>
      </c>
      <c r="Q453" s="214">
        <v>0</v>
      </c>
      <c r="R453" s="214">
        <f>Q453*H453</f>
        <v>0</v>
      </c>
      <c r="S453" s="214">
        <v>0</v>
      </c>
      <c r="T453" s="215">
        <f>S453*H453</f>
        <v>0</v>
      </c>
      <c r="U453" s="34"/>
      <c r="V453" s="34"/>
      <c r="W453" s="34"/>
      <c r="X453" s="34"/>
      <c r="Y453" s="34"/>
      <c r="Z453" s="34"/>
      <c r="AA453" s="34"/>
      <c r="AB453" s="34"/>
      <c r="AC453" s="34"/>
      <c r="AD453" s="34"/>
      <c r="AE453" s="34"/>
      <c r="AR453" s="216" t="s">
        <v>135</v>
      </c>
      <c r="AT453" s="216" t="s">
        <v>131</v>
      </c>
      <c r="AU453" s="216" t="s">
        <v>85</v>
      </c>
      <c r="AY453" s="13" t="s">
        <v>130</v>
      </c>
      <c r="BE453" s="217">
        <f>IF(N453="základní",J453,0)</f>
        <v>0</v>
      </c>
      <c r="BF453" s="217">
        <f>IF(N453="snížená",J453,0)</f>
        <v>0</v>
      </c>
      <c r="BG453" s="217">
        <f>IF(N453="zákl. přenesená",J453,0)</f>
        <v>0</v>
      </c>
      <c r="BH453" s="217">
        <f>IF(N453="sníž. přenesená",J453,0)</f>
        <v>0</v>
      </c>
      <c r="BI453" s="217">
        <f>IF(N453="nulová",J453,0)</f>
        <v>0</v>
      </c>
      <c r="BJ453" s="13" t="s">
        <v>85</v>
      </c>
      <c r="BK453" s="217">
        <f>ROUND(I453*H453,2)</f>
        <v>0</v>
      </c>
      <c r="BL453" s="13" t="s">
        <v>136</v>
      </c>
      <c r="BM453" s="216" t="s">
        <v>828</v>
      </c>
    </row>
    <row r="454" s="2" customFormat="1">
      <c r="A454" s="34"/>
      <c r="B454" s="35"/>
      <c r="C454" s="36"/>
      <c r="D454" s="218" t="s">
        <v>137</v>
      </c>
      <c r="E454" s="36"/>
      <c r="F454" s="219" t="s">
        <v>829</v>
      </c>
      <c r="G454" s="36"/>
      <c r="H454" s="36"/>
      <c r="I454" s="220"/>
      <c r="J454" s="36"/>
      <c r="K454" s="36"/>
      <c r="L454" s="40"/>
      <c r="M454" s="221"/>
      <c r="N454" s="222"/>
      <c r="O454" s="87"/>
      <c r="P454" s="87"/>
      <c r="Q454" s="87"/>
      <c r="R454" s="87"/>
      <c r="S454" s="87"/>
      <c r="T454" s="88"/>
      <c r="U454" s="34"/>
      <c r="V454" s="34"/>
      <c r="W454" s="34"/>
      <c r="X454" s="34"/>
      <c r="Y454" s="34"/>
      <c r="Z454" s="34"/>
      <c r="AA454" s="34"/>
      <c r="AB454" s="34"/>
      <c r="AC454" s="34"/>
      <c r="AD454" s="34"/>
      <c r="AE454" s="34"/>
      <c r="AT454" s="13" t="s">
        <v>137</v>
      </c>
      <c r="AU454" s="13" t="s">
        <v>85</v>
      </c>
    </row>
    <row r="455" s="2" customFormat="1" ht="37.8" customHeight="1">
      <c r="A455" s="34"/>
      <c r="B455" s="35"/>
      <c r="C455" s="203" t="s">
        <v>474</v>
      </c>
      <c r="D455" s="203" t="s">
        <v>131</v>
      </c>
      <c r="E455" s="204" t="s">
        <v>830</v>
      </c>
      <c r="F455" s="205" t="s">
        <v>831</v>
      </c>
      <c r="G455" s="206" t="s">
        <v>134</v>
      </c>
      <c r="H455" s="207">
        <v>2</v>
      </c>
      <c r="I455" s="208"/>
      <c r="J455" s="209">
        <f>ROUND(I455*H455,2)</f>
        <v>0</v>
      </c>
      <c r="K455" s="210"/>
      <c r="L455" s="211"/>
      <c r="M455" s="212" t="s">
        <v>1</v>
      </c>
      <c r="N455" s="213" t="s">
        <v>42</v>
      </c>
      <c r="O455" s="87"/>
      <c r="P455" s="214">
        <f>O455*H455</f>
        <v>0</v>
      </c>
      <c r="Q455" s="214">
        <v>0</v>
      </c>
      <c r="R455" s="214">
        <f>Q455*H455</f>
        <v>0</v>
      </c>
      <c r="S455" s="214">
        <v>0</v>
      </c>
      <c r="T455" s="215">
        <f>S455*H455</f>
        <v>0</v>
      </c>
      <c r="U455" s="34"/>
      <c r="V455" s="34"/>
      <c r="W455" s="34"/>
      <c r="X455" s="34"/>
      <c r="Y455" s="34"/>
      <c r="Z455" s="34"/>
      <c r="AA455" s="34"/>
      <c r="AB455" s="34"/>
      <c r="AC455" s="34"/>
      <c r="AD455" s="34"/>
      <c r="AE455" s="34"/>
      <c r="AR455" s="216" t="s">
        <v>135</v>
      </c>
      <c r="AT455" s="216" t="s">
        <v>131</v>
      </c>
      <c r="AU455" s="216" t="s">
        <v>85</v>
      </c>
      <c r="AY455" s="13" t="s">
        <v>130</v>
      </c>
      <c r="BE455" s="217">
        <f>IF(N455="základní",J455,0)</f>
        <v>0</v>
      </c>
      <c r="BF455" s="217">
        <f>IF(N455="snížená",J455,0)</f>
        <v>0</v>
      </c>
      <c r="BG455" s="217">
        <f>IF(N455="zákl. přenesená",J455,0)</f>
        <v>0</v>
      </c>
      <c r="BH455" s="217">
        <f>IF(N455="sníž. přenesená",J455,0)</f>
        <v>0</v>
      </c>
      <c r="BI455" s="217">
        <f>IF(N455="nulová",J455,0)</f>
        <v>0</v>
      </c>
      <c r="BJ455" s="13" t="s">
        <v>85</v>
      </c>
      <c r="BK455" s="217">
        <f>ROUND(I455*H455,2)</f>
        <v>0</v>
      </c>
      <c r="BL455" s="13" t="s">
        <v>136</v>
      </c>
      <c r="BM455" s="216" t="s">
        <v>832</v>
      </c>
    </row>
    <row r="456" s="2" customFormat="1">
      <c r="A456" s="34"/>
      <c r="B456" s="35"/>
      <c r="C456" s="36"/>
      <c r="D456" s="218" t="s">
        <v>137</v>
      </c>
      <c r="E456" s="36"/>
      <c r="F456" s="219" t="s">
        <v>833</v>
      </c>
      <c r="G456" s="36"/>
      <c r="H456" s="36"/>
      <c r="I456" s="220"/>
      <c r="J456" s="36"/>
      <c r="K456" s="36"/>
      <c r="L456" s="40"/>
      <c r="M456" s="221"/>
      <c r="N456" s="222"/>
      <c r="O456" s="87"/>
      <c r="P456" s="87"/>
      <c r="Q456" s="87"/>
      <c r="R456" s="87"/>
      <c r="S456" s="87"/>
      <c r="T456" s="88"/>
      <c r="U456" s="34"/>
      <c r="V456" s="34"/>
      <c r="W456" s="34"/>
      <c r="X456" s="34"/>
      <c r="Y456" s="34"/>
      <c r="Z456" s="34"/>
      <c r="AA456" s="34"/>
      <c r="AB456" s="34"/>
      <c r="AC456" s="34"/>
      <c r="AD456" s="34"/>
      <c r="AE456" s="34"/>
      <c r="AT456" s="13" t="s">
        <v>137</v>
      </c>
      <c r="AU456" s="13" t="s">
        <v>85</v>
      </c>
    </row>
    <row r="457" s="2" customFormat="1" ht="37.8" customHeight="1">
      <c r="A457" s="34"/>
      <c r="B457" s="35"/>
      <c r="C457" s="203" t="s">
        <v>834</v>
      </c>
      <c r="D457" s="203" t="s">
        <v>131</v>
      </c>
      <c r="E457" s="204" t="s">
        <v>835</v>
      </c>
      <c r="F457" s="205" t="s">
        <v>831</v>
      </c>
      <c r="G457" s="206" t="s">
        <v>134</v>
      </c>
      <c r="H457" s="207">
        <v>0.10000000000000001</v>
      </c>
      <c r="I457" s="208"/>
      <c r="J457" s="209">
        <f>ROUND(I457*H457,2)</f>
        <v>0</v>
      </c>
      <c r="K457" s="210"/>
      <c r="L457" s="211"/>
      <c r="M457" s="212" t="s">
        <v>1</v>
      </c>
      <c r="N457" s="213" t="s">
        <v>42</v>
      </c>
      <c r="O457" s="87"/>
      <c r="P457" s="214">
        <f>O457*H457</f>
        <v>0</v>
      </c>
      <c r="Q457" s="214">
        <v>0</v>
      </c>
      <c r="R457" s="214">
        <f>Q457*H457</f>
        <v>0</v>
      </c>
      <c r="S457" s="214">
        <v>0</v>
      </c>
      <c r="T457" s="215">
        <f>S457*H457</f>
        <v>0</v>
      </c>
      <c r="U457" s="34"/>
      <c r="V457" s="34"/>
      <c r="W457" s="34"/>
      <c r="X457" s="34"/>
      <c r="Y457" s="34"/>
      <c r="Z457" s="34"/>
      <c r="AA457" s="34"/>
      <c r="AB457" s="34"/>
      <c r="AC457" s="34"/>
      <c r="AD457" s="34"/>
      <c r="AE457" s="34"/>
      <c r="AR457" s="216" t="s">
        <v>135</v>
      </c>
      <c r="AT457" s="216" t="s">
        <v>131</v>
      </c>
      <c r="AU457" s="216" t="s">
        <v>85</v>
      </c>
      <c r="AY457" s="13" t="s">
        <v>130</v>
      </c>
      <c r="BE457" s="217">
        <f>IF(N457="základní",J457,0)</f>
        <v>0</v>
      </c>
      <c r="BF457" s="217">
        <f>IF(N457="snížená",J457,0)</f>
        <v>0</v>
      </c>
      <c r="BG457" s="217">
        <f>IF(N457="zákl. přenesená",J457,0)</f>
        <v>0</v>
      </c>
      <c r="BH457" s="217">
        <f>IF(N457="sníž. přenesená",J457,0)</f>
        <v>0</v>
      </c>
      <c r="BI457" s="217">
        <f>IF(N457="nulová",J457,0)</f>
        <v>0</v>
      </c>
      <c r="BJ457" s="13" t="s">
        <v>85</v>
      </c>
      <c r="BK457" s="217">
        <f>ROUND(I457*H457,2)</f>
        <v>0</v>
      </c>
      <c r="BL457" s="13" t="s">
        <v>136</v>
      </c>
      <c r="BM457" s="216" t="s">
        <v>836</v>
      </c>
    </row>
    <row r="458" s="2" customFormat="1">
      <c r="A458" s="34"/>
      <c r="B458" s="35"/>
      <c r="C458" s="36"/>
      <c r="D458" s="218" t="s">
        <v>137</v>
      </c>
      <c r="E458" s="36"/>
      <c r="F458" s="219" t="s">
        <v>837</v>
      </c>
      <c r="G458" s="36"/>
      <c r="H458" s="36"/>
      <c r="I458" s="220"/>
      <c r="J458" s="36"/>
      <c r="K458" s="36"/>
      <c r="L458" s="40"/>
      <c r="M458" s="221"/>
      <c r="N458" s="222"/>
      <c r="O458" s="87"/>
      <c r="P458" s="87"/>
      <c r="Q458" s="87"/>
      <c r="R458" s="87"/>
      <c r="S458" s="87"/>
      <c r="T458" s="88"/>
      <c r="U458" s="34"/>
      <c r="V458" s="34"/>
      <c r="W458" s="34"/>
      <c r="X458" s="34"/>
      <c r="Y458" s="34"/>
      <c r="Z458" s="34"/>
      <c r="AA458" s="34"/>
      <c r="AB458" s="34"/>
      <c r="AC458" s="34"/>
      <c r="AD458" s="34"/>
      <c r="AE458" s="34"/>
      <c r="AT458" s="13" t="s">
        <v>137</v>
      </c>
      <c r="AU458" s="13" t="s">
        <v>85</v>
      </c>
    </row>
    <row r="459" s="2" customFormat="1" ht="37.8" customHeight="1">
      <c r="A459" s="34"/>
      <c r="B459" s="35"/>
      <c r="C459" s="203" t="s">
        <v>478</v>
      </c>
      <c r="D459" s="203" t="s">
        <v>131</v>
      </c>
      <c r="E459" s="204" t="s">
        <v>838</v>
      </c>
      <c r="F459" s="205" t="s">
        <v>839</v>
      </c>
      <c r="G459" s="206" t="s">
        <v>134</v>
      </c>
      <c r="H459" s="207">
        <v>2</v>
      </c>
      <c r="I459" s="208"/>
      <c r="J459" s="209">
        <f>ROUND(I459*H459,2)</f>
        <v>0</v>
      </c>
      <c r="K459" s="210"/>
      <c r="L459" s="211"/>
      <c r="M459" s="212" t="s">
        <v>1</v>
      </c>
      <c r="N459" s="213" t="s">
        <v>42</v>
      </c>
      <c r="O459" s="87"/>
      <c r="P459" s="214">
        <f>O459*H459</f>
        <v>0</v>
      </c>
      <c r="Q459" s="214">
        <v>0</v>
      </c>
      <c r="R459" s="214">
        <f>Q459*H459</f>
        <v>0</v>
      </c>
      <c r="S459" s="214">
        <v>0</v>
      </c>
      <c r="T459" s="215">
        <f>S459*H459</f>
        <v>0</v>
      </c>
      <c r="U459" s="34"/>
      <c r="V459" s="34"/>
      <c r="W459" s="34"/>
      <c r="X459" s="34"/>
      <c r="Y459" s="34"/>
      <c r="Z459" s="34"/>
      <c r="AA459" s="34"/>
      <c r="AB459" s="34"/>
      <c r="AC459" s="34"/>
      <c r="AD459" s="34"/>
      <c r="AE459" s="34"/>
      <c r="AR459" s="216" t="s">
        <v>135</v>
      </c>
      <c r="AT459" s="216" t="s">
        <v>131</v>
      </c>
      <c r="AU459" s="216" t="s">
        <v>85</v>
      </c>
      <c r="AY459" s="13" t="s">
        <v>130</v>
      </c>
      <c r="BE459" s="217">
        <f>IF(N459="základní",J459,0)</f>
        <v>0</v>
      </c>
      <c r="BF459" s="217">
        <f>IF(N459="snížená",J459,0)</f>
        <v>0</v>
      </c>
      <c r="BG459" s="217">
        <f>IF(N459="zákl. přenesená",J459,0)</f>
        <v>0</v>
      </c>
      <c r="BH459" s="217">
        <f>IF(N459="sníž. přenesená",J459,0)</f>
        <v>0</v>
      </c>
      <c r="BI459" s="217">
        <f>IF(N459="nulová",J459,0)</f>
        <v>0</v>
      </c>
      <c r="BJ459" s="13" t="s">
        <v>85</v>
      </c>
      <c r="BK459" s="217">
        <f>ROUND(I459*H459,2)</f>
        <v>0</v>
      </c>
      <c r="BL459" s="13" t="s">
        <v>136</v>
      </c>
      <c r="BM459" s="216" t="s">
        <v>840</v>
      </c>
    </row>
    <row r="460" s="2" customFormat="1">
      <c r="A460" s="34"/>
      <c r="B460" s="35"/>
      <c r="C460" s="36"/>
      <c r="D460" s="218" t="s">
        <v>137</v>
      </c>
      <c r="E460" s="36"/>
      <c r="F460" s="219" t="s">
        <v>841</v>
      </c>
      <c r="G460" s="36"/>
      <c r="H460" s="36"/>
      <c r="I460" s="220"/>
      <c r="J460" s="36"/>
      <c r="K460" s="36"/>
      <c r="L460" s="40"/>
      <c r="M460" s="221"/>
      <c r="N460" s="222"/>
      <c r="O460" s="87"/>
      <c r="P460" s="87"/>
      <c r="Q460" s="87"/>
      <c r="R460" s="87"/>
      <c r="S460" s="87"/>
      <c r="T460" s="88"/>
      <c r="U460" s="34"/>
      <c r="V460" s="34"/>
      <c r="W460" s="34"/>
      <c r="X460" s="34"/>
      <c r="Y460" s="34"/>
      <c r="Z460" s="34"/>
      <c r="AA460" s="34"/>
      <c r="AB460" s="34"/>
      <c r="AC460" s="34"/>
      <c r="AD460" s="34"/>
      <c r="AE460" s="34"/>
      <c r="AT460" s="13" t="s">
        <v>137</v>
      </c>
      <c r="AU460" s="13" t="s">
        <v>85</v>
      </c>
    </row>
    <row r="461" s="2" customFormat="1" ht="37.8" customHeight="1">
      <c r="A461" s="34"/>
      <c r="B461" s="35"/>
      <c r="C461" s="203" t="s">
        <v>842</v>
      </c>
      <c r="D461" s="203" t="s">
        <v>131</v>
      </c>
      <c r="E461" s="204" t="s">
        <v>843</v>
      </c>
      <c r="F461" s="205" t="s">
        <v>844</v>
      </c>
      <c r="G461" s="206" t="s">
        <v>134</v>
      </c>
      <c r="H461" s="207">
        <v>2</v>
      </c>
      <c r="I461" s="208"/>
      <c r="J461" s="209">
        <f>ROUND(I461*H461,2)</f>
        <v>0</v>
      </c>
      <c r="K461" s="210"/>
      <c r="L461" s="211"/>
      <c r="M461" s="212" t="s">
        <v>1</v>
      </c>
      <c r="N461" s="213" t="s">
        <v>42</v>
      </c>
      <c r="O461" s="87"/>
      <c r="P461" s="214">
        <f>O461*H461</f>
        <v>0</v>
      </c>
      <c r="Q461" s="214">
        <v>0</v>
      </c>
      <c r="R461" s="214">
        <f>Q461*H461</f>
        <v>0</v>
      </c>
      <c r="S461" s="214">
        <v>0</v>
      </c>
      <c r="T461" s="215">
        <f>S461*H461</f>
        <v>0</v>
      </c>
      <c r="U461" s="34"/>
      <c r="V461" s="34"/>
      <c r="W461" s="34"/>
      <c r="X461" s="34"/>
      <c r="Y461" s="34"/>
      <c r="Z461" s="34"/>
      <c r="AA461" s="34"/>
      <c r="AB461" s="34"/>
      <c r="AC461" s="34"/>
      <c r="AD461" s="34"/>
      <c r="AE461" s="34"/>
      <c r="AR461" s="216" t="s">
        <v>135</v>
      </c>
      <c r="AT461" s="216" t="s">
        <v>131</v>
      </c>
      <c r="AU461" s="216" t="s">
        <v>85</v>
      </c>
      <c r="AY461" s="13" t="s">
        <v>130</v>
      </c>
      <c r="BE461" s="217">
        <f>IF(N461="základní",J461,0)</f>
        <v>0</v>
      </c>
      <c r="BF461" s="217">
        <f>IF(N461="snížená",J461,0)</f>
        <v>0</v>
      </c>
      <c r="BG461" s="217">
        <f>IF(N461="zákl. přenesená",J461,0)</f>
        <v>0</v>
      </c>
      <c r="BH461" s="217">
        <f>IF(N461="sníž. přenesená",J461,0)</f>
        <v>0</v>
      </c>
      <c r="BI461" s="217">
        <f>IF(N461="nulová",J461,0)</f>
        <v>0</v>
      </c>
      <c r="BJ461" s="13" t="s">
        <v>85</v>
      </c>
      <c r="BK461" s="217">
        <f>ROUND(I461*H461,2)</f>
        <v>0</v>
      </c>
      <c r="BL461" s="13" t="s">
        <v>136</v>
      </c>
      <c r="BM461" s="216" t="s">
        <v>845</v>
      </c>
    </row>
    <row r="462" s="2" customFormat="1">
      <c r="A462" s="34"/>
      <c r="B462" s="35"/>
      <c r="C462" s="36"/>
      <c r="D462" s="218" t="s">
        <v>137</v>
      </c>
      <c r="E462" s="36"/>
      <c r="F462" s="219" t="s">
        <v>846</v>
      </c>
      <c r="G462" s="36"/>
      <c r="H462" s="36"/>
      <c r="I462" s="220"/>
      <c r="J462" s="36"/>
      <c r="K462" s="36"/>
      <c r="L462" s="40"/>
      <c r="M462" s="221"/>
      <c r="N462" s="222"/>
      <c r="O462" s="87"/>
      <c r="P462" s="87"/>
      <c r="Q462" s="87"/>
      <c r="R462" s="87"/>
      <c r="S462" s="87"/>
      <c r="T462" s="88"/>
      <c r="U462" s="34"/>
      <c r="V462" s="34"/>
      <c r="W462" s="34"/>
      <c r="X462" s="34"/>
      <c r="Y462" s="34"/>
      <c r="Z462" s="34"/>
      <c r="AA462" s="34"/>
      <c r="AB462" s="34"/>
      <c r="AC462" s="34"/>
      <c r="AD462" s="34"/>
      <c r="AE462" s="34"/>
      <c r="AT462" s="13" t="s">
        <v>137</v>
      </c>
      <c r="AU462" s="13" t="s">
        <v>85</v>
      </c>
    </row>
    <row r="463" s="2" customFormat="1" ht="44.25" customHeight="1">
      <c r="A463" s="34"/>
      <c r="B463" s="35"/>
      <c r="C463" s="203" t="s">
        <v>483</v>
      </c>
      <c r="D463" s="203" t="s">
        <v>131</v>
      </c>
      <c r="E463" s="204" t="s">
        <v>847</v>
      </c>
      <c r="F463" s="205" t="s">
        <v>848</v>
      </c>
      <c r="G463" s="206" t="s">
        <v>134</v>
      </c>
      <c r="H463" s="207">
        <v>0.10000000000000001</v>
      </c>
      <c r="I463" s="208"/>
      <c r="J463" s="209">
        <f>ROUND(I463*H463,2)</f>
        <v>0</v>
      </c>
      <c r="K463" s="210"/>
      <c r="L463" s="211"/>
      <c r="M463" s="212" t="s">
        <v>1</v>
      </c>
      <c r="N463" s="213" t="s">
        <v>42</v>
      </c>
      <c r="O463" s="87"/>
      <c r="P463" s="214">
        <f>O463*H463</f>
        <v>0</v>
      </c>
      <c r="Q463" s="214">
        <v>0</v>
      </c>
      <c r="R463" s="214">
        <f>Q463*H463</f>
        <v>0</v>
      </c>
      <c r="S463" s="214">
        <v>0</v>
      </c>
      <c r="T463" s="215">
        <f>S463*H463</f>
        <v>0</v>
      </c>
      <c r="U463" s="34"/>
      <c r="V463" s="34"/>
      <c r="W463" s="34"/>
      <c r="X463" s="34"/>
      <c r="Y463" s="34"/>
      <c r="Z463" s="34"/>
      <c r="AA463" s="34"/>
      <c r="AB463" s="34"/>
      <c r="AC463" s="34"/>
      <c r="AD463" s="34"/>
      <c r="AE463" s="34"/>
      <c r="AR463" s="216" t="s">
        <v>135</v>
      </c>
      <c r="AT463" s="216" t="s">
        <v>131</v>
      </c>
      <c r="AU463" s="216" t="s">
        <v>85</v>
      </c>
      <c r="AY463" s="13" t="s">
        <v>130</v>
      </c>
      <c r="BE463" s="217">
        <f>IF(N463="základní",J463,0)</f>
        <v>0</v>
      </c>
      <c r="BF463" s="217">
        <f>IF(N463="snížená",J463,0)</f>
        <v>0</v>
      </c>
      <c r="BG463" s="217">
        <f>IF(N463="zákl. přenesená",J463,0)</f>
        <v>0</v>
      </c>
      <c r="BH463" s="217">
        <f>IF(N463="sníž. přenesená",J463,0)</f>
        <v>0</v>
      </c>
      <c r="BI463" s="217">
        <f>IF(N463="nulová",J463,0)</f>
        <v>0</v>
      </c>
      <c r="BJ463" s="13" t="s">
        <v>85</v>
      </c>
      <c r="BK463" s="217">
        <f>ROUND(I463*H463,2)</f>
        <v>0</v>
      </c>
      <c r="BL463" s="13" t="s">
        <v>136</v>
      </c>
      <c r="BM463" s="216" t="s">
        <v>849</v>
      </c>
    </row>
    <row r="464" s="2" customFormat="1">
      <c r="A464" s="34"/>
      <c r="B464" s="35"/>
      <c r="C464" s="36"/>
      <c r="D464" s="218" t="s">
        <v>137</v>
      </c>
      <c r="E464" s="36"/>
      <c r="F464" s="219" t="s">
        <v>850</v>
      </c>
      <c r="G464" s="36"/>
      <c r="H464" s="36"/>
      <c r="I464" s="220"/>
      <c r="J464" s="36"/>
      <c r="K464" s="36"/>
      <c r="L464" s="40"/>
      <c r="M464" s="221"/>
      <c r="N464" s="222"/>
      <c r="O464" s="87"/>
      <c r="P464" s="87"/>
      <c r="Q464" s="87"/>
      <c r="R464" s="87"/>
      <c r="S464" s="87"/>
      <c r="T464" s="88"/>
      <c r="U464" s="34"/>
      <c r="V464" s="34"/>
      <c r="W464" s="34"/>
      <c r="X464" s="34"/>
      <c r="Y464" s="34"/>
      <c r="Z464" s="34"/>
      <c r="AA464" s="34"/>
      <c r="AB464" s="34"/>
      <c r="AC464" s="34"/>
      <c r="AD464" s="34"/>
      <c r="AE464" s="34"/>
      <c r="AT464" s="13" t="s">
        <v>137</v>
      </c>
      <c r="AU464" s="13" t="s">
        <v>85</v>
      </c>
    </row>
    <row r="465" s="2" customFormat="1" ht="49.05" customHeight="1">
      <c r="A465" s="34"/>
      <c r="B465" s="35"/>
      <c r="C465" s="203" t="s">
        <v>851</v>
      </c>
      <c r="D465" s="203" t="s">
        <v>131</v>
      </c>
      <c r="E465" s="204" t="s">
        <v>852</v>
      </c>
      <c r="F465" s="205" t="s">
        <v>853</v>
      </c>
      <c r="G465" s="206" t="s">
        <v>134</v>
      </c>
      <c r="H465" s="207">
        <v>0.10000000000000001</v>
      </c>
      <c r="I465" s="208"/>
      <c r="J465" s="209">
        <f>ROUND(I465*H465,2)</f>
        <v>0</v>
      </c>
      <c r="K465" s="210"/>
      <c r="L465" s="211"/>
      <c r="M465" s="212" t="s">
        <v>1</v>
      </c>
      <c r="N465" s="213" t="s">
        <v>42</v>
      </c>
      <c r="O465" s="87"/>
      <c r="P465" s="214">
        <f>O465*H465</f>
        <v>0</v>
      </c>
      <c r="Q465" s="214">
        <v>0</v>
      </c>
      <c r="R465" s="214">
        <f>Q465*H465</f>
        <v>0</v>
      </c>
      <c r="S465" s="214">
        <v>0</v>
      </c>
      <c r="T465" s="215">
        <f>S465*H465</f>
        <v>0</v>
      </c>
      <c r="U465" s="34"/>
      <c r="V465" s="34"/>
      <c r="W465" s="34"/>
      <c r="X465" s="34"/>
      <c r="Y465" s="34"/>
      <c r="Z465" s="34"/>
      <c r="AA465" s="34"/>
      <c r="AB465" s="34"/>
      <c r="AC465" s="34"/>
      <c r="AD465" s="34"/>
      <c r="AE465" s="34"/>
      <c r="AR465" s="216" t="s">
        <v>135</v>
      </c>
      <c r="AT465" s="216" t="s">
        <v>131</v>
      </c>
      <c r="AU465" s="216" t="s">
        <v>85</v>
      </c>
      <c r="AY465" s="13" t="s">
        <v>130</v>
      </c>
      <c r="BE465" s="217">
        <f>IF(N465="základní",J465,0)</f>
        <v>0</v>
      </c>
      <c r="BF465" s="217">
        <f>IF(N465="snížená",J465,0)</f>
        <v>0</v>
      </c>
      <c r="BG465" s="217">
        <f>IF(N465="zákl. přenesená",J465,0)</f>
        <v>0</v>
      </c>
      <c r="BH465" s="217">
        <f>IF(N465="sníž. přenesená",J465,0)</f>
        <v>0</v>
      </c>
      <c r="BI465" s="217">
        <f>IF(N465="nulová",J465,0)</f>
        <v>0</v>
      </c>
      <c r="BJ465" s="13" t="s">
        <v>85</v>
      </c>
      <c r="BK465" s="217">
        <f>ROUND(I465*H465,2)</f>
        <v>0</v>
      </c>
      <c r="BL465" s="13" t="s">
        <v>136</v>
      </c>
      <c r="BM465" s="216" t="s">
        <v>854</v>
      </c>
    </row>
    <row r="466" s="2" customFormat="1">
      <c r="A466" s="34"/>
      <c r="B466" s="35"/>
      <c r="C466" s="36"/>
      <c r="D466" s="218" t="s">
        <v>137</v>
      </c>
      <c r="E466" s="36"/>
      <c r="F466" s="219" t="s">
        <v>855</v>
      </c>
      <c r="G466" s="36"/>
      <c r="H466" s="36"/>
      <c r="I466" s="220"/>
      <c r="J466" s="36"/>
      <c r="K466" s="36"/>
      <c r="L466" s="40"/>
      <c r="M466" s="221"/>
      <c r="N466" s="222"/>
      <c r="O466" s="87"/>
      <c r="P466" s="87"/>
      <c r="Q466" s="87"/>
      <c r="R466" s="87"/>
      <c r="S466" s="87"/>
      <c r="T466" s="88"/>
      <c r="U466" s="34"/>
      <c r="V466" s="34"/>
      <c r="W466" s="34"/>
      <c r="X466" s="34"/>
      <c r="Y466" s="34"/>
      <c r="Z466" s="34"/>
      <c r="AA466" s="34"/>
      <c r="AB466" s="34"/>
      <c r="AC466" s="34"/>
      <c r="AD466" s="34"/>
      <c r="AE466" s="34"/>
      <c r="AT466" s="13" t="s">
        <v>137</v>
      </c>
      <c r="AU466" s="13" t="s">
        <v>85</v>
      </c>
    </row>
    <row r="467" s="2" customFormat="1" ht="44.25" customHeight="1">
      <c r="A467" s="34"/>
      <c r="B467" s="35"/>
      <c r="C467" s="203" t="s">
        <v>487</v>
      </c>
      <c r="D467" s="203" t="s">
        <v>131</v>
      </c>
      <c r="E467" s="204" t="s">
        <v>856</v>
      </c>
      <c r="F467" s="205" t="s">
        <v>857</v>
      </c>
      <c r="G467" s="206" t="s">
        <v>134</v>
      </c>
      <c r="H467" s="207">
        <v>0.10000000000000001</v>
      </c>
      <c r="I467" s="208"/>
      <c r="J467" s="209">
        <f>ROUND(I467*H467,2)</f>
        <v>0</v>
      </c>
      <c r="K467" s="210"/>
      <c r="L467" s="211"/>
      <c r="M467" s="212" t="s">
        <v>1</v>
      </c>
      <c r="N467" s="213" t="s">
        <v>42</v>
      </c>
      <c r="O467" s="87"/>
      <c r="P467" s="214">
        <f>O467*H467</f>
        <v>0</v>
      </c>
      <c r="Q467" s="214">
        <v>0</v>
      </c>
      <c r="R467" s="214">
        <f>Q467*H467</f>
        <v>0</v>
      </c>
      <c r="S467" s="214">
        <v>0</v>
      </c>
      <c r="T467" s="215">
        <f>S467*H467</f>
        <v>0</v>
      </c>
      <c r="U467" s="34"/>
      <c r="V467" s="34"/>
      <c r="W467" s="34"/>
      <c r="X467" s="34"/>
      <c r="Y467" s="34"/>
      <c r="Z467" s="34"/>
      <c r="AA467" s="34"/>
      <c r="AB467" s="34"/>
      <c r="AC467" s="34"/>
      <c r="AD467" s="34"/>
      <c r="AE467" s="34"/>
      <c r="AR467" s="216" t="s">
        <v>135</v>
      </c>
      <c r="AT467" s="216" t="s">
        <v>131</v>
      </c>
      <c r="AU467" s="216" t="s">
        <v>85</v>
      </c>
      <c r="AY467" s="13" t="s">
        <v>130</v>
      </c>
      <c r="BE467" s="217">
        <f>IF(N467="základní",J467,0)</f>
        <v>0</v>
      </c>
      <c r="BF467" s="217">
        <f>IF(N467="snížená",J467,0)</f>
        <v>0</v>
      </c>
      <c r="BG467" s="217">
        <f>IF(N467="zákl. přenesená",J467,0)</f>
        <v>0</v>
      </c>
      <c r="BH467" s="217">
        <f>IF(N467="sníž. přenesená",J467,0)</f>
        <v>0</v>
      </c>
      <c r="BI467" s="217">
        <f>IF(N467="nulová",J467,0)</f>
        <v>0</v>
      </c>
      <c r="BJ467" s="13" t="s">
        <v>85</v>
      </c>
      <c r="BK467" s="217">
        <f>ROUND(I467*H467,2)</f>
        <v>0</v>
      </c>
      <c r="BL467" s="13" t="s">
        <v>136</v>
      </c>
      <c r="BM467" s="216" t="s">
        <v>858</v>
      </c>
    </row>
    <row r="468" s="2" customFormat="1">
      <c r="A468" s="34"/>
      <c r="B468" s="35"/>
      <c r="C468" s="36"/>
      <c r="D468" s="218" t="s">
        <v>137</v>
      </c>
      <c r="E468" s="36"/>
      <c r="F468" s="219" t="s">
        <v>859</v>
      </c>
      <c r="G468" s="36"/>
      <c r="H468" s="36"/>
      <c r="I468" s="220"/>
      <c r="J468" s="36"/>
      <c r="K468" s="36"/>
      <c r="L468" s="40"/>
      <c r="M468" s="221"/>
      <c r="N468" s="222"/>
      <c r="O468" s="87"/>
      <c r="P468" s="87"/>
      <c r="Q468" s="87"/>
      <c r="R468" s="87"/>
      <c r="S468" s="87"/>
      <c r="T468" s="88"/>
      <c r="U468" s="34"/>
      <c r="V468" s="34"/>
      <c r="W468" s="34"/>
      <c r="X468" s="34"/>
      <c r="Y468" s="34"/>
      <c r="Z468" s="34"/>
      <c r="AA468" s="34"/>
      <c r="AB468" s="34"/>
      <c r="AC468" s="34"/>
      <c r="AD468" s="34"/>
      <c r="AE468" s="34"/>
      <c r="AT468" s="13" t="s">
        <v>137</v>
      </c>
      <c r="AU468" s="13" t="s">
        <v>85</v>
      </c>
    </row>
    <row r="469" s="2" customFormat="1" ht="44.25" customHeight="1">
      <c r="A469" s="34"/>
      <c r="B469" s="35"/>
      <c r="C469" s="203" t="s">
        <v>860</v>
      </c>
      <c r="D469" s="203" t="s">
        <v>131</v>
      </c>
      <c r="E469" s="204" t="s">
        <v>861</v>
      </c>
      <c r="F469" s="205" t="s">
        <v>862</v>
      </c>
      <c r="G469" s="206" t="s">
        <v>134</v>
      </c>
      <c r="H469" s="207">
        <v>0.10000000000000001</v>
      </c>
      <c r="I469" s="208"/>
      <c r="J469" s="209">
        <f>ROUND(I469*H469,2)</f>
        <v>0</v>
      </c>
      <c r="K469" s="210"/>
      <c r="L469" s="211"/>
      <c r="M469" s="212" t="s">
        <v>1</v>
      </c>
      <c r="N469" s="213" t="s">
        <v>42</v>
      </c>
      <c r="O469" s="87"/>
      <c r="P469" s="214">
        <f>O469*H469</f>
        <v>0</v>
      </c>
      <c r="Q469" s="214">
        <v>0</v>
      </c>
      <c r="R469" s="214">
        <f>Q469*H469</f>
        <v>0</v>
      </c>
      <c r="S469" s="214">
        <v>0</v>
      </c>
      <c r="T469" s="215">
        <f>S469*H469</f>
        <v>0</v>
      </c>
      <c r="U469" s="34"/>
      <c r="V469" s="34"/>
      <c r="W469" s="34"/>
      <c r="X469" s="34"/>
      <c r="Y469" s="34"/>
      <c r="Z469" s="34"/>
      <c r="AA469" s="34"/>
      <c r="AB469" s="34"/>
      <c r="AC469" s="34"/>
      <c r="AD469" s="34"/>
      <c r="AE469" s="34"/>
      <c r="AR469" s="216" t="s">
        <v>135</v>
      </c>
      <c r="AT469" s="216" t="s">
        <v>131</v>
      </c>
      <c r="AU469" s="216" t="s">
        <v>85</v>
      </c>
      <c r="AY469" s="13" t="s">
        <v>130</v>
      </c>
      <c r="BE469" s="217">
        <f>IF(N469="základní",J469,0)</f>
        <v>0</v>
      </c>
      <c r="BF469" s="217">
        <f>IF(N469="snížená",J469,0)</f>
        <v>0</v>
      </c>
      <c r="BG469" s="217">
        <f>IF(N469="zákl. přenesená",J469,0)</f>
        <v>0</v>
      </c>
      <c r="BH469" s="217">
        <f>IF(N469="sníž. přenesená",J469,0)</f>
        <v>0</v>
      </c>
      <c r="BI469" s="217">
        <f>IF(N469="nulová",J469,0)</f>
        <v>0</v>
      </c>
      <c r="BJ469" s="13" t="s">
        <v>85</v>
      </c>
      <c r="BK469" s="217">
        <f>ROUND(I469*H469,2)</f>
        <v>0</v>
      </c>
      <c r="BL469" s="13" t="s">
        <v>136</v>
      </c>
      <c r="BM469" s="216" t="s">
        <v>863</v>
      </c>
    </row>
    <row r="470" s="2" customFormat="1">
      <c r="A470" s="34"/>
      <c r="B470" s="35"/>
      <c r="C470" s="36"/>
      <c r="D470" s="218" t="s">
        <v>137</v>
      </c>
      <c r="E470" s="36"/>
      <c r="F470" s="219" t="s">
        <v>864</v>
      </c>
      <c r="G470" s="36"/>
      <c r="H470" s="36"/>
      <c r="I470" s="220"/>
      <c r="J470" s="36"/>
      <c r="K470" s="36"/>
      <c r="L470" s="40"/>
      <c r="M470" s="221"/>
      <c r="N470" s="222"/>
      <c r="O470" s="87"/>
      <c r="P470" s="87"/>
      <c r="Q470" s="87"/>
      <c r="R470" s="87"/>
      <c r="S470" s="87"/>
      <c r="T470" s="88"/>
      <c r="U470" s="34"/>
      <c r="V470" s="34"/>
      <c r="W470" s="34"/>
      <c r="X470" s="34"/>
      <c r="Y470" s="34"/>
      <c r="Z470" s="34"/>
      <c r="AA470" s="34"/>
      <c r="AB470" s="34"/>
      <c r="AC470" s="34"/>
      <c r="AD470" s="34"/>
      <c r="AE470" s="34"/>
      <c r="AT470" s="13" t="s">
        <v>137</v>
      </c>
      <c r="AU470" s="13" t="s">
        <v>85</v>
      </c>
    </row>
    <row r="471" s="2" customFormat="1" ht="37.8" customHeight="1">
      <c r="A471" s="34"/>
      <c r="B471" s="35"/>
      <c r="C471" s="203" t="s">
        <v>492</v>
      </c>
      <c r="D471" s="203" t="s">
        <v>131</v>
      </c>
      <c r="E471" s="204" t="s">
        <v>865</v>
      </c>
      <c r="F471" s="205" t="s">
        <v>866</v>
      </c>
      <c r="G471" s="206" t="s">
        <v>134</v>
      </c>
      <c r="H471" s="207">
        <v>2</v>
      </c>
      <c r="I471" s="208"/>
      <c r="J471" s="209">
        <f>ROUND(I471*H471,2)</f>
        <v>0</v>
      </c>
      <c r="K471" s="210"/>
      <c r="L471" s="211"/>
      <c r="M471" s="212" t="s">
        <v>1</v>
      </c>
      <c r="N471" s="213" t="s">
        <v>42</v>
      </c>
      <c r="O471" s="87"/>
      <c r="P471" s="214">
        <f>O471*H471</f>
        <v>0</v>
      </c>
      <c r="Q471" s="214">
        <v>0</v>
      </c>
      <c r="R471" s="214">
        <f>Q471*H471</f>
        <v>0</v>
      </c>
      <c r="S471" s="214">
        <v>0</v>
      </c>
      <c r="T471" s="215">
        <f>S471*H471</f>
        <v>0</v>
      </c>
      <c r="U471" s="34"/>
      <c r="V471" s="34"/>
      <c r="W471" s="34"/>
      <c r="X471" s="34"/>
      <c r="Y471" s="34"/>
      <c r="Z471" s="34"/>
      <c r="AA471" s="34"/>
      <c r="AB471" s="34"/>
      <c r="AC471" s="34"/>
      <c r="AD471" s="34"/>
      <c r="AE471" s="34"/>
      <c r="AR471" s="216" t="s">
        <v>135</v>
      </c>
      <c r="AT471" s="216" t="s">
        <v>131</v>
      </c>
      <c r="AU471" s="216" t="s">
        <v>85</v>
      </c>
      <c r="AY471" s="13" t="s">
        <v>130</v>
      </c>
      <c r="BE471" s="217">
        <f>IF(N471="základní",J471,0)</f>
        <v>0</v>
      </c>
      <c r="BF471" s="217">
        <f>IF(N471="snížená",J471,0)</f>
        <v>0</v>
      </c>
      <c r="BG471" s="217">
        <f>IF(N471="zákl. přenesená",J471,0)</f>
        <v>0</v>
      </c>
      <c r="BH471" s="217">
        <f>IF(N471="sníž. přenesená",J471,0)</f>
        <v>0</v>
      </c>
      <c r="BI471" s="217">
        <f>IF(N471="nulová",J471,0)</f>
        <v>0</v>
      </c>
      <c r="BJ471" s="13" t="s">
        <v>85</v>
      </c>
      <c r="BK471" s="217">
        <f>ROUND(I471*H471,2)</f>
        <v>0</v>
      </c>
      <c r="BL471" s="13" t="s">
        <v>136</v>
      </c>
      <c r="BM471" s="216" t="s">
        <v>867</v>
      </c>
    </row>
    <row r="472" s="2" customFormat="1">
      <c r="A472" s="34"/>
      <c r="B472" s="35"/>
      <c r="C472" s="36"/>
      <c r="D472" s="218" t="s">
        <v>137</v>
      </c>
      <c r="E472" s="36"/>
      <c r="F472" s="219" t="s">
        <v>868</v>
      </c>
      <c r="G472" s="36"/>
      <c r="H472" s="36"/>
      <c r="I472" s="220"/>
      <c r="J472" s="36"/>
      <c r="K472" s="36"/>
      <c r="L472" s="40"/>
      <c r="M472" s="221"/>
      <c r="N472" s="222"/>
      <c r="O472" s="87"/>
      <c r="P472" s="87"/>
      <c r="Q472" s="87"/>
      <c r="R472" s="87"/>
      <c r="S472" s="87"/>
      <c r="T472" s="88"/>
      <c r="U472" s="34"/>
      <c r="V472" s="34"/>
      <c r="W472" s="34"/>
      <c r="X472" s="34"/>
      <c r="Y472" s="34"/>
      <c r="Z472" s="34"/>
      <c r="AA472" s="34"/>
      <c r="AB472" s="34"/>
      <c r="AC472" s="34"/>
      <c r="AD472" s="34"/>
      <c r="AE472" s="34"/>
      <c r="AT472" s="13" t="s">
        <v>137</v>
      </c>
      <c r="AU472" s="13" t="s">
        <v>85</v>
      </c>
    </row>
    <row r="473" s="2" customFormat="1" ht="37.8" customHeight="1">
      <c r="A473" s="34"/>
      <c r="B473" s="35"/>
      <c r="C473" s="203" t="s">
        <v>869</v>
      </c>
      <c r="D473" s="203" t="s">
        <v>131</v>
      </c>
      <c r="E473" s="204" t="s">
        <v>870</v>
      </c>
      <c r="F473" s="205" t="s">
        <v>871</v>
      </c>
      <c r="G473" s="206" t="s">
        <v>134</v>
      </c>
      <c r="H473" s="207">
        <v>2</v>
      </c>
      <c r="I473" s="208"/>
      <c r="J473" s="209">
        <f>ROUND(I473*H473,2)</f>
        <v>0</v>
      </c>
      <c r="K473" s="210"/>
      <c r="L473" s="211"/>
      <c r="M473" s="212" t="s">
        <v>1</v>
      </c>
      <c r="N473" s="213" t="s">
        <v>42</v>
      </c>
      <c r="O473" s="87"/>
      <c r="P473" s="214">
        <f>O473*H473</f>
        <v>0</v>
      </c>
      <c r="Q473" s="214">
        <v>0</v>
      </c>
      <c r="R473" s="214">
        <f>Q473*H473</f>
        <v>0</v>
      </c>
      <c r="S473" s="214">
        <v>0</v>
      </c>
      <c r="T473" s="215">
        <f>S473*H473</f>
        <v>0</v>
      </c>
      <c r="U473" s="34"/>
      <c r="V473" s="34"/>
      <c r="W473" s="34"/>
      <c r="X473" s="34"/>
      <c r="Y473" s="34"/>
      <c r="Z473" s="34"/>
      <c r="AA473" s="34"/>
      <c r="AB473" s="34"/>
      <c r="AC473" s="34"/>
      <c r="AD473" s="34"/>
      <c r="AE473" s="34"/>
      <c r="AR473" s="216" t="s">
        <v>135</v>
      </c>
      <c r="AT473" s="216" t="s">
        <v>131</v>
      </c>
      <c r="AU473" s="216" t="s">
        <v>85</v>
      </c>
      <c r="AY473" s="13" t="s">
        <v>130</v>
      </c>
      <c r="BE473" s="217">
        <f>IF(N473="základní",J473,0)</f>
        <v>0</v>
      </c>
      <c r="BF473" s="217">
        <f>IF(N473="snížená",J473,0)</f>
        <v>0</v>
      </c>
      <c r="BG473" s="217">
        <f>IF(N473="zákl. přenesená",J473,0)</f>
        <v>0</v>
      </c>
      <c r="BH473" s="217">
        <f>IF(N473="sníž. přenesená",J473,0)</f>
        <v>0</v>
      </c>
      <c r="BI473" s="217">
        <f>IF(N473="nulová",J473,0)</f>
        <v>0</v>
      </c>
      <c r="BJ473" s="13" t="s">
        <v>85</v>
      </c>
      <c r="BK473" s="217">
        <f>ROUND(I473*H473,2)</f>
        <v>0</v>
      </c>
      <c r="BL473" s="13" t="s">
        <v>136</v>
      </c>
      <c r="BM473" s="216" t="s">
        <v>872</v>
      </c>
    </row>
    <row r="474" s="2" customFormat="1">
      <c r="A474" s="34"/>
      <c r="B474" s="35"/>
      <c r="C474" s="36"/>
      <c r="D474" s="218" t="s">
        <v>137</v>
      </c>
      <c r="E474" s="36"/>
      <c r="F474" s="219" t="s">
        <v>873</v>
      </c>
      <c r="G474" s="36"/>
      <c r="H474" s="36"/>
      <c r="I474" s="220"/>
      <c r="J474" s="36"/>
      <c r="K474" s="36"/>
      <c r="L474" s="40"/>
      <c r="M474" s="221"/>
      <c r="N474" s="222"/>
      <c r="O474" s="87"/>
      <c r="P474" s="87"/>
      <c r="Q474" s="87"/>
      <c r="R474" s="87"/>
      <c r="S474" s="87"/>
      <c r="T474" s="88"/>
      <c r="U474" s="34"/>
      <c r="V474" s="34"/>
      <c r="W474" s="34"/>
      <c r="X474" s="34"/>
      <c r="Y474" s="34"/>
      <c r="Z474" s="34"/>
      <c r="AA474" s="34"/>
      <c r="AB474" s="34"/>
      <c r="AC474" s="34"/>
      <c r="AD474" s="34"/>
      <c r="AE474" s="34"/>
      <c r="AT474" s="13" t="s">
        <v>137</v>
      </c>
      <c r="AU474" s="13" t="s">
        <v>85</v>
      </c>
    </row>
    <row r="475" s="2" customFormat="1" ht="33" customHeight="1">
      <c r="A475" s="34"/>
      <c r="B475" s="35"/>
      <c r="C475" s="203" t="s">
        <v>496</v>
      </c>
      <c r="D475" s="203" t="s">
        <v>131</v>
      </c>
      <c r="E475" s="204" t="s">
        <v>874</v>
      </c>
      <c r="F475" s="205" t="s">
        <v>875</v>
      </c>
      <c r="G475" s="206" t="s">
        <v>134</v>
      </c>
      <c r="H475" s="207">
        <v>2</v>
      </c>
      <c r="I475" s="208"/>
      <c r="J475" s="209">
        <f>ROUND(I475*H475,2)</f>
        <v>0</v>
      </c>
      <c r="K475" s="210"/>
      <c r="L475" s="211"/>
      <c r="M475" s="212" t="s">
        <v>1</v>
      </c>
      <c r="N475" s="213" t="s">
        <v>42</v>
      </c>
      <c r="O475" s="87"/>
      <c r="P475" s="214">
        <f>O475*H475</f>
        <v>0</v>
      </c>
      <c r="Q475" s="214">
        <v>0</v>
      </c>
      <c r="R475" s="214">
        <f>Q475*H475</f>
        <v>0</v>
      </c>
      <c r="S475" s="214">
        <v>0</v>
      </c>
      <c r="T475" s="215">
        <f>S475*H475</f>
        <v>0</v>
      </c>
      <c r="U475" s="34"/>
      <c r="V475" s="34"/>
      <c r="W475" s="34"/>
      <c r="X475" s="34"/>
      <c r="Y475" s="34"/>
      <c r="Z475" s="34"/>
      <c r="AA475" s="34"/>
      <c r="AB475" s="34"/>
      <c r="AC475" s="34"/>
      <c r="AD475" s="34"/>
      <c r="AE475" s="34"/>
      <c r="AR475" s="216" t="s">
        <v>135</v>
      </c>
      <c r="AT475" s="216" t="s">
        <v>131</v>
      </c>
      <c r="AU475" s="216" t="s">
        <v>85</v>
      </c>
      <c r="AY475" s="13" t="s">
        <v>130</v>
      </c>
      <c r="BE475" s="217">
        <f>IF(N475="základní",J475,0)</f>
        <v>0</v>
      </c>
      <c r="BF475" s="217">
        <f>IF(N475="snížená",J475,0)</f>
        <v>0</v>
      </c>
      <c r="BG475" s="217">
        <f>IF(N475="zákl. přenesená",J475,0)</f>
        <v>0</v>
      </c>
      <c r="BH475" s="217">
        <f>IF(N475="sníž. přenesená",J475,0)</f>
        <v>0</v>
      </c>
      <c r="BI475" s="217">
        <f>IF(N475="nulová",J475,0)</f>
        <v>0</v>
      </c>
      <c r="BJ475" s="13" t="s">
        <v>85</v>
      </c>
      <c r="BK475" s="217">
        <f>ROUND(I475*H475,2)</f>
        <v>0</v>
      </c>
      <c r="BL475" s="13" t="s">
        <v>136</v>
      </c>
      <c r="BM475" s="216" t="s">
        <v>876</v>
      </c>
    </row>
    <row r="476" s="2" customFormat="1">
      <c r="A476" s="34"/>
      <c r="B476" s="35"/>
      <c r="C476" s="36"/>
      <c r="D476" s="218" t="s">
        <v>137</v>
      </c>
      <c r="E476" s="36"/>
      <c r="F476" s="219" t="s">
        <v>877</v>
      </c>
      <c r="G476" s="36"/>
      <c r="H476" s="36"/>
      <c r="I476" s="220"/>
      <c r="J476" s="36"/>
      <c r="K476" s="36"/>
      <c r="L476" s="40"/>
      <c r="M476" s="221"/>
      <c r="N476" s="222"/>
      <c r="O476" s="87"/>
      <c r="P476" s="87"/>
      <c r="Q476" s="87"/>
      <c r="R476" s="87"/>
      <c r="S476" s="87"/>
      <c r="T476" s="88"/>
      <c r="U476" s="34"/>
      <c r="V476" s="34"/>
      <c r="W476" s="34"/>
      <c r="X476" s="34"/>
      <c r="Y476" s="34"/>
      <c r="Z476" s="34"/>
      <c r="AA476" s="34"/>
      <c r="AB476" s="34"/>
      <c r="AC476" s="34"/>
      <c r="AD476" s="34"/>
      <c r="AE476" s="34"/>
      <c r="AT476" s="13" t="s">
        <v>137</v>
      </c>
      <c r="AU476" s="13" t="s">
        <v>85</v>
      </c>
    </row>
    <row r="477" s="2" customFormat="1" ht="33" customHeight="1">
      <c r="A477" s="34"/>
      <c r="B477" s="35"/>
      <c r="C477" s="203" t="s">
        <v>878</v>
      </c>
      <c r="D477" s="203" t="s">
        <v>131</v>
      </c>
      <c r="E477" s="204" t="s">
        <v>879</v>
      </c>
      <c r="F477" s="205" t="s">
        <v>880</v>
      </c>
      <c r="G477" s="206" t="s">
        <v>134</v>
      </c>
      <c r="H477" s="207">
        <v>2</v>
      </c>
      <c r="I477" s="208"/>
      <c r="J477" s="209">
        <f>ROUND(I477*H477,2)</f>
        <v>0</v>
      </c>
      <c r="K477" s="210"/>
      <c r="L477" s="211"/>
      <c r="M477" s="212" t="s">
        <v>1</v>
      </c>
      <c r="N477" s="213" t="s">
        <v>42</v>
      </c>
      <c r="O477" s="87"/>
      <c r="P477" s="214">
        <f>O477*H477</f>
        <v>0</v>
      </c>
      <c r="Q477" s="214">
        <v>0</v>
      </c>
      <c r="R477" s="214">
        <f>Q477*H477</f>
        <v>0</v>
      </c>
      <c r="S477" s="214">
        <v>0</v>
      </c>
      <c r="T477" s="215">
        <f>S477*H477</f>
        <v>0</v>
      </c>
      <c r="U477" s="34"/>
      <c r="V477" s="34"/>
      <c r="W477" s="34"/>
      <c r="X477" s="34"/>
      <c r="Y477" s="34"/>
      <c r="Z477" s="34"/>
      <c r="AA477" s="34"/>
      <c r="AB477" s="34"/>
      <c r="AC477" s="34"/>
      <c r="AD477" s="34"/>
      <c r="AE477" s="34"/>
      <c r="AR477" s="216" t="s">
        <v>135</v>
      </c>
      <c r="AT477" s="216" t="s">
        <v>131</v>
      </c>
      <c r="AU477" s="216" t="s">
        <v>85</v>
      </c>
      <c r="AY477" s="13" t="s">
        <v>130</v>
      </c>
      <c r="BE477" s="217">
        <f>IF(N477="základní",J477,0)</f>
        <v>0</v>
      </c>
      <c r="BF477" s="217">
        <f>IF(N477="snížená",J477,0)</f>
        <v>0</v>
      </c>
      <c r="BG477" s="217">
        <f>IF(N477="zákl. přenesená",J477,0)</f>
        <v>0</v>
      </c>
      <c r="BH477" s="217">
        <f>IF(N477="sníž. přenesená",J477,0)</f>
        <v>0</v>
      </c>
      <c r="BI477" s="217">
        <f>IF(N477="nulová",J477,0)</f>
        <v>0</v>
      </c>
      <c r="BJ477" s="13" t="s">
        <v>85</v>
      </c>
      <c r="BK477" s="217">
        <f>ROUND(I477*H477,2)</f>
        <v>0</v>
      </c>
      <c r="BL477" s="13" t="s">
        <v>136</v>
      </c>
      <c r="BM477" s="216" t="s">
        <v>881</v>
      </c>
    </row>
    <row r="478" s="2" customFormat="1">
      <c r="A478" s="34"/>
      <c r="B478" s="35"/>
      <c r="C478" s="36"/>
      <c r="D478" s="218" t="s">
        <v>137</v>
      </c>
      <c r="E478" s="36"/>
      <c r="F478" s="219" t="s">
        <v>882</v>
      </c>
      <c r="G478" s="36"/>
      <c r="H478" s="36"/>
      <c r="I478" s="220"/>
      <c r="J478" s="36"/>
      <c r="K478" s="36"/>
      <c r="L478" s="40"/>
      <c r="M478" s="221"/>
      <c r="N478" s="222"/>
      <c r="O478" s="87"/>
      <c r="P478" s="87"/>
      <c r="Q478" s="87"/>
      <c r="R478" s="87"/>
      <c r="S478" s="87"/>
      <c r="T478" s="88"/>
      <c r="U478" s="34"/>
      <c r="V478" s="34"/>
      <c r="W478" s="34"/>
      <c r="X478" s="34"/>
      <c r="Y478" s="34"/>
      <c r="Z478" s="34"/>
      <c r="AA478" s="34"/>
      <c r="AB478" s="34"/>
      <c r="AC478" s="34"/>
      <c r="AD478" s="34"/>
      <c r="AE478" s="34"/>
      <c r="AT478" s="13" t="s">
        <v>137</v>
      </c>
      <c r="AU478" s="13" t="s">
        <v>85</v>
      </c>
    </row>
    <row r="479" s="2" customFormat="1" ht="37.8" customHeight="1">
      <c r="A479" s="34"/>
      <c r="B479" s="35"/>
      <c r="C479" s="203" t="s">
        <v>501</v>
      </c>
      <c r="D479" s="203" t="s">
        <v>131</v>
      </c>
      <c r="E479" s="204" t="s">
        <v>883</v>
      </c>
      <c r="F479" s="205" t="s">
        <v>884</v>
      </c>
      <c r="G479" s="206" t="s">
        <v>134</v>
      </c>
      <c r="H479" s="207">
        <v>2</v>
      </c>
      <c r="I479" s="208"/>
      <c r="J479" s="209">
        <f>ROUND(I479*H479,2)</f>
        <v>0</v>
      </c>
      <c r="K479" s="210"/>
      <c r="L479" s="211"/>
      <c r="M479" s="212" t="s">
        <v>1</v>
      </c>
      <c r="N479" s="213" t="s">
        <v>42</v>
      </c>
      <c r="O479" s="87"/>
      <c r="P479" s="214">
        <f>O479*H479</f>
        <v>0</v>
      </c>
      <c r="Q479" s="214">
        <v>0</v>
      </c>
      <c r="R479" s="214">
        <f>Q479*H479</f>
        <v>0</v>
      </c>
      <c r="S479" s="214">
        <v>0</v>
      </c>
      <c r="T479" s="215">
        <f>S479*H479</f>
        <v>0</v>
      </c>
      <c r="U479" s="34"/>
      <c r="V479" s="34"/>
      <c r="W479" s="34"/>
      <c r="X479" s="34"/>
      <c r="Y479" s="34"/>
      <c r="Z479" s="34"/>
      <c r="AA479" s="34"/>
      <c r="AB479" s="34"/>
      <c r="AC479" s="34"/>
      <c r="AD479" s="34"/>
      <c r="AE479" s="34"/>
      <c r="AR479" s="216" t="s">
        <v>135</v>
      </c>
      <c r="AT479" s="216" t="s">
        <v>131</v>
      </c>
      <c r="AU479" s="216" t="s">
        <v>85</v>
      </c>
      <c r="AY479" s="13" t="s">
        <v>130</v>
      </c>
      <c r="BE479" s="217">
        <f>IF(N479="základní",J479,0)</f>
        <v>0</v>
      </c>
      <c r="BF479" s="217">
        <f>IF(N479="snížená",J479,0)</f>
        <v>0</v>
      </c>
      <c r="BG479" s="217">
        <f>IF(N479="zákl. přenesená",J479,0)</f>
        <v>0</v>
      </c>
      <c r="BH479" s="217">
        <f>IF(N479="sníž. přenesená",J479,0)</f>
        <v>0</v>
      </c>
      <c r="BI479" s="217">
        <f>IF(N479="nulová",J479,0)</f>
        <v>0</v>
      </c>
      <c r="BJ479" s="13" t="s">
        <v>85</v>
      </c>
      <c r="BK479" s="217">
        <f>ROUND(I479*H479,2)</f>
        <v>0</v>
      </c>
      <c r="BL479" s="13" t="s">
        <v>136</v>
      </c>
      <c r="BM479" s="216" t="s">
        <v>885</v>
      </c>
    </row>
    <row r="480" s="2" customFormat="1">
      <c r="A480" s="34"/>
      <c r="B480" s="35"/>
      <c r="C480" s="36"/>
      <c r="D480" s="218" t="s">
        <v>137</v>
      </c>
      <c r="E480" s="36"/>
      <c r="F480" s="219" t="s">
        <v>886</v>
      </c>
      <c r="G480" s="36"/>
      <c r="H480" s="36"/>
      <c r="I480" s="220"/>
      <c r="J480" s="36"/>
      <c r="K480" s="36"/>
      <c r="L480" s="40"/>
      <c r="M480" s="221"/>
      <c r="N480" s="222"/>
      <c r="O480" s="87"/>
      <c r="P480" s="87"/>
      <c r="Q480" s="87"/>
      <c r="R480" s="87"/>
      <c r="S480" s="87"/>
      <c r="T480" s="88"/>
      <c r="U480" s="34"/>
      <c r="V480" s="34"/>
      <c r="W480" s="34"/>
      <c r="X480" s="34"/>
      <c r="Y480" s="34"/>
      <c r="Z480" s="34"/>
      <c r="AA480" s="34"/>
      <c r="AB480" s="34"/>
      <c r="AC480" s="34"/>
      <c r="AD480" s="34"/>
      <c r="AE480" s="34"/>
      <c r="AT480" s="13" t="s">
        <v>137</v>
      </c>
      <c r="AU480" s="13" t="s">
        <v>85</v>
      </c>
    </row>
    <row r="481" s="2" customFormat="1" ht="37.8" customHeight="1">
      <c r="A481" s="34"/>
      <c r="B481" s="35"/>
      <c r="C481" s="203" t="s">
        <v>887</v>
      </c>
      <c r="D481" s="203" t="s">
        <v>131</v>
      </c>
      <c r="E481" s="204" t="s">
        <v>888</v>
      </c>
      <c r="F481" s="205" t="s">
        <v>889</v>
      </c>
      <c r="G481" s="206" t="s">
        <v>134</v>
      </c>
      <c r="H481" s="207">
        <v>2</v>
      </c>
      <c r="I481" s="208"/>
      <c r="J481" s="209">
        <f>ROUND(I481*H481,2)</f>
        <v>0</v>
      </c>
      <c r="K481" s="210"/>
      <c r="L481" s="211"/>
      <c r="M481" s="212" t="s">
        <v>1</v>
      </c>
      <c r="N481" s="213" t="s">
        <v>42</v>
      </c>
      <c r="O481" s="87"/>
      <c r="P481" s="214">
        <f>O481*H481</f>
        <v>0</v>
      </c>
      <c r="Q481" s="214">
        <v>0</v>
      </c>
      <c r="R481" s="214">
        <f>Q481*H481</f>
        <v>0</v>
      </c>
      <c r="S481" s="214">
        <v>0</v>
      </c>
      <c r="T481" s="215">
        <f>S481*H481</f>
        <v>0</v>
      </c>
      <c r="U481" s="34"/>
      <c r="V481" s="34"/>
      <c r="W481" s="34"/>
      <c r="X481" s="34"/>
      <c r="Y481" s="34"/>
      <c r="Z481" s="34"/>
      <c r="AA481" s="34"/>
      <c r="AB481" s="34"/>
      <c r="AC481" s="34"/>
      <c r="AD481" s="34"/>
      <c r="AE481" s="34"/>
      <c r="AR481" s="216" t="s">
        <v>135</v>
      </c>
      <c r="AT481" s="216" t="s">
        <v>131</v>
      </c>
      <c r="AU481" s="216" t="s">
        <v>85</v>
      </c>
      <c r="AY481" s="13" t="s">
        <v>130</v>
      </c>
      <c r="BE481" s="217">
        <f>IF(N481="základní",J481,0)</f>
        <v>0</v>
      </c>
      <c r="BF481" s="217">
        <f>IF(N481="snížená",J481,0)</f>
        <v>0</v>
      </c>
      <c r="BG481" s="217">
        <f>IF(N481="zákl. přenesená",J481,0)</f>
        <v>0</v>
      </c>
      <c r="BH481" s="217">
        <f>IF(N481="sníž. přenesená",J481,0)</f>
        <v>0</v>
      </c>
      <c r="BI481" s="217">
        <f>IF(N481="nulová",J481,0)</f>
        <v>0</v>
      </c>
      <c r="BJ481" s="13" t="s">
        <v>85</v>
      </c>
      <c r="BK481" s="217">
        <f>ROUND(I481*H481,2)</f>
        <v>0</v>
      </c>
      <c r="BL481" s="13" t="s">
        <v>136</v>
      </c>
      <c r="BM481" s="216" t="s">
        <v>890</v>
      </c>
    </row>
    <row r="482" s="2" customFormat="1">
      <c r="A482" s="34"/>
      <c r="B482" s="35"/>
      <c r="C482" s="36"/>
      <c r="D482" s="218" t="s">
        <v>137</v>
      </c>
      <c r="E482" s="36"/>
      <c r="F482" s="219" t="s">
        <v>891</v>
      </c>
      <c r="G482" s="36"/>
      <c r="H482" s="36"/>
      <c r="I482" s="220"/>
      <c r="J482" s="36"/>
      <c r="K482" s="36"/>
      <c r="L482" s="40"/>
      <c r="M482" s="221"/>
      <c r="N482" s="222"/>
      <c r="O482" s="87"/>
      <c r="P482" s="87"/>
      <c r="Q482" s="87"/>
      <c r="R482" s="87"/>
      <c r="S482" s="87"/>
      <c r="T482" s="88"/>
      <c r="U482" s="34"/>
      <c r="V482" s="34"/>
      <c r="W482" s="34"/>
      <c r="X482" s="34"/>
      <c r="Y482" s="34"/>
      <c r="Z482" s="34"/>
      <c r="AA482" s="34"/>
      <c r="AB482" s="34"/>
      <c r="AC482" s="34"/>
      <c r="AD482" s="34"/>
      <c r="AE482" s="34"/>
      <c r="AT482" s="13" t="s">
        <v>137</v>
      </c>
      <c r="AU482" s="13" t="s">
        <v>85</v>
      </c>
    </row>
    <row r="483" s="2" customFormat="1" ht="37.8" customHeight="1">
      <c r="A483" s="34"/>
      <c r="B483" s="35"/>
      <c r="C483" s="203" t="s">
        <v>505</v>
      </c>
      <c r="D483" s="203" t="s">
        <v>131</v>
      </c>
      <c r="E483" s="204" t="s">
        <v>892</v>
      </c>
      <c r="F483" s="205" t="s">
        <v>893</v>
      </c>
      <c r="G483" s="206" t="s">
        <v>134</v>
      </c>
      <c r="H483" s="207">
        <v>2</v>
      </c>
      <c r="I483" s="208"/>
      <c r="J483" s="209">
        <f>ROUND(I483*H483,2)</f>
        <v>0</v>
      </c>
      <c r="K483" s="210"/>
      <c r="L483" s="211"/>
      <c r="M483" s="212" t="s">
        <v>1</v>
      </c>
      <c r="N483" s="213" t="s">
        <v>42</v>
      </c>
      <c r="O483" s="87"/>
      <c r="P483" s="214">
        <f>O483*H483</f>
        <v>0</v>
      </c>
      <c r="Q483" s="214">
        <v>0</v>
      </c>
      <c r="R483" s="214">
        <f>Q483*H483</f>
        <v>0</v>
      </c>
      <c r="S483" s="214">
        <v>0</v>
      </c>
      <c r="T483" s="215">
        <f>S483*H483</f>
        <v>0</v>
      </c>
      <c r="U483" s="34"/>
      <c r="V483" s="34"/>
      <c r="W483" s="34"/>
      <c r="X483" s="34"/>
      <c r="Y483" s="34"/>
      <c r="Z483" s="34"/>
      <c r="AA483" s="34"/>
      <c r="AB483" s="34"/>
      <c r="AC483" s="34"/>
      <c r="AD483" s="34"/>
      <c r="AE483" s="34"/>
      <c r="AR483" s="216" t="s">
        <v>135</v>
      </c>
      <c r="AT483" s="216" t="s">
        <v>131</v>
      </c>
      <c r="AU483" s="216" t="s">
        <v>85</v>
      </c>
      <c r="AY483" s="13" t="s">
        <v>130</v>
      </c>
      <c r="BE483" s="217">
        <f>IF(N483="základní",J483,0)</f>
        <v>0</v>
      </c>
      <c r="BF483" s="217">
        <f>IF(N483="snížená",J483,0)</f>
        <v>0</v>
      </c>
      <c r="BG483" s="217">
        <f>IF(N483="zákl. přenesená",J483,0)</f>
        <v>0</v>
      </c>
      <c r="BH483" s="217">
        <f>IF(N483="sníž. přenesená",J483,0)</f>
        <v>0</v>
      </c>
      <c r="BI483" s="217">
        <f>IF(N483="nulová",J483,0)</f>
        <v>0</v>
      </c>
      <c r="BJ483" s="13" t="s">
        <v>85</v>
      </c>
      <c r="BK483" s="217">
        <f>ROUND(I483*H483,2)</f>
        <v>0</v>
      </c>
      <c r="BL483" s="13" t="s">
        <v>136</v>
      </c>
      <c r="BM483" s="216" t="s">
        <v>894</v>
      </c>
    </row>
    <row r="484" s="2" customFormat="1">
      <c r="A484" s="34"/>
      <c r="B484" s="35"/>
      <c r="C484" s="36"/>
      <c r="D484" s="218" t="s">
        <v>137</v>
      </c>
      <c r="E484" s="36"/>
      <c r="F484" s="219" t="s">
        <v>895</v>
      </c>
      <c r="G484" s="36"/>
      <c r="H484" s="36"/>
      <c r="I484" s="220"/>
      <c r="J484" s="36"/>
      <c r="K484" s="36"/>
      <c r="L484" s="40"/>
      <c r="M484" s="221"/>
      <c r="N484" s="222"/>
      <c r="O484" s="87"/>
      <c r="P484" s="87"/>
      <c r="Q484" s="87"/>
      <c r="R484" s="87"/>
      <c r="S484" s="87"/>
      <c r="T484" s="88"/>
      <c r="U484" s="34"/>
      <c r="V484" s="34"/>
      <c r="W484" s="34"/>
      <c r="X484" s="34"/>
      <c r="Y484" s="34"/>
      <c r="Z484" s="34"/>
      <c r="AA484" s="34"/>
      <c r="AB484" s="34"/>
      <c r="AC484" s="34"/>
      <c r="AD484" s="34"/>
      <c r="AE484" s="34"/>
      <c r="AT484" s="13" t="s">
        <v>137</v>
      </c>
      <c r="AU484" s="13" t="s">
        <v>85</v>
      </c>
    </row>
    <row r="485" s="2" customFormat="1" ht="33" customHeight="1">
      <c r="A485" s="34"/>
      <c r="B485" s="35"/>
      <c r="C485" s="203" t="s">
        <v>896</v>
      </c>
      <c r="D485" s="203" t="s">
        <v>131</v>
      </c>
      <c r="E485" s="204" t="s">
        <v>897</v>
      </c>
      <c r="F485" s="205" t="s">
        <v>898</v>
      </c>
      <c r="G485" s="206" t="s">
        <v>134</v>
      </c>
      <c r="H485" s="207">
        <v>0.10000000000000001</v>
      </c>
      <c r="I485" s="208"/>
      <c r="J485" s="209">
        <f>ROUND(I485*H485,2)</f>
        <v>0</v>
      </c>
      <c r="K485" s="210"/>
      <c r="L485" s="211"/>
      <c r="M485" s="212" t="s">
        <v>1</v>
      </c>
      <c r="N485" s="213" t="s">
        <v>42</v>
      </c>
      <c r="O485" s="87"/>
      <c r="P485" s="214">
        <f>O485*H485</f>
        <v>0</v>
      </c>
      <c r="Q485" s="214">
        <v>0</v>
      </c>
      <c r="R485" s="214">
        <f>Q485*H485</f>
        <v>0</v>
      </c>
      <c r="S485" s="214">
        <v>0</v>
      </c>
      <c r="T485" s="215">
        <f>S485*H485</f>
        <v>0</v>
      </c>
      <c r="U485" s="34"/>
      <c r="V485" s="34"/>
      <c r="W485" s="34"/>
      <c r="X485" s="34"/>
      <c r="Y485" s="34"/>
      <c r="Z485" s="34"/>
      <c r="AA485" s="34"/>
      <c r="AB485" s="34"/>
      <c r="AC485" s="34"/>
      <c r="AD485" s="34"/>
      <c r="AE485" s="34"/>
      <c r="AR485" s="216" t="s">
        <v>135</v>
      </c>
      <c r="AT485" s="216" t="s">
        <v>131</v>
      </c>
      <c r="AU485" s="216" t="s">
        <v>85</v>
      </c>
      <c r="AY485" s="13" t="s">
        <v>130</v>
      </c>
      <c r="BE485" s="217">
        <f>IF(N485="základní",J485,0)</f>
        <v>0</v>
      </c>
      <c r="BF485" s="217">
        <f>IF(N485="snížená",J485,0)</f>
        <v>0</v>
      </c>
      <c r="BG485" s="217">
        <f>IF(N485="zákl. přenesená",J485,0)</f>
        <v>0</v>
      </c>
      <c r="BH485" s="217">
        <f>IF(N485="sníž. přenesená",J485,0)</f>
        <v>0</v>
      </c>
      <c r="BI485" s="217">
        <f>IF(N485="nulová",J485,0)</f>
        <v>0</v>
      </c>
      <c r="BJ485" s="13" t="s">
        <v>85</v>
      </c>
      <c r="BK485" s="217">
        <f>ROUND(I485*H485,2)</f>
        <v>0</v>
      </c>
      <c r="BL485" s="13" t="s">
        <v>136</v>
      </c>
      <c r="BM485" s="216" t="s">
        <v>899</v>
      </c>
    </row>
    <row r="486" s="2" customFormat="1">
      <c r="A486" s="34"/>
      <c r="B486" s="35"/>
      <c r="C486" s="36"/>
      <c r="D486" s="218" t="s">
        <v>137</v>
      </c>
      <c r="E486" s="36"/>
      <c r="F486" s="219" t="s">
        <v>900</v>
      </c>
      <c r="G486" s="36"/>
      <c r="H486" s="36"/>
      <c r="I486" s="220"/>
      <c r="J486" s="36"/>
      <c r="K486" s="36"/>
      <c r="L486" s="40"/>
      <c r="M486" s="221"/>
      <c r="N486" s="222"/>
      <c r="O486" s="87"/>
      <c r="P486" s="87"/>
      <c r="Q486" s="87"/>
      <c r="R486" s="87"/>
      <c r="S486" s="87"/>
      <c r="T486" s="88"/>
      <c r="U486" s="34"/>
      <c r="V486" s="34"/>
      <c r="W486" s="34"/>
      <c r="X486" s="34"/>
      <c r="Y486" s="34"/>
      <c r="Z486" s="34"/>
      <c r="AA486" s="34"/>
      <c r="AB486" s="34"/>
      <c r="AC486" s="34"/>
      <c r="AD486" s="34"/>
      <c r="AE486" s="34"/>
      <c r="AT486" s="13" t="s">
        <v>137</v>
      </c>
      <c r="AU486" s="13" t="s">
        <v>85</v>
      </c>
    </row>
    <row r="487" s="2" customFormat="1" ht="24.15" customHeight="1">
      <c r="A487" s="34"/>
      <c r="B487" s="35"/>
      <c r="C487" s="203" t="s">
        <v>510</v>
      </c>
      <c r="D487" s="203" t="s">
        <v>131</v>
      </c>
      <c r="E487" s="204" t="s">
        <v>901</v>
      </c>
      <c r="F487" s="205" t="s">
        <v>902</v>
      </c>
      <c r="G487" s="206" t="s">
        <v>134</v>
      </c>
      <c r="H487" s="207">
        <v>2</v>
      </c>
      <c r="I487" s="208"/>
      <c r="J487" s="209">
        <f>ROUND(I487*H487,2)</f>
        <v>0</v>
      </c>
      <c r="K487" s="210"/>
      <c r="L487" s="211"/>
      <c r="M487" s="212" t="s">
        <v>1</v>
      </c>
      <c r="N487" s="213" t="s">
        <v>42</v>
      </c>
      <c r="O487" s="87"/>
      <c r="P487" s="214">
        <f>O487*H487</f>
        <v>0</v>
      </c>
      <c r="Q487" s="214">
        <v>0</v>
      </c>
      <c r="R487" s="214">
        <f>Q487*H487</f>
        <v>0</v>
      </c>
      <c r="S487" s="214">
        <v>0</v>
      </c>
      <c r="T487" s="215">
        <f>S487*H487</f>
        <v>0</v>
      </c>
      <c r="U487" s="34"/>
      <c r="V487" s="34"/>
      <c r="W487" s="34"/>
      <c r="X487" s="34"/>
      <c r="Y487" s="34"/>
      <c r="Z487" s="34"/>
      <c r="AA487" s="34"/>
      <c r="AB487" s="34"/>
      <c r="AC487" s="34"/>
      <c r="AD487" s="34"/>
      <c r="AE487" s="34"/>
      <c r="AR487" s="216" t="s">
        <v>135</v>
      </c>
      <c r="AT487" s="216" t="s">
        <v>131</v>
      </c>
      <c r="AU487" s="216" t="s">
        <v>85</v>
      </c>
      <c r="AY487" s="13" t="s">
        <v>130</v>
      </c>
      <c r="BE487" s="217">
        <f>IF(N487="základní",J487,0)</f>
        <v>0</v>
      </c>
      <c r="BF487" s="217">
        <f>IF(N487="snížená",J487,0)</f>
        <v>0</v>
      </c>
      <c r="BG487" s="217">
        <f>IF(N487="zákl. přenesená",J487,0)</f>
        <v>0</v>
      </c>
      <c r="BH487" s="217">
        <f>IF(N487="sníž. přenesená",J487,0)</f>
        <v>0</v>
      </c>
      <c r="BI487" s="217">
        <f>IF(N487="nulová",J487,0)</f>
        <v>0</v>
      </c>
      <c r="BJ487" s="13" t="s">
        <v>85</v>
      </c>
      <c r="BK487" s="217">
        <f>ROUND(I487*H487,2)</f>
        <v>0</v>
      </c>
      <c r="BL487" s="13" t="s">
        <v>136</v>
      </c>
      <c r="BM487" s="216" t="s">
        <v>903</v>
      </c>
    </row>
    <row r="488" s="2" customFormat="1">
      <c r="A488" s="34"/>
      <c r="B488" s="35"/>
      <c r="C488" s="36"/>
      <c r="D488" s="218" t="s">
        <v>137</v>
      </c>
      <c r="E488" s="36"/>
      <c r="F488" s="219" t="s">
        <v>904</v>
      </c>
      <c r="G488" s="36"/>
      <c r="H488" s="36"/>
      <c r="I488" s="220"/>
      <c r="J488" s="36"/>
      <c r="K488" s="36"/>
      <c r="L488" s="40"/>
      <c r="M488" s="221"/>
      <c r="N488" s="222"/>
      <c r="O488" s="87"/>
      <c r="P488" s="87"/>
      <c r="Q488" s="87"/>
      <c r="R488" s="87"/>
      <c r="S488" s="87"/>
      <c r="T488" s="88"/>
      <c r="U488" s="34"/>
      <c r="V488" s="34"/>
      <c r="W488" s="34"/>
      <c r="X488" s="34"/>
      <c r="Y488" s="34"/>
      <c r="Z488" s="34"/>
      <c r="AA488" s="34"/>
      <c r="AB488" s="34"/>
      <c r="AC488" s="34"/>
      <c r="AD488" s="34"/>
      <c r="AE488" s="34"/>
      <c r="AT488" s="13" t="s">
        <v>137</v>
      </c>
      <c r="AU488" s="13" t="s">
        <v>85</v>
      </c>
    </row>
    <row r="489" s="2" customFormat="1" ht="24.15" customHeight="1">
      <c r="A489" s="34"/>
      <c r="B489" s="35"/>
      <c r="C489" s="203" t="s">
        <v>905</v>
      </c>
      <c r="D489" s="203" t="s">
        <v>131</v>
      </c>
      <c r="E489" s="204" t="s">
        <v>906</v>
      </c>
      <c r="F489" s="205" t="s">
        <v>907</v>
      </c>
      <c r="G489" s="206" t="s">
        <v>134</v>
      </c>
      <c r="H489" s="207">
        <v>2</v>
      </c>
      <c r="I489" s="208"/>
      <c r="J489" s="209">
        <f>ROUND(I489*H489,2)</f>
        <v>0</v>
      </c>
      <c r="K489" s="210"/>
      <c r="L489" s="211"/>
      <c r="M489" s="212" t="s">
        <v>1</v>
      </c>
      <c r="N489" s="213" t="s">
        <v>42</v>
      </c>
      <c r="O489" s="87"/>
      <c r="P489" s="214">
        <f>O489*H489</f>
        <v>0</v>
      </c>
      <c r="Q489" s="214">
        <v>0</v>
      </c>
      <c r="R489" s="214">
        <f>Q489*H489</f>
        <v>0</v>
      </c>
      <c r="S489" s="214">
        <v>0</v>
      </c>
      <c r="T489" s="215">
        <f>S489*H489</f>
        <v>0</v>
      </c>
      <c r="U489" s="34"/>
      <c r="V489" s="34"/>
      <c r="W489" s="34"/>
      <c r="X489" s="34"/>
      <c r="Y489" s="34"/>
      <c r="Z489" s="34"/>
      <c r="AA489" s="34"/>
      <c r="AB489" s="34"/>
      <c r="AC489" s="34"/>
      <c r="AD489" s="34"/>
      <c r="AE489" s="34"/>
      <c r="AR489" s="216" t="s">
        <v>135</v>
      </c>
      <c r="AT489" s="216" t="s">
        <v>131</v>
      </c>
      <c r="AU489" s="216" t="s">
        <v>85</v>
      </c>
      <c r="AY489" s="13" t="s">
        <v>130</v>
      </c>
      <c r="BE489" s="217">
        <f>IF(N489="základní",J489,0)</f>
        <v>0</v>
      </c>
      <c r="BF489" s="217">
        <f>IF(N489="snížená",J489,0)</f>
        <v>0</v>
      </c>
      <c r="BG489" s="217">
        <f>IF(N489="zákl. přenesená",J489,0)</f>
        <v>0</v>
      </c>
      <c r="BH489" s="217">
        <f>IF(N489="sníž. přenesená",J489,0)</f>
        <v>0</v>
      </c>
      <c r="BI489" s="217">
        <f>IF(N489="nulová",J489,0)</f>
        <v>0</v>
      </c>
      <c r="BJ489" s="13" t="s">
        <v>85</v>
      </c>
      <c r="BK489" s="217">
        <f>ROUND(I489*H489,2)</f>
        <v>0</v>
      </c>
      <c r="BL489" s="13" t="s">
        <v>136</v>
      </c>
      <c r="BM489" s="216" t="s">
        <v>908</v>
      </c>
    </row>
    <row r="490" s="2" customFormat="1">
      <c r="A490" s="34"/>
      <c r="B490" s="35"/>
      <c r="C490" s="36"/>
      <c r="D490" s="218" t="s">
        <v>137</v>
      </c>
      <c r="E490" s="36"/>
      <c r="F490" s="219" t="s">
        <v>909</v>
      </c>
      <c r="G490" s="36"/>
      <c r="H490" s="36"/>
      <c r="I490" s="220"/>
      <c r="J490" s="36"/>
      <c r="K490" s="36"/>
      <c r="L490" s="40"/>
      <c r="M490" s="221"/>
      <c r="N490" s="222"/>
      <c r="O490" s="87"/>
      <c r="P490" s="87"/>
      <c r="Q490" s="87"/>
      <c r="R490" s="87"/>
      <c r="S490" s="87"/>
      <c r="T490" s="88"/>
      <c r="U490" s="34"/>
      <c r="V490" s="34"/>
      <c r="W490" s="34"/>
      <c r="X490" s="34"/>
      <c r="Y490" s="34"/>
      <c r="Z490" s="34"/>
      <c r="AA490" s="34"/>
      <c r="AB490" s="34"/>
      <c r="AC490" s="34"/>
      <c r="AD490" s="34"/>
      <c r="AE490" s="34"/>
      <c r="AT490" s="13" t="s">
        <v>137</v>
      </c>
      <c r="AU490" s="13" t="s">
        <v>85</v>
      </c>
    </row>
    <row r="491" s="2" customFormat="1" ht="37.8" customHeight="1">
      <c r="A491" s="34"/>
      <c r="B491" s="35"/>
      <c r="C491" s="203" t="s">
        <v>514</v>
      </c>
      <c r="D491" s="203" t="s">
        <v>131</v>
      </c>
      <c r="E491" s="204" t="s">
        <v>910</v>
      </c>
      <c r="F491" s="205" t="s">
        <v>911</v>
      </c>
      <c r="G491" s="206" t="s">
        <v>134</v>
      </c>
      <c r="H491" s="207">
        <v>2</v>
      </c>
      <c r="I491" s="208"/>
      <c r="J491" s="209">
        <f>ROUND(I491*H491,2)</f>
        <v>0</v>
      </c>
      <c r="K491" s="210"/>
      <c r="L491" s="211"/>
      <c r="M491" s="212" t="s">
        <v>1</v>
      </c>
      <c r="N491" s="213" t="s">
        <v>42</v>
      </c>
      <c r="O491" s="87"/>
      <c r="P491" s="214">
        <f>O491*H491</f>
        <v>0</v>
      </c>
      <c r="Q491" s="214">
        <v>0</v>
      </c>
      <c r="R491" s="214">
        <f>Q491*H491</f>
        <v>0</v>
      </c>
      <c r="S491" s="214">
        <v>0</v>
      </c>
      <c r="T491" s="215">
        <f>S491*H491</f>
        <v>0</v>
      </c>
      <c r="U491" s="34"/>
      <c r="V491" s="34"/>
      <c r="W491" s="34"/>
      <c r="X491" s="34"/>
      <c r="Y491" s="34"/>
      <c r="Z491" s="34"/>
      <c r="AA491" s="34"/>
      <c r="AB491" s="34"/>
      <c r="AC491" s="34"/>
      <c r="AD491" s="34"/>
      <c r="AE491" s="34"/>
      <c r="AR491" s="216" t="s">
        <v>135</v>
      </c>
      <c r="AT491" s="216" t="s">
        <v>131</v>
      </c>
      <c r="AU491" s="216" t="s">
        <v>85</v>
      </c>
      <c r="AY491" s="13" t="s">
        <v>130</v>
      </c>
      <c r="BE491" s="217">
        <f>IF(N491="základní",J491,0)</f>
        <v>0</v>
      </c>
      <c r="BF491" s="217">
        <f>IF(N491="snížená",J491,0)</f>
        <v>0</v>
      </c>
      <c r="BG491" s="217">
        <f>IF(N491="zákl. přenesená",J491,0)</f>
        <v>0</v>
      </c>
      <c r="BH491" s="217">
        <f>IF(N491="sníž. přenesená",J491,0)</f>
        <v>0</v>
      </c>
      <c r="BI491" s="217">
        <f>IF(N491="nulová",J491,0)</f>
        <v>0</v>
      </c>
      <c r="BJ491" s="13" t="s">
        <v>85</v>
      </c>
      <c r="BK491" s="217">
        <f>ROUND(I491*H491,2)</f>
        <v>0</v>
      </c>
      <c r="BL491" s="13" t="s">
        <v>136</v>
      </c>
      <c r="BM491" s="216" t="s">
        <v>912</v>
      </c>
    </row>
    <row r="492" s="2" customFormat="1">
      <c r="A492" s="34"/>
      <c r="B492" s="35"/>
      <c r="C492" s="36"/>
      <c r="D492" s="218" t="s">
        <v>137</v>
      </c>
      <c r="E492" s="36"/>
      <c r="F492" s="219" t="s">
        <v>913</v>
      </c>
      <c r="G492" s="36"/>
      <c r="H492" s="36"/>
      <c r="I492" s="220"/>
      <c r="J492" s="36"/>
      <c r="K492" s="36"/>
      <c r="L492" s="40"/>
      <c r="M492" s="221"/>
      <c r="N492" s="222"/>
      <c r="O492" s="87"/>
      <c r="P492" s="87"/>
      <c r="Q492" s="87"/>
      <c r="R492" s="87"/>
      <c r="S492" s="87"/>
      <c r="T492" s="88"/>
      <c r="U492" s="34"/>
      <c r="V492" s="34"/>
      <c r="W492" s="34"/>
      <c r="X492" s="34"/>
      <c r="Y492" s="34"/>
      <c r="Z492" s="34"/>
      <c r="AA492" s="34"/>
      <c r="AB492" s="34"/>
      <c r="AC492" s="34"/>
      <c r="AD492" s="34"/>
      <c r="AE492" s="34"/>
      <c r="AT492" s="13" t="s">
        <v>137</v>
      </c>
      <c r="AU492" s="13" t="s">
        <v>85</v>
      </c>
    </row>
    <row r="493" s="2" customFormat="1" ht="37.8" customHeight="1">
      <c r="A493" s="34"/>
      <c r="B493" s="35"/>
      <c r="C493" s="203" t="s">
        <v>914</v>
      </c>
      <c r="D493" s="203" t="s">
        <v>131</v>
      </c>
      <c r="E493" s="204" t="s">
        <v>915</v>
      </c>
      <c r="F493" s="205" t="s">
        <v>916</v>
      </c>
      <c r="G493" s="206" t="s">
        <v>134</v>
      </c>
      <c r="H493" s="207">
        <v>2</v>
      </c>
      <c r="I493" s="208"/>
      <c r="J493" s="209">
        <f>ROUND(I493*H493,2)</f>
        <v>0</v>
      </c>
      <c r="K493" s="210"/>
      <c r="L493" s="211"/>
      <c r="M493" s="212" t="s">
        <v>1</v>
      </c>
      <c r="N493" s="213" t="s">
        <v>42</v>
      </c>
      <c r="O493" s="87"/>
      <c r="P493" s="214">
        <f>O493*H493</f>
        <v>0</v>
      </c>
      <c r="Q493" s="214">
        <v>0</v>
      </c>
      <c r="R493" s="214">
        <f>Q493*H493</f>
        <v>0</v>
      </c>
      <c r="S493" s="214">
        <v>0</v>
      </c>
      <c r="T493" s="215">
        <f>S493*H493</f>
        <v>0</v>
      </c>
      <c r="U493" s="34"/>
      <c r="V493" s="34"/>
      <c r="W493" s="34"/>
      <c r="X493" s="34"/>
      <c r="Y493" s="34"/>
      <c r="Z493" s="34"/>
      <c r="AA493" s="34"/>
      <c r="AB493" s="34"/>
      <c r="AC493" s="34"/>
      <c r="AD493" s="34"/>
      <c r="AE493" s="34"/>
      <c r="AR493" s="216" t="s">
        <v>135</v>
      </c>
      <c r="AT493" s="216" t="s">
        <v>131</v>
      </c>
      <c r="AU493" s="216" t="s">
        <v>85</v>
      </c>
      <c r="AY493" s="13" t="s">
        <v>130</v>
      </c>
      <c r="BE493" s="217">
        <f>IF(N493="základní",J493,0)</f>
        <v>0</v>
      </c>
      <c r="BF493" s="217">
        <f>IF(N493="snížená",J493,0)</f>
        <v>0</v>
      </c>
      <c r="BG493" s="217">
        <f>IF(N493="zákl. přenesená",J493,0)</f>
        <v>0</v>
      </c>
      <c r="BH493" s="217">
        <f>IF(N493="sníž. přenesená",J493,0)</f>
        <v>0</v>
      </c>
      <c r="BI493" s="217">
        <f>IF(N493="nulová",J493,0)</f>
        <v>0</v>
      </c>
      <c r="BJ493" s="13" t="s">
        <v>85</v>
      </c>
      <c r="BK493" s="217">
        <f>ROUND(I493*H493,2)</f>
        <v>0</v>
      </c>
      <c r="BL493" s="13" t="s">
        <v>136</v>
      </c>
      <c r="BM493" s="216" t="s">
        <v>917</v>
      </c>
    </row>
    <row r="494" s="2" customFormat="1">
      <c r="A494" s="34"/>
      <c r="B494" s="35"/>
      <c r="C494" s="36"/>
      <c r="D494" s="218" t="s">
        <v>137</v>
      </c>
      <c r="E494" s="36"/>
      <c r="F494" s="219" t="s">
        <v>918</v>
      </c>
      <c r="G494" s="36"/>
      <c r="H494" s="36"/>
      <c r="I494" s="220"/>
      <c r="J494" s="36"/>
      <c r="K494" s="36"/>
      <c r="L494" s="40"/>
      <c r="M494" s="221"/>
      <c r="N494" s="222"/>
      <c r="O494" s="87"/>
      <c r="P494" s="87"/>
      <c r="Q494" s="87"/>
      <c r="R494" s="87"/>
      <c r="S494" s="87"/>
      <c r="T494" s="88"/>
      <c r="U494" s="34"/>
      <c r="V494" s="34"/>
      <c r="W494" s="34"/>
      <c r="X494" s="34"/>
      <c r="Y494" s="34"/>
      <c r="Z494" s="34"/>
      <c r="AA494" s="34"/>
      <c r="AB494" s="34"/>
      <c r="AC494" s="34"/>
      <c r="AD494" s="34"/>
      <c r="AE494" s="34"/>
      <c r="AT494" s="13" t="s">
        <v>137</v>
      </c>
      <c r="AU494" s="13" t="s">
        <v>85</v>
      </c>
    </row>
    <row r="495" s="2" customFormat="1" ht="37.8" customHeight="1">
      <c r="A495" s="34"/>
      <c r="B495" s="35"/>
      <c r="C495" s="203" t="s">
        <v>519</v>
      </c>
      <c r="D495" s="203" t="s">
        <v>131</v>
      </c>
      <c r="E495" s="204" t="s">
        <v>919</v>
      </c>
      <c r="F495" s="205" t="s">
        <v>920</v>
      </c>
      <c r="G495" s="206" t="s">
        <v>134</v>
      </c>
      <c r="H495" s="207">
        <v>2</v>
      </c>
      <c r="I495" s="208"/>
      <c r="J495" s="209">
        <f>ROUND(I495*H495,2)</f>
        <v>0</v>
      </c>
      <c r="K495" s="210"/>
      <c r="L495" s="211"/>
      <c r="M495" s="212" t="s">
        <v>1</v>
      </c>
      <c r="N495" s="213" t="s">
        <v>42</v>
      </c>
      <c r="O495" s="87"/>
      <c r="P495" s="214">
        <f>O495*H495</f>
        <v>0</v>
      </c>
      <c r="Q495" s="214">
        <v>0</v>
      </c>
      <c r="R495" s="214">
        <f>Q495*H495</f>
        <v>0</v>
      </c>
      <c r="S495" s="214">
        <v>0</v>
      </c>
      <c r="T495" s="215">
        <f>S495*H495</f>
        <v>0</v>
      </c>
      <c r="U495" s="34"/>
      <c r="V495" s="34"/>
      <c r="W495" s="34"/>
      <c r="X495" s="34"/>
      <c r="Y495" s="34"/>
      <c r="Z495" s="34"/>
      <c r="AA495" s="34"/>
      <c r="AB495" s="34"/>
      <c r="AC495" s="34"/>
      <c r="AD495" s="34"/>
      <c r="AE495" s="34"/>
      <c r="AR495" s="216" t="s">
        <v>135</v>
      </c>
      <c r="AT495" s="216" t="s">
        <v>131</v>
      </c>
      <c r="AU495" s="216" t="s">
        <v>85</v>
      </c>
      <c r="AY495" s="13" t="s">
        <v>130</v>
      </c>
      <c r="BE495" s="217">
        <f>IF(N495="základní",J495,0)</f>
        <v>0</v>
      </c>
      <c r="BF495" s="217">
        <f>IF(N495="snížená",J495,0)</f>
        <v>0</v>
      </c>
      <c r="BG495" s="217">
        <f>IF(N495="zákl. přenesená",J495,0)</f>
        <v>0</v>
      </c>
      <c r="BH495" s="217">
        <f>IF(N495="sníž. přenesená",J495,0)</f>
        <v>0</v>
      </c>
      <c r="BI495" s="217">
        <f>IF(N495="nulová",J495,0)</f>
        <v>0</v>
      </c>
      <c r="BJ495" s="13" t="s">
        <v>85</v>
      </c>
      <c r="BK495" s="217">
        <f>ROUND(I495*H495,2)</f>
        <v>0</v>
      </c>
      <c r="BL495" s="13" t="s">
        <v>136</v>
      </c>
      <c r="BM495" s="216" t="s">
        <v>921</v>
      </c>
    </row>
    <row r="496" s="2" customFormat="1">
      <c r="A496" s="34"/>
      <c r="B496" s="35"/>
      <c r="C496" s="36"/>
      <c r="D496" s="218" t="s">
        <v>137</v>
      </c>
      <c r="E496" s="36"/>
      <c r="F496" s="219" t="s">
        <v>922</v>
      </c>
      <c r="G496" s="36"/>
      <c r="H496" s="36"/>
      <c r="I496" s="220"/>
      <c r="J496" s="36"/>
      <c r="K496" s="36"/>
      <c r="L496" s="40"/>
      <c r="M496" s="221"/>
      <c r="N496" s="222"/>
      <c r="O496" s="87"/>
      <c r="P496" s="87"/>
      <c r="Q496" s="87"/>
      <c r="R496" s="87"/>
      <c r="S496" s="87"/>
      <c r="T496" s="88"/>
      <c r="U496" s="34"/>
      <c r="V496" s="34"/>
      <c r="W496" s="34"/>
      <c r="X496" s="34"/>
      <c r="Y496" s="34"/>
      <c r="Z496" s="34"/>
      <c r="AA496" s="34"/>
      <c r="AB496" s="34"/>
      <c r="AC496" s="34"/>
      <c r="AD496" s="34"/>
      <c r="AE496" s="34"/>
      <c r="AT496" s="13" t="s">
        <v>137</v>
      </c>
      <c r="AU496" s="13" t="s">
        <v>85</v>
      </c>
    </row>
    <row r="497" s="2" customFormat="1" ht="33" customHeight="1">
      <c r="A497" s="34"/>
      <c r="B497" s="35"/>
      <c r="C497" s="203" t="s">
        <v>923</v>
      </c>
      <c r="D497" s="203" t="s">
        <v>131</v>
      </c>
      <c r="E497" s="204" t="s">
        <v>924</v>
      </c>
      <c r="F497" s="205" t="s">
        <v>925</v>
      </c>
      <c r="G497" s="206" t="s">
        <v>134</v>
      </c>
      <c r="H497" s="207">
        <v>2</v>
      </c>
      <c r="I497" s="208"/>
      <c r="J497" s="209">
        <f>ROUND(I497*H497,2)</f>
        <v>0</v>
      </c>
      <c r="K497" s="210"/>
      <c r="L497" s="211"/>
      <c r="M497" s="212" t="s">
        <v>1</v>
      </c>
      <c r="N497" s="213" t="s">
        <v>42</v>
      </c>
      <c r="O497" s="87"/>
      <c r="P497" s="214">
        <f>O497*H497</f>
        <v>0</v>
      </c>
      <c r="Q497" s="214">
        <v>0</v>
      </c>
      <c r="R497" s="214">
        <f>Q497*H497</f>
        <v>0</v>
      </c>
      <c r="S497" s="214">
        <v>0</v>
      </c>
      <c r="T497" s="215">
        <f>S497*H497</f>
        <v>0</v>
      </c>
      <c r="U497" s="34"/>
      <c r="V497" s="34"/>
      <c r="W497" s="34"/>
      <c r="X497" s="34"/>
      <c r="Y497" s="34"/>
      <c r="Z497" s="34"/>
      <c r="AA497" s="34"/>
      <c r="AB497" s="34"/>
      <c r="AC497" s="34"/>
      <c r="AD497" s="34"/>
      <c r="AE497" s="34"/>
      <c r="AR497" s="216" t="s">
        <v>135</v>
      </c>
      <c r="AT497" s="216" t="s">
        <v>131</v>
      </c>
      <c r="AU497" s="216" t="s">
        <v>85</v>
      </c>
      <c r="AY497" s="13" t="s">
        <v>130</v>
      </c>
      <c r="BE497" s="217">
        <f>IF(N497="základní",J497,0)</f>
        <v>0</v>
      </c>
      <c r="BF497" s="217">
        <f>IF(N497="snížená",J497,0)</f>
        <v>0</v>
      </c>
      <c r="BG497" s="217">
        <f>IF(N497="zákl. přenesená",J497,0)</f>
        <v>0</v>
      </c>
      <c r="BH497" s="217">
        <f>IF(N497="sníž. přenesená",J497,0)</f>
        <v>0</v>
      </c>
      <c r="BI497" s="217">
        <f>IF(N497="nulová",J497,0)</f>
        <v>0</v>
      </c>
      <c r="BJ497" s="13" t="s">
        <v>85</v>
      </c>
      <c r="BK497" s="217">
        <f>ROUND(I497*H497,2)</f>
        <v>0</v>
      </c>
      <c r="BL497" s="13" t="s">
        <v>136</v>
      </c>
      <c r="BM497" s="216" t="s">
        <v>926</v>
      </c>
    </row>
    <row r="498" s="2" customFormat="1">
      <c r="A498" s="34"/>
      <c r="B498" s="35"/>
      <c r="C498" s="36"/>
      <c r="D498" s="218" t="s">
        <v>137</v>
      </c>
      <c r="E498" s="36"/>
      <c r="F498" s="219" t="s">
        <v>927</v>
      </c>
      <c r="G498" s="36"/>
      <c r="H498" s="36"/>
      <c r="I498" s="220"/>
      <c r="J498" s="36"/>
      <c r="K498" s="36"/>
      <c r="L498" s="40"/>
      <c r="M498" s="221"/>
      <c r="N498" s="222"/>
      <c r="O498" s="87"/>
      <c r="P498" s="87"/>
      <c r="Q498" s="87"/>
      <c r="R498" s="87"/>
      <c r="S498" s="87"/>
      <c r="T498" s="88"/>
      <c r="U498" s="34"/>
      <c r="V498" s="34"/>
      <c r="W498" s="34"/>
      <c r="X498" s="34"/>
      <c r="Y498" s="34"/>
      <c r="Z498" s="34"/>
      <c r="AA498" s="34"/>
      <c r="AB498" s="34"/>
      <c r="AC498" s="34"/>
      <c r="AD498" s="34"/>
      <c r="AE498" s="34"/>
      <c r="AT498" s="13" t="s">
        <v>137</v>
      </c>
      <c r="AU498" s="13" t="s">
        <v>85</v>
      </c>
    </row>
    <row r="499" s="2" customFormat="1" ht="37.8" customHeight="1">
      <c r="A499" s="34"/>
      <c r="B499" s="35"/>
      <c r="C499" s="203" t="s">
        <v>523</v>
      </c>
      <c r="D499" s="203" t="s">
        <v>131</v>
      </c>
      <c r="E499" s="204" t="s">
        <v>928</v>
      </c>
      <c r="F499" s="205" t="s">
        <v>929</v>
      </c>
      <c r="G499" s="206" t="s">
        <v>134</v>
      </c>
      <c r="H499" s="207">
        <v>0.10000000000000001</v>
      </c>
      <c r="I499" s="208"/>
      <c r="J499" s="209">
        <f>ROUND(I499*H499,2)</f>
        <v>0</v>
      </c>
      <c r="K499" s="210"/>
      <c r="L499" s="211"/>
      <c r="M499" s="212" t="s">
        <v>1</v>
      </c>
      <c r="N499" s="213" t="s">
        <v>42</v>
      </c>
      <c r="O499" s="87"/>
      <c r="P499" s="214">
        <f>O499*H499</f>
        <v>0</v>
      </c>
      <c r="Q499" s="214">
        <v>0</v>
      </c>
      <c r="R499" s="214">
        <f>Q499*H499</f>
        <v>0</v>
      </c>
      <c r="S499" s="214">
        <v>0</v>
      </c>
      <c r="T499" s="215">
        <f>S499*H499</f>
        <v>0</v>
      </c>
      <c r="U499" s="34"/>
      <c r="V499" s="34"/>
      <c r="W499" s="34"/>
      <c r="X499" s="34"/>
      <c r="Y499" s="34"/>
      <c r="Z499" s="34"/>
      <c r="AA499" s="34"/>
      <c r="AB499" s="34"/>
      <c r="AC499" s="34"/>
      <c r="AD499" s="34"/>
      <c r="AE499" s="34"/>
      <c r="AR499" s="216" t="s">
        <v>135</v>
      </c>
      <c r="AT499" s="216" t="s">
        <v>131</v>
      </c>
      <c r="AU499" s="216" t="s">
        <v>85</v>
      </c>
      <c r="AY499" s="13" t="s">
        <v>130</v>
      </c>
      <c r="BE499" s="217">
        <f>IF(N499="základní",J499,0)</f>
        <v>0</v>
      </c>
      <c r="BF499" s="217">
        <f>IF(N499="snížená",J499,0)</f>
        <v>0</v>
      </c>
      <c r="BG499" s="217">
        <f>IF(N499="zákl. přenesená",J499,0)</f>
        <v>0</v>
      </c>
      <c r="BH499" s="217">
        <f>IF(N499="sníž. přenesená",J499,0)</f>
        <v>0</v>
      </c>
      <c r="BI499" s="217">
        <f>IF(N499="nulová",J499,0)</f>
        <v>0</v>
      </c>
      <c r="BJ499" s="13" t="s">
        <v>85</v>
      </c>
      <c r="BK499" s="217">
        <f>ROUND(I499*H499,2)</f>
        <v>0</v>
      </c>
      <c r="BL499" s="13" t="s">
        <v>136</v>
      </c>
      <c r="BM499" s="216" t="s">
        <v>930</v>
      </c>
    </row>
    <row r="500" s="2" customFormat="1">
      <c r="A500" s="34"/>
      <c r="B500" s="35"/>
      <c r="C500" s="36"/>
      <c r="D500" s="218" t="s">
        <v>137</v>
      </c>
      <c r="E500" s="36"/>
      <c r="F500" s="219" t="s">
        <v>931</v>
      </c>
      <c r="G500" s="36"/>
      <c r="H500" s="36"/>
      <c r="I500" s="220"/>
      <c r="J500" s="36"/>
      <c r="K500" s="36"/>
      <c r="L500" s="40"/>
      <c r="M500" s="221"/>
      <c r="N500" s="222"/>
      <c r="O500" s="87"/>
      <c r="P500" s="87"/>
      <c r="Q500" s="87"/>
      <c r="R500" s="87"/>
      <c r="S500" s="87"/>
      <c r="T500" s="88"/>
      <c r="U500" s="34"/>
      <c r="V500" s="34"/>
      <c r="W500" s="34"/>
      <c r="X500" s="34"/>
      <c r="Y500" s="34"/>
      <c r="Z500" s="34"/>
      <c r="AA500" s="34"/>
      <c r="AB500" s="34"/>
      <c r="AC500" s="34"/>
      <c r="AD500" s="34"/>
      <c r="AE500" s="34"/>
      <c r="AT500" s="13" t="s">
        <v>137</v>
      </c>
      <c r="AU500" s="13" t="s">
        <v>85</v>
      </c>
    </row>
    <row r="501" s="2" customFormat="1" ht="44.25" customHeight="1">
      <c r="A501" s="34"/>
      <c r="B501" s="35"/>
      <c r="C501" s="203" t="s">
        <v>932</v>
      </c>
      <c r="D501" s="203" t="s">
        <v>131</v>
      </c>
      <c r="E501" s="204" t="s">
        <v>933</v>
      </c>
      <c r="F501" s="205" t="s">
        <v>934</v>
      </c>
      <c r="G501" s="206" t="s">
        <v>134</v>
      </c>
      <c r="H501" s="207">
        <v>0.10000000000000001</v>
      </c>
      <c r="I501" s="208"/>
      <c r="J501" s="209">
        <f>ROUND(I501*H501,2)</f>
        <v>0</v>
      </c>
      <c r="K501" s="210"/>
      <c r="L501" s="211"/>
      <c r="M501" s="212" t="s">
        <v>1</v>
      </c>
      <c r="N501" s="213" t="s">
        <v>42</v>
      </c>
      <c r="O501" s="87"/>
      <c r="P501" s="214">
        <f>O501*H501</f>
        <v>0</v>
      </c>
      <c r="Q501" s="214">
        <v>0</v>
      </c>
      <c r="R501" s="214">
        <f>Q501*H501</f>
        <v>0</v>
      </c>
      <c r="S501" s="214">
        <v>0</v>
      </c>
      <c r="T501" s="215">
        <f>S501*H501</f>
        <v>0</v>
      </c>
      <c r="U501" s="34"/>
      <c r="V501" s="34"/>
      <c r="W501" s="34"/>
      <c r="X501" s="34"/>
      <c r="Y501" s="34"/>
      <c r="Z501" s="34"/>
      <c r="AA501" s="34"/>
      <c r="AB501" s="34"/>
      <c r="AC501" s="34"/>
      <c r="AD501" s="34"/>
      <c r="AE501" s="34"/>
      <c r="AR501" s="216" t="s">
        <v>135</v>
      </c>
      <c r="AT501" s="216" t="s">
        <v>131</v>
      </c>
      <c r="AU501" s="216" t="s">
        <v>85</v>
      </c>
      <c r="AY501" s="13" t="s">
        <v>130</v>
      </c>
      <c r="BE501" s="217">
        <f>IF(N501="základní",J501,0)</f>
        <v>0</v>
      </c>
      <c r="BF501" s="217">
        <f>IF(N501="snížená",J501,0)</f>
        <v>0</v>
      </c>
      <c r="BG501" s="217">
        <f>IF(N501="zákl. přenesená",J501,0)</f>
        <v>0</v>
      </c>
      <c r="BH501" s="217">
        <f>IF(N501="sníž. přenesená",J501,0)</f>
        <v>0</v>
      </c>
      <c r="BI501" s="217">
        <f>IF(N501="nulová",J501,0)</f>
        <v>0</v>
      </c>
      <c r="BJ501" s="13" t="s">
        <v>85</v>
      </c>
      <c r="BK501" s="217">
        <f>ROUND(I501*H501,2)</f>
        <v>0</v>
      </c>
      <c r="BL501" s="13" t="s">
        <v>136</v>
      </c>
      <c r="BM501" s="216" t="s">
        <v>935</v>
      </c>
    </row>
    <row r="502" s="2" customFormat="1">
      <c r="A502" s="34"/>
      <c r="B502" s="35"/>
      <c r="C502" s="36"/>
      <c r="D502" s="218" t="s">
        <v>137</v>
      </c>
      <c r="E502" s="36"/>
      <c r="F502" s="219" t="s">
        <v>936</v>
      </c>
      <c r="G502" s="36"/>
      <c r="H502" s="36"/>
      <c r="I502" s="220"/>
      <c r="J502" s="36"/>
      <c r="K502" s="36"/>
      <c r="L502" s="40"/>
      <c r="M502" s="221"/>
      <c r="N502" s="222"/>
      <c r="O502" s="87"/>
      <c r="P502" s="87"/>
      <c r="Q502" s="87"/>
      <c r="R502" s="87"/>
      <c r="S502" s="87"/>
      <c r="T502" s="88"/>
      <c r="U502" s="34"/>
      <c r="V502" s="34"/>
      <c r="W502" s="34"/>
      <c r="X502" s="34"/>
      <c r="Y502" s="34"/>
      <c r="Z502" s="34"/>
      <c r="AA502" s="34"/>
      <c r="AB502" s="34"/>
      <c r="AC502" s="34"/>
      <c r="AD502" s="34"/>
      <c r="AE502" s="34"/>
      <c r="AT502" s="13" t="s">
        <v>137</v>
      </c>
      <c r="AU502" s="13" t="s">
        <v>85</v>
      </c>
    </row>
    <row r="503" s="2" customFormat="1" ht="44.25" customHeight="1">
      <c r="A503" s="34"/>
      <c r="B503" s="35"/>
      <c r="C503" s="203" t="s">
        <v>528</v>
      </c>
      <c r="D503" s="203" t="s">
        <v>131</v>
      </c>
      <c r="E503" s="204" t="s">
        <v>937</v>
      </c>
      <c r="F503" s="205" t="s">
        <v>938</v>
      </c>
      <c r="G503" s="206" t="s">
        <v>134</v>
      </c>
      <c r="H503" s="207">
        <v>0.10000000000000001</v>
      </c>
      <c r="I503" s="208"/>
      <c r="J503" s="209">
        <f>ROUND(I503*H503,2)</f>
        <v>0</v>
      </c>
      <c r="K503" s="210"/>
      <c r="L503" s="211"/>
      <c r="M503" s="212" t="s">
        <v>1</v>
      </c>
      <c r="N503" s="213" t="s">
        <v>42</v>
      </c>
      <c r="O503" s="87"/>
      <c r="P503" s="214">
        <f>O503*H503</f>
        <v>0</v>
      </c>
      <c r="Q503" s="214">
        <v>0</v>
      </c>
      <c r="R503" s="214">
        <f>Q503*H503</f>
        <v>0</v>
      </c>
      <c r="S503" s="214">
        <v>0</v>
      </c>
      <c r="T503" s="215">
        <f>S503*H503</f>
        <v>0</v>
      </c>
      <c r="U503" s="34"/>
      <c r="V503" s="34"/>
      <c r="W503" s="34"/>
      <c r="X503" s="34"/>
      <c r="Y503" s="34"/>
      <c r="Z503" s="34"/>
      <c r="AA503" s="34"/>
      <c r="AB503" s="34"/>
      <c r="AC503" s="34"/>
      <c r="AD503" s="34"/>
      <c r="AE503" s="34"/>
      <c r="AR503" s="216" t="s">
        <v>135</v>
      </c>
      <c r="AT503" s="216" t="s">
        <v>131</v>
      </c>
      <c r="AU503" s="216" t="s">
        <v>85</v>
      </c>
      <c r="AY503" s="13" t="s">
        <v>130</v>
      </c>
      <c r="BE503" s="217">
        <f>IF(N503="základní",J503,0)</f>
        <v>0</v>
      </c>
      <c r="BF503" s="217">
        <f>IF(N503="snížená",J503,0)</f>
        <v>0</v>
      </c>
      <c r="BG503" s="217">
        <f>IF(N503="zákl. přenesená",J503,0)</f>
        <v>0</v>
      </c>
      <c r="BH503" s="217">
        <f>IF(N503="sníž. přenesená",J503,0)</f>
        <v>0</v>
      </c>
      <c r="BI503" s="217">
        <f>IF(N503="nulová",J503,0)</f>
        <v>0</v>
      </c>
      <c r="BJ503" s="13" t="s">
        <v>85</v>
      </c>
      <c r="BK503" s="217">
        <f>ROUND(I503*H503,2)</f>
        <v>0</v>
      </c>
      <c r="BL503" s="13" t="s">
        <v>136</v>
      </c>
      <c r="BM503" s="216" t="s">
        <v>939</v>
      </c>
    </row>
    <row r="504" s="2" customFormat="1">
      <c r="A504" s="34"/>
      <c r="B504" s="35"/>
      <c r="C504" s="36"/>
      <c r="D504" s="218" t="s">
        <v>137</v>
      </c>
      <c r="E504" s="36"/>
      <c r="F504" s="219" t="s">
        <v>940</v>
      </c>
      <c r="G504" s="36"/>
      <c r="H504" s="36"/>
      <c r="I504" s="220"/>
      <c r="J504" s="36"/>
      <c r="K504" s="36"/>
      <c r="L504" s="40"/>
      <c r="M504" s="221"/>
      <c r="N504" s="222"/>
      <c r="O504" s="87"/>
      <c r="P504" s="87"/>
      <c r="Q504" s="87"/>
      <c r="R504" s="87"/>
      <c r="S504" s="87"/>
      <c r="T504" s="88"/>
      <c r="U504" s="34"/>
      <c r="V504" s="34"/>
      <c r="W504" s="34"/>
      <c r="X504" s="34"/>
      <c r="Y504" s="34"/>
      <c r="Z504" s="34"/>
      <c r="AA504" s="34"/>
      <c r="AB504" s="34"/>
      <c r="AC504" s="34"/>
      <c r="AD504" s="34"/>
      <c r="AE504" s="34"/>
      <c r="AT504" s="13" t="s">
        <v>137</v>
      </c>
      <c r="AU504" s="13" t="s">
        <v>85</v>
      </c>
    </row>
    <row r="505" s="2" customFormat="1" ht="44.25" customHeight="1">
      <c r="A505" s="34"/>
      <c r="B505" s="35"/>
      <c r="C505" s="203" t="s">
        <v>941</v>
      </c>
      <c r="D505" s="203" t="s">
        <v>131</v>
      </c>
      <c r="E505" s="204" t="s">
        <v>942</v>
      </c>
      <c r="F505" s="205" t="s">
        <v>943</v>
      </c>
      <c r="G505" s="206" t="s">
        <v>134</v>
      </c>
      <c r="H505" s="207">
        <v>2</v>
      </c>
      <c r="I505" s="208"/>
      <c r="J505" s="209">
        <f>ROUND(I505*H505,2)</f>
        <v>0</v>
      </c>
      <c r="K505" s="210"/>
      <c r="L505" s="211"/>
      <c r="M505" s="212" t="s">
        <v>1</v>
      </c>
      <c r="N505" s="213" t="s">
        <v>42</v>
      </c>
      <c r="O505" s="87"/>
      <c r="P505" s="214">
        <f>O505*H505</f>
        <v>0</v>
      </c>
      <c r="Q505" s="214">
        <v>0</v>
      </c>
      <c r="R505" s="214">
        <f>Q505*H505</f>
        <v>0</v>
      </c>
      <c r="S505" s="214">
        <v>0</v>
      </c>
      <c r="T505" s="215">
        <f>S505*H505</f>
        <v>0</v>
      </c>
      <c r="U505" s="34"/>
      <c r="V505" s="34"/>
      <c r="W505" s="34"/>
      <c r="X505" s="34"/>
      <c r="Y505" s="34"/>
      <c r="Z505" s="34"/>
      <c r="AA505" s="34"/>
      <c r="AB505" s="34"/>
      <c r="AC505" s="34"/>
      <c r="AD505" s="34"/>
      <c r="AE505" s="34"/>
      <c r="AR505" s="216" t="s">
        <v>135</v>
      </c>
      <c r="AT505" s="216" t="s">
        <v>131</v>
      </c>
      <c r="AU505" s="216" t="s">
        <v>85</v>
      </c>
      <c r="AY505" s="13" t="s">
        <v>130</v>
      </c>
      <c r="BE505" s="217">
        <f>IF(N505="základní",J505,0)</f>
        <v>0</v>
      </c>
      <c r="BF505" s="217">
        <f>IF(N505="snížená",J505,0)</f>
        <v>0</v>
      </c>
      <c r="BG505" s="217">
        <f>IF(N505="zákl. přenesená",J505,0)</f>
        <v>0</v>
      </c>
      <c r="BH505" s="217">
        <f>IF(N505="sníž. přenesená",J505,0)</f>
        <v>0</v>
      </c>
      <c r="BI505" s="217">
        <f>IF(N505="nulová",J505,0)</f>
        <v>0</v>
      </c>
      <c r="BJ505" s="13" t="s">
        <v>85</v>
      </c>
      <c r="BK505" s="217">
        <f>ROUND(I505*H505,2)</f>
        <v>0</v>
      </c>
      <c r="BL505" s="13" t="s">
        <v>136</v>
      </c>
      <c r="BM505" s="216" t="s">
        <v>944</v>
      </c>
    </row>
    <row r="506" s="2" customFormat="1">
      <c r="A506" s="34"/>
      <c r="B506" s="35"/>
      <c r="C506" s="36"/>
      <c r="D506" s="218" t="s">
        <v>137</v>
      </c>
      <c r="E506" s="36"/>
      <c r="F506" s="219" t="s">
        <v>945</v>
      </c>
      <c r="G506" s="36"/>
      <c r="H506" s="36"/>
      <c r="I506" s="220"/>
      <c r="J506" s="36"/>
      <c r="K506" s="36"/>
      <c r="L506" s="40"/>
      <c r="M506" s="221"/>
      <c r="N506" s="222"/>
      <c r="O506" s="87"/>
      <c r="P506" s="87"/>
      <c r="Q506" s="87"/>
      <c r="R506" s="87"/>
      <c r="S506" s="87"/>
      <c r="T506" s="88"/>
      <c r="U506" s="34"/>
      <c r="V506" s="34"/>
      <c r="W506" s="34"/>
      <c r="X506" s="34"/>
      <c r="Y506" s="34"/>
      <c r="Z506" s="34"/>
      <c r="AA506" s="34"/>
      <c r="AB506" s="34"/>
      <c r="AC506" s="34"/>
      <c r="AD506" s="34"/>
      <c r="AE506" s="34"/>
      <c r="AT506" s="13" t="s">
        <v>137</v>
      </c>
      <c r="AU506" s="13" t="s">
        <v>85</v>
      </c>
    </row>
    <row r="507" s="2" customFormat="1" ht="37.8" customHeight="1">
      <c r="A507" s="34"/>
      <c r="B507" s="35"/>
      <c r="C507" s="203" t="s">
        <v>532</v>
      </c>
      <c r="D507" s="203" t="s">
        <v>131</v>
      </c>
      <c r="E507" s="204" t="s">
        <v>946</v>
      </c>
      <c r="F507" s="205" t="s">
        <v>947</v>
      </c>
      <c r="G507" s="206" t="s">
        <v>134</v>
      </c>
      <c r="H507" s="207">
        <v>2</v>
      </c>
      <c r="I507" s="208"/>
      <c r="J507" s="209">
        <f>ROUND(I507*H507,2)</f>
        <v>0</v>
      </c>
      <c r="K507" s="210"/>
      <c r="L507" s="211"/>
      <c r="M507" s="212" t="s">
        <v>1</v>
      </c>
      <c r="N507" s="213" t="s">
        <v>42</v>
      </c>
      <c r="O507" s="87"/>
      <c r="P507" s="214">
        <f>O507*H507</f>
        <v>0</v>
      </c>
      <c r="Q507" s="214">
        <v>0</v>
      </c>
      <c r="R507" s="214">
        <f>Q507*H507</f>
        <v>0</v>
      </c>
      <c r="S507" s="214">
        <v>0</v>
      </c>
      <c r="T507" s="215">
        <f>S507*H507</f>
        <v>0</v>
      </c>
      <c r="U507" s="34"/>
      <c r="V507" s="34"/>
      <c r="W507" s="34"/>
      <c r="X507" s="34"/>
      <c r="Y507" s="34"/>
      <c r="Z507" s="34"/>
      <c r="AA507" s="34"/>
      <c r="AB507" s="34"/>
      <c r="AC507" s="34"/>
      <c r="AD507" s="34"/>
      <c r="AE507" s="34"/>
      <c r="AR507" s="216" t="s">
        <v>135</v>
      </c>
      <c r="AT507" s="216" t="s">
        <v>131</v>
      </c>
      <c r="AU507" s="216" t="s">
        <v>85</v>
      </c>
      <c r="AY507" s="13" t="s">
        <v>130</v>
      </c>
      <c r="BE507" s="217">
        <f>IF(N507="základní",J507,0)</f>
        <v>0</v>
      </c>
      <c r="BF507" s="217">
        <f>IF(N507="snížená",J507,0)</f>
        <v>0</v>
      </c>
      <c r="BG507" s="217">
        <f>IF(N507="zákl. přenesená",J507,0)</f>
        <v>0</v>
      </c>
      <c r="BH507" s="217">
        <f>IF(N507="sníž. přenesená",J507,0)</f>
        <v>0</v>
      </c>
      <c r="BI507" s="217">
        <f>IF(N507="nulová",J507,0)</f>
        <v>0</v>
      </c>
      <c r="BJ507" s="13" t="s">
        <v>85</v>
      </c>
      <c r="BK507" s="217">
        <f>ROUND(I507*H507,2)</f>
        <v>0</v>
      </c>
      <c r="BL507" s="13" t="s">
        <v>136</v>
      </c>
      <c r="BM507" s="216" t="s">
        <v>948</v>
      </c>
    </row>
    <row r="508" s="2" customFormat="1">
      <c r="A508" s="34"/>
      <c r="B508" s="35"/>
      <c r="C508" s="36"/>
      <c r="D508" s="218" t="s">
        <v>137</v>
      </c>
      <c r="E508" s="36"/>
      <c r="F508" s="219" t="s">
        <v>949</v>
      </c>
      <c r="G508" s="36"/>
      <c r="H508" s="36"/>
      <c r="I508" s="220"/>
      <c r="J508" s="36"/>
      <c r="K508" s="36"/>
      <c r="L508" s="40"/>
      <c r="M508" s="221"/>
      <c r="N508" s="222"/>
      <c r="O508" s="87"/>
      <c r="P508" s="87"/>
      <c r="Q508" s="87"/>
      <c r="R508" s="87"/>
      <c r="S508" s="87"/>
      <c r="T508" s="88"/>
      <c r="U508" s="34"/>
      <c r="V508" s="34"/>
      <c r="W508" s="34"/>
      <c r="X508" s="34"/>
      <c r="Y508" s="34"/>
      <c r="Z508" s="34"/>
      <c r="AA508" s="34"/>
      <c r="AB508" s="34"/>
      <c r="AC508" s="34"/>
      <c r="AD508" s="34"/>
      <c r="AE508" s="34"/>
      <c r="AT508" s="13" t="s">
        <v>137</v>
      </c>
      <c r="AU508" s="13" t="s">
        <v>85</v>
      </c>
    </row>
    <row r="509" s="2" customFormat="1" ht="44.25" customHeight="1">
      <c r="A509" s="34"/>
      <c r="B509" s="35"/>
      <c r="C509" s="203" t="s">
        <v>950</v>
      </c>
      <c r="D509" s="203" t="s">
        <v>131</v>
      </c>
      <c r="E509" s="204" t="s">
        <v>951</v>
      </c>
      <c r="F509" s="205" t="s">
        <v>952</v>
      </c>
      <c r="G509" s="206" t="s">
        <v>134</v>
      </c>
      <c r="H509" s="207">
        <v>2</v>
      </c>
      <c r="I509" s="208"/>
      <c r="J509" s="209">
        <f>ROUND(I509*H509,2)</f>
        <v>0</v>
      </c>
      <c r="K509" s="210"/>
      <c r="L509" s="211"/>
      <c r="M509" s="212" t="s">
        <v>1</v>
      </c>
      <c r="N509" s="213" t="s">
        <v>42</v>
      </c>
      <c r="O509" s="87"/>
      <c r="P509" s="214">
        <f>O509*H509</f>
        <v>0</v>
      </c>
      <c r="Q509" s="214">
        <v>0</v>
      </c>
      <c r="R509" s="214">
        <f>Q509*H509</f>
        <v>0</v>
      </c>
      <c r="S509" s="214">
        <v>0</v>
      </c>
      <c r="T509" s="215">
        <f>S509*H509</f>
        <v>0</v>
      </c>
      <c r="U509" s="34"/>
      <c r="V509" s="34"/>
      <c r="W509" s="34"/>
      <c r="X509" s="34"/>
      <c r="Y509" s="34"/>
      <c r="Z509" s="34"/>
      <c r="AA509" s="34"/>
      <c r="AB509" s="34"/>
      <c r="AC509" s="34"/>
      <c r="AD509" s="34"/>
      <c r="AE509" s="34"/>
      <c r="AR509" s="216" t="s">
        <v>135</v>
      </c>
      <c r="AT509" s="216" t="s">
        <v>131</v>
      </c>
      <c r="AU509" s="216" t="s">
        <v>85</v>
      </c>
      <c r="AY509" s="13" t="s">
        <v>130</v>
      </c>
      <c r="BE509" s="217">
        <f>IF(N509="základní",J509,0)</f>
        <v>0</v>
      </c>
      <c r="BF509" s="217">
        <f>IF(N509="snížená",J509,0)</f>
        <v>0</v>
      </c>
      <c r="BG509" s="217">
        <f>IF(N509="zákl. přenesená",J509,0)</f>
        <v>0</v>
      </c>
      <c r="BH509" s="217">
        <f>IF(N509="sníž. přenesená",J509,0)</f>
        <v>0</v>
      </c>
      <c r="BI509" s="217">
        <f>IF(N509="nulová",J509,0)</f>
        <v>0</v>
      </c>
      <c r="BJ509" s="13" t="s">
        <v>85</v>
      </c>
      <c r="BK509" s="217">
        <f>ROUND(I509*H509,2)</f>
        <v>0</v>
      </c>
      <c r="BL509" s="13" t="s">
        <v>136</v>
      </c>
      <c r="BM509" s="216" t="s">
        <v>953</v>
      </c>
    </row>
    <row r="510" s="2" customFormat="1">
      <c r="A510" s="34"/>
      <c r="B510" s="35"/>
      <c r="C510" s="36"/>
      <c r="D510" s="218" t="s">
        <v>137</v>
      </c>
      <c r="E510" s="36"/>
      <c r="F510" s="219" t="s">
        <v>954</v>
      </c>
      <c r="G510" s="36"/>
      <c r="H510" s="36"/>
      <c r="I510" s="220"/>
      <c r="J510" s="36"/>
      <c r="K510" s="36"/>
      <c r="L510" s="40"/>
      <c r="M510" s="221"/>
      <c r="N510" s="222"/>
      <c r="O510" s="87"/>
      <c r="P510" s="87"/>
      <c r="Q510" s="87"/>
      <c r="R510" s="87"/>
      <c r="S510" s="87"/>
      <c r="T510" s="88"/>
      <c r="U510" s="34"/>
      <c r="V510" s="34"/>
      <c r="W510" s="34"/>
      <c r="X510" s="34"/>
      <c r="Y510" s="34"/>
      <c r="Z510" s="34"/>
      <c r="AA510" s="34"/>
      <c r="AB510" s="34"/>
      <c r="AC510" s="34"/>
      <c r="AD510" s="34"/>
      <c r="AE510" s="34"/>
      <c r="AT510" s="13" t="s">
        <v>137</v>
      </c>
      <c r="AU510" s="13" t="s">
        <v>85</v>
      </c>
    </row>
    <row r="511" s="2" customFormat="1" ht="37.8" customHeight="1">
      <c r="A511" s="34"/>
      <c r="B511" s="35"/>
      <c r="C511" s="203" t="s">
        <v>537</v>
      </c>
      <c r="D511" s="203" t="s">
        <v>131</v>
      </c>
      <c r="E511" s="204" t="s">
        <v>955</v>
      </c>
      <c r="F511" s="205" t="s">
        <v>956</v>
      </c>
      <c r="G511" s="206" t="s">
        <v>134</v>
      </c>
      <c r="H511" s="207">
        <v>2</v>
      </c>
      <c r="I511" s="208"/>
      <c r="J511" s="209">
        <f>ROUND(I511*H511,2)</f>
        <v>0</v>
      </c>
      <c r="K511" s="210"/>
      <c r="L511" s="211"/>
      <c r="M511" s="212" t="s">
        <v>1</v>
      </c>
      <c r="N511" s="213" t="s">
        <v>42</v>
      </c>
      <c r="O511" s="87"/>
      <c r="P511" s="214">
        <f>O511*H511</f>
        <v>0</v>
      </c>
      <c r="Q511" s="214">
        <v>0</v>
      </c>
      <c r="R511" s="214">
        <f>Q511*H511</f>
        <v>0</v>
      </c>
      <c r="S511" s="214">
        <v>0</v>
      </c>
      <c r="T511" s="215">
        <f>S511*H511</f>
        <v>0</v>
      </c>
      <c r="U511" s="34"/>
      <c r="V511" s="34"/>
      <c r="W511" s="34"/>
      <c r="X511" s="34"/>
      <c r="Y511" s="34"/>
      <c r="Z511" s="34"/>
      <c r="AA511" s="34"/>
      <c r="AB511" s="34"/>
      <c r="AC511" s="34"/>
      <c r="AD511" s="34"/>
      <c r="AE511" s="34"/>
      <c r="AR511" s="216" t="s">
        <v>135</v>
      </c>
      <c r="AT511" s="216" t="s">
        <v>131</v>
      </c>
      <c r="AU511" s="216" t="s">
        <v>85</v>
      </c>
      <c r="AY511" s="13" t="s">
        <v>130</v>
      </c>
      <c r="BE511" s="217">
        <f>IF(N511="základní",J511,0)</f>
        <v>0</v>
      </c>
      <c r="BF511" s="217">
        <f>IF(N511="snížená",J511,0)</f>
        <v>0</v>
      </c>
      <c r="BG511" s="217">
        <f>IF(N511="zákl. přenesená",J511,0)</f>
        <v>0</v>
      </c>
      <c r="BH511" s="217">
        <f>IF(N511="sníž. přenesená",J511,0)</f>
        <v>0</v>
      </c>
      <c r="BI511" s="217">
        <f>IF(N511="nulová",J511,0)</f>
        <v>0</v>
      </c>
      <c r="BJ511" s="13" t="s">
        <v>85</v>
      </c>
      <c r="BK511" s="217">
        <f>ROUND(I511*H511,2)</f>
        <v>0</v>
      </c>
      <c r="BL511" s="13" t="s">
        <v>136</v>
      </c>
      <c r="BM511" s="216" t="s">
        <v>957</v>
      </c>
    </row>
    <row r="512" s="2" customFormat="1">
      <c r="A512" s="34"/>
      <c r="B512" s="35"/>
      <c r="C512" s="36"/>
      <c r="D512" s="218" t="s">
        <v>137</v>
      </c>
      <c r="E512" s="36"/>
      <c r="F512" s="219" t="s">
        <v>958</v>
      </c>
      <c r="G512" s="36"/>
      <c r="H512" s="36"/>
      <c r="I512" s="220"/>
      <c r="J512" s="36"/>
      <c r="K512" s="36"/>
      <c r="L512" s="40"/>
      <c r="M512" s="221"/>
      <c r="N512" s="222"/>
      <c r="O512" s="87"/>
      <c r="P512" s="87"/>
      <c r="Q512" s="87"/>
      <c r="R512" s="87"/>
      <c r="S512" s="87"/>
      <c r="T512" s="88"/>
      <c r="U512" s="34"/>
      <c r="V512" s="34"/>
      <c r="W512" s="34"/>
      <c r="X512" s="34"/>
      <c r="Y512" s="34"/>
      <c r="Z512" s="34"/>
      <c r="AA512" s="34"/>
      <c r="AB512" s="34"/>
      <c r="AC512" s="34"/>
      <c r="AD512" s="34"/>
      <c r="AE512" s="34"/>
      <c r="AT512" s="13" t="s">
        <v>137</v>
      </c>
      <c r="AU512" s="13" t="s">
        <v>85</v>
      </c>
    </row>
    <row r="513" s="2" customFormat="1" ht="44.25" customHeight="1">
      <c r="A513" s="34"/>
      <c r="B513" s="35"/>
      <c r="C513" s="203" t="s">
        <v>959</v>
      </c>
      <c r="D513" s="203" t="s">
        <v>131</v>
      </c>
      <c r="E513" s="204" t="s">
        <v>960</v>
      </c>
      <c r="F513" s="205" t="s">
        <v>961</v>
      </c>
      <c r="G513" s="206" t="s">
        <v>134</v>
      </c>
      <c r="H513" s="207">
        <v>2</v>
      </c>
      <c r="I513" s="208"/>
      <c r="J513" s="209">
        <f>ROUND(I513*H513,2)</f>
        <v>0</v>
      </c>
      <c r="K513" s="210"/>
      <c r="L513" s="211"/>
      <c r="M513" s="212" t="s">
        <v>1</v>
      </c>
      <c r="N513" s="213" t="s">
        <v>42</v>
      </c>
      <c r="O513" s="87"/>
      <c r="P513" s="214">
        <f>O513*H513</f>
        <v>0</v>
      </c>
      <c r="Q513" s="214">
        <v>0</v>
      </c>
      <c r="R513" s="214">
        <f>Q513*H513</f>
        <v>0</v>
      </c>
      <c r="S513" s="214">
        <v>0</v>
      </c>
      <c r="T513" s="215">
        <f>S513*H513</f>
        <v>0</v>
      </c>
      <c r="U513" s="34"/>
      <c r="V513" s="34"/>
      <c r="W513" s="34"/>
      <c r="X513" s="34"/>
      <c r="Y513" s="34"/>
      <c r="Z513" s="34"/>
      <c r="AA513" s="34"/>
      <c r="AB513" s="34"/>
      <c r="AC513" s="34"/>
      <c r="AD513" s="34"/>
      <c r="AE513" s="34"/>
      <c r="AR513" s="216" t="s">
        <v>135</v>
      </c>
      <c r="AT513" s="216" t="s">
        <v>131</v>
      </c>
      <c r="AU513" s="216" t="s">
        <v>85</v>
      </c>
      <c r="AY513" s="13" t="s">
        <v>130</v>
      </c>
      <c r="BE513" s="217">
        <f>IF(N513="základní",J513,0)</f>
        <v>0</v>
      </c>
      <c r="BF513" s="217">
        <f>IF(N513="snížená",J513,0)</f>
        <v>0</v>
      </c>
      <c r="BG513" s="217">
        <f>IF(N513="zákl. přenesená",J513,0)</f>
        <v>0</v>
      </c>
      <c r="BH513" s="217">
        <f>IF(N513="sníž. přenesená",J513,0)</f>
        <v>0</v>
      </c>
      <c r="BI513" s="217">
        <f>IF(N513="nulová",J513,0)</f>
        <v>0</v>
      </c>
      <c r="BJ513" s="13" t="s">
        <v>85</v>
      </c>
      <c r="BK513" s="217">
        <f>ROUND(I513*H513,2)</f>
        <v>0</v>
      </c>
      <c r="BL513" s="13" t="s">
        <v>136</v>
      </c>
      <c r="BM513" s="216" t="s">
        <v>962</v>
      </c>
    </row>
    <row r="514" s="2" customFormat="1">
      <c r="A514" s="34"/>
      <c r="B514" s="35"/>
      <c r="C514" s="36"/>
      <c r="D514" s="218" t="s">
        <v>137</v>
      </c>
      <c r="E514" s="36"/>
      <c r="F514" s="219" t="s">
        <v>963</v>
      </c>
      <c r="G514" s="36"/>
      <c r="H514" s="36"/>
      <c r="I514" s="220"/>
      <c r="J514" s="36"/>
      <c r="K514" s="36"/>
      <c r="L514" s="40"/>
      <c r="M514" s="221"/>
      <c r="N514" s="222"/>
      <c r="O514" s="87"/>
      <c r="P514" s="87"/>
      <c r="Q514" s="87"/>
      <c r="R514" s="87"/>
      <c r="S514" s="87"/>
      <c r="T514" s="88"/>
      <c r="U514" s="34"/>
      <c r="V514" s="34"/>
      <c r="W514" s="34"/>
      <c r="X514" s="34"/>
      <c r="Y514" s="34"/>
      <c r="Z514" s="34"/>
      <c r="AA514" s="34"/>
      <c r="AB514" s="34"/>
      <c r="AC514" s="34"/>
      <c r="AD514" s="34"/>
      <c r="AE514" s="34"/>
      <c r="AT514" s="13" t="s">
        <v>137</v>
      </c>
      <c r="AU514" s="13" t="s">
        <v>85</v>
      </c>
    </row>
    <row r="515" s="2" customFormat="1" ht="37.8" customHeight="1">
      <c r="A515" s="34"/>
      <c r="B515" s="35"/>
      <c r="C515" s="203" t="s">
        <v>541</v>
      </c>
      <c r="D515" s="203" t="s">
        <v>131</v>
      </c>
      <c r="E515" s="204" t="s">
        <v>964</v>
      </c>
      <c r="F515" s="205" t="s">
        <v>965</v>
      </c>
      <c r="G515" s="206" t="s">
        <v>134</v>
      </c>
      <c r="H515" s="207">
        <v>2</v>
      </c>
      <c r="I515" s="208"/>
      <c r="J515" s="209">
        <f>ROUND(I515*H515,2)</f>
        <v>0</v>
      </c>
      <c r="K515" s="210"/>
      <c r="L515" s="211"/>
      <c r="M515" s="212" t="s">
        <v>1</v>
      </c>
      <c r="N515" s="213" t="s">
        <v>42</v>
      </c>
      <c r="O515" s="87"/>
      <c r="P515" s="214">
        <f>O515*H515</f>
        <v>0</v>
      </c>
      <c r="Q515" s="214">
        <v>0</v>
      </c>
      <c r="R515" s="214">
        <f>Q515*H515</f>
        <v>0</v>
      </c>
      <c r="S515" s="214">
        <v>0</v>
      </c>
      <c r="T515" s="215">
        <f>S515*H515</f>
        <v>0</v>
      </c>
      <c r="U515" s="34"/>
      <c r="V515" s="34"/>
      <c r="W515" s="34"/>
      <c r="X515" s="34"/>
      <c r="Y515" s="34"/>
      <c r="Z515" s="34"/>
      <c r="AA515" s="34"/>
      <c r="AB515" s="34"/>
      <c r="AC515" s="34"/>
      <c r="AD515" s="34"/>
      <c r="AE515" s="34"/>
      <c r="AR515" s="216" t="s">
        <v>135</v>
      </c>
      <c r="AT515" s="216" t="s">
        <v>131</v>
      </c>
      <c r="AU515" s="216" t="s">
        <v>85</v>
      </c>
      <c r="AY515" s="13" t="s">
        <v>130</v>
      </c>
      <c r="BE515" s="217">
        <f>IF(N515="základní",J515,0)</f>
        <v>0</v>
      </c>
      <c r="BF515" s="217">
        <f>IF(N515="snížená",J515,0)</f>
        <v>0</v>
      </c>
      <c r="BG515" s="217">
        <f>IF(N515="zákl. přenesená",J515,0)</f>
        <v>0</v>
      </c>
      <c r="BH515" s="217">
        <f>IF(N515="sníž. přenesená",J515,0)</f>
        <v>0</v>
      </c>
      <c r="BI515" s="217">
        <f>IF(N515="nulová",J515,0)</f>
        <v>0</v>
      </c>
      <c r="BJ515" s="13" t="s">
        <v>85</v>
      </c>
      <c r="BK515" s="217">
        <f>ROUND(I515*H515,2)</f>
        <v>0</v>
      </c>
      <c r="BL515" s="13" t="s">
        <v>136</v>
      </c>
      <c r="BM515" s="216" t="s">
        <v>966</v>
      </c>
    </row>
    <row r="516" s="2" customFormat="1">
      <c r="A516" s="34"/>
      <c r="B516" s="35"/>
      <c r="C516" s="36"/>
      <c r="D516" s="218" t="s">
        <v>137</v>
      </c>
      <c r="E516" s="36"/>
      <c r="F516" s="219" t="s">
        <v>967</v>
      </c>
      <c r="G516" s="36"/>
      <c r="H516" s="36"/>
      <c r="I516" s="220"/>
      <c r="J516" s="36"/>
      <c r="K516" s="36"/>
      <c r="L516" s="40"/>
      <c r="M516" s="221"/>
      <c r="N516" s="222"/>
      <c r="O516" s="87"/>
      <c r="P516" s="87"/>
      <c r="Q516" s="87"/>
      <c r="R516" s="87"/>
      <c r="S516" s="87"/>
      <c r="T516" s="88"/>
      <c r="U516" s="34"/>
      <c r="V516" s="34"/>
      <c r="W516" s="34"/>
      <c r="X516" s="34"/>
      <c r="Y516" s="34"/>
      <c r="Z516" s="34"/>
      <c r="AA516" s="34"/>
      <c r="AB516" s="34"/>
      <c r="AC516" s="34"/>
      <c r="AD516" s="34"/>
      <c r="AE516" s="34"/>
      <c r="AT516" s="13" t="s">
        <v>137</v>
      </c>
      <c r="AU516" s="13" t="s">
        <v>85</v>
      </c>
    </row>
    <row r="517" s="2" customFormat="1" ht="37.8" customHeight="1">
      <c r="A517" s="34"/>
      <c r="B517" s="35"/>
      <c r="C517" s="203" t="s">
        <v>968</v>
      </c>
      <c r="D517" s="203" t="s">
        <v>131</v>
      </c>
      <c r="E517" s="204" t="s">
        <v>969</v>
      </c>
      <c r="F517" s="205" t="s">
        <v>970</v>
      </c>
      <c r="G517" s="206" t="s">
        <v>134</v>
      </c>
      <c r="H517" s="207">
        <v>0.10000000000000001</v>
      </c>
      <c r="I517" s="208"/>
      <c r="J517" s="209">
        <f>ROUND(I517*H517,2)</f>
        <v>0</v>
      </c>
      <c r="K517" s="210"/>
      <c r="L517" s="211"/>
      <c r="M517" s="212" t="s">
        <v>1</v>
      </c>
      <c r="N517" s="213" t="s">
        <v>42</v>
      </c>
      <c r="O517" s="87"/>
      <c r="P517" s="214">
        <f>O517*H517</f>
        <v>0</v>
      </c>
      <c r="Q517" s="214">
        <v>0</v>
      </c>
      <c r="R517" s="214">
        <f>Q517*H517</f>
        <v>0</v>
      </c>
      <c r="S517" s="214">
        <v>0</v>
      </c>
      <c r="T517" s="215">
        <f>S517*H517</f>
        <v>0</v>
      </c>
      <c r="U517" s="34"/>
      <c r="V517" s="34"/>
      <c r="W517" s="34"/>
      <c r="X517" s="34"/>
      <c r="Y517" s="34"/>
      <c r="Z517" s="34"/>
      <c r="AA517" s="34"/>
      <c r="AB517" s="34"/>
      <c r="AC517" s="34"/>
      <c r="AD517" s="34"/>
      <c r="AE517" s="34"/>
      <c r="AR517" s="216" t="s">
        <v>135</v>
      </c>
      <c r="AT517" s="216" t="s">
        <v>131</v>
      </c>
      <c r="AU517" s="216" t="s">
        <v>85</v>
      </c>
      <c r="AY517" s="13" t="s">
        <v>130</v>
      </c>
      <c r="BE517" s="217">
        <f>IF(N517="základní",J517,0)</f>
        <v>0</v>
      </c>
      <c r="BF517" s="217">
        <f>IF(N517="snížená",J517,0)</f>
        <v>0</v>
      </c>
      <c r="BG517" s="217">
        <f>IF(N517="zákl. přenesená",J517,0)</f>
        <v>0</v>
      </c>
      <c r="BH517" s="217">
        <f>IF(N517="sníž. přenesená",J517,0)</f>
        <v>0</v>
      </c>
      <c r="BI517" s="217">
        <f>IF(N517="nulová",J517,0)</f>
        <v>0</v>
      </c>
      <c r="BJ517" s="13" t="s">
        <v>85</v>
      </c>
      <c r="BK517" s="217">
        <f>ROUND(I517*H517,2)</f>
        <v>0</v>
      </c>
      <c r="BL517" s="13" t="s">
        <v>136</v>
      </c>
      <c r="BM517" s="216" t="s">
        <v>971</v>
      </c>
    </row>
    <row r="518" s="2" customFormat="1">
      <c r="A518" s="34"/>
      <c r="B518" s="35"/>
      <c r="C518" s="36"/>
      <c r="D518" s="218" t="s">
        <v>137</v>
      </c>
      <c r="E518" s="36"/>
      <c r="F518" s="219" t="s">
        <v>972</v>
      </c>
      <c r="G518" s="36"/>
      <c r="H518" s="36"/>
      <c r="I518" s="220"/>
      <c r="J518" s="36"/>
      <c r="K518" s="36"/>
      <c r="L518" s="40"/>
      <c r="M518" s="221"/>
      <c r="N518" s="222"/>
      <c r="O518" s="87"/>
      <c r="P518" s="87"/>
      <c r="Q518" s="87"/>
      <c r="R518" s="87"/>
      <c r="S518" s="87"/>
      <c r="T518" s="88"/>
      <c r="U518" s="34"/>
      <c r="V518" s="34"/>
      <c r="W518" s="34"/>
      <c r="X518" s="34"/>
      <c r="Y518" s="34"/>
      <c r="Z518" s="34"/>
      <c r="AA518" s="34"/>
      <c r="AB518" s="34"/>
      <c r="AC518" s="34"/>
      <c r="AD518" s="34"/>
      <c r="AE518" s="34"/>
      <c r="AT518" s="13" t="s">
        <v>137</v>
      </c>
      <c r="AU518" s="13" t="s">
        <v>85</v>
      </c>
    </row>
    <row r="519" s="2" customFormat="1" ht="33" customHeight="1">
      <c r="A519" s="34"/>
      <c r="B519" s="35"/>
      <c r="C519" s="203" t="s">
        <v>546</v>
      </c>
      <c r="D519" s="203" t="s">
        <v>131</v>
      </c>
      <c r="E519" s="204" t="s">
        <v>973</v>
      </c>
      <c r="F519" s="205" t="s">
        <v>974</v>
      </c>
      <c r="G519" s="206" t="s">
        <v>134</v>
      </c>
      <c r="H519" s="207">
        <v>1</v>
      </c>
      <c r="I519" s="208"/>
      <c r="J519" s="209">
        <f>ROUND(I519*H519,2)</f>
        <v>0</v>
      </c>
      <c r="K519" s="210"/>
      <c r="L519" s="211"/>
      <c r="M519" s="212" t="s">
        <v>1</v>
      </c>
      <c r="N519" s="213" t="s">
        <v>42</v>
      </c>
      <c r="O519" s="87"/>
      <c r="P519" s="214">
        <f>O519*H519</f>
        <v>0</v>
      </c>
      <c r="Q519" s="214">
        <v>0</v>
      </c>
      <c r="R519" s="214">
        <f>Q519*H519</f>
        <v>0</v>
      </c>
      <c r="S519" s="214">
        <v>0</v>
      </c>
      <c r="T519" s="215">
        <f>S519*H519</f>
        <v>0</v>
      </c>
      <c r="U519" s="34"/>
      <c r="V519" s="34"/>
      <c r="W519" s="34"/>
      <c r="X519" s="34"/>
      <c r="Y519" s="34"/>
      <c r="Z519" s="34"/>
      <c r="AA519" s="34"/>
      <c r="AB519" s="34"/>
      <c r="AC519" s="34"/>
      <c r="AD519" s="34"/>
      <c r="AE519" s="34"/>
      <c r="AR519" s="216" t="s">
        <v>135</v>
      </c>
      <c r="AT519" s="216" t="s">
        <v>131</v>
      </c>
      <c r="AU519" s="216" t="s">
        <v>85</v>
      </c>
      <c r="AY519" s="13" t="s">
        <v>130</v>
      </c>
      <c r="BE519" s="217">
        <f>IF(N519="základní",J519,0)</f>
        <v>0</v>
      </c>
      <c r="BF519" s="217">
        <f>IF(N519="snížená",J519,0)</f>
        <v>0</v>
      </c>
      <c r="BG519" s="217">
        <f>IF(N519="zákl. přenesená",J519,0)</f>
        <v>0</v>
      </c>
      <c r="BH519" s="217">
        <f>IF(N519="sníž. přenesená",J519,0)</f>
        <v>0</v>
      </c>
      <c r="BI519" s="217">
        <f>IF(N519="nulová",J519,0)</f>
        <v>0</v>
      </c>
      <c r="BJ519" s="13" t="s">
        <v>85</v>
      </c>
      <c r="BK519" s="217">
        <f>ROUND(I519*H519,2)</f>
        <v>0</v>
      </c>
      <c r="BL519" s="13" t="s">
        <v>136</v>
      </c>
      <c r="BM519" s="216" t="s">
        <v>975</v>
      </c>
    </row>
    <row r="520" s="2" customFormat="1">
      <c r="A520" s="34"/>
      <c r="B520" s="35"/>
      <c r="C520" s="36"/>
      <c r="D520" s="218" t="s">
        <v>137</v>
      </c>
      <c r="E520" s="36"/>
      <c r="F520" s="219" t="s">
        <v>976</v>
      </c>
      <c r="G520" s="36"/>
      <c r="H520" s="36"/>
      <c r="I520" s="220"/>
      <c r="J520" s="36"/>
      <c r="K520" s="36"/>
      <c r="L520" s="40"/>
      <c r="M520" s="221"/>
      <c r="N520" s="222"/>
      <c r="O520" s="87"/>
      <c r="P520" s="87"/>
      <c r="Q520" s="87"/>
      <c r="R520" s="87"/>
      <c r="S520" s="87"/>
      <c r="T520" s="88"/>
      <c r="U520" s="34"/>
      <c r="V520" s="34"/>
      <c r="W520" s="34"/>
      <c r="X520" s="34"/>
      <c r="Y520" s="34"/>
      <c r="Z520" s="34"/>
      <c r="AA520" s="34"/>
      <c r="AB520" s="34"/>
      <c r="AC520" s="34"/>
      <c r="AD520" s="34"/>
      <c r="AE520" s="34"/>
      <c r="AT520" s="13" t="s">
        <v>137</v>
      </c>
      <c r="AU520" s="13" t="s">
        <v>85</v>
      </c>
    </row>
    <row r="521" s="2" customFormat="1" ht="37.8" customHeight="1">
      <c r="A521" s="34"/>
      <c r="B521" s="35"/>
      <c r="C521" s="203" t="s">
        <v>977</v>
      </c>
      <c r="D521" s="203" t="s">
        <v>131</v>
      </c>
      <c r="E521" s="204" t="s">
        <v>978</v>
      </c>
      <c r="F521" s="205" t="s">
        <v>979</v>
      </c>
      <c r="G521" s="206" t="s">
        <v>134</v>
      </c>
      <c r="H521" s="207">
        <v>1</v>
      </c>
      <c r="I521" s="208"/>
      <c r="J521" s="209">
        <f>ROUND(I521*H521,2)</f>
        <v>0</v>
      </c>
      <c r="K521" s="210"/>
      <c r="L521" s="211"/>
      <c r="M521" s="212" t="s">
        <v>1</v>
      </c>
      <c r="N521" s="213" t="s">
        <v>42</v>
      </c>
      <c r="O521" s="87"/>
      <c r="P521" s="214">
        <f>O521*H521</f>
        <v>0</v>
      </c>
      <c r="Q521" s="214">
        <v>0</v>
      </c>
      <c r="R521" s="214">
        <f>Q521*H521</f>
        <v>0</v>
      </c>
      <c r="S521" s="214">
        <v>0</v>
      </c>
      <c r="T521" s="215">
        <f>S521*H521</f>
        <v>0</v>
      </c>
      <c r="U521" s="34"/>
      <c r="V521" s="34"/>
      <c r="W521" s="34"/>
      <c r="X521" s="34"/>
      <c r="Y521" s="34"/>
      <c r="Z521" s="34"/>
      <c r="AA521" s="34"/>
      <c r="AB521" s="34"/>
      <c r="AC521" s="34"/>
      <c r="AD521" s="34"/>
      <c r="AE521" s="34"/>
      <c r="AR521" s="216" t="s">
        <v>135</v>
      </c>
      <c r="AT521" s="216" t="s">
        <v>131</v>
      </c>
      <c r="AU521" s="216" t="s">
        <v>85</v>
      </c>
      <c r="AY521" s="13" t="s">
        <v>130</v>
      </c>
      <c r="BE521" s="217">
        <f>IF(N521="základní",J521,0)</f>
        <v>0</v>
      </c>
      <c r="BF521" s="217">
        <f>IF(N521="snížená",J521,0)</f>
        <v>0</v>
      </c>
      <c r="BG521" s="217">
        <f>IF(N521="zákl. přenesená",J521,0)</f>
        <v>0</v>
      </c>
      <c r="BH521" s="217">
        <f>IF(N521="sníž. přenesená",J521,0)</f>
        <v>0</v>
      </c>
      <c r="BI521" s="217">
        <f>IF(N521="nulová",J521,0)</f>
        <v>0</v>
      </c>
      <c r="BJ521" s="13" t="s">
        <v>85</v>
      </c>
      <c r="BK521" s="217">
        <f>ROUND(I521*H521,2)</f>
        <v>0</v>
      </c>
      <c r="BL521" s="13" t="s">
        <v>136</v>
      </c>
      <c r="BM521" s="216" t="s">
        <v>980</v>
      </c>
    </row>
    <row r="522" s="2" customFormat="1">
      <c r="A522" s="34"/>
      <c r="B522" s="35"/>
      <c r="C522" s="36"/>
      <c r="D522" s="218" t="s">
        <v>137</v>
      </c>
      <c r="E522" s="36"/>
      <c r="F522" s="219" t="s">
        <v>981</v>
      </c>
      <c r="G522" s="36"/>
      <c r="H522" s="36"/>
      <c r="I522" s="220"/>
      <c r="J522" s="36"/>
      <c r="K522" s="36"/>
      <c r="L522" s="40"/>
      <c r="M522" s="221"/>
      <c r="N522" s="222"/>
      <c r="O522" s="87"/>
      <c r="P522" s="87"/>
      <c r="Q522" s="87"/>
      <c r="R522" s="87"/>
      <c r="S522" s="87"/>
      <c r="T522" s="88"/>
      <c r="U522" s="34"/>
      <c r="V522" s="34"/>
      <c r="W522" s="34"/>
      <c r="X522" s="34"/>
      <c r="Y522" s="34"/>
      <c r="Z522" s="34"/>
      <c r="AA522" s="34"/>
      <c r="AB522" s="34"/>
      <c r="AC522" s="34"/>
      <c r="AD522" s="34"/>
      <c r="AE522" s="34"/>
      <c r="AT522" s="13" t="s">
        <v>137</v>
      </c>
      <c r="AU522" s="13" t="s">
        <v>85</v>
      </c>
    </row>
    <row r="523" s="2" customFormat="1" ht="37.8" customHeight="1">
      <c r="A523" s="34"/>
      <c r="B523" s="35"/>
      <c r="C523" s="203" t="s">
        <v>550</v>
      </c>
      <c r="D523" s="203" t="s">
        <v>131</v>
      </c>
      <c r="E523" s="204" t="s">
        <v>982</v>
      </c>
      <c r="F523" s="205" t="s">
        <v>983</v>
      </c>
      <c r="G523" s="206" t="s">
        <v>134</v>
      </c>
      <c r="H523" s="207">
        <v>1</v>
      </c>
      <c r="I523" s="208"/>
      <c r="J523" s="209">
        <f>ROUND(I523*H523,2)</f>
        <v>0</v>
      </c>
      <c r="K523" s="210"/>
      <c r="L523" s="211"/>
      <c r="M523" s="212" t="s">
        <v>1</v>
      </c>
      <c r="N523" s="213" t="s">
        <v>42</v>
      </c>
      <c r="O523" s="87"/>
      <c r="P523" s="214">
        <f>O523*H523</f>
        <v>0</v>
      </c>
      <c r="Q523" s="214">
        <v>0</v>
      </c>
      <c r="R523" s="214">
        <f>Q523*H523</f>
        <v>0</v>
      </c>
      <c r="S523" s="214">
        <v>0</v>
      </c>
      <c r="T523" s="215">
        <f>S523*H523</f>
        <v>0</v>
      </c>
      <c r="U523" s="34"/>
      <c r="V523" s="34"/>
      <c r="W523" s="34"/>
      <c r="X523" s="34"/>
      <c r="Y523" s="34"/>
      <c r="Z523" s="34"/>
      <c r="AA523" s="34"/>
      <c r="AB523" s="34"/>
      <c r="AC523" s="34"/>
      <c r="AD523" s="34"/>
      <c r="AE523" s="34"/>
      <c r="AR523" s="216" t="s">
        <v>135</v>
      </c>
      <c r="AT523" s="216" t="s">
        <v>131</v>
      </c>
      <c r="AU523" s="216" t="s">
        <v>85</v>
      </c>
      <c r="AY523" s="13" t="s">
        <v>130</v>
      </c>
      <c r="BE523" s="217">
        <f>IF(N523="základní",J523,0)</f>
        <v>0</v>
      </c>
      <c r="BF523" s="217">
        <f>IF(N523="snížená",J523,0)</f>
        <v>0</v>
      </c>
      <c r="BG523" s="217">
        <f>IF(N523="zákl. přenesená",J523,0)</f>
        <v>0</v>
      </c>
      <c r="BH523" s="217">
        <f>IF(N523="sníž. přenesená",J523,0)</f>
        <v>0</v>
      </c>
      <c r="BI523" s="217">
        <f>IF(N523="nulová",J523,0)</f>
        <v>0</v>
      </c>
      <c r="BJ523" s="13" t="s">
        <v>85</v>
      </c>
      <c r="BK523" s="217">
        <f>ROUND(I523*H523,2)</f>
        <v>0</v>
      </c>
      <c r="BL523" s="13" t="s">
        <v>136</v>
      </c>
      <c r="BM523" s="216" t="s">
        <v>984</v>
      </c>
    </row>
    <row r="524" s="2" customFormat="1">
      <c r="A524" s="34"/>
      <c r="B524" s="35"/>
      <c r="C524" s="36"/>
      <c r="D524" s="218" t="s">
        <v>137</v>
      </c>
      <c r="E524" s="36"/>
      <c r="F524" s="219" t="s">
        <v>985</v>
      </c>
      <c r="G524" s="36"/>
      <c r="H524" s="36"/>
      <c r="I524" s="220"/>
      <c r="J524" s="36"/>
      <c r="K524" s="36"/>
      <c r="L524" s="40"/>
      <c r="M524" s="221"/>
      <c r="N524" s="222"/>
      <c r="O524" s="87"/>
      <c r="P524" s="87"/>
      <c r="Q524" s="87"/>
      <c r="R524" s="87"/>
      <c r="S524" s="87"/>
      <c r="T524" s="88"/>
      <c r="U524" s="34"/>
      <c r="V524" s="34"/>
      <c r="W524" s="34"/>
      <c r="X524" s="34"/>
      <c r="Y524" s="34"/>
      <c r="Z524" s="34"/>
      <c r="AA524" s="34"/>
      <c r="AB524" s="34"/>
      <c r="AC524" s="34"/>
      <c r="AD524" s="34"/>
      <c r="AE524" s="34"/>
      <c r="AT524" s="13" t="s">
        <v>137</v>
      </c>
      <c r="AU524" s="13" t="s">
        <v>85</v>
      </c>
    </row>
    <row r="525" s="2" customFormat="1" ht="37.8" customHeight="1">
      <c r="A525" s="34"/>
      <c r="B525" s="35"/>
      <c r="C525" s="203" t="s">
        <v>986</v>
      </c>
      <c r="D525" s="203" t="s">
        <v>131</v>
      </c>
      <c r="E525" s="204" t="s">
        <v>987</v>
      </c>
      <c r="F525" s="205" t="s">
        <v>988</v>
      </c>
      <c r="G525" s="206" t="s">
        <v>134</v>
      </c>
      <c r="H525" s="207">
        <v>0.10000000000000001</v>
      </c>
      <c r="I525" s="208"/>
      <c r="J525" s="209">
        <f>ROUND(I525*H525,2)</f>
        <v>0</v>
      </c>
      <c r="K525" s="210"/>
      <c r="L525" s="211"/>
      <c r="M525" s="212" t="s">
        <v>1</v>
      </c>
      <c r="N525" s="213" t="s">
        <v>42</v>
      </c>
      <c r="O525" s="87"/>
      <c r="P525" s="214">
        <f>O525*H525</f>
        <v>0</v>
      </c>
      <c r="Q525" s="214">
        <v>0</v>
      </c>
      <c r="R525" s="214">
        <f>Q525*H525</f>
        <v>0</v>
      </c>
      <c r="S525" s="214">
        <v>0</v>
      </c>
      <c r="T525" s="215">
        <f>S525*H525</f>
        <v>0</v>
      </c>
      <c r="U525" s="34"/>
      <c r="V525" s="34"/>
      <c r="W525" s="34"/>
      <c r="X525" s="34"/>
      <c r="Y525" s="34"/>
      <c r="Z525" s="34"/>
      <c r="AA525" s="34"/>
      <c r="AB525" s="34"/>
      <c r="AC525" s="34"/>
      <c r="AD525" s="34"/>
      <c r="AE525" s="34"/>
      <c r="AR525" s="216" t="s">
        <v>135</v>
      </c>
      <c r="AT525" s="216" t="s">
        <v>131</v>
      </c>
      <c r="AU525" s="216" t="s">
        <v>85</v>
      </c>
      <c r="AY525" s="13" t="s">
        <v>130</v>
      </c>
      <c r="BE525" s="217">
        <f>IF(N525="základní",J525,0)</f>
        <v>0</v>
      </c>
      <c r="BF525" s="217">
        <f>IF(N525="snížená",J525,0)</f>
        <v>0</v>
      </c>
      <c r="BG525" s="217">
        <f>IF(N525="zákl. přenesená",J525,0)</f>
        <v>0</v>
      </c>
      <c r="BH525" s="217">
        <f>IF(N525="sníž. přenesená",J525,0)</f>
        <v>0</v>
      </c>
      <c r="BI525" s="217">
        <f>IF(N525="nulová",J525,0)</f>
        <v>0</v>
      </c>
      <c r="BJ525" s="13" t="s">
        <v>85</v>
      </c>
      <c r="BK525" s="217">
        <f>ROUND(I525*H525,2)</f>
        <v>0</v>
      </c>
      <c r="BL525" s="13" t="s">
        <v>136</v>
      </c>
      <c r="BM525" s="216" t="s">
        <v>989</v>
      </c>
    </row>
    <row r="526" s="2" customFormat="1">
      <c r="A526" s="34"/>
      <c r="B526" s="35"/>
      <c r="C526" s="36"/>
      <c r="D526" s="218" t="s">
        <v>137</v>
      </c>
      <c r="E526" s="36"/>
      <c r="F526" s="219" t="s">
        <v>990</v>
      </c>
      <c r="G526" s="36"/>
      <c r="H526" s="36"/>
      <c r="I526" s="220"/>
      <c r="J526" s="36"/>
      <c r="K526" s="36"/>
      <c r="L526" s="40"/>
      <c r="M526" s="221"/>
      <c r="N526" s="222"/>
      <c r="O526" s="87"/>
      <c r="P526" s="87"/>
      <c r="Q526" s="87"/>
      <c r="R526" s="87"/>
      <c r="S526" s="87"/>
      <c r="T526" s="88"/>
      <c r="U526" s="34"/>
      <c r="V526" s="34"/>
      <c r="W526" s="34"/>
      <c r="X526" s="34"/>
      <c r="Y526" s="34"/>
      <c r="Z526" s="34"/>
      <c r="AA526" s="34"/>
      <c r="AB526" s="34"/>
      <c r="AC526" s="34"/>
      <c r="AD526" s="34"/>
      <c r="AE526" s="34"/>
      <c r="AT526" s="13" t="s">
        <v>137</v>
      </c>
      <c r="AU526" s="13" t="s">
        <v>85</v>
      </c>
    </row>
    <row r="527" s="2" customFormat="1" ht="37.8" customHeight="1">
      <c r="A527" s="34"/>
      <c r="B527" s="35"/>
      <c r="C527" s="203" t="s">
        <v>555</v>
      </c>
      <c r="D527" s="203" t="s">
        <v>131</v>
      </c>
      <c r="E527" s="204" t="s">
        <v>991</v>
      </c>
      <c r="F527" s="205" t="s">
        <v>992</v>
      </c>
      <c r="G527" s="206" t="s">
        <v>134</v>
      </c>
      <c r="H527" s="207">
        <v>0.10000000000000001</v>
      </c>
      <c r="I527" s="208"/>
      <c r="J527" s="209">
        <f>ROUND(I527*H527,2)</f>
        <v>0</v>
      </c>
      <c r="K527" s="210"/>
      <c r="L527" s="211"/>
      <c r="M527" s="212" t="s">
        <v>1</v>
      </c>
      <c r="N527" s="213" t="s">
        <v>42</v>
      </c>
      <c r="O527" s="87"/>
      <c r="P527" s="214">
        <f>O527*H527</f>
        <v>0</v>
      </c>
      <c r="Q527" s="214">
        <v>0</v>
      </c>
      <c r="R527" s="214">
        <f>Q527*H527</f>
        <v>0</v>
      </c>
      <c r="S527" s="214">
        <v>0</v>
      </c>
      <c r="T527" s="215">
        <f>S527*H527</f>
        <v>0</v>
      </c>
      <c r="U527" s="34"/>
      <c r="V527" s="34"/>
      <c r="W527" s="34"/>
      <c r="X527" s="34"/>
      <c r="Y527" s="34"/>
      <c r="Z527" s="34"/>
      <c r="AA527" s="34"/>
      <c r="AB527" s="34"/>
      <c r="AC527" s="34"/>
      <c r="AD527" s="34"/>
      <c r="AE527" s="34"/>
      <c r="AR527" s="216" t="s">
        <v>135</v>
      </c>
      <c r="AT527" s="216" t="s">
        <v>131</v>
      </c>
      <c r="AU527" s="216" t="s">
        <v>85</v>
      </c>
      <c r="AY527" s="13" t="s">
        <v>130</v>
      </c>
      <c r="BE527" s="217">
        <f>IF(N527="základní",J527,0)</f>
        <v>0</v>
      </c>
      <c r="BF527" s="217">
        <f>IF(N527="snížená",J527,0)</f>
        <v>0</v>
      </c>
      <c r="BG527" s="217">
        <f>IF(N527="zákl. přenesená",J527,0)</f>
        <v>0</v>
      </c>
      <c r="BH527" s="217">
        <f>IF(N527="sníž. přenesená",J527,0)</f>
        <v>0</v>
      </c>
      <c r="BI527" s="217">
        <f>IF(N527="nulová",J527,0)</f>
        <v>0</v>
      </c>
      <c r="BJ527" s="13" t="s">
        <v>85</v>
      </c>
      <c r="BK527" s="217">
        <f>ROUND(I527*H527,2)</f>
        <v>0</v>
      </c>
      <c r="BL527" s="13" t="s">
        <v>136</v>
      </c>
      <c r="BM527" s="216" t="s">
        <v>993</v>
      </c>
    </row>
    <row r="528" s="2" customFormat="1">
      <c r="A528" s="34"/>
      <c r="B528" s="35"/>
      <c r="C528" s="36"/>
      <c r="D528" s="218" t="s">
        <v>137</v>
      </c>
      <c r="E528" s="36"/>
      <c r="F528" s="219" t="s">
        <v>994</v>
      </c>
      <c r="G528" s="36"/>
      <c r="H528" s="36"/>
      <c r="I528" s="220"/>
      <c r="J528" s="36"/>
      <c r="K528" s="36"/>
      <c r="L528" s="40"/>
      <c r="M528" s="221"/>
      <c r="N528" s="222"/>
      <c r="O528" s="87"/>
      <c r="P528" s="87"/>
      <c r="Q528" s="87"/>
      <c r="R528" s="87"/>
      <c r="S528" s="87"/>
      <c r="T528" s="88"/>
      <c r="U528" s="34"/>
      <c r="V528" s="34"/>
      <c r="W528" s="34"/>
      <c r="X528" s="34"/>
      <c r="Y528" s="34"/>
      <c r="Z528" s="34"/>
      <c r="AA528" s="34"/>
      <c r="AB528" s="34"/>
      <c r="AC528" s="34"/>
      <c r="AD528" s="34"/>
      <c r="AE528" s="34"/>
      <c r="AT528" s="13" t="s">
        <v>137</v>
      </c>
      <c r="AU528" s="13" t="s">
        <v>85</v>
      </c>
    </row>
    <row r="529" s="2" customFormat="1" ht="33" customHeight="1">
      <c r="A529" s="34"/>
      <c r="B529" s="35"/>
      <c r="C529" s="203" t="s">
        <v>995</v>
      </c>
      <c r="D529" s="203" t="s">
        <v>131</v>
      </c>
      <c r="E529" s="204" t="s">
        <v>996</v>
      </c>
      <c r="F529" s="205" t="s">
        <v>997</v>
      </c>
      <c r="G529" s="206" t="s">
        <v>134</v>
      </c>
      <c r="H529" s="207">
        <v>0.10000000000000001</v>
      </c>
      <c r="I529" s="208"/>
      <c r="J529" s="209">
        <f>ROUND(I529*H529,2)</f>
        <v>0</v>
      </c>
      <c r="K529" s="210"/>
      <c r="L529" s="211"/>
      <c r="M529" s="212" t="s">
        <v>1</v>
      </c>
      <c r="N529" s="213" t="s">
        <v>42</v>
      </c>
      <c r="O529" s="87"/>
      <c r="P529" s="214">
        <f>O529*H529</f>
        <v>0</v>
      </c>
      <c r="Q529" s="214">
        <v>0</v>
      </c>
      <c r="R529" s="214">
        <f>Q529*H529</f>
        <v>0</v>
      </c>
      <c r="S529" s="214">
        <v>0</v>
      </c>
      <c r="T529" s="215">
        <f>S529*H529</f>
        <v>0</v>
      </c>
      <c r="U529" s="34"/>
      <c r="V529" s="34"/>
      <c r="W529" s="34"/>
      <c r="X529" s="34"/>
      <c r="Y529" s="34"/>
      <c r="Z529" s="34"/>
      <c r="AA529" s="34"/>
      <c r="AB529" s="34"/>
      <c r="AC529" s="34"/>
      <c r="AD529" s="34"/>
      <c r="AE529" s="34"/>
      <c r="AR529" s="216" t="s">
        <v>135</v>
      </c>
      <c r="AT529" s="216" t="s">
        <v>131</v>
      </c>
      <c r="AU529" s="216" t="s">
        <v>85</v>
      </c>
      <c r="AY529" s="13" t="s">
        <v>130</v>
      </c>
      <c r="BE529" s="217">
        <f>IF(N529="základní",J529,0)</f>
        <v>0</v>
      </c>
      <c r="BF529" s="217">
        <f>IF(N529="snížená",J529,0)</f>
        <v>0</v>
      </c>
      <c r="BG529" s="217">
        <f>IF(N529="zákl. přenesená",J529,0)</f>
        <v>0</v>
      </c>
      <c r="BH529" s="217">
        <f>IF(N529="sníž. přenesená",J529,0)</f>
        <v>0</v>
      </c>
      <c r="BI529" s="217">
        <f>IF(N529="nulová",J529,0)</f>
        <v>0</v>
      </c>
      <c r="BJ529" s="13" t="s">
        <v>85</v>
      </c>
      <c r="BK529" s="217">
        <f>ROUND(I529*H529,2)</f>
        <v>0</v>
      </c>
      <c r="BL529" s="13" t="s">
        <v>136</v>
      </c>
      <c r="BM529" s="216" t="s">
        <v>998</v>
      </c>
    </row>
    <row r="530" s="2" customFormat="1">
      <c r="A530" s="34"/>
      <c r="B530" s="35"/>
      <c r="C530" s="36"/>
      <c r="D530" s="218" t="s">
        <v>137</v>
      </c>
      <c r="E530" s="36"/>
      <c r="F530" s="219" t="s">
        <v>999</v>
      </c>
      <c r="G530" s="36"/>
      <c r="H530" s="36"/>
      <c r="I530" s="220"/>
      <c r="J530" s="36"/>
      <c r="K530" s="36"/>
      <c r="L530" s="40"/>
      <c r="M530" s="221"/>
      <c r="N530" s="222"/>
      <c r="O530" s="87"/>
      <c r="P530" s="87"/>
      <c r="Q530" s="87"/>
      <c r="R530" s="87"/>
      <c r="S530" s="87"/>
      <c r="T530" s="88"/>
      <c r="U530" s="34"/>
      <c r="V530" s="34"/>
      <c r="W530" s="34"/>
      <c r="X530" s="34"/>
      <c r="Y530" s="34"/>
      <c r="Z530" s="34"/>
      <c r="AA530" s="34"/>
      <c r="AB530" s="34"/>
      <c r="AC530" s="34"/>
      <c r="AD530" s="34"/>
      <c r="AE530" s="34"/>
      <c r="AT530" s="13" t="s">
        <v>137</v>
      </c>
      <c r="AU530" s="13" t="s">
        <v>85</v>
      </c>
    </row>
    <row r="531" s="2" customFormat="1" ht="37.8" customHeight="1">
      <c r="A531" s="34"/>
      <c r="B531" s="35"/>
      <c r="C531" s="203" t="s">
        <v>559</v>
      </c>
      <c r="D531" s="203" t="s">
        <v>131</v>
      </c>
      <c r="E531" s="204" t="s">
        <v>1000</v>
      </c>
      <c r="F531" s="205" t="s">
        <v>1001</v>
      </c>
      <c r="G531" s="206" t="s">
        <v>134</v>
      </c>
      <c r="H531" s="207">
        <v>5</v>
      </c>
      <c r="I531" s="208"/>
      <c r="J531" s="209">
        <f>ROUND(I531*H531,2)</f>
        <v>0</v>
      </c>
      <c r="K531" s="210"/>
      <c r="L531" s="211"/>
      <c r="M531" s="212" t="s">
        <v>1</v>
      </c>
      <c r="N531" s="213" t="s">
        <v>42</v>
      </c>
      <c r="O531" s="87"/>
      <c r="P531" s="214">
        <f>O531*H531</f>
        <v>0</v>
      </c>
      <c r="Q531" s="214">
        <v>0</v>
      </c>
      <c r="R531" s="214">
        <f>Q531*H531</f>
        <v>0</v>
      </c>
      <c r="S531" s="214">
        <v>0</v>
      </c>
      <c r="T531" s="215">
        <f>S531*H531</f>
        <v>0</v>
      </c>
      <c r="U531" s="34"/>
      <c r="V531" s="34"/>
      <c r="W531" s="34"/>
      <c r="X531" s="34"/>
      <c r="Y531" s="34"/>
      <c r="Z531" s="34"/>
      <c r="AA531" s="34"/>
      <c r="AB531" s="34"/>
      <c r="AC531" s="34"/>
      <c r="AD531" s="34"/>
      <c r="AE531" s="34"/>
      <c r="AR531" s="216" t="s">
        <v>135</v>
      </c>
      <c r="AT531" s="216" t="s">
        <v>131</v>
      </c>
      <c r="AU531" s="216" t="s">
        <v>85</v>
      </c>
      <c r="AY531" s="13" t="s">
        <v>130</v>
      </c>
      <c r="BE531" s="217">
        <f>IF(N531="základní",J531,0)</f>
        <v>0</v>
      </c>
      <c r="BF531" s="217">
        <f>IF(N531="snížená",J531,0)</f>
        <v>0</v>
      </c>
      <c r="BG531" s="217">
        <f>IF(N531="zákl. přenesená",J531,0)</f>
        <v>0</v>
      </c>
      <c r="BH531" s="217">
        <f>IF(N531="sníž. přenesená",J531,0)</f>
        <v>0</v>
      </c>
      <c r="BI531" s="217">
        <f>IF(N531="nulová",J531,0)</f>
        <v>0</v>
      </c>
      <c r="BJ531" s="13" t="s">
        <v>85</v>
      </c>
      <c r="BK531" s="217">
        <f>ROUND(I531*H531,2)</f>
        <v>0</v>
      </c>
      <c r="BL531" s="13" t="s">
        <v>136</v>
      </c>
      <c r="BM531" s="216" t="s">
        <v>1002</v>
      </c>
    </row>
    <row r="532" s="2" customFormat="1">
      <c r="A532" s="34"/>
      <c r="B532" s="35"/>
      <c r="C532" s="36"/>
      <c r="D532" s="218" t="s">
        <v>137</v>
      </c>
      <c r="E532" s="36"/>
      <c r="F532" s="219" t="s">
        <v>1003</v>
      </c>
      <c r="G532" s="36"/>
      <c r="H532" s="36"/>
      <c r="I532" s="220"/>
      <c r="J532" s="36"/>
      <c r="K532" s="36"/>
      <c r="L532" s="40"/>
      <c r="M532" s="221"/>
      <c r="N532" s="222"/>
      <c r="O532" s="87"/>
      <c r="P532" s="87"/>
      <c r="Q532" s="87"/>
      <c r="R532" s="87"/>
      <c r="S532" s="87"/>
      <c r="T532" s="88"/>
      <c r="U532" s="34"/>
      <c r="V532" s="34"/>
      <c r="W532" s="34"/>
      <c r="X532" s="34"/>
      <c r="Y532" s="34"/>
      <c r="Z532" s="34"/>
      <c r="AA532" s="34"/>
      <c r="AB532" s="34"/>
      <c r="AC532" s="34"/>
      <c r="AD532" s="34"/>
      <c r="AE532" s="34"/>
      <c r="AT532" s="13" t="s">
        <v>137</v>
      </c>
      <c r="AU532" s="13" t="s">
        <v>85</v>
      </c>
    </row>
    <row r="533" s="2" customFormat="1" ht="37.8" customHeight="1">
      <c r="A533" s="34"/>
      <c r="B533" s="35"/>
      <c r="C533" s="203" t="s">
        <v>1004</v>
      </c>
      <c r="D533" s="203" t="s">
        <v>131</v>
      </c>
      <c r="E533" s="204" t="s">
        <v>1005</v>
      </c>
      <c r="F533" s="205" t="s">
        <v>1006</v>
      </c>
      <c r="G533" s="206" t="s">
        <v>134</v>
      </c>
      <c r="H533" s="207">
        <v>2</v>
      </c>
      <c r="I533" s="208"/>
      <c r="J533" s="209">
        <f>ROUND(I533*H533,2)</f>
        <v>0</v>
      </c>
      <c r="K533" s="210"/>
      <c r="L533" s="211"/>
      <c r="M533" s="212" t="s">
        <v>1</v>
      </c>
      <c r="N533" s="213" t="s">
        <v>42</v>
      </c>
      <c r="O533" s="87"/>
      <c r="P533" s="214">
        <f>O533*H533</f>
        <v>0</v>
      </c>
      <c r="Q533" s="214">
        <v>0</v>
      </c>
      <c r="R533" s="214">
        <f>Q533*H533</f>
        <v>0</v>
      </c>
      <c r="S533" s="214">
        <v>0</v>
      </c>
      <c r="T533" s="215">
        <f>S533*H533</f>
        <v>0</v>
      </c>
      <c r="U533" s="34"/>
      <c r="V533" s="34"/>
      <c r="W533" s="34"/>
      <c r="X533" s="34"/>
      <c r="Y533" s="34"/>
      <c r="Z533" s="34"/>
      <c r="AA533" s="34"/>
      <c r="AB533" s="34"/>
      <c r="AC533" s="34"/>
      <c r="AD533" s="34"/>
      <c r="AE533" s="34"/>
      <c r="AR533" s="216" t="s">
        <v>135</v>
      </c>
      <c r="AT533" s="216" t="s">
        <v>131</v>
      </c>
      <c r="AU533" s="216" t="s">
        <v>85</v>
      </c>
      <c r="AY533" s="13" t="s">
        <v>130</v>
      </c>
      <c r="BE533" s="217">
        <f>IF(N533="základní",J533,0)</f>
        <v>0</v>
      </c>
      <c r="BF533" s="217">
        <f>IF(N533="snížená",J533,0)</f>
        <v>0</v>
      </c>
      <c r="BG533" s="217">
        <f>IF(N533="zákl. přenesená",J533,0)</f>
        <v>0</v>
      </c>
      <c r="BH533" s="217">
        <f>IF(N533="sníž. přenesená",J533,0)</f>
        <v>0</v>
      </c>
      <c r="BI533" s="217">
        <f>IF(N533="nulová",J533,0)</f>
        <v>0</v>
      </c>
      <c r="BJ533" s="13" t="s">
        <v>85</v>
      </c>
      <c r="BK533" s="217">
        <f>ROUND(I533*H533,2)</f>
        <v>0</v>
      </c>
      <c r="BL533" s="13" t="s">
        <v>136</v>
      </c>
      <c r="BM533" s="216" t="s">
        <v>1007</v>
      </c>
    </row>
    <row r="534" s="2" customFormat="1">
      <c r="A534" s="34"/>
      <c r="B534" s="35"/>
      <c r="C534" s="36"/>
      <c r="D534" s="218" t="s">
        <v>137</v>
      </c>
      <c r="E534" s="36"/>
      <c r="F534" s="219" t="s">
        <v>1008</v>
      </c>
      <c r="G534" s="36"/>
      <c r="H534" s="36"/>
      <c r="I534" s="220"/>
      <c r="J534" s="36"/>
      <c r="K534" s="36"/>
      <c r="L534" s="40"/>
      <c r="M534" s="221"/>
      <c r="N534" s="222"/>
      <c r="O534" s="87"/>
      <c r="P534" s="87"/>
      <c r="Q534" s="87"/>
      <c r="R534" s="87"/>
      <c r="S534" s="87"/>
      <c r="T534" s="88"/>
      <c r="U534" s="34"/>
      <c r="V534" s="34"/>
      <c r="W534" s="34"/>
      <c r="X534" s="34"/>
      <c r="Y534" s="34"/>
      <c r="Z534" s="34"/>
      <c r="AA534" s="34"/>
      <c r="AB534" s="34"/>
      <c r="AC534" s="34"/>
      <c r="AD534" s="34"/>
      <c r="AE534" s="34"/>
      <c r="AT534" s="13" t="s">
        <v>137</v>
      </c>
      <c r="AU534" s="13" t="s">
        <v>85</v>
      </c>
    </row>
    <row r="535" s="2" customFormat="1" ht="16.5" customHeight="1">
      <c r="A535" s="34"/>
      <c r="B535" s="35"/>
      <c r="C535" s="203" t="s">
        <v>564</v>
      </c>
      <c r="D535" s="203" t="s">
        <v>131</v>
      </c>
      <c r="E535" s="204" t="s">
        <v>1009</v>
      </c>
      <c r="F535" s="205" t="s">
        <v>1010</v>
      </c>
      <c r="G535" s="206" t="s">
        <v>134</v>
      </c>
      <c r="H535" s="207">
        <v>2</v>
      </c>
      <c r="I535" s="208"/>
      <c r="J535" s="209">
        <f>ROUND(I535*H535,2)</f>
        <v>0</v>
      </c>
      <c r="K535" s="210"/>
      <c r="L535" s="211"/>
      <c r="M535" s="212" t="s">
        <v>1</v>
      </c>
      <c r="N535" s="213" t="s">
        <v>42</v>
      </c>
      <c r="O535" s="87"/>
      <c r="P535" s="214">
        <f>O535*H535</f>
        <v>0</v>
      </c>
      <c r="Q535" s="214">
        <v>0</v>
      </c>
      <c r="R535" s="214">
        <f>Q535*H535</f>
        <v>0</v>
      </c>
      <c r="S535" s="214">
        <v>0</v>
      </c>
      <c r="T535" s="215">
        <f>S535*H535</f>
        <v>0</v>
      </c>
      <c r="U535" s="34"/>
      <c r="V535" s="34"/>
      <c r="W535" s="34"/>
      <c r="X535" s="34"/>
      <c r="Y535" s="34"/>
      <c r="Z535" s="34"/>
      <c r="AA535" s="34"/>
      <c r="AB535" s="34"/>
      <c r="AC535" s="34"/>
      <c r="AD535" s="34"/>
      <c r="AE535" s="34"/>
      <c r="AR535" s="216" t="s">
        <v>135</v>
      </c>
      <c r="AT535" s="216" t="s">
        <v>131</v>
      </c>
      <c r="AU535" s="216" t="s">
        <v>85</v>
      </c>
      <c r="AY535" s="13" t="s">
        <v>130</v>
      </c>
      <c r="BE535" s="217">
        <f>IF(N535="základní",J535,0)</f>
        <v>0</v>
      </c>
      <c r="BF535" s="217">
        <f>IF(N535="snížená",J535,0)</f>
        <v>0</v>
      </c>
      <c r="BG535" s="217">
        <f>IF(N535="zákl. přenesená",J535,0)</f>
        <v>0</v>
      </c>
      <c r="BH535" s="217">
        <f>IF(N535="sníž. přenesená",J535,0)</f>
        <v>0</v>
      </c>
      <c r="BI535" s="217">
        <f>IF(N535="nulová",J535,0)</f>
        <v>0</v>
      </c>
      <c r="BJ535" s="13" t="s">
        <v>85</v>
      </c>
      <c r="BK535" s="217">
        <f>ROUND(I535*H535,2)</f>
        <v>0</v>
      </c>
      <c r="BL535" s="13" t="s">
        <v>136</v>
      </c>
      <c r="BM535" s="216" t="s">
        <v>1011</v>
      </c>
    </row>
    <row r="536" s="2" customFormat="1">
      <c r="A536" s="34"/>
      <c r="B536" s="35"/>
      <c r="C536" s="36"/>
      <c r="D536" s="218" t="s">
        <v>137</v>
      </c>
      <c r="E536" s="36"/>
      <c r="F536" s="219" t="s">
        <v>1012</v>
      </c>
      <c r="G536" s="36"/>
      <c r="H536" s="36"/>
      <c r="I536" s="220"/>
      <c r="J536" s="36"/>
      <c r="K536" s="36"/>
      <c r="L536" s="40"/>
      <c r="M536" s="221"/>
      <c r="N536" s="222"/>
      <c r="O536" s="87"/>
      <c r="P536" s="87"/>
      <c r="Q536" s="87"/>
      <c r="R536" s="87"/>
      <c r="S536" s="87"/>
      <c r="T536" s="88"/>
      <c r="U536" s="34"/>
      <c r="V536" s="34"/>
      <c r="W536" s="34"/>
      <c r="X536" s="34"/>
      <c r="Y536" s="34"/>
      <c r="Z536" s="34"/>
      <c r="AA536" s="34"/>
      <c r="AB536" s="34"/>
      <c r="AC536" s="34"/>
      <c r="AD536" s="34"/>
      <c r="AE536" s="34"/>
      <c r="AT536" s="13" t="s">
        <v>137</v>
      </c>
      <c r="AU536" s="13" t="s">
        <v>85</v>
      </c>
    </row>
    <row r="537" s="2" customFormat="1" ht="16.5" customHeight="1">
      <c r="A537" s="34"/>
      <c r="B537" s="35"/>
      <c r="C537" s="203" t="s">
        <v>1013</v>
      </c>
      <c r="D537" s="203" t="s">
        <v>131</v>
      </c>
      <c r="E537" s="204" t="s">
        <v>1014</v>
      </c>
      <c r="F537" s="205" t="s">
        <v>1015</v>
      </c>
      <c r="G537" s="206" t="s">
        <v>134</v>
      </c>
      <c r="H537" s="207">
        <v>2</v>
      </c>
      <c r="I537" s="208"/>
      <c r="J537" s="209">
        <f>ROUND(I537*H537,2)</f>
        <v>0</v>
      </c>
      <c r="K537" s="210"/>
      <c r="L537" s="211"/>
      <c r="M537" s="212" t="s">
        <v>1</v>
      </c>
      <c r="N537" s="213" t="s">
        <v>42</v>
      </c>
      <c r="O537" s="87"/>
      <c r="P537" s="214">
        <f>O537*H537</f>
        <v>0</v>
      </c>
      <c r="Q537" s="214">
        <v>0</v>
      </c>
      <c r="R537" s="214">
        <f>Q537*H537</f>
        <v>0</v>
      </c>
      <c r="S537" s="214">
        <v>0</v>
      </c>
      <c r="T537" s="215">
        <f>S537*H537</f>
        <v>0</v>
      </c>
      <c r="U537" s="34"/>
      <c r="V537" s="34"/>
      <c r="W537" s="34"/>
      <c r="X537" s="34"/>
      <c r="Y537" s="34"/>
      <c r="Z537" s="34"/>
      <c r="AA537" s="34"/>
      <c r="AB537" s="34"/>
      <c r="AC537" s="34"/>
      <c r="AD537" s="34"/>
      <c r="AE537" s="34"/>
      <c r="AR537" s="216" t="s">
        <v>135</v>
      </c>
      <c r="AT537" s="216" t="s">
        <v>131</v>
      </c>
      <c r="AU537" s="216" t="s">
        <v>85</v>
      </c>
      <c r="AY537" s="13" t="s">
        <v>130</v>
      </c>
      <c r="BE537" s="217">
        <f>IF(N537="základní",J537,0)</f>
        <v>0</v>
      </c>
      <c r="BF537" s="217">
        <f>IF(N537="snížená",J537,0)</f>
        <v>0</v>
      </c>
      <c r="BG537" s="217">
        <f>IF(N537="zákl. přenesená",J537,0)</f>
        <v>0</v>
      </c>
      <c r="BH537" s="217">
        <f>IF(N537="sníž. přenesená",J537,0)</f>
        <v>0</v>
      </c>
      <c r="BI537" s="217">
        <f>IF(N537="nulová",J537,0)</f>
        <v>0</v>
      </c>
      <c r="BJ537" s="13" t="s">
        <v>85</v>
      </c>
      <c r="BK537" s="217">
        <f>ROUND(I537*H537,2)</f>
        <v>0</v>
      </c>
      <c r="BL537" s="13" t="s">
        <v>136</v>
      </c>
      <c r="BM537" s="216" t="s">
        <v>1016</v>
      </c>
    </row>
    <row r="538" s="2" customFormat="1">
      <c r="A538" s="34"/>
      <c r="B538" s="35"/>
      <c r="C538" s="36"/>
      <c r="D538" s="218" t="s">
        <v>137</v>
      </c>
      <c r="E538" s="36"/>
      <c r="F538" s="219" t="s">
        <v>1017</v>
      </c>
      <c r="G538" s="36"/>
      <c r="H538" s="36"/>
      <c r="I538" s="220"/>
      <c r="J538" s="36"/>
      <c r="K538" s="36"/>
      <c r="L538" s="40"/>
      <c r="M538" s="221"/>
      <c r="N538" s="222"/>
      <c r="O538" s="87"/>
      <c r="P538" s="87"/>
      <c r="Q538" s="87"/>
      <c r="R538" s="87"/>
      <c r="S538" s="87"/>
      <c r="T538" s="88"/>
      <c r="U538" s="34"/>
      <c r="V538" s="34"/>
      <c r="W538" s="34"/>
      <c r="X538" s="34"/>
      <c r="Y538" s="34"/>
      <c r="Z538" s="34"/>
      <c r="AA538" s="34"/>
      <c r="AB538" s="34"/>
      <c r="AC538" s="34"/>
      <c r="AD538" s="34"/>
      <c r="AE538" s="34"/>
      <c r="AT538" s="13" t="s">
        <v>137</v>
      </c>
      <c r="AU538" s="13" t="s">
        <v>85</v>
      </c>
    </row>
    <row r="539" s="2" customFormat="1" ht="16.5" customHeight="1">
      <c r="A539" s="34"/>
      <c r="B539" s="35"/>
      <c r="C539" s="203" t="s">
        <v>568</v>
      </c>
      <c r="D539" s="203" t="s">
        <v>131</v>
      </c>
      <c r="E539" s="204" t="s">
        <v>1018</v>
      </c>
      <c r="F539" s="205" t="s">
        <v>1019</v>
      </c>
      <c r="G539" s="206" t="s">
        <v>134</v>
      </c>
      <c r="H539" s="207">
        <v>2</v>
      </c>
      <c r="I539" s="208"/>
      <c r="J539" s="209">
        <f>ROUND(I539*H539,2)</f>
        <v>0</v>
      </c>
      <c r="K539" s="210"/>
      <c r="L539" s="211"/>
      <c r="M539" s="212" t="s">
        <v>1</v>
      </c>
      <c r="N539" s="213" t="s">
        <v>42</v>
      </c>
      <c r="O539" s="87"/>
      <c r="P539" s="214">
        <f>O539*H539</f>
        <v>0</v>
      </c>
      <c r="Q539" s="214">
        <v>0</v>
      </c>
      <c r="R539" s="214">
        <f>Q539*H539</f>
        <v>0</v>
      </c>
      <c r="S539" s="214">
        <v>0</v>
      </c>
      <c r="T539" s="215">
        <f>S539*H539</f>
        <v>0</v>
      </c>
      <c r="U539" s="34"/>
      <c r="V539" s="34"/>
      <c r="W539" s="34"/>
      <c r="X539" s="34"/>
      <c r="Y539" s="34"/>
      <c r="Z539" s="34"/>
      <c r="AA539" s="34"/>
      <c r="AB539" s="34"/>
      <c r="AC539" s="34"/>
      <c r="AD539" s="34"/>
      <c r="AE539" s="34"/>
      <c r="AR539" s="216" t="s">
        <v>135</v>
      </c>
      <c r="AT539" s="216" t="s">
        <v>131</v>
      </c>
      <c r="AU539" s="216" t="s">
        <v>85</v>
      </c>
      <c r="AY539" s="13" t="s">
        <v>130</v>
      </c>
      <c r="BE539" s="217">
        <f>IF(N539="základní",J539,0)</f>
        <v>0</v>
      </c>
      <c r="BF539" s="217">
        <f>IF(N539="snížená",J539,0)</f>
        <v>0</v>
      </c>
      <c r="BG539" s="217">
        <f>IF(N539="zákl. přenesená",J539,0)</f>
        <v>0</v>
      </c>
      <c r="BH539" s="217">
        <f>IF(N539="sníž. přenesená",J539,0)</f>
        <v>0</v>
      </c>
      <c r="BI539" s="217">
        <f>IF(N539="nulová",J539,0)</f>
        <v>0</v>
      </c>
      <c r="BJ539" s="13" t="s">
        <v>85</v>
      </c>
      <c r="BK539" s="217">
        <f>ROUND(I539*H539,2)</f>
        <v>0</v>
      </c>
      <c r="BL539" s="13" t="s">
        <v>136</v>
      </c>
      <c r="BM539" s="216" t="s">
        <v>1020</v>
      </c>
    </row>
    <row r="540" s="2" customFormat="1">
      <c r="A540" s="34"/>
      <c r="B540" s="35"/>
      <c r="C540" s="36"/>
      <c r="D540" s="218" t="s">
        <v>137</v>
      </c>
      <c r="E540" s="36"/>
      <c r="F540" s="219" t="s">
        <v>1021</v>
      </c>
      <c r="G540" s="36"/>
      <c r="H540" s="36"/>
      <c r="I540" s="220"/>
      <c r="J540" s="36"/>
      <c r="K540" s="36"/>
      <c r="L540" s="40"/>
      <c r="M540" s="221"/>
      <c r="N540" s="222"/>
      <c r="O540" s="87"/>
      <c r="P540" s="87"/>
      <c r="Q540" s="87"/>
      <c r="R540" s="87"/>
      <c r="S540" s="87"/>
      <c r="T540" s="88"/>
      <c r="U540" s="34"/>
      <c r="V540" s="34"/>
      <c r="W540" s="34"/>
      <c r="X540" s="34"/>
      <c r="Y540" s="34"/>
      <c r="Z540" s="34"/>
      <c r="AA540" s="34"/>
      <c r="AB540" s="34"/>
      <c r="AC540" s="34"/>
      <c r="AD540" s="34"/>
      <c r="AE540" s="34"/>
      <c r="AT540" s="13" t="s">
        <v>137</v>
      </c>
      <c r="AU540" s="13" t="s">
        <v>85</v>
      </c>
    </row>
    <row r="541" s="2" customFormat="1" ht="16.5" customHeight="1">
      <c r="A541" s="34"/>
      <c r="B541" s="35"/>
      <c r="C541" s="203" t="s">
        <v>1022</v>
      </c>
      <c r="D541" s="203" t="s">
        <v>131</v>
      </c>
      <c r="E541" s="204" t="s">
        <v>1023</v>
      </c>
      <c r="F541" s="205" t="s">
        <v>1024</v>
      </c>
      <c r="G541" s="206" t="s">
        <v>134</v>
      </c>
      <c r="H541" s="207">
        <v>2</v>
      </c>
      <c r="I541" s="208"/>
      <c r="J541" s="209">
        <f>ROUND(I541*H541,2)</f>
        <v>0</v>
      </c>
      <c r="K541" s="210"/>
      <c r="L541" s="211"/>
      <c r="M541" s="212" t="s">
        <v>1</v>
      </c>
      <c r="N541" s="213" t="s">
        <v>42</v>
      </c>
      <c r="O541" s="87"/>
      <c r="P541" s="214">
        <f>O541*H541</f>
        <v>0</v>
      </c>
      <c r="Q541" s="214">
        <v>0</v>
      </c>
      <c r="R541" s="214">
        <f>Q541*H541</f>
        <v>0</v>
      </c>
      <c r="S541" s="214">
        <v>0</v>
      </c>
      <c r="T541" s="215">
        <f>S541*H541</f>
        <v>0</v>
      </c>
      <c r="U541" s="34"/>
      <c r="V541" s="34"/>
      <c r="W541" s="34"/>
      <c r="X541" s="34"/>
      <c r="Y541" s="34"/>
      <c r="Z541" s="34"/>
      <c r="AA541" s="34"/>
      <c r="AB541" s="34"/>
      <c r="AC541" s="34"/>
      <c r="AD541" s="34"/>
      <c r="AE541" s="34"/>
      <c r="AR541" s="216" t="s">
        <v>135</v>
      </c>
      <c r="AT541" s="216" t="s">
        <v>131</v>
      </c>
      <c r="AU541" s="216" t="s">
        <v>85</v>
      </c>
      <c r="AY541" s="13" t="s">
        <v>130</v>
      </c>
      <c r="BE541" s="217">
        <f>IF(N541="základní",J541,0)</f>
        <v>0</v>
      </c>
      <c r="BF541" s="217">
        <f>IF(N541="snížená",J541,0)</f>
        <v>0</v>
      </c>
      <c r="BG541" s="217">
        <f>IF(N541="zákl. přenesená",J541,0)</f>
        <v>0</v>
      </c>
      <c r="BH541" s="217">
        <f>IF(N541="sníž. přenesená",J541,0)</f>
        <v>0</v>
      </c>
      <c r="BI541" s="217">
        <f>IF(N541="nulová",J541,0)</f>
        <v>0</v>
      </c>
      <c r="BJ541" s="13" t="s">
        <v>85</v>
      </c>
      <c r="BK541" s="217">
        <f>ROUND(I541*H541,2)</f>
        <v>0</v>
      </c>
      <c r="BL541" s="13" t="s">
        <v>136</v>
      </c>
      <c r="BM541" s="216" t="s">
        <v>1025</v>
      </c>
    </row>
    <row r="542" s="2" customFormat="1">
      <c r="A542" s="34"/>
      <c r="B542" s="35"/>
      <c r="C542" s="36"/>
      <c r="D542" s="218" t="s">
        <v>137</v>
      </c>
      <c r="E542" s="36"/>
      <c r="F542" s="219" t="s">
        <v>1026</v>
      </c>
      <c r="G542" s="36"/>
      <c r="H542" s="36"/>
      <c r="I542" s="220"/>
      <c r="J542" s="36"/>
      <c r="K542" s="36"/>
      <c r="L542" s="40"/>
      <c r="M542" s="221"/>
      <c r="N542" s="222"/>
      <c r="O542" s="87"/>
      <c r="P542" s="87"/>
      <c r="Q542" s="87"/>
      <c r="R542" s="87"/>
      <c r="S542" s="87"/>
      <c r="T542" s="88"/>
      <c r="U542" s="34"/>
      <c r="V542" s="34"/>
      <c r="W542" s="34"/>
      <c r="X542" s="34"/>
      <c r="Y542" s="34"/>
      <c r="Z542" s="34"/>
      <c r="AA542" s="34"/>
      <c r="AB542" s="34"/>
      <c r="AC542" s="34"/>
      <c r="AD542" s="34"/>
      <c r="AE542" s="34"/>
      <c r="AT542" s="13" t="s">
        <v>137</v>
      </c>
      <c r="AU542" s="13" t="s">
        <v>85</v>
      </c>
    </row>
    <row r="543" s="2" customFormat="1" ht="16.5" customHeight="1">
      <c r="A543" s="34"/>
      <c r="B543" s="35"/>
      <c r="C543" s="203" t="s">
        <v>573</v>
      </c>
      <c r="D543" s="203" t="s">
        <v>131</v>
      </c>
      <c r="E543" s="204" t="s">
        <v>1027</v>
      </c>
      <c r="F543" s="205" t="s">
        <v>1028</v>
      </c>
      <c r="G543" s="206" t="s">
        <v>134</v>
      </c>
      <c r="H543" s="207">
        <v>3</v>
      </c>
      <c r="I543" s="208"/>
      <c r="J543" s="209">
        <f>ROUND(I543*H543,2)</f>
        <v>0</v>
      </c>
      <c r="K543" s="210"/>
      <c r="L543" s="211"/>
      <c r="M543" s="212" t="s">
        <v>1</v>
      </c>
      <c r="N543" s="213" t="s">
        <v>42</v>
      </c>
      <c r="O543" s="87"/>
      <c r="P543" s="214">
        <f>O543*H543</f>
        <v>0</v>
      </c>
      <c r="Q543" s="214">
        <v>0</v>
      </c>
      <c r="R543" s="214">
        <f>Q543*H543</f>
        <v>0</v>
      </c>
      <c r="S543" s="214">
        <v>0</v>
      </c>
      <c r="T543" s="215">
        <f>S543*H543</f>
        <v>0</v>
      </c>
      <c r="U543" s="34"/>
      <c r="V543" s="34"/>
      <c r="W543" s="34"/>
      <c r="X543" s="34"/>
      <c r="Y543" s="34"/>
      <c r="Z543" s="34"/>
      <c r="AA543" s="34"/>
      <c r="AB543" s="34"/>
      <c r="AC543" s="34"/>
      <c r="AD543" s="34"/>
      <c r="AE543" s="34"/>
      <c r="AR543" s="216" t="s">
        <v>135</v>
      </c>
      <c r="AT543" s="216" t="s">
        <v>131</v>
      </c>
      <c r="AU543" s="216" t="s">
        <v>85</v>
      </c>
      <c r="AY543" s="13" t="s">
        <v>130</v>
      </c>
      <c r="BE543" s="217">
        <f>IF(N543="základní",J543,0)</f>
        <v>0</v>
      </c>
      <c r="BF543" s="217">
        <f>IF(N543="snížená",J543,0)</f>
        <v>0</v>
      </c>
      <c r="BG543" s="217">
        <f>IF(N543="zákl. přenesená",J543,0)</f>
        <v>0</v>
      </c>
      <c r="BH543" s="217">
        <f>IF(N543="sníž. přenesená",J543,0)</f>
        <v>0</v>
      </c>
      <c r="BI543" s="217">
        <f>IF(N543="nulová",J543,0)</f>
        <v>0</v>
      </c>
      <c r="BJ543" s="13" t="s">
        <v>85</v>
      </c>
      <c r="BK543" s="217">
        <f>ROUND(I543*H543,2)</f>
        <v>0</v>
      </c>
      <c r="BL543" s="13" t="s">
        <v>136</v>
      </c>
      <c r="BM543" s="216" t="s">
        <v>1029</v>
      </c>
    </row>
    <row r="544" s="2" customFormat="1">
      <c r="A544" s="34"/>
      <c r="B544" s="35"/>
      <c r="C544" s="36"/>
      <c r="D544" s="218" t="s">
        <v>137</v>
      </c>
      <c r="E544" s="36"/>
      <c r="F544" s="219" t="s">
        <v>1030</v>
      </c>
      <c r="G544" s="36"/>
      <c r="H544" s="36"/>
      <c r="I544" s="220"/>
      <c r="J544" s="36"/>
      <c r="K544" s="36"/>
      <c r="L544" s="40"/>
      <c r="M544" s="221"/>
      <c r="N544" s="222"/>
      <c r="O544" s="87"/>
      <c r="P544" s="87"/>
      <c r="Q544" s="87"/>
      <c r="R544" s="87"/>
      <c r="S544" s="87"/>
      <c r="T544" s="88"/>
      <c r="U544" s="34"/>
      <c r="V544" s="34"/>
      <c r="W544" s="34"/>
      <c r="X544" s="34"/>
      <c r="Y544" s="34"/>
      <c r="Z544" s="34"/>
      <c r="AA544" s="34"/>
      <c r="AB544" s="34"/>
      <c r="AC544" s="34"/>
      <c r="AD544" s="34"/>
      <c r="AE544" s="34"/>
      <c r="AT544" s="13" t="s">
        <v>137</v>
      </c>
      <c r="AU544" s="13" t="s">
        <v>85</v>
      </c>
    </row>
    <row r="545" s="2" customFormat="1" ht="16.5" customHeight="1">
      <c r="A545" s="34"/>
      <c r="B545" s="35"/>
      <c r="C545" s="203" t="s">
        <v>1031</v>
      </c>
      <c r="D545" s="203" t="s">
        <v>131</v>
      </c>
      <c r="E545" s="204" t="s">
        <v>1032</v>
      </c>
      <c r="F545" s="205" t="s">
        <v>1033</v>
      </c>
      <c r="G545" s="206" t="s">
        <v>134</v>
      </c>
      <c r="H545" s="207">
        <v>3</v>
      </c>
      <c r="I545" s="208"/>
      <c r="J545" s="209">
        <f>ROUND(I545*H545,2)</f>
        <v>0</v>
      </c>
      <c r="K545" s="210"/>
      <c r="L545" s="211"/>
      <c r="M545" s="212" t="s">
        <v>1</v>
      </c>
      <c r="N545" s="213" t="s">
        <v>42</v>
      </c>
      <c r="O545" s="87"/>
      <c r="P545" s="214">
        <f>O545*H545</f>
        <v>0</v>
      </c>
      <c r="Q545" s="214">
        <v>0</v>
      </c>
      <c r="R545" s="214">
        <f>Q545*H545</f>
        <v>0</v>
      </c>
      <c r="S545" s="214">
        <v>0</v>
      </c>
      <c r="T545" s="215">
        <f>S545*H545</f>
        <v>0</v>
      </c>
      <c r="U545" s="34"/>
      <c r="V545" s="34"/>
      <c r="W545" s="34"/>
      <c r="X545" s="34"/>
      <c r="Y545" s="34"/>
      <c r="Z545" s="34"/>
      <c r="AA545" s="34"/>
      <c r="AB545" s="34"/>
      <c r="AC545" s="34"/>
      <c r="AD545" s="34"/>
      <c r="AE545" s="34"/>
      <c r="AR545" s="216" t="s">
        <v>135</v>
      </c>
      <c r="AT545" s="216" t="s">
        <v>131</v>
      </c>
      <c r="AU545" s="216" t="s">
        <v>85</v>
      </c>
      <c r="AY545" s="13" t="s">
        <v>130</v>
      </c>
      <c r="BE545" s="217">
        <f>IF(N545="základní",J545,0)</f>
        <v>0</v>
      </c>
      <c r="BF545" s="217">
        <f>IF(N545="snížená",J545,0)</f>
        <v>0</v>
      </c>
      <c r="BG545" s="217">
        <f>IF(N545="zákl. přenesená",J545,0)</f>
        <v>0</v>
      </c>
      <c r="BH545" s="217">
        <f>IF(N545="sníž. přenesená",J545,0)</f>
        <v>0</v>
      </c>
      <c r="BI545" s="217">
        <f>IF(N545="nulová",J545,0)</f>
        <v>0</v>
      </c>
      <c r="BJ545" s="13" t="s">
        <v>85</v>
      </c>
      <c r="BK545" s="217">
        <f>ROUND(I545*H545,2)</f>
        <v>0</v>
      </c>
      <c r="BL545" s="13" t="s">
        <v>136</v>
      </c>
      <c r="BM545" s="216" t="s">
        <v>1034</v>
      </c>
    </row>
    <row r="546" s="2" customFormat="1">
      <c r="A546" s="34"/>
      <c r="B546" s="35"/>
      <c r="C546" s="36"/>
      <c r="D546" s="218" t="s">
        <v>137</v>
      </c>
      <c r="E546" s="36"/>
      <c r="F546" s="219" t="s">
        <v>1035</v>
      </c>
      <c r="G546" s="36"/>
      <c r="H546" s="36"/>
      <c r="I546" s="220"/>
      <c r="J546" s="36"/>
      <c r="K546" s="36"/>
      <c r="L546" s="40"/>
      <c r="M546" s="221"/>
      <c r="N546" s="222"/>
      <c r="O546" s="87"/>
      <c r="P546" s="87"/>
      <c r="Q546" s="87"/>
      <c r="R546" s="87"/>
      <c r="S546" s="87"/>
      <c r="T546" s="88"/>
      <c r="U546" s="34"/>
      <c r="V546" s="34"/>
      <c r="W546" s="34"/>
      <c r="X546" s="34"/>
      <c r="Y546" s="34"/>
      <c r="Z546" s="34"/>
      <c r="AA546" s="34"/>
      <c r="AB546" s="34"/>
      <c r="AC546" s="34"/>
      <c r="AD546" s="34"/>
      <c r="AE546" s="34"/>
      <c r="AT546" s="13" t="s">
        <v>137</v>
      </c>
      <c r="AU546" s="13" t="s">
        <v>85</v>
      </c>
    </row>
    <row r="547" s="2" customFormat="1" ht="16.5" customHeight="1">
      <c r="A547" s="34"/>
      <c r="B547" s="35"/>
      <c r="C547" s="203" t="s">
        <v>577</v>
      </c>
      <c r="D547" s="203" t="s">
        <v>131</v>
      </c>
      <c r="E547" s="204" t="s">
        <v>1036</v>
      </c>
      <c r="F547" s="205" t="s">
        <v>1037</v>
      </c>
      <c r="G547" s="206" t="s">
        <v>134</v>
      </c>
      <c r="H547" s="207">
        <v>3</v>
      </c>
      <c r="I547" s="208"/>
      <c r="J547" s="209">
        <f>ROUND(I547*H547,2)</f>
        <v>0</v>
      </c>
      <c r="K547" s="210"/>
      <c r="L547" s="211"/>
      <c r="M547" s="212" t="s">
        <v>1</v>
      </c>
      <c r="N547" s="213" t="s">
        <v>42</v>
      </c>
      <c r="O547" s="87"/>
      <c r="P547" s="214">
        <f>O547*H547</f>
        <v>0</v>
      </c>
      <c r="Q547" s="214">
        <v>0</v>
      </c>
      <c r="R547" s="214">
        <f>Q547*H547</f>
        <v>0</v>
      </c>
      <c r="S547" s="214">
        <v>0</v>
      </c>
      <c r="T547" s="215">
        <f>S547*H547</f>
        <v>0</v>
      </c>
      <c r="U547" s="34"/>
      <c r="V547" s="34"/>
      <c r="W547" s="34"/>
      <c r="X547" s="34"/>
      <c r="Y547" s="34"/>
      <c r="Z547" s="34"/>
      <c r="AA547" s="34"/>
      <c r="AB547" s="34"/>
      <c r="AC547" s="34"/>
      <c r="AD547" s="34"/>
      <c r="AE547" s="34"/>
      <c r="AR547" s="216" t="s">
        <v>135</v>
      </c>
      <c r="AT547" s="216" t="s">
        <v>131</v>
      </c>
      <c r="AU547" s="216" t="s">
        <v>85</v>
      </c>
      <c r="AY547" s="13" t="s">
        <v>130</v>
      </c>
      <c r="BE547" s="217">
        <f>IF(N547="základní",J547,0)</f>
        <v>0</v>
      </c>
      <c r="BF547" s="217">
        <f>IF(N547="snížená",J547,0)</f>
        <v>0</v>
      </c>
      <c r="BG547" s="217">
        <f>IF(N547="zákl. přenesená",J547,0)</f>
        <v>0</v>
      </c>
      <c r="BH547" s="217">
        <f>IF(N547="sníž. přenesená",J547,0)</f>
        <v>0</v>
      </c>
      <c r="BI547" s="217">
        <f>IF(N547="nulová",J547,0)</f>
        <v>0</v>
      </c>
      <c r="BJ547" s="13" t="s">
        <v>85</v>
      </c>
      <c r="BK547" s="217">
        <f>ROUND(I547*H547,2)</f>
        <v>0</v>
      </c>
      <c r="BL547" s="13" t="s">
        <v>136</v>
      </c>
      <c r="BM547" s="216" t="s">
        <v>1038</v>
      </c>
    </row>
    <row r="548" s="2" customFormat="1">
      <c r="A548" s="34"/>
      <c r="B548" s="35"/>
      <c r="C548" s="36"/>
      <c r="D548" s="218" t="s">
        <v>137</v>
      </c>
      <c r="E548" s="36"/>
      <c r="F548" s="219" t="s">
        <v>1039</v>
      </c>
      <c r="G548" s="36"/>
      <c r="H548" s="36"/>
      <c r="I548" s="220"/>
      <c r="J548" s="36"/>
      <c r="K548" s="36"/>
      <c r="L548" s="40"/>
      <c r="M548" s="221"/>
      <c r="N548" s="222"/>
      <c r="O548" s="87"/>
      <c r="P548" s="87"/>
      <c r="Q548" s="87"/>
      <c r="R548" s="87"/>
      <c r="S548" s="87"/>
      <c r="T548" s="88"/>
      <c r="U548" s="34"/>
      <c r="V548" s="34"/>
      <c r="W548" s="34"/>
      <c r="X548" s="34"/>
      <c r="Y548" s="34"/>
      <c r="Z548" s="34"/>
      <c r="AA548" s="34"/>
      <c r="AB548" s="34"/>
      <c r="AC548" s="34"/>
      <c r="AD548" s="34"/>
      <c r="AE548" s="34"/>
      <c r="AT548" s="13" t="s">
        <v>137</v>
      </c>
      <c r="AU548" s="13" t="s">
        <v>85</v>
      </c>
    </row>
    <row r="549" s="2" customFormat="1" ht="16.5" customHeight="1">
      <c r="A549" s="34"/>
      <c r="B549" s="35"/>
      <c r="C549" s="203" t="s">
        <v>1040</v>
      </c>
      <c r="D549" s="203" t="s">
        <v>131</v>
      </c>
      <c r="E549" s="204" t="s">
        <v>1041</v>
      </c>
      <c r="F549" s="205" t="s">
        <v>1042</v>
      </c>
      <c r="G549" s="206" t="s">
        <v>134</v>
      </c>
      <c r="H549" s="207">
        <v>3</v>
      </c>
      <c r="I549" s="208"/>
      <c r="J549" s="209">
        <f>ROUND(I549*H549,2)</f>
        <v>0</v>
      </c>
      <c r="K549" s="210"/>
      <c r="L549" s="211"/>
      <c r="M549" s="212" t="s">
        <v>1</v>
      </c>
      <c r="N549" s="213" t="s">
        <v>42</v>
      </c>
      <c r="O549" s="87"/>
      <c r="P549" s="214">
        <f>O549*H549</f>
        <v>0</v>
      </c>
      <c r="Q549" s="214">
        <v>0</v>
      </c>
      <c r="R549" s="214">
        <f>Q549*H549</f>
        <v>0</v>
      </c>
      <c r="S549" s="214">
        <v>0</v>
      </c>
      <c r="T549" s="215">
        <f>S549*H549</f>
        <v>0</v>
      </c>
      <c r="U549" s="34"/>
      <c r="V549" s="34"/>
      <c r="W549" s="34"/>
      <c r="X549" s="34"/>
      <c r="Y549" s="34"/>
      <c r="Z549" s="34"/>
      <c r="AA549" s="34"/>
      <c r="AB549" s="34"/>
      <c r="AC549" s="34"/>
      <c r="AD549" s="34"/>
      <c r="AE549" s="34"/>
      <c r="AR549" s="216" t="s">
        <v>135</v>
      </c>
      <c r="AT549" s="216" t="s">
        <v>131</v>
      </c>
      <c r="AU549" s="216" t="s">
        <v>85</v>
      </c>
      <c r="AY549" s="13" t="s">
        <v>130</v>
      </c>
      <c r="BE549" s="217">
        <f>IF(N549="základní",J549,0)</f>
        <v>0</v>
      </c>
      <c r="BF549" s="217">
        <f>IF(N549="snížená",J549,0)</f>
        <v>0</v>
      </c>
      <c r="BG549" s="217">
        <f>IF(N549="zákl. přenesená",J549,0)</f>
        <v>0</v>
      </c>
      <c r="BH549" s="217">
        <f>IF(N549="sníž. přenesená",J549,0)</f>
        <v>0</v>
      </c>
      <c r="BI549" s="217">
        <f>IF(N549="nulová",J549,0)</f>
        <v>0</v>
      </c>
      <c r="BJ549" s="13" t="s">
        <v>85</v>
      </c>
      <c r="BK549" s="217">
        <f>ROUND(I549*H549,2)</f>
        <v>0</v>
      </c>
      <c r="BL549" s="13" t="s">
        <v>136</v>
      </c>
      <c r="BM549" s="216" t="s">
        <v>1043</v>
      </c>
    </row>
    <row r="550" s="2" customFormat="1">
      <c r="A550" s="34"/>
      <c r="B550" s="35"/>
      <c r="C550" s="36"/>
      <c r="D550" s="218" t="s">
        <v>137</v>
      </c>
      <c r="E550" s="36"/>
      <c r="F550" s="219" t="s">
        <v>1044</v>
      </c>
      <c r="G550" s="36"/>
      <c r="H550" s="36"/>
      <c r="I550" s="220"/>
      <c r="J550" s="36"/>
      <c r="K550" s="36"/>
      <c r="L550" s="40"/>
      <c r="M550" s="221"/>
      <c r="N550" s="222"/>
      <c r="O550" s="87"/>
      <c r="P550" s="87"/>
      <c r="Q550" s="87"/>
      <c r="R550" s="87"/>
      <c r="S550" s="87"/>
      <c r="T550" s="88"/>
      <c r="U550" s="34"/>
      <c r="V550" s="34"/>
      <c r="W550" s="34"/>
      <c r="X550" s="34"/>
      <c r="Y550" s="34"/>
      <c r="Z550" s="34"/>
      <c r="AA550" s="34"/>
      <c r="AB550" s="34"/>
      <c r="AC550" s="34"/>
      <c r="AD550" s="34"/>
      <c r="AE550" s="34"/>
      <c r="AT550" s="13" t="s">
        <v>137</v>
      </c>
      <c r="AU550" s="13" t="s">
        <v>85</v>
      </c>
    </row>
    <row r="551" s="2" customFormat="1" ht="24.15" customHeight="1">
      <c r="A551" s="34"/>
      <c r="B551" s="35"/>
      <c r="C551" s="203" t="s">
        <v>582</v>
      </c>
      <c r="D551" s="203" t="s">
        <v>131</v>
      </c>
      <c r="E551" s="204" t="s">
        <v>1045</v>
      </c>
      <c r="F551" s="205" t="s">
        <v>1046</v>
      </c>
      <c r="G551" s="206" t="s">
        <v>134</v>
      </c>
      <c r="H551" s="207">
        <v>3</v>
      </c>
      <c r="I551" s="208"/>
      <c r="J551" s="209">
        <f>ROUND(I551*H551,2)</f>
        <v>0</v>
      </c>
      <c r="K551" s="210"/>
      <c r="L551" s="211"/>
      <c r="M551" s="212" t="s">
        <v>1</v>
      </c>
      <c r="N551" s="213" t="s">
        <v>42</v>
      </c>
      <c r="O551" s="87"/>
      <c r="P551" s="214">
        <f>O551*H551</f>
        <v>0</v>
      </c>
      <c r="Q551" s="214">
        <v>0</v>
      </c>
      <c r="R551" s="214">
        <f>Q551*H551</f>
        <v>0</v>
      </c>
      <c r="S551" s="214">
        <v>0</v>
      </c>
      <c r="T551" s="215">
        <f>S551*H551</f>
        <v>0</v>
      </c>
      <c r="U551" s="34"/>
      <c r="V551" s="34"/>
      <c r="W551" s="34"/>
      <c r="X551" s="34"/>
      <c r="Y551" s="34"/>
      <c r="Z551" s="34"/>
      <c r="AA551" s="34"/>
      <c r="AB551" s="34"/>
      <c r="AC551" s="34"/>
      <c r="AD551" s="34"/>
      <c r="AE551" s="34"/>
      <c r="AR551" s="216" t="s">
        <v>135</v>
      </c>
      <c r="AT551" s="216" t="s">
        <v>131</v>
      </c>
      <c r="AU551" s="216" t="s">
        <v>85</v>
      </c>
      <c r="AY551" s="13" t="s">
        <v>130</v>
      </c>
      <c r="BE551" s="217">
        <f>IF(N551="základní",J551,0)</f>
        <v>0</v>
      </c>
      <c r="BF551" s="217">
        <f>IF(N551="snížená",J551,0)</f>
        <v>0</v>
      </c>
      <c r="BG551" s="217">
        <f>IF(N551="zákl. přenesená",J551,0)</f>
        <v>0</v>
      </c>
      <c r="BH551" s="217">
        <f>IF(N551="sníž. přenesená",J551,0)</f>
        <v>0</v>
      </c>
      <c r="BI551" s="217">
        <f>IF(N551="nulová",J551,0)</f>
        <v>0</v>
      </c>
      <c r="BJ551" s="13" t="s">
        <v>85</v>
      </c>
      <c r="BK551" s="217">
        <f>ROUND(I551*H551,2)</f>
        <v>0</v>
      </c>
      <c r="BL551" s="13" t="s">
        <v>136</v>
      </c>
      <c r="BM551" s="216" t="s">
        <v>1047</v>
      </c>
    </row>
    <row r="552" s="2" customFormat="1">
      <c r="A552" s="34"/>
      <c r="B552" s="35"/>
      <c r="C552" s="36"/>
      <c r="D552" s="218" t="s">
        <v>137</v>
      </c>
      <c r="E552" s="36"/>
      <c r="F552" s="219" t="s">
        <v>1048</v>
      </c>
      <c r="G552" s="36"/>
      <c r="H552" s="36"/>
      <c r="I552" s="220"/>
      <c r="J552" s="36"/>
      <c r="K552" s="36"/>
      <c r="L552" s="40"/>
      <c r="M552" s="221"/>
      <c r="N552" s="222"/>
      <c r="O552" s="87"/>
      <c r="P552" s="87"/>
      <c r="Q552" s="87"/>
      <c r="R552" s="87"/>
      <c r="S552" s="87"/>
      <c r="T552" s="88"/>
      <c r="U552" s="34"/>
      <c r="V552" s="34"/>
      <c r="W552" s="34"/>
      <c r="X552" s="34"/>
      <c r="Y552" s="34"/>
      <c r="Z552" s="34"/>
      <c r="AA552" s="34"/>
      <c r="AB552" s="34"/>
      <c r="AC552" s="34"/>
      <c r="AD552" s="34"/>
      <c r="AE552" s="34"/>
      <c r="AT552" s="13" t="s">
        <v>137</v>
      </c>
      <c r="AU552" s="13" t="s">
        <v>85</v>
      </c>
    </row>
    <row r="553" s="11" customFormat="1" ht="25.92" customHeight="1">
      <c r="A553" s="11"/>
      <c r="B553" s="189"/>
      <c r="C553" s="190"/>
      <c r="D553" s="191" t="s">
        <v>76</v>
      </c>
      <c r="E553" s="192" t="s">
        <v>1049</v>
      </c>
      <c r="F553" s="192" t="s">
        <v>1050</v>
      </c>
      <c r="G553" s="190"/>
      <c r="H553" s="190"/>
      <c r="I553" s="193"/>
      <c r="J553" s="194">
        <f>BK553</f>
        <v>0</v>
      </c>
      <c r="K553" s="190"/>
      <c r="L553" s="195"/>
      <c r="M553" s="196"/>
      <c r="N553" s="197"/>
      <c r="O553" s="197"/>
      <c r="P553" s="198">
        <f>SUM(P554:P627)</f>
        <v>0</v>
      </c>
      <c r="Q553" s="197"/>
      <c r="R553" s="198">
        <f>SUM(R554:R627)</f>
        <v>0</v>
      </c>
      <c r="S553" s="197"/>
      <c r="T553" s="199">
        <f>SUM(T554:T627)</f>
        <v>0</v>
      </c>
      <c r="U553" s="11"/>
      <c r="V553" s="11"/>
      <c r="W553" s="11"/>
      <c r="X553" s="11"/>
      <c r="Y553" s="11"/>
      <c r="Z553" s="11"/>
      <c r="AA553" s="11"/>
      <c r="AB553" s="11"/>
      <c r="AC553" s="11"/>
      <c r="AD553" s="11"/>
      <c r="AE553" s="11"/>
      <c r="AR553" s="200" t="s">
        <v>85</v>
      </c>
      <c r="AT553" s="201" t="s">
        <v>76</v>
      </c>
      <c r="AU553" s="201" t="s">
        <v>77</v>
      </c>
      <c r="AY553" s="200" t="s">
        <v>130</v>
      </c>
      <c r="BK553" s="202">
        <f>SUM(BK554:BK627)</f>
        <v>0</v>
      </c>
    </row>
    <row r="554" s="2" customFormat="1" ht="16.5" customHeight="1">
      <c r="A554" s="34"/>
      <c r="B554" s="35"/>
      <c r="C554" s="203" t="s">
        <v>1051</v>
      </c>
      <c r="D554" s="203" t="s">
        <v>131</v>
      </c>
      <c r="E554" s="204" t="s">
        <v>1052</v>
      </c>
      <c r="F554" s="205" t="s">
        <v>1053</v>
      </c>
      <c r="G554" s="206" t="s">
        <v>134</v>
      </c>
      <c r="H554" s="207">
        <v>2</v>
      </c>
      <c r="I554" s="208"/>
      <c r="J554" s="209">
        <f>ROUND(I554*H554,2)</f>
        <v>0</v>
      </c>
      <c r="K554" s="210"/>
      <c r="L554" s="211"/>
      <c r="M554" s="212" t="s">
        <v>1</v>
      </c>
      <c r="N554" s="213" t="s">
        <v>42</v>
      </c>
      <c r="O554" s="87"/>
      <c r="P554" s="214">
        <f>O554*H554</f>
        <v>0</v>
      </c>
      <c r="Q554" s="214">
        <v>0</v>
      </c>
      <c r="R554" s="214">
        <f>Q554*H554</f>
        <v>0</v>
      </c>
      <c r="S554" s="214">
        <v>0</v>
      </c>
      <c r="T554" s="215">
        <f>S554*H554</f>
        <v>0</v>
      </c>
      <c r="U554" s="34"/>
      <c r="V554" s="34"/>
      <c r="W554" s="34"/>
      <c r="X554" s="34"/>
      <c r="Y554" s="34"/>
      <c r="Z554" s="34"/>
      <c r="AA554" s="34"/>
      <c r="AB554" s="34"/>
      <c r="AC554" s="34"/>
      <c r="AD554" s="34"/>
      <c r="AE554" s="34"/>
      <c r="AR554" s="216" t="s">
        <v>135</v>
      </c>
      <c r="AT554" s="216" t="s">
        <v>131</v>
      </c>
      <c r="AU554" s="216" t="s">
        <v>85</v>
      </c>
      <c r="AY554" s="13" t="s">
        <v>130</v>
      </c>
      <c r="BE554" s="217">
        <f>IF(N554="základní",J554,0)</f>
        <v>0</v>
      </c>
      <c r="BF554" s="217">
        <f>IF(N554="snížená",J554,0)</f>
        <v>0</v>
      </c>
      <c r="BG554" s="217">
        <f>IF(N554="zákl. přenesená",J554,0)</f>
        <v>0</v>
      </c>
      <c r="BH554" s="217">
        <f>IF(N554="sníž. přenesená",J554,0)</f>
        <v>0</v>
      </c>
      <c r="BI554" s="217">
        <f>IF(N554="nulová",J554,0)</f>
        <v>0</v>
      </c>
      <c r="BJ554" s="13" t="s">
        <v>85</v>
      </c>
      <c r="BK554" s="217">
        <f>ROUND(I554*H554,2)</f>
        <v>0</v>
      </c>
      <c r="BL554" s="13" t="s">
        <v>136</v>
      </c>
      <c r="BM554" s="216" t="s">
        <v>1054</v>
      </c>
    </row>
    <row r="555" s="2" customFormat="1">
      <c r="A555" s="34"/>
      <c r="B555" s="35"/>
      <c r="C555" s="36"/>
      <c r="D555" s="218" t="s">
        <v>137</v>
      </c>
      <c r="E555" s="36"/>
      <c r="F555" s="219" t="s">
        <v>1055</v>
      </c>
      <c r="G555" s="36"/>
      <c r="H555" s="36"/>
      <c r="I555" s="220"/>
      <c r="J555" s="36"/>
      <c r="K555" s="36"/>
      <c r="L555" s="40"/>
      <c r="M555" s="221"/>
      <c r="N555" s="222"/>
      <c r="O555" s="87"/>
      <c r="P555" s="87"/>
      <c r="Q555" s="87"/>
      <c r="R555" s="87"/>
      <c r="S555" s="87"/>
      <c r="T555" s="88"/>
      <c r="U555" s="34"/>
      <c r="V555" s="34"/>
      <c r="W555" s="34"/>
      <c r="X555" s="34"/>
      <c r="Y555" s="34"/>
      <c r="Z555" s="34"/>
      <c r="AA555" s="34"/>
      <c r="AB555" s="34"/>
      <c r="AC555" s="34"/>
      <c r="AD555" s="34"/>
      <c r="AE555" s="34"/>
      <c r="AT555" s="13" t="s">
        <v>137</v>
      </c>
      <c r="AU555" s="13" t="s">
        <v>85</v>
      </c>
    </row>
    <row r="556" s="2" customFormat="1" ht="16.5" customHeight="1">
      <c r="A556" s="34"/>
      <c r="B556" s="35"/>
      <c r="C556" s="203" t="s">
        <v>586</v>
      </c>
      <c r="D556" s="203" t="s">
        <v>131</v>
      </c>
      <c r="E556" s="204" t="s">
        <v>1056</v>
      </c>
      <c r="F556" s="205" t="s">
        <v>1057</v>
      </c>
      <c r="G556" s="206" t="s">
        <v>134</v>
      </c>
      <c r="H556" s="207">
        <v>2</v>
      </c>
      <c r="I556" s="208"/>
      <c r="J556" s="209">
        <f>ROUND(I556*H556,2)</f>
        <v>0</v>
      </c>
      <c r="K556" s="210"/>
      <c r="L556" s="211"/>
      <c r="M556" s="212" t="s">
        <v>1</v>
      </c>
      <c r="N556" s="213" t="s">
        <v>42</v>
      </c>
      <c r="O556" s="87"/>
      <c r="P556" s="214">
        <f>O556*H556</f>
        <v>0</v>
      </c>
      <c r="Q556" s="214">
        <v>0</v>
      </c>
      <c r="R556" s="214">
        <f>Q556*H556</f>
        <v>0</v>
      </c>
      <c r="S556" s="214">
        <v>0</v>
      </c>
      <c r="T556" s="215">
        <f>S556*H556</f>
        <v>0</v>
      </c>
      <c r="U556" s="34"/>
      <c r="V556" s="34"/>
      <c r="W556" s="34"/>
      <c r="X556" s="34"/>
      <c r="Y556" s="34"/>
      <c r="Z556" s="34"/>
      <c r="AA556" s="34"/>
      <c r="AB556" s="34"/>
      <c r="AC556" s="34"/>
      <c r="AD556" s="34"/>
      <c r="AE556" s="34"/>
      <c r="AR556" s="216" t="s">
        <v>135</v>
      </c>
      <c r="AT556" s="216" t="s">
        <v>131</v>
      </c>
      <c r="AU556" s="216" t="s">
        <v>85</v>
      </c>
      <c r="AY556" s="13" t="s">
        <v>130</v>
      </c>
      <c r="BE556" s="217">
        <f>IF(N556="základní",J556,0)</f>
        <v>0</v>
      </c>
      <c r="BF556" s="217">
        <f>IF(N556="snížená",J556,0)</f>
        <v>0</v>
      </c>
      <c r="BG556" s="217">
        <f>IF(N556="zákl. přenesená",J556,0)</f>
        <v>0</v>
      </c>
      <c r="BH556" s="217">
        <f>IF(N556="sníž. přenesená",J556,0)</f>
        <v>0</v>
      </c>
      <c r="BI556" s="217">
        <f>IF(N556="nulová",J556,0)</f>
        <v>0</v>
      </c>
      <c r="BJ556" s="13" t="s">
        <v>85</v>
      </c>
      <c r="BK556" s="217">
        <f>ROUND(I556*H556,2)</f>
        <v>0</v>
      </c>
      <c r="BL556" s="13" t="s">
        <v>136</v>
      </c>
      <c r="BM556" s="216" t="s">
        <v>1058</v>
      </c>
    </row>
    <row r="557" s="2" customFormat="1">
      <c r="A557" s="34"/>
      <c r="B557" s="35"/>
      <c r="C557" s="36"/>
      <c r="D557" s="218" t="s">
        <v>137</v>
      </c>
      <c r="E557" s="36"/>
      <c r="F557" s="219" t="s">
        <v>1059</v>
      </c>
      <c r="G557" s="36"/>
      <c r="H557" s="36"/>
      <c r="I557" s="220"/>
      <c r="J557" s="36"/>
      <c r="K557" s="36"/>
      <c r="L557" s="40"/>
      <c r="M557" s="221"/>
      <c r="N557" s="222"/>
      <c r="O557" s="87"/>
      <c r="P557" s="87"/>
      <c r="Q557" s="87"/>
      <c r="R557" s="87"/>
      <c r="S557" s="87"/>
      <c r="T557" s="88"/>
      <c r="U557" s="34"/>
      <c r="V557" s="34"/>
      <c r="W557" s="34"/>
      <c r="X557" s="34"/>
      <c r="Y557" s="34"/>
      <c r="Z557" s="34"/>
      <c r="AA557" s="34"/>
      <c r="AB557" s="34"/>
      <c r="AC557" s="34"/>
      <c r="AD557" s="34"/>
      <c r="AE557" s="34"/>
      <c r="AT557" s="13" t="s">
        <v>137</v>
      </c>
      <c r="AU557" s="13" t="s">
        <v>85</v>
      </c>
    </row>
    <row r="558" s="2" customFormat="1" ht="16.5" customHeight="1">
      <c r="A558" s="34"/>
      <c r="B558" s="35"/>
      <c r="C558" s="203" t="s">
        <v>1060</v>
      </c>
      <c r="D558" s="203" t="s">
        <v>131</v>
      </c>
      <c r="E558" s="204" t="s">
        <v>1061</v>
      </c>
      <c r="F558" s="205" t="s">
        <v>1062</v>
      </c>
      <c r="G558" s="206" t="s">
        <v>134</v>
      </c>
      <c r="H558" s="207">
        <v>2</v>
      </c>
      <c r="I558" s="208"/>
      <c r="J558" s="209">
        <f>ROUND(I558*H558,2)</f>
        <v>0</v>
      </c>
      <c r="K558" s="210"/>
      <c r="L558" s="211"/>
      <c r="M558" s="212" t="s">
        <v>1</v>
      </c>
      <c r="N558" s="213" t="s">
        <v>42</v>
      </c>
      <c r="O558" s="87"/>
      <c r="P558" s="214">
        <f>O558*H558</f>
        <v>0</v>
      </c>
      <c r="Q558" s="214">
        <v>0</v>
      </c>
      <c r="R558" s="214">
        <f>Q558*H558</f>
        <v>0</v>
      </c>
      <c r="S558" s="214">
        <v>0</v>
      </c>
      <c r="T558" s="215">
        <f>S558*H558</f>
        <v>0</v>
      </c>
      <c r="U558" s="34"/>
      <c r="V558" s="34"/>
      <c r="W558" s="34"/>
      <c r="X558" s="34"/>
      <c r="Y558" s="34"/>
      <c r="Z558" s="34"/>
      <c r="AA558" s="34"/>
      <c r="AB558" s="34"/>
      <c r="AC558" s="34"/>
      <c r="AD558" s="34"/>
      <c r="AE558" s="34"/>
      <c r="AR558" s="216" t="s">
        <v>135</v>
      </c>
      <c r="AT558" s="216" t="s">
        <v>131</v>
      </c>
      <c r="AU558" s="216" t="s">
        <v>85</v>
      </c>
      <c r="AY558" s="13" t="s">
        <v>130</v>
      </c>
      <c r="BE558" s="217">
        <f>IF(N558="základní",J558,0)</f>
        <v>0</v>
      </c>
      <c r="BF558" s="217">
        <f>IF(N558="snížená",J558,0)</f>
        <v>0</v>
      </c>
      <c r="BG558" s="217">
        <f>IF(N558="zákl. přenesená",J558,0)</f>
        <v>0</v>
      </c>
      <c r="BH558" s="217">
        <f>IF(N558="sníž. přenesená",J558,0)</f>
        <v>0</v>
      </c>
      <c r="BI558" s="217">
        <f>IF(N558="nulová",J558,0)</f>
        <v>0</v>
      </c>
      <c r="BJ558" s="13" t="s">
        <v>85</v>
      </c>
      <c r="BK558" s="217">
        <f>ROUND(I558*H558,2)</f>
        <v>0</v>
      </c>
      <c r="BL558" s="13" t="s">
        <v>136</v>
      </c>
      <c r="BM558" s="216" t="s">
        <v>1063</v>
      </c>
    </row>
    <row r="559" s="2" customFormat="1">
      <c r="A559" s="34"/>
      <c r="B559" s="35"/>
      <c r="C559" s="36"/>
      <c r="D559" s="218" t="s">
        <v>137</v>
      </c>
      <c r="E559" s="36"/>
      <c r="F559" s="219" t="s">
        <v>1064</v>
      </c>
      <c r="G559" s="36"/>
      <c r="H559" s="36"/>
      <c r="I559" s="220"/>
      <c r="J559" s="36"/>
      <c r="K559" s="36"/>
      <c r="L559" s="40"/>
      <c r="M559" s="221"/>
      <c r="N559" s="222"/>
      <c r="O559" s="87"/>
      <c r="P559" s="87"/>
      <c r="Q559" s="87"/>
      <c r="R559" s="87"/>
      <c r="S559" s="87"/>
      <c r="T559" s="88"/>
      <c r="U559" s="34"/>
      <c r="V559" s="34"/>
      <c r="W559" s="34"/>
      <c r="X559" s="34"/>
      <c r="Y559" s="34"/>
      <c r="Z559" s="34"/>
      <c r="AA559" s="34"/>
      <c r="AB559" s="34"/>
      <c r="AC559" s="34"/>
      <c r="AD559" s="34"/>
      <c r="AE559" s="34"/>
      <c r="AT559" s="13" t="s">
        <v>137</v>
      </c>
      <c r="AU559" s="13" t="s">
        <v>85</v>
      </c>
    </row>
    <row r="560" s="2" customFormat="1" ht="16.5" customHeight="1">
      <c r="A560" s="34"/>
      <c r="B560" s="35"/>
      <c r="C560" s="203" t="s">
        <v>591</v>
      </c>
      <c r="D560" s="203" t="s">
        <v>131</v>
      </c>
      <c r="E560" s="204" t="s">
        <v>1065</v>
      </c>
      <c r="F560" s="205" t="s">
        <v>1066</v>
      </c>
      <c r="G560" s="206" t="s">
        <v>134</v>
      </c>
      <c r="H560" s="207">
        <v>2</v>
      </c>
      <c r="I560" s="208"/>
      <c r="J560" s="209">
        <f>ROUND(I560*H560,2)</f>
        <v>0</v>
      </c>
      <c r="K560" s="210"/>
      <c r="L560" s="211"/>
      <c r="M560" s="212" t="s">
        <v>1</v>
      </c>
      <c r="N560" s="213" t="s">
        <v>42</v>
      </c>
      <c r="O560" s="87"/>
      <c r="P560" s="214">
        <f>O560*H560</f>
        <v>0</v>
      </c>
      <c r="Q560" s="214">
        <v>0</v>
      </c>
      <c r="R560" s="214">
        <f>Q560*H560</f>
        <v>0</v>
      </c>
      <c r="S560" s="214">
        <v>0</v>
      </c>
      <c r="T560" s="215">
        <f>S560*H560</f>
        <v>0</v>
      </c>
      <c r="U560" s="34"/>
      <c r="V560" s="34"/>
      <c r="W560" s="34"/>
      <c r="X560" s="34"/>
      <c r="Y560" s="34"/>
      <c r="Z560" s="34"/>
      <c r="AA560" s="34"/>
      <c r="AB560" s="34"/>
      <c r="AC560" s="34"/>
      <c r="AD560" s="34"/>
      <c r="AE560" s="34"/>
      <c r="AR560" s="216" t="s">
        <v>135</v>
      </c>
      <c r="AT560" s="216" t="s">
        <v>131</v>
      </c>
      <c r="AU560" s="216" t="s">
        <v>85</v>
      </c>
      <c r="AY560" s="13" t="s">
        <v>130</v>
      </c>
      <c r="BE560" s="217">
        <f>IF(N560="základní",J560,0)</f>
        <v>0</v>
      </c>
      <c r="BF560" s="217">
        <f>IF(N560="snížená",J560,0)</f>
        <v>0</v>
      </c>
      <c r="BG560" s="217">
        <f>IF(N560="zákl. přenesená",J560,0)</f>
        <v>0</v>
      </c>
      <c r="BH560" s="217">
        <f>IF(N560="sníž. přenesená",J560,0)</f>
        <v>0</v>
      </c>
      <c r="BI560" s="217">
        <f>IF(N560="nulová",J560,0)</f>
        <v>0</v>
      </c>
      <c r="BJ560" s="13" t="s">
        <v>85</v>
      </c>
      <c r="BK560" s="217">
        <f>ROUND(I560*H560,2)</f>
        <v>0</v>
      </c>
      <c r="BL560" s="13" t="s">
        <v>136</v>
      </c>
      <c r="BM560" s="216" t="s">
        <v>1067</v>
      </c>
    </row>
    <row r="561" s="2" customFormat="1">
      <c r="A561" s="34"/>
      <c r="B561" s="35"/>
      <c r="C561" s="36"/>
      <c r="D561" s="218" t="s">
        <v>137</v>
      </c>
      <c r="E561" s="36"/>
      <c r="F561" s="219" t="s">
        <v>1068</v>
      </c>
      <c r="G561" s="36"/>
      <c r="H561" s="36"/>
      <c r="I561" s="220"/>
      <c r="J561" s="36"/>
      <c r="K561" s="36"/>
      <c r="L561" s="40"/>
      <c r="M561" s="221"/>
      <c r="N561" s="222"/>
      <c r="O561" s="87"/>
      <c r="P561" s="87"/>
      <c r="Q561" s="87"/>
      <c r="R561" s="87"/>
      <c r="S561" s="87"/>
      <c r="T561" s="88"/>
      <c r="U561" s="34"/>
      <c r="V561" s="34"/>
      <c r="W561" s="34"/>
      <c r="X561" s="34"/>
      <c r="Y561" s="34"/>
      <c r="Z561" s="34"/>
      <c r="AA561" s="34"/>
      <c r="AB561" s="34"/>
      <c r="AC561" s="34"/>
      <c r="AD561" s="34"/>
      <c r="AE561" s="34"/>
      <c r="AT561" s="13" t="s">
        <v>137</v>
      </c>
      <c r="AU561" s="13" t="s">
        <v>85</v>
      </c>
    </row>
    <row r="562" s="2" customFormat="1" ht="16.5" customHeight="1">
      <c r="A562" s="34"/>
      <c r="B562" s="35"/>
      <c r="C562" s="203" t="s">
        <v>1069</v>
      </c>
      <c r="D562" s="203" t="s">
        <v>131</v>
      </c>
      <c r="E562" s="204" t="s">
        <v>1070</v>
      </c>
      <c r="F562" s="205" t="s">
        <v>1071</v>
      </c>
      <c r="G562" s="206" t="s">
        <v>134</v>
      </c>
      <c r="H562" s="207">
        <v>2</v>
      </c>
      <c r="I562" s="208"/>
      <c r="J562" s="209">
        <f>ROUND(I562*H562,2)</f>
        <v>0</v>
      </c>
      <c r="K562" s="210"/>
      <c r="L562" s="211"/>
      <c r="M562" s="212" t="s">
        <v>1</v>
      </c>
      <c r="N562" s="213" t="s">
        <v>42</v>
      </c>
      <c r="O562" s="87"/>
      <c r="P562" s="214">
        <f>O562*H562</f>
        <v>0</v>
      </c>
      <c r="Q562" s="214">
        <v>0</v>
      </c>
      <c r="R562" s="214">
        <f>Q562*H562</f>
        <v>0</v>
      </c>
      <c r="S562" s="214">
        <v>0</v>
      </c>
      <c r="T562" s="215">
        <f>S562*H562</f>
        <v>0</v>
      </c>
      <c r="U562" s="34"/>
      <c r="V562" s="34"/>
      <c r="W562" s="34"/>
      <c r="X562" s="34"/>
      <c r="Y562" s="34"/>
      <c r="Z562" s="34"/>
      <c r="AA562" s="34"/>
      <c r="AB562" s="34"/>
      <c r="AC562" s="34"/>
      <c r="AD562" s="34"/>
      <c r="AE562" s="34"/>
      <c r="AR562" s="216" t="s">
        <v>135</v>
      </c>
      <c r="AT562" s="216" t="s">
        <v>131</v>
      </c>
      <c r="AU562" s="216" t="s">
        <v>85</v>
      </c>
      <c r="AY562" s="13" t="s">
        <v>130</v>
      </c>
      <c r="BE562" s="217">
        <f>IF(N562="základní",J562,0)</f>
        <v>0</v>
      </c>
      <c r="BF562" s="217">
        <f>IF(N562="snížená",J562,0)</f>
        <v>0</v>
      </c>
      <c r="BG562" s="217">
        <f>IF(N562="zákl. přenesená",J562,0)</f>
        <v>0</v>
      </c>
      <c r="BH562" s="217">
        <f>IF(N562="sníž. přenesená",J562,0)</f>
        <v>0</v>
      </c>
      <c r="BI562" s="217">
        <f>IF(N562="nulová",J562,0)</f>
        <v>0</v>
      </c>
      <c r="BJ562" s="13" t="s">
        <v>85</v>
      </c>
      <c r="BK562" s="217">
        <f>ROUND(I562*H562,2)</f>
        <v>0</v>
      </c>
      <c r="BL562" s="13" t="s">
        <v>136</v>
      </c>
      <c r="BM562" s="216" t="s">
        <v>1072</v>
      </c>
    </row>
    <row r="563" s="2" customFormat="1">
      <c r="A563" s="34"/>
      <c r="B563" s="35"/>
      <c r="C563" s="36"/>
      <c r="D563" s="218" t="s">
        <v>137</v>
      </c>
      <c r="E563" s="36"/>
      <c r="F563" s="219" t="s">
        <v>1073</v>
      </c>
      <c r="G563" s="36"/>
      <c r="H563" s="36"/>
      <c r="I563" s="220"/>
      <c r="J563" s="36"/>
      <c r="K563" s="36"/>
      <c r="L563" s="40"/>
      <c r="M563" s="221"/>
      <c r="N563" s="222"/>
      <c r="O563" s="87"/>
      <c r="P563" s="87"/>
      <c r="Q563" s="87"/>
      <c r="R563" s="87"/>
      <c r="S563" s="87"/>
      <c r="T563" s="88"/>
      <c r="U563" s="34"/>
      <c r="V563" s="34"/>
      <c r="W563" s="34"/>
      <c r="X563" s="34"/>
      <c r="Y563" s="34"/>
      <c r="Z563" s="34"/>
      <c r="AA563" s="34"/>
      <c r="AB563" s="34"/>
      <c r="AC563" s="34"/>
      <c r="AD563" s="34"/>
      <c r="AE563" s="34"/>
      <c r="AT563" s="13" t="s">
        <v>137</v>
      </c>
      <c r="AU563" s="13" t="s">
        <v>85</v>
      </c>
    </row>
    <row r="564" s="2" customFormat="1" ht="16.5" customHeight="1">
      <c r="A564" s="34"/>
      <c r="B564" s="35"/>
      <c r="C564" s="203" t="s">
        <v>595</v>
      </c>
      <c r="D564" s="203" t="s">
        <v>131</v>
      </c>
      <c r="E564" s="204" t="s">
        <v>1074</v>
      </c>
      <c r="F564" s="205" t="s">
        <v>1075</v>
      </c>
      <c r="G564" s="206" t="s">
        <v>134</v>
      </c>
      <c r="H564" s="207">
        <v>2</v>
      </c>
      <c r="I564" s="208"/>
      <c r="J564" s="209">
        <f>ROUND(I564*H564,2)</f>
        <v>0</v>
      </c>
      <c r="K564" s="210"/>
      <c r="L564" s="211"/>
      <c r="M564" s="212" t="s">
        <v>1</v>
      </c>
      <c r="N564" s="213" t="s">
        <v>42</v>
      </c>
      <c r="O564" s="87"/>
      <c r="P564" s="214">
        <f>O564*H564</f>
        <v>0</v>
      </c>
      <c r="Q564" s="214">
        <v>0</v>
      </c>
      <c r="R564" s="214">
        <f>Q564*H564</f>
        <v>0</v>
      </c>
      <c r="S564" s="214">
        <v>0</v>
      </c>
      <c r="T564" s="215">
        <f>S564*H564</f>
        <v>0</v>
      </c>
      <c r="U564" s="34"/>
      <c r="V564" s="34"/>
      <c r="W564" s="34"/>
      <c r="X564" s="34"/>
      <c r="Y564" s="34"/>
      <c r="Z564" s="34"/>
      <c r="AA564" s="34"/>
      <c r="AB564" s="34"/>
      <c r="AC564" s="34"/>
      <c r="AD564" s="34"/>
      <c r="AE564" s="34"/>
      <c r="AR564" s="216" t="s">
        <v>135</v>
      </c>
      <c r="AT564" s="216" t="s">
        <v>131</v>
      </c>
      <c r="AU564" s="216" t="s">
        <v>85</v>
      </c>
      <c r="AY564" s="13" t="s">
        <v>130</v>
      </c>
      <c r="BE564" s="217">
        <f>IF(N564="základní",J564,0)</f>
        <v>0</v>
      </c>
      <c r="BF564" s="217">
        <f>IF(N564="snížená",J564,0)</f>
        <v>0</v>
      </c>
      <c r="BG564" s="217">
        <f>IF(N564="zákl. přenesená",J564,0)</f>
        <v>0</v>
      </c>
      <c r="BH564" s="217">
        <f>IF(N564="sníž. přenesená",J564,0)</f>
        <v>0</v>
      </c>
      <c r="BI564" s="217">
        <f>IF(N564="nulová",J564,0)</f>
        <v>0</v>
      </c>
      <c r="BJ564" s="13" t="s">
        <v>85</v>
      </c>
      <c r="BK564" s="217">
        <f>ROUND(I564*H564,2)</f>
        <v>0</v>
      </c>
      <c r="BL564" s="13" t="s">
        <v>136</v>
      </c>
      <c r="BM564" s="216" t="s">
        <v>1076</v>
      </c>
    </row>
    <row r="565" s="2" customFormat="1">
      <c r="A565" s="34"/>
      <c r="B565" s="35"/>
      <c r="C565" s="36"/>
      <c r="D565" s="218" t="s">
        <v>137</v>
      </c>
      <c r="E565" s="36"/>
      <c r="F565" s="219" t="s">
        <v>1077</v>
      </c>
      <c r="G565" s="36"/>
      <c r="H565" s="36"/>
      <c r="I565" s="220"/>
      <c r="J565" s="36"/>
      <c r="K565" s="36"/>
      <c r="L565" s="40"/>
      <c r="M565" s="221"/>
      <c r="N565" s="222"/>
      <c r="O565" s="87"/>
      <c r="P565" s="87"/>
      <c r="Q565" s="87"/>
      <c r="R565" s="87"/>
      <c r="S565" s="87"/>
      <c r="T565" s="88"/>
      <c r="U565" s="34"/>
      <c r="V565" s="34"/>
      <c r="W565" s="34"/>
      <c r="X565" s="34"/>
      <c r="Y565" s="34"/>
      <c r="Z565" s="34"/>
      <c r="AA565" s="34"/>
      <c r="AB565" s="34"/>
      <c r="AC565" s="34"/>
      <c r="AD565" s="34"/>
      <c r="AE565" s="34"/>
      <c r="AT565" s="13" t="s">
        <v>137</v>
      </c>
      <c r="AU565" s="13" t="s">
        <v>85</v>
      </c>
    </row>
    <row r="566" s="2" customFormat="1" ht="16.5" customHeight="1">
      <c r="A566" s="34"/>
      <c r="B566" s="35"/>
      <c r="C566" s="203" t="s">
        <v>1078</v>
      </c>
      <c r="D566" s="203" t="s">
        <v>131</v>
      </c>
      <c r="E566" s="204" t="s">
        <v>1079</v>
      </c>
      <c r="F566" s="205" t="s">
        <v>1080</v>
      </c>
      <c r="G566" s="206" t="s">
        <v>134</v>
      </c>
      <c r="H566" s="207">
        <v>2</v>
      </c>
      <c r="I566" s="208"/>
      <c r="J566" s="209">
        <f>ROUND(I566*H566,2)</f>
        <v>0</v>
      </c>
      <c r="K566" s="210"/>
      <c r="L566" s="211"/>
      <c r="M566" s="212" t="s">
        <v>1</v>
      </c>
      <c r="N566" s="213" t="s">
        <v>42</v>
      </c>
      <c r="O566" s="87"/>
      <c r="P566" s="214">
        <f>O566*H566</f>
        <v>0</v>
      </c>
      <c r="Q566" s="214">
        <v>0</v>
      </c>
      <c r="R566" s="214">
        <f>Q566*H566</f>
        <v>0</v>
      </c>
      <c r="S566" s="214">
        <v>0</v>
      </c>
      <c r="T566" s="215">
        <f>S566*H566</f>
        <v>0</v>
      </c>
      <c r="U566" s="34"/>
      <c r="V566" s="34"/>
      <c r="W566" s="34"/>
      <c r="X566" s="34"/>
      <c r="Y566" s="34"/>
      <c r="Z566" s="34"/>
      <c r="AA566" s="34"/>
      <c r="AB566" s="34"/>
      <c r="AC566" s="34"/>
      <c r="AD566" s="34"/>
      <c r="AE566" s="34"/>
      <c r="AR566" s="216" t="s">
        <v>135</v>
      </c>
      <c r="AT566" s="216" t="s">
        <v>131</v>
      </c>
      <c r="AU566" s="216" t="s">
        <v>85</v>
      </c>
      <c r="AY566" s="13" t="s">
        <v>130</v>
      </c>
      <c r="BE566" s="217">
        <f>IF(N566="základní",J566,0)</f>
        <v>0</v>
      </c>
      <c r="BF566" s="217">
        <f>IF(N566="snížená",J566,0)</f>
        <v>0</v>
      </c>
      <c r="BG566" s="217">
        <f>IF(N566="zákl. přenesená",J566,0)</f>
        <v>0</v>
      </c>
      <c r="BH566" s="217">
        <f>IF(N566="sníž. přenesená",J566,0)</f>
        <v>0</v>
      </c>
      <c r="BI566" s="217">
        <f>IF(N566="nulová",J566,0)</f>
        <v>0</v>
      </c>
      <c r="BJ566" s="13" t="s">
        <v>85</v>
      </c>
      <c r="BK566" s="217">
        <f>ROUND(I566*H566,2)</f>
        <v>0</v>
      </c>
      <c r="BL566" s="13" t="s">
        <v>136</v>
      </c>
      <c r="BM566" s="216" t="s">
        <v>1081</v>
      </c>
    </row>
    <row r="567" s="2" customFormat="1">
      <c r="A567" s="34"/>
      <c r="B567" s="35"/>
      <c r="C567" s="36"/>
      <c r="D567" s="218" t="s">
        <v>137</v>
      </c>
      <c r="E567" s="36"/>
      <c r="F567" s="219" t="s">
        <v>1082</v>
      </c>
      <c r="G567" s="36"/>
      <c r="H567" s="36"/>
      <c r="I567" s="220"/>
      <c r="J567" s="36"/>
      <c r="K567" s="36"/>
      <c r="L567" s="40"/>
      <c r="M567" s="221"/>
      <c r="N567" s="222"/>
      <c r="O567" s="87"/>
      <c r="P567" s="87"/>
      <c r="Q567" s="87"/>
      <c r="R567" s="87"/>
      <c r="S567" s="87"/>
      <c r="T567" s="88"/>
      <c r="U567" s="34"/>
      <c r="V567" s="34"/>
      <c r="W567" s="34"/>
      <c r="X567" s="34"/>
      <c r="Y567" s="34"/>
      <c r="Z567" s="34"/>
      <c r="AA567" s="34"/>
      <c r="AB567" s="34"/>
      <c r="AC567" s="34"/>
      <c r="AD567" s="34"/>
      <c r="AE567" s="34"/>
      <c r="AT567" s="13" t="s">
        <v>137</v>
      </c>
      <c r="AU567" s="13" t="s">
        <v>85</v>
      </c>
    </row>
    <row r="568" s="2" customFormat="1" ht="16.5" customHeight="1">
      <c r="A568" s="34"/>
      <c r="B568" s="35"/>
      <c r="C568" s="203" t="s">
        <v>600</v>
      </c>
      <c r="D568" s="203" t="s">
        <v>131</v>
      </c>
      <c r="E568" s="204" t="s">
        <v>1083</v>
      </c>
      <c r="F568" s="205" t="s">
        <v>1084</v>
      </c>
      <c r="G568" s="206" t="s">
        <v>134</v>
      </c>
      <c r="H568" s="207">
        <v>2</v>
      </c>
      <c r="I568" s="208"/>
      <c r="J568" s="209">
        <f>ROUND(I568*H568,2)</f>
        <v>0</v>
      </c>
      <c r="K568" s="210"/>
      <c r="L568" s="211"/>
      <c r="M568" s="212" t="s">
        <v>1</v>
      </c>
      <c r="N568" s="213" t="s">
        <v>42</v>
      </c>
      <c r="O568" s="87"/>
      <c r="P568" s="214">
        <f>O568*H568</f>
        <v>0</v>
      </c>
      <c r="Q568" s="214">
        <v>0</v>
      </c>
      <c r="R568" s="214">
        <f>Q568*H568</f>
        <v>0</v>
      </c>
      <c r="S568" s="214">
        <v>0</v>
      </c>
      <c r="T568" s="215">
        <f>S568*H568</f>
        <v>0</v>
      </c>
      <c r="U568" s="34"/>
      <c r="V568" s="34"/>
      <c r="W568" s="34"/>
      <c r="X568" s="34"/>
      <c r="Y568" s="34"/>
      <c r="Z568" s="34"/>
      <c r="AA568" s="34"/>
      <c r="AB568" s="34"/>
      <c r="AC568" s="34"/>
      <c r="AD568" s="34"/>
      <c r="AE568" s="34"/>
      <c r="AR568" s="216" t="s">
        <v>135</v>
      </c>
      <c r="AT568" s="216" t="s">
        <v>131</v>
      </c>
      <c r="AU568" s="216" t="s">
        <v>85</v>
      </c>
      <c r="AY568" s="13" t="s">
        <v>130</v>
      </c>
      <c r="BE568" s="217">
        <f>IF(N568="základní",J568,0)</f>
        <v>0</v>
      </c>
      <c r="BF568" s="217">
        <f>IF(N568="snížená",J568,0)</f>
        <v>0</v>
      </c>
      <c r="BG568" s="217">
        <f>IF(N568="zákl. přenesená",J568,0)</f>
        <v>0</v>
      </c>
      <c r="BH568" s="217">
        <f>IF(N568="sníž. přenesená",J568,0)</f>
        <v>0</v>
      </c>
      <c r="BI568" s="217">
        <f>IF(N568="nulová",J568,0)</f>
        <v>0</v>
      </c>
      <c r="BJ568" s="13" t="s">
        <v>85</v>
      </c>
      <c r="BK568" s="217">
        <f>ROUND(I568*H568,2)</f>
        <v>0</v>
      </c>
      <c r="BL568" s="13" t="s">
        <v>136</v>
      </c>
      <c r="BM568" s="216" t="s">
        <v>1085</v>
      </c>
    </row>
    <row r="569" s="2" customFormat="1">
      <c r="A569" s="34"/>
      <c r="B569" s="35"/>
      <c r="C569" s="36"/>
      <c r="D569" s="218" t="s">
        <v>137</v>
      </c>
      <c r="E569" s="36"/>
      <c r="F569" s="219" t="s">
        <v>1086</v>
      </c>
      <c r="G569" s="36"/>
      <c r="H569" s="36"/>
      <c r="I569" s="220"/>
      <c r="J569" s="36"/>
      <c r="K569" s="36"/>
      <c r="L569" s="40"/>
      <c r="M569" s="221"/>
      <c r="N569" s="222"/>
      <c r="O569" s="87"/>
      <c r="P569" s="87"/>
      <c r="Q569" s="87"/>
      <c r="R569" s="87"/>
      <c r="S569" s="87"/>
      <c r="T569" s="88"/>
      <c r="U569" s="34"/>
      <c r="V569" s="34"/>
      <c r="W569" s="34"/>
      <c r="X569" s="34"/>
      <c r="Y569" s="34"/>
      <c r="Z569" s="34"/>
      <c r="AA569" s="34"/>
      <c r="AB569" s="34"/>
      <c r="AC569" s="34"/>
      <c r="AD569" s="34"/>
      <c r="AE569" s="34"/>
      <c r="AT569" s="13" t="s">
        <v>137</v>
      </c>
      <c r="AU569" s="13" t="s">
        <v>85</v>
      </c>
    </row>
    <row r="570" s="2" customFormat="1" ht="16.5" customHeight="1">
      <c r="A570" s="34"/>
      <c r="B570" s="35"/>
      <c r="C570" s="203" t="s">
        <v>1087</v>
      </c>
      <c r="D570" s="203" t="s">
        <v>131</v>
      </c>
      <c r="E570" s="204" t="s">
        <v>1088</v>
      </c>
      <c r="F570" s="205" t="s">
        <v>1089</v>
      </c>
      <c r="G570" s="206" t="s">
        <v>134</v>
      </c>
      <c r="H570" s="207">
        <v>2</v>
      </c>
      <c r="I570" s="208"/>
      <c r="J570" s="209">
        <f>ROUND(I570*H570,2)</f>
        <v>0</v>
      </c>
      <c r="K570" s="210"/>
      <c r="L570" s="211"/>
      <c r="M570" s="212" t="s">
        <v>1</v>
      </c>
      <c r="N570" s="213" t="s">
        <v>42</v>
      </c>
      <c r="O570" s="87"/>
      <c r="P570" s="214">
        <f>O570*H570</f>
        <v>0</v>
      </c>
      <c r="Q570" s="214">
        <v>0</v>
      </c>
      <c r="R570" s="214">
        <f>Q570*H570</f>
        <v>0</v>
      </c>
      <c r="S570" s="214">
        <v>0</v>
      </c>
      <c r="T570" s="215">
        <f>S570*H570</f>
        <v>0</v>
      </c>
      <c r="U570" s="34"/>
      <c r="V570" s="34"/>
      <c r="W570" s="34"/>
      <c r="X570" s="34"/>
      <c r="Y570" s="34"/>
      <c r="Z570" s="34"/>
      <c r="AA570" s="34"/>
      <c r="AB570" s="34"/>
      <c r="AC570" s="34"/>
      <c r="AD570" s="34"/>
      <c r="AE570" s="34"/>
      <c r="AR570" s="216" t="s">
        <v>135</v>
      </c>
      <c r="AT570" s="216" t="s">
        <v>131</v>
      </c>
      <c r="AU570" s="216" t="s">
        <v>85</v>
      </c>
      <c r="AY570" s="13" t="s">
        <v>130</v>
      </c>
      <c r="BE570" s="217">
        <f>IF(N570="základní",J570,0)</f>
        <v>0</v>
      </c>
      <c r="BF570" s="217">
        <f>IF(N570="snížená",J570,0)</f>
        <v>0</v>
      </c>
      <c r="BG570" s="217">
        <f>IF(N570="zákl. přenesená",J570,0)</f>
        <v>0</v>
      </c>
      <c r="BH570" s="217">
        <f>IF(N570="sníž. přenesená",J570,0)</f>
        <v>0</v>
      </c>
      <c r="BI570" s="217">
        <f>IF(N570="nulová",J570,0)</f>
        <v>0</v>
      </c>
      <c r="BJ570" s="13" t="s">
        <v>85</v>
      </c>
      <c r="BK570" s="217">
        <f>ROUND(I570*H570,2)</f>
        <v>0</v>
      </c>
      <c r="BL570" s="13" t="s">
        <v>136</v>
      </c>
      <c r="BM570" s="216" t="s">
        <v>1090</v>
      </c>
    </row>
    <row r="571" s="2" customFormat="1">
      <c r="A571" s="34"/>
      <c r="B571" s="35"/>
      <c r="C571" s="36"/>
      <c r="D571" s="218" t="s">
        <v>137</v>
      </c>
      <c r="E571" s="36"/>
      <c r="F571" s="219" t="s">
        <v>1091</v>
      </c>
      <c r="G571" s="36"/>
      <c r="H571" s="36"/>
      <c r="I571" s="220"/>
      <c r="J571" s="36"/>
      <c r="K571" s="36"/>
      <c r="L571" s="40"/>
      <c r="M571" s="221"/>
      <c r="N571" s="222"/>
      <c r="O571" s="87"/>
      <c r="P571" s="87"/>
      <c r="Q571" s="87"/>
      <c r="R571" s="87"/>
      <c r="S571" s="87"/>
      <c r="T571" s="88"/>
      <c r="U571" s="34"/>
      <c r="V571" s="34"/>
      <c r="W571" s="34"/>
      <c r="X571" s="34"/>
      <c r="Y571" s="34"/>
      <c r="Z571" s="34"/>
      <c r="AA571" s="34"/>
      <c r="AB571" s="34"/>
      <c r="AC571" s="34"/>
      <c r="AD571" s="34"/>
      <c r="AE571" s="34"/>
      <c r="AT571" s="13" t="s">
        <v>137</v>
      </c>
      <c r="AU571" s="13" t="s">
        <v>85</v>
      </c>
    </row>
    <row r="572" s="2" customFormat="1" ht="16.5" customHeight="1">
      <c r="A572" s="34"/>
      <c r="B572" s="35"/>
      <c r="C572" s="203" t="s">
        <v>604</v>
      </c>
      <c r="D572" s="203" t="s">
        <v>131</v>
      </c>
      <c r="E572" s="204" t="s">
        <v>1092</v>
      </c>
      <c r="F572" s="205" t="s">
        <v>1093</v>
      </c>
      <c r="G572" s="206" t="s">
        <v>134</v>
      </c>
      <c r="H572" s="207">
        <v>2</v>
      </c>
      <c r="I572" s="208"/>
      <c r="J572" s="209">
        <f>ROUND(I572*H572,2)</f>
        <v>0</v>
      </c>
      <c r="K572" s="210"/>
      <c r="L572" s="211"/>
      <c r="M572" s="212" t="s">
        <v>1</v>
      </c>
      <c r="N572" s="213" t="s">
        <v>42</v>
      </c>
      <c r="O572" s="87"/>
      <c r="P572" s="214">
        <f>O572*H572</f>
        <v>0</v>
      </c>
      <c r="Q572" s="214">
        <v>0</v>
      </c>
      <c r="R572" s="214">
        <f>Q572*H572</f>
        <v>0</v>
      </c>
      <c r="S572" s="214">
        <v>0</v>
      </c>
      <c r="T572" s="215">
        <f>S572*H572</f>
        <v>0</v>
      </c>
      <c r="U572" s="34"/>
      <c r="V572" s="34"/>
      <c r="W572" s="34"/>
      <c r="X572" s="34"/>
      <c r="Y572" s="34"/>
      <c r="Z572" s="34"/>
      <c r="AA572" s="34"/>
      <c r="AB572" s="34"/>
      <c r="AC572" s="34"/>
      <c r="AD572" s="34"/>
      <c r="AE572" s="34"/>
      <c r="AR572" s="216" t="s">
        <v>135</v>
      </c>
      <c r="AT572" s="216" t="s">
        <v>131</v>
      </c>
      <c r="AU572" s="216" t="s">
        <v>85</v>
      </c>
      <c r="AY572" s="13" t="s">
        <v>130</v>
      </c>
      <c r="BE572" s="217">
        <f>IF(N572="základní",J572,0)</f>
        <v>0</v>
      </c>
      <c r="BF572" s="217">
        <f>IF(N572="snížená",J572,0)</f>
        <v>0</v>
      </c>
      <c r="BG572" s="217">
        <f>IF(N572="zákl. přenesená",J572,0)</f>
        <v>0</v>
      </c>
      <c r="BH572" s="217">
        <f>IF(N572="sníž. přenesená",J572,0)</f>
        <v>0</v>
      </c>
      <c r="BI572" s="217">
        <f>IF(N572="nulová",J572,0)</f>
        <v>0</v>
      </c>
      <c r="BJ572" s="13" t="s">
        <v>85</v>
      </c>
      <c r="BK572" s="217">
        <f>ROUND(I572*H572,2)</f>
        <v>0</v>
      </c>
      <c r="BL572" s="13" t="s">
        <v>136</v>
      </c>
      <c r="BM572" s="216" t="s">
        <v>1094</v>
      </c>
    </row>
    <row r="573" s="2" customFormat="1">
      <c r="A573" s="34"/>
      <c r="B573" s="35"/>
      <c r="C573" s="36"/>
      <c r="D573" s="218" t="s">
        <v>137</v>
      </c>
      <c r="E573" s="36"/>
      <c r="F573" s="219" t="s">
        <v>1095</v>
      </c>
      <c r="G573" s="36"/>
      <c r="H573" s="36"/>
      <c r="I573" s="220"/>
      <c r="J573" s="36"/>
      <c r="K573" s="36"/>
      <c r="L573" s="40"/>
      <c r="M573" s="221"/>
      <c r="N573" s="222"/>
      <c r="O573" s="87"/>
      <c r="P573" s="87"/>
      <c r="Q573" s="87"/>
      <c r="R573" s="87"/>
      <c r="S573" s="87"/>
      <c r="T573" s="88"/>
      <c r="U573" s="34"/>
      <c r="V573" s="34"/>
      <c r="W573" s="34"/>
      <c r="X573" s="34"/>
      <c r="Y573" s="34"/>
      <c r="Z573" s="34"/>
      <c r="AA573" s="34"/>
      <c r="AB573" s="34"/>
      <c r="AC573" s="34"/>
      <c r="AD573" s="34"/>
      <c r="AE573" s="34"/>
      <c r="AT573" s="13" t="s">
        <v>137</v>
      </c>
      <c r="AU573" s="13" t="s">
        <v>85</v>
      </c>
    </row>
    <row r="574" s="2" customFormat="1" ht="55.5" customHeight="1">
      <c r="A574" s="34"/>
      <c r="B574" s="35"/>
      <c r="C574" s="203" t="s">
        <v>1096</v>
      </c>
      <c r="D574" s="203" t="s">
        <v>131</v>
      </c>
      <c r="E574" s="204" t="s">
        <v>1097</v>
      </c>
      <c r="F574" s="205" t="s">
        <v>1098</v>
      </c>
      <c r="G574" s="206" t="s">
        <v>134</v>
      </c>
      <c r="H574" s="207">
        <v>2</v>
      </c>
      <c r="I574" s="208"/>
      <c r="J574" s="209">
        <f>ROUND(I574*H574,2)</f>
        <v>0</v>
      </c>
      <c r="K574" s="210"/>
      <c r="L574" s="211"/>
      <c r="M574" s="212" t="s">
        <v>1</v>
      </c>
      <c r="N574" s="213" t="s">
        <v>42</v>
      </c>
      <c r="O574" s="87"/>
      <c r="P574" s="214">
        <f>O574*H574</f>
        <v>0</v>
      </c>
      <c r="Q574" s="214">
        <v>0</v>
      </c>
      <c r="R574" s="214">
        <f>Q574*H574</f>
        <v>0</v>
      </c>
      <c r="S574" s="214">
        <v>0</v>
      </c>
      <c r="T574" s="215">
        <f>S574*H574</f>
        <v>0</v>
      </c>
      <c r="U574" s="34"/>
      <c r="V574" s="34"/>
      <c r="W574" s="34"/>
      <c r="X574" s="34"/>
      <c r="Y574" s="34"/>
      <c r="Z574" s="34"/>
      <c r="AA574" s="34"/>
      <c r="AB574" s="34"/>
      <c r="AC574" s="34"/>
      <c r="AD574" s="34"/>
      <c r="AE574" s="34"/>
      <c r="AR574" s="216" t="s">
        <v>135</v>
      </c>
      <c r="AT574" s="216" t="s">
        <v>131</v>
      </c>
      <c r="AU574" s="216" t="s">
        <v>85</v>
      </c>
      <c r="AY574" s="13" t="s">
        <v>130</v>
      </c>
      <c r="BE574" s="217">
        <f>IF(N574="základní",J574,0)</f>
        <v>0</v>
      </c>
      <c r="BF574" s="217">
        <f>IF(N574="snížená",J574,0)</f>
        <v>0</v>
      </c>
      <c r="BG574" s="217">
        <f>IF(N574="zákl. přenesená",J574,0)</f>
        <v>0</v>
      </c>
      <c r="BH574" s="217">
        <f>IF(N574="sníž. přenesená",J574,0)</f>
        <v>0</v>
      </c>
      <c r="BI574" s="217">
        <f>IF(N574="nulová",J574,0)</f>
        <v>0</v>
      </c>
      <c r="BJ574" s="13" t="s">
        <v>85</v>
      </c>
      <c r="BK574" s="217">
        <f>ROUND(I574*H574,2)</f>
        <v>0</v>
      </c>
      <c r="BL574" s="13" t="s">
        <v>136</v>
      </c>
      <c r="BM574" s="216" t="s">
        <v>1099</v>
      </c>
    </row>
    <row r="575" s="2" customFormat="1">
      <c r="A575" s="34"/>
      <c r="B575" s="35"/>
      <c r="C575" s="36"/>
      <c r="D575" s="218" t="s">
        <v>137</v>
      </c>
      <c r="E575" s="36"/>
      <c r="F575" s="219" t="s">
        <v>1100</v>
      </c>
      <c r="G575" s="36"/>
      <c r="H575" s="36"/>
      <c r="I575" s="220"/>
      <c r="J575" s="36"/>
      <c r="K575" s="36"/>
      <c r="L575" s="40"/>
      <c r="M575" s="221"/>
      <c r="N575" s="222"/>
      <c r="O575" s="87"/>
      <c r="P575" s="87"/>
      <c r="Q575" s="87"/>
      <c r="R575" s="87"/>
      <c r="S575" s="87"/>
      <c r="T575" s="88"/>
      <c r="U575" s="34"/>
      <c r="V575" s="34"/>
      <c r="W575" s="34"/>
      <c r="X575" s="34"/>
      <c r="Y575" s="34"/>
      <c r="Z575" s="34"/>
      <c r="AA575" s="34"/>
      <c r="AB575" s="34"/>
      <c r="AC575" s="34"/>
      <c r="AD575" s="34"/>
      <c r="AE575" s="34"/>
      <c r="AT575" s="13" t="s">
        <v>137</v>
      </c>
      <c r="AU575" s="13" t="s">
        <v>85</v>
      </c>
    </row>
    <row r="576" s="2" customFormat="1" ht="55.5" customHeight="1">
      <c r="A576" s="34"/>
      <c r="B576" s="35"/>
      <c r="C576" s="203" t="s">
        <v>609</v>
      </c>
      <c r="D576" s="203" t="s">
        <v>131</v>
      </c>
      <c r="E576" s="204" t="s">
        <v>1101</v>
      </c>
      <c r="F576" s="205" t="s">
        <v>1102</v>
      </c>
      <c r="G576" s="206" t="s">
        <v>134</v>
      </c>
      <c r="H576" s="207">
        <v>2</v>
      </c>
      <c r="I576" s="208"/>
      <c r="J576" s="209">
        <f>ROUND(I576*H576,2)</f>
        <v>0</v>
      </c>
      <c r="K576" s="210"/>
      <c r="L576" s="211"/>
      <c r="M576" s="212" t="s">
        <v>1</v>
      </c>
      <c r="N576" s="213" t="s">
        <v>42</v>
      </c>
      <c r="O576" s="87"/>
      <c r="P576" s="214">
        <f>O576*H576</f>
        <v>0</v>
      </c>
      <c r="Q576" s="214">
        <v>0</v>
      </c>
      <c r="R576" s="214">
        <f>Q576*H576</f>
        <v>0</v>
      </c>
      <c r="S576" s="214">
        <v>0</v>
      </c>
      <c r="T576" s="215">
        <f>S576*H576</f>
        <v>0</v>
      </c>
      <c r="U576" s="34"/>
      <c r="V576" s="34"/>
      <c r="W576" s="34"/>
      <c r="X576" s="34"/>
      <c r="Y576" s="34"/>
      <c r="Z576" s="34"/>
      <c r="AA576" s="34"/>
      <c r="AB576" s="34"/>
      <c r="AC576" s="34"/>
      <c r="AD576" s="34"/>
      <c r="AE576" s="34"/>
      <c r="AR576" s="216" t="s">
        <v>135</v>
      </c>
      <c r="AT576" s="216" t="s">
        <v>131</v>
      </c>
      <c r="AU576" s="216" t="s">
        <v>85</v>
      </c>
      <c r="AY576" s="13" t="s">
        <v>130</v>
      </c>
      <c r="BE576" s="217">
        <f>IF(N576="základní",J576,0)</f>
        <v>0</v>
      </c>
      <c r="BF576" s="217">
        <f>IF(N576="snížená",J576,0)</f>
        <v>0</v>
      </c>
      <c r="BG576" s="217">
        <f>IF(N576="zákl. přenesená",J576,0)</f>
        <v>0</v>
      </c>
      <c r="BH576" s="217">
        <f>IF(N576="sníž. přenesená",J576,0)</f>
        <v>0</v>
      </c>
      <c r="BI576" s="217">
        <f>IF(N576="nulová",J576,0)</f>
        <v>0</v>
      </c>
      <c r="BJ576" s="13" t="s">
        <v>85</v>
      </c>
      <c r="BK576" s="217">
        <f>ROUND(I576*H576,2)</f>
        <v>0</v>
      </c>
      <c r="BL576" s="13" t="s">
        <v>136</v>
      </c>
      <c r="BM576" s="216" t="s">
        <v>1103</v>
      </c>
    </row>
    <row r="577" s="2" customFormat="1">
      <c r="A577" s="34"/>
      <c r="B577" s="35"/>
      <c r="C577" s="36"/>
      <c r="D577" s="218" t="s">
        <v>137</v>
      </c>
      <c r="E577" s="36"/>
      <c r="F577" s="219" t="s">
        <v>1104</v>
      </c>
      <c r="G577" s="36"/>
      <c r="H577" s="36"/>
      <c r="I577" s="220"/>
      <c r="J577" s="36"/>
      <c r="K577" s="36"/>
      <c r="L577" s="40"/>
      <c r="M577" s="221"/>
      <c r="N577" s="222"/>
      <c r="O577" s="87"/>
      <c r="P577" s="87"/>
      <c r="Q577" s="87"/>
      <c r="R577" s="87"/>
      <c r="S577" s="87"/>
      <c r="T577" s="88"/>
      <c r="U577" s="34"/>
      <c r="V577" s="34"/>
      <c r="W577" s="34"/>
      <c r="X577" s="34"/>
      <c r="Y577" s="34"/>
      <c r="Z577" s="34"/>
      <c r="AA577" s="34"/>
      <c r="AB577" s="34"/>
      <c r="AC577" s="34"/>
      <c r="AD577" s="34"/>
      <c r="AE577" s="34"/>
      <c r="AT577" s="13" t="s">
        <v>137</v>
      </c>
      <c r="AU577" s="13" t="s">
        <v>85</v>
      </c>
    </row>
    <row r="578" s="2" customFormat="1" ht="55.5" customHeight="1">
      <c r="A578" s="34"/>
      <c r="B578" s="35"/>
      <c r="C578" s="203" t="s">
        <v>1105</v>
      </c>
      <c r="D578" s="203" t="s">
        <v>131</v>
      </c>
      <c r="E578" s="204" t="s">
        <v>1106</v>
      </c>
      <c r="F578" s="205" t="s">
        <v>1107</v>
      </c>
      <c r="G578" s="206" t="s">
        <v>134</v>
      </c>
      <c r="H578" s="207">
        <v>2</v>
      </c>
      <c r="I578" s="208"/>
      <c r="J578" s="209">
        <f>ROUND(I578*H578,2)</f>
        <v>0</v>
      </c>
      <c r="K578" s="210"/>
      <c r="L578" s="211"/>
      <c r="M578" s="212" t="s">
        <v>1</v>
      </c>
      <c r="N578" s="213" t="s">
        <v>42</v>
      </c>
      <c r="O578" s="87"/>
      <c r="P578" s="214">
        <f>O578*H578</f>
        <v>0</v>
      </c>
      <c r="Q578" s="214">
        <v>0</v>
      </c>
      <c r="R578" s="214">
        <f>Q578*H578</f>
        <v>0</v>
      </c>
      <c r="S578" s="214">
        <v>0</v>
      </c>
      <c r="T578" s="215">
        <f>S578*H578</f>
        <v>0</v>
      </c>
      <c r="U578" s="34"/>
      <c r="V578" s="34"/>
      <c r="W578" s="34"/>
      <c r="X578" s="34"/>
      <c r="Y578" s="34"/>
      <c r="Z578" s="34"/>
      <c r="AA578" s="34"/>
      <c r="AB578" s="34"/>
      <c r="AC578" s="34"/>
      <c r="AD578" s="34"/>
      <c r="AE578" s="34"/>
      <c r="AR578" s="216" t="s">
        <v>135</v>
      </c>
      <c r="AT578" s="216" t="s">
        <v>131</v>
      </c>
      <c r="AU578" s="216" t="s">
        <v>85</v>
      </c>
      <c r="AY578" s="13" t="s">
        <v>130</v>
      </c>
      <c r="BE578" s="217">
        <f>IF(N578="základní",J578,0)</f>
        <v>0</v>
      </c>
      <c r="BF578" s="217">
        <f>IF(N578="snížená",J578,0)</f>
        <v>0</v>
      </c>
      <c r="BG578" s="217">
        <f>IF(N578="zákl. přenesená",J578,0)</f>
        <v>0</v>
      </c>
      <c r="BH578" s="217">
        <f>IF(N578="sníž. přenesená",J578,0)</f>
        <v>0</v>
      </c>
      <c r="BI578" s="217">
        <f>IF(N578="nulová",J578,0)</f>
        <v>0</v>
      </c>
      <c r="BJ578" s="13" t="s">
        <v>85</v>
      </c>
      <c r="BK578" s="217">
        <f>ROUND(I578*H578,2)</f>
        <v>0</v>
      </c>
      <c r="BL578" s="13" t="s">
        <v>136</v>
      </c>
      <c r="BM578" s="216" t="s">
        <v>1108</v>
      </c>
    </row>
    <row r="579" s="2" customFormat="1">
      <c r="A579" s="34"/>
      <c r="B579" s="35"/>
      <c r="C579" s="36"/>
      <c r="D579" s="218" t="s">
        <v>137</v>
      </c>
      <c r="E579" s="36"/>
      <c r="F579" s="219" t="s">
        <v>1109</v>
      </c>
      <c r="G579" s="36"/>
      <c r="H579" s="36"/>
      <c r="I579" s="220"/>
      <c r="J579" s="36"/>
      <c r="K579" s="36"/>
      <c r="L579" s="40"/>
      <c r="M579" s="221"/>
      <c r="N579" s="222"/>
      <c r="O579" s="87"/>
      <c r="P579" s="87"/>
      <c r="Q579" s="87"/>
      <c r="R579" s="87"/>
      <c r="S579" s="87"/>
      <c r="T579" s="88"/>
      <c r="U579" s="34"/>
      <c r="V579" s="34"/>
      <c r="W579" s="34"/>
      <c r="X579" s="34"/>
      <c r="Y579" s="34"/>
      <c r="Z579" s="34"/>
      <c r="AA579" s="34"/>
      <c r="AB579" s="34"/>
      <c r="AC579" s="34"/>
      <c r="AD579" s="34"/>
      <c r="AE579" s="34"/>
      <c r="AT579" s="13" t="s">
        <v>137</v>
      </c>
      <c r="AU579" s="13" t="s">
        <v>85</v>
      </c>
    </row>
    <row r="580" s="2" customFormat="1" ht="55.5" customHeight="1">
      <c r="A580" s="34"/>
      <c r="B580" s="35"/>
      <c r="C580" s="203" t="s">
        <v>613</v>
      </c>
      <c r="D580" s="203" t="s">
        <v>131</v>
      </c>
      <c r="E580" s="204" t="s">
        <v>1110</v>
      </c>
      <c r="F580" s="205" t="s">
        <v>1111</v>
      </c>
      <c r="G580" s="206" t="s">
        <v>134</v>
      </c>
      <c r="H580" s="207">
        <v>2</v>
      </c>
      <c r="I580" s="208"/>
      <c r="J580" s="209">
        <f>ROUND(I580*H580,2)</f>
        <v>0</v>
      </c>
      <c r="K580" s="210"/>
      <c r="L580" s="211"/>
      <c r="M580" s="212" t="s">
        <v>1</v>
      </c>
      <c r="N580" s="213" t="s">
        <v>42</v>
      </c>
      <c r="O580" s="87"/>
      <c r="P580" s="214">
        <f>O580*H580</f>
        <v>0</v>
      </c>
      <c r="Q580" s="214">
        <v>0</v>
      </c>
      <c r="R580" s="214">
        <f>Q580*H580</f>
        <v>0</v>
      </c>
      <c r="S580" s="214">
        <v>0</v>
      </c>
      <c r="T580" s="215">
        <f>S580*H580</f>
        <v>0</v>
      </c>
      <c r="U580" s="34"/>
      <c r="V580" s="34"/>
      <c r="W580" s="34"/>
      <c r="X580" s="34"/>
      <c r="Y580" s="34"/>
      <c r="Z580" s="34"/>
      <c r="AA580" s="34"/>
      <c r="AB580" s="34"/>
      <c r="AC580" s="34"/>
      <c r="AD580" s="34"/>
      <c r="AE580" s="34"/>
      <c r="AR580" s="216" t="s">
        <v>135</v>
      </c>
      <c r="AT580" s="216" t="s">
        <v>131</v>
      </c>
      <c r="AU580" s="216" t="s">
        <v>85</v>
      </c>
      <c r="AY580" s="13" t="s">
        <v>130</v>
      </c>
      <c r="BE580" s="217">
        <f>IF(N580="základní",J580,0)</f>
        <v>0</v>
      </c>
      <c r="BF580" s="217">
        <f>IF(N580="snížená",J580,0)</f>
        <v>0</v>
      </c>
      <c r="BG580" s="217">
        <f>IF(N580="zákl. přenesená",J580,0)</f>
        <v>0</v>
      </c>
      <c r="BH580" s="217">
        <f>IF(N580="sníž. přenesená",J580,0)</f>
        <v>0</v>
      </c>
      <c r="BI580" s="217">
        <f>IF(N580="nulová",J580,0)</f>
        <v>0</v>
      </c>
      <c r="BJ580" s="13" t="s">
        <v>85</v>
      </c>
      <c r="BK580" s="217">
        <f>ROUND(I580*H580,2)</f>
        <v>0</v>
      </c>
      <c r="BL580" s="13" t="s">
        <v>136</v>
      </c>
      <c r="BM580" s="216" t="s">
        <v>1112</v>
      </c>
    </row>
    <row r="581" s="2" customFormat="1">
      <c r="A581" s="34"/>
      <c r="B581" s="35"/>
      <c r="C581" s="36"/>
      <c r="D581" s="218" t="s">
        <v>137</v>
      </c>
      <c r="E581" s="36"/>
      <c r="F581" s="219" t="s">
        <v>1113</v>
      </c>
      <c r="G581" s="36"/>
      <c r="H581" s="36"/>
      <c r="I581" s="220"/>
      <c r="J581" s="36"/>
      <c r="K581" s="36"/>
      <c r="L581" s="40"/>
      <c r="M581" s="221"/>
      <c r="N581" s="222"/>
      <c r="O581" s="87"/>
      <c r="P581" s="87"/>
      <c r="Q581" s="87"/>
      <c r="R581" s="87"/>
      <c r="S581" s="87"/>
      <c r="T581" s="88"/>
      <c r="U581" s="34"/>
      <c r="V581" s="34"/>
      <c r="W581" s="34"/>
      <c r="X581" s="34"/>
      <c r="Y581" s="34"/>
      <c r="Z581" s="34"/>
      <c r="AA581" s="34"/>
      <c r="AB581" s="34"/>
      <c r="AC581" s="34"/>
      <c r="AD581" s="34"/>
      <c r="AE581" s="34"/>
      <c r="AT581" s="13" t="s">
        <v>137</v>
      </c>
      <c r="AU581" s="13" t="s">
        <v>85</v>
      </c>
    </row>
    <row r="582" s="2" customFormat="1" ht="55.5" customHeight="1">
      <c r="A582" s="34"/>
      <c r="B582" s="35"/>
      <c r="C582" s="203" t="s">
        <v>1114</v>
      </c>
      <c r="D582" s="203" t="s">
        <v>131</v>
      </c>
      <c r="E582" s="204" t="s">
        <v>1115</v>
      </c>
      <c r="F582" s="205" t="s">
        <v>1116</v>
      </c>
      <c r="G582" s="206" t="s">
        <v>134</v>
      </c>
      <c r="H582" s="207">
        <v>2</v>
      </c>
      <c r="I582" s="208"/>
      <c r="J582" s="209">
        <f>ROUND(I582*H582,2)</f>
        <v>0</v>
      </c>
      <c r="K582" s="210"/>
      <c r="L582" s="211"/>
      <c r="M582" s="212" t="s">
        <v>1</v>
      </c>
      <c r="N582" s="213" t="s">
        <v>42</v>
      </c>
      <c r="O582" s="87"/>
      <c r="P582" s="214">
        <f>O582*H582</f>
        <v>0</v>
      </c>
      <c r="Q582" s="214">
        <v>0</v>
      </c>
      <c r="R582" s="214">
        <f>Q582*H582</f>
        <v>0</v>
      </c>
      <c r="S582" s="214">
        <v>0</v>
      </c>
      <c r="T582" s="215">
        <f>S582*H582</f>
        <v>0</v>
      </c>
      <c r="U582" s="34"/>
      <c r="V582" s="34"/>
      <c r="W582" s="34"/>
      <c r="X582" s="34"/>
      <c r="Y582" s="34"/>
      <c r="Z582" s="34"/>
      <c r="AA582" s="34"/>
      <c r="AB582" s="34"/>
      <c r="AC582" s="34"/>
      <c r="AD582" s="34"/>
      <c r="AE582" s="34"/>
      <c r="AR582" s="216" t="s">
        <v>135</v>
      </c>
      <c r="AT582" s="216" t="s">
        <v>131</v>
      </c>
      <c r="AU582" s="216" t="s">
        <v>85</v>
      </c>
      <c r="AY582" s="13" t="s">
        <v>130</v>
      </c>
      <c r="BE582" s="217">
        <f>IF(N582="základní",J582,0)</f>
        <v>0</v>
      </c>
      <c r="BF582" s="217">
        <f>IF(N582="snížená",J582,0)</f>
        <v>0</v>
      </c>
      <c r="BG582" s="217">
        <f>IF(N582="zákl. přenesená",J582,0)</f>
        <v>0</v>
      </c>
      <c r="BH582" s="217">
        <f>IF(N582="sníž. přenesená",J582,0)</f>
        <v>0</v>
      </c>
      <c r="BI582" s="217">
        <f>IF(N582="nulová",J582,0)</f>
        <v>0</v>
      </c>
      <c r="BJ582" s="13" t="s">
        <v>85</v>
      </c>
      <c r="BK582" s="217">
        <f>ROUND(I582*H582,2)</f>
        <v>0</v>
      </c>
      <c r="BL582" s="13" t="s">
        <v>136</v>
      </c>
      <c r="BM582" s="216" t="s">
        <v>1117</v>
      </c>
    </row>
    <row r="583" s="2" customFormat="1">
      <c r="A583" s="34"/>
      <c r="B583" s="35"/>
      <c r="C583" s="36"/>
      <c r="D583" s="218" t="s">
        <v>137</v>
      </c>
      <c r="E583" s="36"/>
      <c r="F583" s="219" t="s">
        <v>1118</v>
      </c>
      <c r="G583" s="36"/>
      <c r="H583" s="36"/>
      <c r="I583" s="220"/>
      <c r="J583" s="36"/>
      <c r="K583" s="36"/>
      <c r="L583" s="40"/>
      <c r="M583" s="221"/>
      <c r="N583" s="222"/>
      <c r="O583" s="87"/>
      <c r="P583" s="87"/>
      <c r="Q583" s="87"/>
      <c r="R583" s="87"/>
      <c r="S583" s="87"/>
      <c r="T583" s="88"/>
      <c r="U583" s="34"/>
      <c r="V583" s="34"/>
      <c r="W583" s="34"/>
      <c r="X583" s="34"/>
      <c r="Y583" s="34"/>
      <c r="Z583" s="34"/>
      <c r="AA583" s="34"/>
      <c r="AB583" s="34"/>
      <c r="AC583" s="34"/>
      <c r="AD583" s="34"/>
      <c r="AE583" s="34"/>
      <c r="AT583" s="13" t="s">
        <v>137</v>
      </c>
      <c r="AU583" s="13" t="s">
        <v>85</v>
      </c>
    </row>
    <row r="584" s="2" customFormat="1" ht="55.5" customHeight="1">
      <c r="A584" s="34"/>
      <c r="B584" s="35"/>
      <c r="C584" s="203" t="s">
        <v>618</v>
      </c>
      <c r="D584" s="203" t="s">
        <v>131</v>
      </c>
      <c r="E584" s="204" t="s">
        <v>1119</v>
      </c>
      <c r="F584" s="205" t="s">
        <v>1120</v>
      </c>
      <c r="G584" s="206" t="s">
        <v>134</v>
      </c>
      <c r="H584" s="207">
        <v>2</v>
      </c>
      <c r="I584" s="208"/>
      <c r="J584" s="209">
        <f>ROUND(I584*H584,2)</f>
        <v>0</v>
      </c>
      <c r="K584" s="210"/>
      <c r="L584" s="211"/>
      <c r="M584" s="212" t="s">
        <v>1</v>
      </c>
      <c r="N584" s="213" t="s">
        <v>42</v>
      </c>
      <c r="O584" s="87"/>
      <c r="P584" s="214">
        <f>O584*H584</f>
        <v>0</v>
      </c>
      <c r="Q584" s="214">
        <v>0</v>
      </c>
      <c r="R584" s="214">
        <f>Q584*H584</f>
        <v>0</v>
      </c>
      <c r="S584" s="214">
        <v>0</v>
      </c>
      <c r="T584" s="215">
        <f>S584*H584</f>
        <v>0</v>
      </c>
      <c r="U584" s="34"/>
      <c r="V584" s="34"/>
      <c r="W584" s="34"/>
      <c r="X584" s="34"/>
      <c r="Y584" s="34"/>
      <c r="Z584" s="34"/>
      <c r="AA584" s="34"/>
      <c r="AB584" s="34"/>
      <c r="AC584" s="34"/>
      <c r="AD584" s="34"/>
      <c r="AE584" s="34"/>
      <c r="AR584" s="216" t="s">
        <v>135</v>
      </c>
      <c r="AT584" s="216" t="s">
        <v>131</v>
      </c>
      <c r="AU584" s="216" t="s">
        <v>85</v>
      </c>
      <c r="AY584" s="13" t="s">
        <v>130</v>
      </c>
      <c r="BE584" s="217">
        <f>IF(N584="základní",J584,0)</f>
        <v>0</v>
      </c>
      <c r="BF584" s="217">
        <f>IF(N584="snížená",J584,0)</f>
        <v>0</v>
      </c>
      <c r="BG584" s="217">
        <f>IF(N584="zákl. přenesená",J584,0)</f>
        <v>0</v>
      </c>
      <c r="BH584" s="217">
        <f>IF(N584="sníž. přenesená",J584,0)</f>
        <v>0</v>
      </c>
      <c r="BI584" s="217">
        <f>IF(N584="nulová",J584,0)</f>
        <v>0</v>
      </c>
      <c r="BJ584" s="13" t="s">
        <v>85</v>
      </c>
      <c r="BK584" s="217">
        <f>ROUND(I584*H584,2)</f>
        <v>0</v>
      </c>
      <c r="BL584" s="13" t="s">
        <v>136</v>
      </c>
      <c r="BM584" s="216" t="s">
        <v>1121</v>
      </c>
    </row>
    <row r="585" s="2" customFormat="1">
      <c r="A585" s="34"/>
      <c r="B585" s="35"/>
      <c r="C585" s="36"/>
      <c r="D585" s="218" t="s">
        <v>137</v>
      </c>
      <c r="E585" s="36"/>
      <c r="F585" s="219" t="s">
        <v>1122</v>
      </c>
      <c r="G585" s="36"/>
      <c r="H585" s="36"/>
      <c r="I585" s="220"/>
      <c r="J585" s="36"/>
      <c r="K585" s="36"/>
      <c r="L585" s="40"/>
      <c r="M585" s="221"/>
      <c r="N585" s="222"/>
      <c r="O585" s="87"/>
      <c r="P585" s="87"/>
      <c r="Q585" s="87"/>
      <c r="R585" s="87"/>
      <c r="S585" s="87"/>
      <c r="T585" s="88"/>
      <c r="U585" s="34"/>
      <c r="V585" s="34"/>
      <c r="W585" s="34"/>
      <c r="X585" s="34"/>
      <c r="Y585" s="34"/>
      <c r="Z585" s="34"/>
      <c r="AA585" s="34"/>
      <c r="AB585" s="34"/>
      <c r="AC585" s="34"/>
      <c r="AD585" s="34"/>
      <c r="AE585" s="34"/>
      <c r="AT585" s="13" t="s">
        <v>137</v>
      </c>
      <c r="AU585" s="13" t="s">
        <v>85</v>
      </c>
    </row>
    <row r="586" s="2" customFormat="1" ht="55.5" customHeight="1">
      <c r="A586" s="34"/>
      <c r="B586" s="35"/>
      <c r="C586" s="203" t="s">
        <v>1123</v>
      </c>
      <c r="D586" s="203" t="s">
        <v>131</v>
      </c>
      <c r="E586" s="204" t="s">
        <v>1124</v>
      </c>
      <c r="F586" s="205" t="s">
        <v>1125</v>
      </c>
      <c r="G586" s="206" t="s">
        <v>134</v>
      </c>
      <c r="H586" s="207">
        <v>2</v>
      </c>
      <c r="I586" s="208"/>
      <c r="J586" s="209">
        <f>ROUND(I586*H586,2)</f>
        <v>0</v>
      </c>
      <c r="K586" s="210"/>
      <c r="L586" s="211"/>
      <c r="M586" s="212" t="s">
        <v>1</v>
      </c>
      <c r="N586" s="213" t="s">
        <v>42</v>
      </c>
      <c r="O586" s="87"/>
      <c r="P586" s="214">
        <f>O586*H586</f>
        <v>0</v>
      </c>
      <c r="Q586" s="214">
        <v>0</v>
      </c>
      <c r="R586" s="214">
        <f>Q586*H586</f>
        <v>0</v>
      </c>
      <c r="S586" s="214">
        <v>0</v>
      </c>
      <c r="T586" s="215">
        <f>S586*H586</f>
        <v>0</v>
      </c>
      <c r="U586" s="34"/>
      <c r="V586" s="34"/>
      <c r="W586" s="34"/>
      <c r="X586" s="34"/>
      <c r="Y586" s="34"/>
      <c r="Z586" s="34"/>
      <c r="AA586" s="34"/>
      <c r="AB586" s="34"/>
      <c r="AC586" s="34"/>
      <c r="AD586" s="34"/>
      <c r="AE586" s="34"/>
      <c r="AR586" s="216" t="s">
        <v>135</v>
      </c>
      <c r="AT586" s="216" t="s">
        <v>131</v>
      </c>
      <c r="AU586" s="216" t="s">
        <v>85</v>
      </c>
      <c r="AY586" s="13" t="s">
        <v>130</v>
      </c>
      <c r="BE586" s="217">
        <f>IF(N586="základní",J586,0)</f>
        <v>0</v>
      </c>
      <c r="BF586" s="217">
        <f>IF(N586="snížená",J586,0)</f>
        <v>0</v>
      </c>
      <c r="BG586" s="217">
        <f>IF(N586="zákl. přenesená",J586,0)</f>
        <v>0</v>
      </c>
      <c r="BH586" s="217">
        <f>IF(N586="sníž. přenesená",J586,0)</f>
        <v>0</v>
      </c>
      <c r="BI586" s="217">
        <f>IF(N586="nulová",J586,0)</f>
        <v>0</v>
      </c>
      <c r="BJ586" s="13" t="s">
        <v>85</v>
      </c>
      <c r="BK586" s="217">
        <f>ROUND(I586*H586,2)</f>
        <v>0</v>
      </c>
      <c r="BL586" s="13" t="s">
        <v>136</v>
      </c>
      <c r="BM586" s="216" t="s">
        <v>1126</v>
      </c>
    </row>
    <row r="587" s="2" customFormat="1">
      <c r="A587" s="34"/>
      <c r="B587" s="35"/>
      <c r="C587" s="36"/>
      <c r="D587" s="218" t="s">
        <v>137</v>
      </c>
      <c r="E587" s="36"/>
      <c r="F587" s="219" t="s">
        <v>1127</v>
      </c>
      <c r="G587" s="36"/>
      <c r="H587" s="36"/>
      <c r="I587" s="220"/>
      <c r="J587" s="36"/>
      <c r="K587" s="36"/>
      <c r="L587" s="40"/>
      <c r="M587" s="221"/>
      <c r="N587" s="222"/>
      <c r="O587" s="87"/>
      <c r="P587" s="87"/>
      <c r="Q587" s="87"/>
      <c r="R587" s="87"/>
      <c r="S587" s="87"/>
      <c r="T587" s="88"/>
      <c r="U587" s="34"/>
      <c r="V587" s="34"/>
      <c r="W587" s="34"/>
      <c r="X587" s="34"/>
      <c r="Y587" s="34"/>
      <c r="Z587" s="34"/>
      <c r="AA587" s="34"/>
      <c r="AB587" s="34"/>
      <c r="AC587" s="34"/>
      <c r="AD587" s="34"/>
      <c r="AE587" s="34"/>
      <c r="AT587" s="13" t="s">
        <v>137</v>
      </c>
      <c r="AU587" s="13" t="s">
        <v>85</v>
      </c>
    </row>
    <row r="588" s="2" customFormat="1" ht="55.5" customHeight="1">
      <c r="A588" s="34"/>
      <c r="B588" s="35"/>
      <c r="C588" s="203" t="s">
        <v>622</v>
      </c>
      <c r="D588" s="203" t="s">
        <v>131</v>
      </c>
      <c r="E588" s="204" t="s">
        <v>1128</v>
      </c>
      <c r="F588" s="205" t="s">
        <v>1129</v>
      </c>
      <c r="G588" s="206" t="s">
        <v>134</v>
      </c>
      <c r="H588" s="207">
        <v>2</v>
      </c>
      <c r="I588" s="208"/>
      <c r="J588" s="209">
        <f>ROUND(I588*H588,2)</f>
        <v>0</v>
      </c>
      <c r="K588" s="210"/>
      <c r="L588" s="211"/>
      <c r="M588" s="212" t="s">
        <v>1</v>
      </c>
      <c r="N588" s="213" t="s">
        <v>42</v>
      </c>
      <c r="O588" s="87"/>
      <c r="P588" s="214">
        <f>O588*H588</f>
        <v>0</v>
      </c>
      <c r="Q588" s="214">
        <v>0</v>
      </c>
      <c r="R588" s="214">
        <f>Q588*H588</f>
        <v>0</v>
      </c>
      <c r="S588" s="214">
        <v>0</v>
      </c>
      <c r="T588" s="215">
        <f>S588*H588</f>
        <v>0</v>
      </c>
      <c r="U588" s="34"/>
      <c r="V588" s="34"/>
      <c r="W588" s="34"/>
      <c r="X588" s="34"/>
      <c r="Y588" s="34"/>
      <c r="Z588" s="34"/>
      <c r="AA588" s="34"/>
      <c r="AB588" s="34"/>
      <c r="AC588" s="34"/>
      <c r="AD588" s="34"/>
      <c r="AE588" s="34"/>
      <c r="AR588" s="216" t="s">
        <v>135</v>
      </c>
      <c r="AT588" s="216" t="s">
        <v>131</v>
      </c>
      <c r="AU588" s="216" t="s">
        <v>85</v>
      </c>
      <c r="AY588" s="13" t="s">
        <v>130</v>
      </c>
      <c r="BE588" s="217">
        <f>IF(N588="základní",J588,0)</f>
        <v>0</v>
      </c>
      <c r="BF588" s="217">
        <f>IF(N588="snížená",J588,0)</f>
        <v>0</v>
      </c>
      <c r="BG588" s="217">
        <f>IF(N588="zákl. přenesená",J588,0)</f>
        <v>0</v>
      </c>
      <c r="BH588" s="217">
        <f>IF(N588="sníž. přenesená",J588,0)</f>
        <v>0</v>
      </c>
      <c r="BI588" s="217">
        <f>IF(N588="nulová",J588,0)</f>
        <v>0</v>
      </c>
      <c r="BJ588" s="13" t="s">
        <v>85</v>
      </c>
      <c r="BK588" s="217">
        <f>ROUND(I588*H588,2)</f>
        <v>0</v>
      </c>
      <c r="BL588" s="13" t="s">
        <v>136</v>
      </c>
      <c r="BM588" s="216" t="s">
        <v>1130</v>
      </c>
    </row>
    <row r="589" s="2" customFormat="1">
      <c r="A589" s="34"/>
      <c r="B589" s="35"/>
      <c r="C589" s="36"/>
      <c r="D589" s="218" t="s">
        <v>137</v>
      </c>
      <c r="E589" s="36"/>
      <c r="F589" s="219" t="s">
        <v>1131</v>
      </c>
      <c r="G589" s="36"/>
      <c r="H589" s="36"/>
      <c r="I589" s="220"/>
      <c r="J589" s="36"/>
      <c r="K589" s="36"/>
      <c r="L589" s="40"/>
      <c r="M589" s="221"/>
      <c r="N589" s="222"/>
      <c r="O589" s="87"/>
      <c r="P589" s="87"/>
      <c r="Q589" s="87"/>
      <c r="R589" s="87"/>
      <c r="S589" s="87"/>
      <c r="T589" s="88"/>
      <c r="U589" s="34"/>
      <c r="V589" s="34"/>
      <c r="W589" s="34"/>
      <c r="X589" s="34"/>
      <c r="Y589" s="34"/>
      <c r="Z589" s="34"/>
      <c r="AA589" s="34"/>
      <c r="AB589" s="34"/>
      <c r="AC589" s="34"/>
      <c r="AD589" s="34"/>
      <c r="AE589" s="34"/>
      <c r="AT589" s="13" t="s">
        <v>137</v>
      </c>
      <c r="AU589" s="13" t="s">
        <v>85</v>
      </c>
    </row>
    <row r="590" s="2" customFormat="1" ht="55.5" customHeight="1">
      <c r="A590" s="34"/>
      <c r="B590" s="35"/>
      <c r="C590" s="203" t="s">
        <v>1132</v>
      </c>
      <c r="D590" s="203" t="s">
        <v>131</v>
      </c>
      <c r="E590" s="204" t="s">
        <v>1133</v>
      </c>
      <c r="F590" s="205" t="s">
        <v>1134</v>
      </c>
      <c r="G590" s="206" t="s">
        <v>134</v>
      </c>
      <c r="H590" s="207">
        <v>2</v>
      </c>
      <c r="I590" s="208"/>
      <c r="J590" s="209">
        <f>ROUND(I590*H590,2)</f>
        <v>0</v>
      </c>
      <c r="K590" s="210"/>
      <c r="L590" s="211"/>
      <c r="M590" s="212" t="s">
        <v>1</v>
      </c>
      <c r="N590" s="213" t="s">
        <v>42</v>
      </c>
      <c r="O590" s="87"/>
      <c r="P590" s="214">
        <f>O590*H590</f>
        <v>0</v>
      </c>
      <c r="Q590" s="214">
        <v>0</v>
      </c>
      <c r="R590" s="214">
        <f>Q590*H590</f>
        <v>0</v>
      </c>
      <c r="S590" s="214">
        <v>0</v>
      </c>
      <c r="T590" s="215">
        <f>S590*H590</f>
        <v>0</v>
      </c>
      <c r="U590" s="34"/>
      <c r="V590" s="34"/>
      <c r="W590" s="34"/>
      <c r="X590" s="34"/>
      <c r="Y590" s="34"/>
      <c r="Z590" s="34"/>
      <c r="AA590" s="34"/>
      <c r="AB590" s="34"/>
      <c r="AC590" s="34"/>
      <c r="AD590" s="34"/>
      <c r="AE590" s="34"/>
      <c r="AR590" s="216" t="s">
        <v>135</v>
      </c>
      <c r="AT590" s="216" t="s">
        <v>131</v>
      </c>
      <c r="AU590" s="216" t="s">
        <v>85</v>
      </c>
      <c r="AY590" s="13" t="s">
        <v>130</v>
      </c>
      <c r="BE590" s="217">
        <f>IF(N590="základní",J590,0)</f>
        <v>0</v>
      </c>
      <c r="BF590" s="217">
        <f>IF(N590="snížená",J590,0)</f>
        <v>0</v>
      </c>
      <c r="BG590" s="217">
        <f>IF(N590="zákl. přenesená",J590,0)</f>
        <v>0</v>
      </c>
      <c r="BH590" s="217">
        <f>IF(N590="sníž. přenesená",J590,0)</f>
        <v>0</v>
      </c>
      <c r="BI590" s="217">
        <f>IF(N590="nulová",J590,0)</f>
        <v>0</v>
      </c>
      <c r="BJ590" s="13" t="s">
        <v>85</v>
      </c>
      <c r="BK590" s="217">
        <f>ROUND(I590*H590,2)</f>
        <v>0</v>
      </c>
      <c r="BL590" s="13" t="s">
        <v>136</v>
      </c>
      <c r="BM590" s="216" t="s">
        <v>1135</v>
      </c>
    </row>
    <row r="591" s="2" customFormat="1">
      <c r="A591" s="34"/>
      <c r="B591" s="35"/>
      <c r="C591" s="36"/>
      <c r="D591" s="218" t="s">
        <v>137</v>
      </c>
      <c r="E591" s="36"/>
      <c r="F591" s="219" t="s">
        <v>1136</v>
      </c>
      <c r="G591" s="36"/>
      <c r="H591" s="36"/>
      <c r="I591" s="220"/>
      <c r="J591" s="36"/>
      <c r="K591" s="36"/>
      <c r="L591" s="40"/>
      <c r="M591" s="221"/>
      <c r="N591" s="222"/>
      <c r="O591" s="87"/>
      <c r="P591" s="87"/>
      <c r="Q591" s="87"/>
      <c r="R591" s="87"/>
      <c r="S591" s="87"/>
      <c r="T591" s="88"/>
      <c r="U591" s="34"/>
      <c r="V591" s="34"/>
      <c r="W591" s="34"/>
      <c r="X591" s="34"/>
      <c r="Y591" s="34"/>
      <c r="Z591" s="34"/>
      <c r="AA591" s="34"/>
      <c r="AB591" s="34"/>
      <c r="AC591" s="34"/>
      <c r="AD591" s="34"/>
      <c r="AE591" s="34"/>
      <c r="AT591" s="13" t="s">
        <v>137</v>
      </c>
      <c r="AU591" s="13" t="s">
        <v>85</v>
      </c>
    </row>
    <row r="592" s="2" customFormat="1" ht="55.5" customHeight="1">
      <c r="A592" s="34"/>
      <c r="B592" s="35"/>
      <c r="C592" s="203" t="s">
        <v>627</v>
      </c>
      <c r="D592" s="203" t="s">
        <v>131</v>
      </c>
      <c r="E592" s="204" t="s">
        <v>1137</v>
      </c>
      <c r="F592" s="205" t="s">
        <v>1138</v>
      </c>
      <c r="G592" s="206" t="s">
        <v>134</v>
      </c>
      <c r="H592" s="207">
        <v>2</v>
      </c>
      <c r="I592" s="208"/>
      <c r="J592" s="209">
        <f>ROUND(I592*H592,2)</f>
        <v>0</v>
      </c>
      <c r="K592" s="210"/>
      <c r="L592" s="211"/>
      <c r="M592" s="212" t="s">
        <v>1</v>
      </c>
      <c r="N592" s="213" t="s">
        <v>42</v>
      </c>
      <c r="O592" s="87"/>
      <c r="P592" s="214">
        <f>O592*H592</f>
        <v>0</v>
      </c>
      <c r="Q592" s="214">
        <v>0</v>
      </c>
      <c r="R592" s="214">
        <f>Q592*H592</f>
        <v>0</v>
      </c>
      <c r="S592" s="214">
        <v>0</v>
      </c>
      <c r="T592" s="215">
        <f>S592*H592</f>
        <v>0</v>
      </c>
      <c r="U592" s="34"/>
      <c r="V592" s="34"/>
      <c r="W592" s="34"/>
      <c r="X592" s="34"/>
      <c r="Y592" s="34"/>
      <c r="Z592" s="34"/>
      <c r="AA592" s="34"/>
      <c r="AB592" s="34"/>
      <c r="AC592" s="34"/>
      <c r="AD592" s="34"/>
      <c r="AE592" s="34"/>
      <c r="AR592" s="216" t="s">
        <v>135</v>
      </c>
      <c r="AT592" s="216" t="s">
        <v>131</v>
      </c>
      <c r="AU592" s="216" t="s">
        <v>85</v>
      </c>
      <c r="AY592" s="13" t="s">
        <v>130</v>
      </c>
      <c r="BE592" s="217">
        <f>IF(N592="základní",J592,0)</f>
        <v>0</v>
      </c>
      <c r="BF592" s="217">
        <f>IF(N592="snížená",J592,0)</f>
        <v>0</v>
      </c>
      <c r="BG592" s="217">
        <f>IF(N592="zákl. přenesená",J592,0)</f>
        <v>0</v>
      </c>
      <c r="BH592" s="217">
        <f>IF(N592="sníž. přenesená",J592,0)</f>
        <v>0</v>
      </c>
      <c r="BI592" s="217">
        <f>IF(N592="nulová",J592,0)</f>
        <v>0</v>
      </c>
      <c r="BJ592" s="13" t="s">
        <v>85</v>
      </c>
      <c r="BK592" s="217">
        <f>ROUND(I592*H592,2)</f>
        <v>0</v>
      </c>
      <c r="BL592" s="13" t="s">
        <v>136</v>
      </c>
      <c r="BM592" s="216" t="s">
        <v>1139</v>
      </c>
    </row>
    <row r="593" s="2" customFormat="1">
      <c r="A593" s="34"/>
      <c r="B593" s="35"/>
      <c r="C593" s="36"/>
      <c r="D593" s="218" t="s">
        <v>137</v>
      </c>
      <c r="E593" s="36"/>
      <c r="F593" s="219" t="s">
        <v>1140</v>
      </c>
      <c r="G593" s="36"/>
      <c r="H593" s="36"/>
      <c r="I593" s="220"/>
      <c r="J593" s="36"/>
      <c r="K593" s="36"/>
      <c r="L593" s="40"/>
      <c r="M593" s="221"/>
      <c r="N593" s="222"/>
      <c r="O593" s="87"/>
      <c r="P593" s="87"/>
      <c r="Q593" s="87"/>
      <c r="R593" s="87"/>
      <c r="S593" s="87"/>
      <c r="T593" s="88"/>
      <c r="U593" s="34"/>
      <c r="V593" s="34"/>
      <c r="W593" s="34"/>
      <c r="X593" s="34"/>
      <c r="Y593" s="34"/>
      <c r="Z593" s="34"/>
      <c r="AA593" s="34"/>
      <c r="AB593" s="34"/>
      <c r="AC593" s="34"/>
      <c r="AD593" s="34"/>
      <c r="AE593" s="34"/>
      <c r="AT593" s="13" t="s">
        <v>137</v>
      </c>
      <c r="AU593" s="13" t="s">
        <v>85</v>
      </c>
    </row>
    <row r="594" s="2" customFormat="1" ht="49.05" customHeight="1">
      <c r="A594" s="34"/>
      <c r="B594" s="35"/>
      <c r="C594" s="203" t="s">
        <v>1141</v>
      </c>
      <c r="D594" s="203" t="s">
        <v>131</v>
      </c>
      <c r="E594" s="204" t="s">
        <v>1142</v>
      </c>
      <c r="F594" s="205" t="s">
        <v>1143</v>
      </c>
      <c r="G594" s="206" t="s">
        <v>134</v>
      </c>
      <c r="H594" s="207">
        <v>2</v>
      </c>
      <c r="I594" s="208"/>
      <c r="J594" s="209">
        <f>ROUND(I594*H594,2)</f>
        <v>0</v>
      </c>
      <c r="K594" s="210"/>
      <c r="L594" s="211"/>
      <c r="M594" s="212" t="s">
        <v>1</v>
      </c>
      <c r="N594" s="213" t="s">
        <v>42</v>
      </c>
      <c r="O594" s="87"/>
      <c r="P594" s="214">
        <f>O594*H594</f>
        <v>0</v>
      </c>
      <c r="Q594" s="214">
        <v>0</v>
      </c>
      <c r="R594" s="214">
        <f>Q594*H594</f>
        <v>0</v>
      </c>
      <c r="S594" s="214">
        <v>0</v>
      </c>
      <c r="T594" s="215">
        <f>S594*H594</f>
        <v>0</v>
      </c>
      <c r="U594" s="34"/>
      <c r="V594" s="34"/>
      <c r="W594" s="34"/>
      <c r="X594" s="34"/>
      <c r="Y594" s="34"/>
      <c r="Z594" s="34"/>
      <c r="AA594" s="34"/>
      <c r="AB594" s="34"/>
      <c r="AC594" s="34"/>
      <c r="AD594" s="34"/>
      <c r="AE594" s="34"/>
      <c r="AR594" s="216" t="s">
        <v>135</v>
      </c>
      <c r="AT594" s="216" t="s">
        <v>131</v>
      </c>
      <c r="AU594" s="216" t="s">
        <v>85</v>
      </c>
      <c r="AY594" s="13" t="s">
        <v>130</v>
      </c>
      <c r="BE594" s="217">
        <f>IF(N594="základní",J594,0)</f>
        <v>0</v>
      </c>
      <c r="BF594" s="217">
        <f>IF(N594="snížená",J594,0)</f>
        <v>0</v>
      </c>
      <c r="BG594" s="217">
        <f>IF(N594="zákl. přenesená",J594,0)</f>
        <v>0</v>
      </c>
      <c r="BH594" s="217">
        <f>IF(N594="sníž. přenesená",J594,0)</f>
        <v>0</v>
      </c>
      <c r="BI594" s="217">
        <f>IF(N594="nulová",J594,0)</f>
        <v>0</v>
      </c>
      <c r="BJ594" s="13" t="s">
        <v>85</v>
      </c>
      <c r="BK594" s="217">
        <f>ROUND(I594*H594,2)</f>
        <v>0</v>
      </c>
      <c r="BL594" s="13" t="s">
        <v>136</v>
      </c>
      <c r="BM594" s="216" t="s">
        <v>1144</v>
      </c>
    </row>
    <row r="595" s="2" customFormat="1">
      <c r="A595" s="34"/>
      <c r="B595" s="35"/>
      <c r="C595" s="36"/>
      <c r="D595" s="218" t="s">
        <v>137</v>
      </c>
      <c r="E595" s="36"/>
      <c r="F595" s="219" t="s">
        <v>1145</v>
      </c>
      <c r="G595" s="36"/>
      <c r="H595" s="36"/>
      <c r="I595" s="220"/>
      <c r="J595" s="36"/>
      <c r="K595" s="36"/>
      <c r="L595" s="40"/>
      <c r="M595" s="221"/>
      <c r="N595" s="222"/>
      <c r="O595" s="87"/>
      <c r="P595" s="87"/>
      <c r="Q595" s="87"/>
      <c r="R595" s="87"/>
      <c r="S595" s="87"/>
      <c r="T595" s="88"/>
      <c r="U595" s="34"/>
      <c r="V595" s="34"/>
      <c r="W595" s="34"/>
      <c r="X595" s="34"/>
      <c r="Y595" s="34"/>
      <c r="Z595" s="34"/>
      <c r="AA595" s="34"/>
      <c r="AB595" s="34"/>
      <c r="AC595" s="34"/>
      <c r="AD595" s="34"/>
      <c r="AE595" s="34"/>
      <c r="AT595" s="13" t="s">
        <v>137</v>
      </c>
      <c r="AU595" s="13" t="s">
        <v>85</v>
      </c>
    </row>
    <row r="596" s="2" customFormat="1" ht="49.05" customHeight="1">
      <c r="A596" s="34"/>
      <c r="B596" s="35"/>
      <c r="C596" s="203" t="s">
        <v>631</v>
      </c>
      <c r="D596" s="203" t="s">
        <v>131</v>
      </c>
      <c r="E596" s="204" t="s">
        <v>1146</v>
      </c>
      <c r="F596" s="205" t="s">
        <v>1147</v>
      </c>
      <c r="G596" s="206" t="s">
        <v>134</v>
      </c>
      <c r="H596" s="207">
        <v>2</v>
      </c>
      <c r="I596" s="208"/>
      <c r="J596" s="209">
        <f>ROUND(I596*H596,2)</f>
        <v>0</v>
      </c>
      <c r="K596" s="210"/>
      <c r="L596" s="211"/>
      <c r="M596" s="212" t="s">
        <v>1</v>
      </c>
      <c r="N596" s="213" t="s">
        <v>42</v>
      </c>
      <c r="O596" s="87"/>
      <c r="P596" s="214">
        <f>O596*H596</f>
        <v>0</v>
      </c>
      <c r="Q596" s="214">
        <v>0</v>
      </c>
      <c r="R596" s="214">
        <f>Q596*H596</f>
        <v>0</v>
      </c>
      <c r="S596" s="214">
        <v>0</v>
      </c>
      <c r="T596" s="215">
        <f>S596*H596</f>
        <v>0</v>
      </c>
      <c r="U596" s="34"/>
      <c r="V596" s="34"/>
      <c r="W596" s="34"/>
      <c r="X596" s="34"/>
      <c r="Y596" s="34"/>
      <c r="Z596" s="34"/>
      <c r="AA596" s="34"/>
      <c r="AB596" s="34"/>
      <c r="AC596" s="34"/>
      <c r="AD596" s="34"/>
      <c r="AE596" s="34"/>
      <c r="AR596" s="216" t="s">
        <v>135</v>
      </c>
      <c r="AT596" s="216" t="s">
        <v>131</v>
      </c>
      <c r="AU596" s="216" t="s">
        <v>85</v>
      </c>
      <c r="AY596" s="13" t="s">
        <v>130</v>
      </c>
      <c r="BE596" s="217">
        <f>IF(N596="základní",J596,0)</f>
        <v>0</v>
      </c>
      <c r="BF596" s="217">
        <f>IF(N596="snížená",J596,0)</f>
        <v>0</v>
      </c>
      <c r="BG596" s="217">
        <f>IF(N596="zákl. přenesená",J596,0)</f>
        <v>0</v>
      </c>
      <c r="BH596" s="217">
        <f>IF(N596="sníž. přenesená",J596,0)</f>
        <v>0</v>
      </c>
      <c r="BI596" s="217">
        <f>IF(N596="nulová",J596,0)</f>
        <v>0</v>
      </c>
      <c r="BJ596" s="13" t="s">
        <v>85</v>
      </c>
      <c r="BK596" s="217">
        <f>ROUND(I596*H596,2)</f>
        <v>0</v>
      </c>
      <c r="BL596" s="13" t="s">
        <v>136</v>
      </c>
      <c r="BM596" s="216" t="s">
        <v>1148</v>
      </c>
    </row>
    <row r="597" s="2" customFormat="1">
      <c r="A597" s="34"/>
      <c r="B597" s="35"/>
      <c r="C597" s="36"/>
      <c r="D597" s="218" t="s">
        <v>137</v>
      </c>
      <c r="E597" s="36"/>
      <c r="F597" s="219" t="s">
        <v>1149</v>
      </c>
      <c r="G597" s="36"/>
      <c r="H597" s="36"/>
      <c r="I597" s="220"/>
      <c r="J597" s="36"/>
      <c r="K597" s="36"/>
      <c r="L597" s="40"/>
      <c r="M597" s="221"/>
      <c r="N597" s="222"/>
      <c r="O597" s="87"/>
      <c r="P597" s="87"/>
      <c r="Q597" s="87"/>
      <c r="R597" s="87"/>
      <c r="S597" s="87"/>
      <c r="T597" s="88"/>
      <c r="U597" s="34"/>
      <c r="V597" s="34"/>
      <c r="W597" s="34"/>
      <c r="X597" s="34"/>
      <c r="Y597" s="34"/>
      <c r="Z597" s="34"/>
      <c r="AA597" s="34"/>
      <c r="AB597" s="34"/>
      <c r="AC597" s="34"/>
      <c r="AD597" s="34"/>
      <c r="AE597" s="34"/>
      <c r="AT597" s="13" t="s">
        <v>137</v>
      </c>
      <c r="AU597" s="13" t="s">
        <v>85</v>
      </c>
    </row>
    <row r="598" s="2" customFormat="1" ht="49.05" customHeight="1">
      <c r="A598" s="34"/>
      <c r="B598" s="35"/>
      <c r="C598" s="203" t="s">
        <v>1150</v>
      </c>
      <c r="D598" s="203" t="s">
        <v>131</v>
      </c>
      <c r="E598" s="204" t="s">
        <v>1151</v>
      </c>
      <c r="F598" s="205" t="s">
        <v>1152</v>
      </c>
      <c r="G598" s="206" t="s">
        <v>134</v>
      </c>
      <c r="H598" s="207">
        <v>2</v>
      </c>
      <c r="I598" s="208"/>
      <c r="J598" s="209">
        <f>ROUND(I598*H598,2)</f>
        <v>0</v>
      </c>
      <c r="K598" s="210"/>
      <c r="L598" s="211"/>
      <c r="M598" s="212" t="s">
        <v>1</v>
      </c>
      <c r="N598" s="213" t="s">
        <v>42</v>
      </c>
      <c r="O598" s="87"/>
      <c r="P598" s="214">
        <f>O598*H598</f>
        <v>0</v>
      </c>
      <c r="Q598" s="214">
        <v>0</v>
      </c>
      <c r="R598" s="214">
        <f>Q598*H598</f>
        <v>0</v>
      </c>
      <c r="S598" s="214">
        <v>0</v>
      </c>
      <c r="T598" s="215">
        <f>S598*H598</f>
        <v>0</v>
      </c>
      <c r="U598" s="34"/>
      <c r="V598" s="34"/>
      <c r="W598" s="34"/>
      <c r="X598" s="34"/>
      <c r="Y598" s="34"/>
      <c r="Z598" s="34"/>
      <c r="AA598" s="34"/>
      <c r="AB598" s="34"/>
      <c r="AC598" s="34"/>
      <c r="AD598" s="34"/>
      <c r="AE598" s="34"/>
      <c r="AR598" s="216" t="s">
        <v>135</v>
      </c>
      <c r="AT598" s="216" t="s">
        <v>131</v>
      </c>
      <c r="AU598" s="216" t="s">
        <v>85</v>
      </c>
      <c r="AY598" s="13" t="s">
        <v>130</v>
      </c>
      <c r="BE598" s="217">
        <f>IF(N598="základní",J598,0)</f>
        <v>0</v>
      </c>
      <c r="BF598" s="217">
        <f>IF(N598="snížená",J598,0)</f>
        <v>0</v>
      </c>
      <c r="BG598" s="217">
        <f>IF(N598="zákl. přenesená",J598,0)</f>
        <v>0</v>
      </c>
      <c r="BH598" s="217">
        <f>IF(N598="sníž. přenesená",J598,0)</f>
        <v>0</v>
      </c>
      <c r="BI598" s="217">
        <f>IF(N598="nulová",J598,0)</f>
        <v>0</v>
      </c>
      <c r="BJ598" s="13" t="s">
        <v>85</v>
      </c>
      <c r="BK598" s="217">
        <f>ROUND(I598*H598,2)</f>
        <v>0</v>
      </c>
      <c r="BL598" s="13" t="s">
        <v>136</v>
      </c>
      <c r="BM598" s="216" t="s">
        <v>1153</v>
      </c>
    </row>
    <row r="599" s="2" customFormat="1">
      <c r="A599" s="34"/>
      <c r="B599" s="35"/>
      <c r="C599" s="36"/>
      <c r="D599" s="218" t="s">
        <v>137</v>
      </c>
      <c r="E599" s="36"/>
      <c r="F599" s="219" t="s">
        <v>1154</v>
      </c>
      <c r="G599" s="36"/>
      <c r="H599" s="36"/>
      <c r="I599" s="220"/>
      <c r="J599" s="36"/>
      <c r="K599" s="36"/>
      <c r="L599" s="40"/>
      <c r="M599" s="221"/>
      <c r="N599" s="222"/>
      <c r="O599" s="87"/>
      <c r="P599" s="87"/>
      <c r="Q599" s="87"/>
      <c r="R599" s="87"/>
      <c r="S599" s="87"/>
      <c r="T599" s="88"/>
      <c r="U599" s="34"/>
      <c r="V599" s="34"/>
      <c r="W599" s="34"/>
      <c r="X599" s="34"/>
      <c r="Y599" s="34"/>
      <c r="Z599" s="34"/>
      <c r="AA599" s="34"/>
      <c r="AB599" s="34"/>
      <c r="AC599" s="34"/>
      <c r="AD599" s="34"/>
      <c r="AE599" s="34"/>
      <c r="AT599" s="13" t="s">
        <v>137</v>
      </c>
      <c r="AU599" s="13" t="s">
        <v>85</v>
      </c>
    </row>
    <row r="600" s="2" customFormat="1" ht="49.05" customHeight="1">
      <c r="A600" s="34"/>
      <c r="B600" s="35"/>
      <c r="C600" s="203" t="s">
        <v>636</v>
      </c>
      <c r="D600" s="203" t="s">
        <v>131</v>
      </c>
      <c r="E600" s="204" t="s">
        <v>1155</v>
      </c>
      <c r="F600" s="205" t="s">
        <v>1156</v>
      </c>
      <c r="G600" s="206" t="s">
        <v>134</v>
      </c>
      <c r="H600" s="207">
        <v>2</v>
      </c>
      <c r="I600" s="208"/>
      <c r="J600" s="209">
        <f>ROUND(I600*H600,2)</f>
        <v>0</v>
      </c>
      <c r="K600" s="210"/>
      <c r="L600" s="211"/>
      <c r="M600" s="212" t="s">
        <v>1</v>
      </c>
      <c r="N600" s="213" t="s">
        <v>42</v>
      </c>
      <c r="O600" s="87"/>
      <c r="P600" s="214">
        <f>O600*H600</f>
        <v>0</v>
      </c>
      <c r="Q600" s="214">
        <v>0</v>
      </c>
      <c r="R600" s="214">
        <f>Q600*H600</f>
        <v>0</v>
      </c>
      <c r="S600" s="214">
        <v>0</v>
      </c>
      <c r="T600" s="215">
        <f>S600*H600</f>
        <v>0</v>
      </c>
      <c r="U600" s="34"/>
      <c r="V600" s="34"/>
      <c r="W600" s="34"/>
      <c r="X600" s="34"/>
      <c r="Y600" s="34"/>
      <c r="Z600" s="34"/>
      <c r="AA600" s="34"/>
      <c r="AB600" s="34"/>
      <c r="AC600" s="34"/>
      <c r="AD600" s="34"/>
      <c r="AE600" s="34"/>
      <c r="AR600" s="216" t="s">
        <v>135</v>
      </c>
      <c r="AT600" s="216" t="s">
        <v>131</v>
      </c>
      <c r="AU600" s="216" t="s">
        <v>85</v>
      </c>
      <c r="AY600" s="13" t="s">
        <v>130</v>
      </c>
      <c r="BE600" s="217">
        <f>IF(N600="základní",J600,0)</f>
        <v>0</v>
      </c>
      <c r="BF600" s="217">
        <f>IF(N600="snížená",J600,0)</f>
        <v>0</v>
      </c>
      <c r="BG600" s="217">
        <f>IF(N600="zákl. přenesená",J600,0)</f>
        <v>0</v>
      </c>
      <c r="BH600" s="217">
        <f>IF(N600="sníž. přenesená",J600,0)</f>
        <v>0</v>
      </c>
      <c r="BI600" s="217">
        <f>IF(N600="nulová",J600,0)</f>
        <v>0</v>
      </c>
      <c r="BJ600" s="13" t="s">
        <v>85</v>
      </c>
      <c r="BK600" s="217">
        <f>ROUND(I600*H600,2)</f>
        <v>0</v>
      </c>
      <c r="BL600" s="13" t="s">
        <v>136</v>
      </c>
      <c r="BM600" s="216" t="s">
        <v>1157</v>
      </c>
    </row>
    <row r="601" s="2" customFormat="1">
      <c r="A601" s="34"/>
      <c r="B601" s="35"/>
      <c r="C601" s="36"/>
      <c r="D601" s="218" t="s">
        <v>137</v>
      </c>
      <c r="E601" s="36"/>
      <c r="F601" s="219" t="s">
        <v>1158</v>
      </c>
      <c r="G601" s="36"/>
      <c r="H601" s="36"/>
      <c r="I601" s="220"/>
      <c r="J601" s="36"/>
      <c r="K601" s="36"/>
      <c r="L601" s="40"/>
      <c r="M601" s="221"/>
      <c r="N601" s="222"/>
      <c r="O601" s="87"/>
      <c r="P601" s="87"/>
      <c r="Q601" s="87"/>
      <c r="R601" s="87"/>
      <c r="S601" s="87"/>
      <c r="T601" s="88"/>
      <c r="U601" s="34"/>
      <c r="V601" s="34"/>
      <c r="W601" s="34"/>
      <c r="X601" s="34"/>
      <c r="Y601" s="34"/>
      <c r="Z601" s="34"/>
      <c r="AA601" s="34"/>
      <c r="AB601" s="34"/>
      <c r="AC601" s="34"/>
      <c r="AD601" s="34"/>
      <c r="AE601" s="34"/>
      <c r="AT601" s="13" t="s">
        <v>137</v>
      </c>
      <c r="AU601" s="13" t="s">
        <v>85</v>
      </c>
    </row>
    <row r="602" s="2" customFormat="1" ht="33" customHeight="1">
      <c r="A602" s="34"/>
      <c r="B602" s="35"/>
      <c r="C602" s="203" t="s">
        <v>1159</v>
      </c>
      <c r="D602" s="203" t="s">
        <v>131</v>
      </c>
      <c r="E602" s="204" t="s">
        <v>1160</v>
      </c>
      <c r="F602" s="205" t="s">
        <v>1161</v>
      </c>
      <c r="G602" s="206" t="s">
        <v>134</v>
      </c>
      <c r="H602" s="207">
        <v>2</v>
      </c>
      <c r="I602" s="208"/>
      <c r="J602" s="209">
        <f>ROUND(I602*H602,2)</f>
        <v>0</v>
      </c>
      <c r="K602" s="210"/>
      <c r="L602" s="211"/>
      <c r="M602" s="212" t="s">
        <v>1</v>
      </c>
      <c r="N602" s="213" t="s">
        <v>42</v>
      </c>
      <c r="O602" s="87"/>
      <c r="P602" s="214">
        <f>O602*H602</f>
        <v>0</v>
      </c>
      <c r="Q602" s="214">
        <v>0</v>
      </c>
      <c r="R602" s="214">
        <f>Q602*H602</f>
        <v>0</v>
      </c>
      <c r="S602" s="214">
        <v>0</v>
      </c>
      <c r="T602" s="215">
        <f>S602*H602</f>
        <v>0</v>
      </c>
      <c r="U602" s="34"/>
      <c r="V602" s="34"/>
      <c r="W602" s="34"/>
      <c r="X602" s="34"/>
      <c r="Y602" s="34"/>
      <c r="Z602" s="34"/>
      <c r="AA602" s="34"/>
      <c r="AB602" s="34"/>
      <c r="AC602" s="34"/>
      <c r="AD602" s="34"/>
      <c r="AE602" s="34"/>
      <c r="AR602" s="216" t="s">
        <v>135</v>
      </c>
      <c r="AT602" s="216" t="s">
        <v>131</v>
      </c>
      <c r="AU602" s="216" t="s">
        <v>85</v>
      </c>
      <c r="AY602" s="13" t="s">
        <v>130</v>
      </c>
      <c r="BE602" s="217">
        <f>IF(N602="základní",J602,0)</f>
        <v>0</v>
      </c>
      <c r="BF602" s="217">
        <f>IF(N602="snížená",J602,0)</f>
        <v>0</v>
      </c>
      <c r="BG602" s="217">
        <f>IF(N602="zákl. přenesená",J602,0)</f>
        <v>0</v>
      </c>
      <c r="BH602" s="217">
        <f>IF(N602="sníž. přenesená",J602,0)</f>
        <v>0</v>
      </c>
      <c r="BI602" s="217">
        <f>IF(N602="nulová",J602,0)</f>
        <v>0</v>
      </c>
      <c r="BJ602" s="13" t="s">
        <v>85</v>
      </c>
      <c r="BK602" s="217">
        <f>ROUND(I602*H602,2)</f>
        <v>0</v>
      </c>
      <c r="BL602" s="13" t="s">
        <v>136</v>
      </c>
      <c r="BM602" s="216" t="s">
        <v>1162</v>
      </c>
    </row>
    <row r="603" s="2" customFormat="1">
      <c r="A603" s="34"/>
      <c r="B603" s="35"/>
      <c r="C603" s="36"/>
      <c r="D603" s="218" t="s">
        <v>137</v>
      </c>
      <c r="E603" s="36"/>
      <c r="F603" s="219" t="s">
        <v>1163</v>
      </c>
      <c r="G603" s="36"/>
      <c r="H603" s="36"/>
      <c r="I603" s="220"/>
      <c r="J603" s="36"/>
      <c r="K603" s="36"/>
      <c r="L603" s="40"/>
      <c r="M603" s="221"/>
      <c r="N603" s="222"/>
      <c r="O603" s="87"/>
      <c r="P603" s="87"/>
      <c r="Q603" s="87"/>
      <c r="R603" s="87"/>
      <c r="S603" s="87"/>
      <c r="T603" s="88"/>
      <c r="U603" s="34"/>
      <c r="V603" s="34"/>
      <c r="W603" s="34"/>
      <c r="X603" s="34"/>
      <c r="Y603" s="34"/>
      <c r="Z603" s="34"/>
      <c r="AA603" s="34"/>
      <c r="AB603" s="34"/>
      <c r="AC603" s="34"/>
      <c r="AD603" s="34"/>
      <c r="AE603" s="34"/>
      <c r="AT603" s="13" t="s">
        <v>137</v>
      </c>
      <c r="AU603" s="13" t="s">
        <v>85</v>
      </c>
    </row>
    <row r="604" s="2" customFormat="1" ht="24.15" customHeight="1">
      <c r="A604" s="34"/>
      <c r="B604" s="35"/>
      <c r="C604" s="203" t="s">
        <v>640</v>
      </c>
      <c r="D604" s="203" t="s">
        <v>131</v>
      </c>
      <c r="E604" s="204" t="s">
        <v>1164</v>
      </c>
      <c r="F604" s="205" t="s">
        <v>1165</v>
      </c>
      <c r="G604" s="206" t="s">
        <v>134</v>
      </c>
      <c r="H604" s="207">
        <v>0.10000000000000001</v>
      </c>
      <c r="I604" s="208"/>
      <c r="J604" s="209">
        <f>ROUND(I604*H604,2)</f>
        <v>0</v>
      </c>
      <c r="K604" s="210"/>
      <c r="L604" s="211"/>
      <c r="M604" s="212" t="s">
        <v>1</v>
      </c>
      <c r="N604" s="213" t="s">
        <v>42</v>
      </c>
      <c r="O604" s="87"/>
      <c r="P604" s="214">
        <f>O604*H604</f>
        <v>0</v>
      </c>
      <c r="Q604" s="214">
        <v>0</v>
      </c>
      <c r="R604" s="214">
        <f>Q604*H604</f>
        <v>0</v>
      </c>
      <c r="S604" s="214">
        <v>0</v>
      </c>
      <c r="T604" s="215">
        <f>S604*H604</f>
        <v>0</v>
      </c>
      <c r="U604" s="34"/>
      <c r="V604" s="34"/>
      <c r="W604" s="34"/>
      <c r="X604" s="34"/>
      <c r="Y604" s="34"/>
      <c r="Z604" s="34"/>
      <c r="AA604" s="34"/>
      <c r="AB604" s="34"/>
      <c r="AC604" s="34"/>
      <c r="AD604" s="34"/>
      <c r="AE604" s="34"/>
      <c r="AR604" s="216" t="s">
        <v>135</v>
      </c>
      <c r="AT604" s="216" t="s">
        <v>131</v>
      </c>
      <c r="AU604" s="216" t="s">
        <v>85</v>
      </c>
      <c r="AY604" s="13" t="s">
        <v>130</v>
      </c>
      <c r="BE604" s="217">
        <f>IF(N604="základní",J604,0)</f>
        <v>0</v>
      </c>
      <c r="BF604" s="217">
        <f>IF(N604="snížená",J604,0)</f>
        <v>0</v>
      </c>
      <c r="BG604" s="217">
        <f>IF(N604="zákl. přenesená",J604,0)</f>
        <v>0</v>
      </c>
      <c r="BH604" s="217">
        <f>IF(N604="sníž. přenesená",J604,0)</f>
        <v>0</v>
      </c>
      <c r="BI604" s="217">
        <f>IF(N604="nulová",J604,0)</f>
        <v>0</v>
      </c>
      <c r="BJ604" s="13" t="s">
        <v>85</v>
      </c>
      <c r="BK604" s="217">
        <f>ROUND(I604*H604,2)</f>
        <v>0</v>
      </c>
      <c r="BL604" s="13" t="s">
        <v>136</v>
      </c>
      <c r="BM604" s="216" t="s">
        <v>1166</v>
      </c>
    </row>
    <row r="605" s="2" customFormat="1">
      <c r="A605" s="34"/>
      <c r="B605" s="35"/>
      <c r="C605" s="36"/>
      <c r="D605" s="218" t="s">
        <v>137</v>
      </c>
      <c r="E605" s="36"/>
      <c r="F605" s="219" t="s">
        <v>1167</v>
      </c>
      <c r="G605" s="36"/>
      <c r="H605" s="36"/>
      <c r="I605" s="220"/>
      <c r="J605" s="36"/>
      <c r="K605" s="36"/>
      <c r="L605" s="40"/>
      <c r="M605" s="221"/>
      <c r="N605" s="222"/>
      <c r="O605" s="87"/>
      <c r="P605" s="87"/>
      <c r="Q605" s="87"/>
      <c r="R605" s="87"/>
      <c r="S605" s="87"/>
      <c r="T605" s="88"/>
      <c r="U605" s="34"/>
      <c r="V605" s="34"/>
      <c r="W605" s="34"/>
      <c r="X605" s="34"/>
      <c r="Y605" s="34"/>
      <c r="Z605" s="34"/>
      <c r="AA605" s="34"/>
      <c r="AB605" s="34"/>
      <c r="AC605" s="34"/>
      <c r="AD605" s="34"/>
      <c r="AE605" s="34"/>
      <c r="AT605" s="13" t="s">
        <v>137</v>
      </c>
      <c r="AU605" s="13" t="s">
        <v>85</v>
      </c>
    </row>
    <row r="606" s="2" customFormat="1" ht="33" customHeight="1">
      <c r="A606" s="34"/>
      <c r="B606" s="35"/>
      <c r="C606" s="203" t="s">
        <v>1168</v>
      </c>
      <c r="D606" s="203" t="s">
        <v>131</v>
      </c>
      <c r="E606" s="204" t="s">
        <v>1169</v>
      </c>
      <c r="F606" s="205" t="s">
        <v>1170</v>
      </c>
      <c r="G606" s="206" t="s">
        <v>134</v>
      </c>
      <c r="H606" s="207">
        <v>0.10000000000000001</v>
      </c>
      <c r="I606" s="208"/>
      <c r="J606" s="209">
        <f>ROUND(I606*H606,2)</f>
        <v>0</v>
      </c>
      <c r="K606" s="210"/>
      <c r="L606" s="211"/>
      <c r="M606" s="212" t="s">
        <v>1</v>
      </c>
      <c r="N606" s="213" t="s">
        <v>42</v>
      </c>
      <c r="O606" s="87"/>
      <c r="P606" s="214">
        <f>O606*H606</f>
        <v>0</v>
      </c>
      <c r="Q606" s="214">
        <v>0</v>
      </c>
      <c r="R606" s="214">
        <f>Q606*H606</f>
        <v>0</v>
      </c>
      <c r="S606" s="214">
        <v>0</v>
      </c>
      <c r="T606" s="215">
        <f>S606*H606</f>
        <v>0</v>
      </c>
      <c r="U606" s="34"/>
      <c r="V606" s="34"/>
      <c r="W606" s="34"/>
      <c r="X606" s="34"/>
      <c r="Y606" s="34"/>
      <c r="Z606" s="34"/>
      <c r="AA606" s="34"/>
      <c r="AB606" s="34"/>
      <c r="AC606" s="34"/>
      <c r="AD606" s="34"/>
      <c r="AE606" s="34"/>
      <c r="AR606" s="216" t="s">
        <v>135</v>
      </c>
      <c r="AT606" s="216" t="s">
        <v>131</v>
      </c>
      <c r="AU606" s="216" t="s">
        <v>85</v>
      </c>
      <c r="AY606" s="13" t="s">
        <v>130</v>
      </c>
      <c r="BE606" s="217">
        <f>IF(N606="základní",J606,0)</f>
        <v>0</v>
      </c>
      <c r="BF606" s="217">
        <f>IF(N606="snížená",J606,0)</f>
        <v>0</v>
      </c>
      <c r="BG606" s="217">
        <f>IF(N606="zákl. přenesená",J606,0)</f>
        <v>0</v>
      </c>
      <c r="BH606" s="217">
        <f>IF(N606="sníž. přenesená",J606,0)</f>
        <v>0</v>
      </c>
      <c r="BI606" s="217">
        <f>IF(N606="nulová",J606,0)</f>
        <v>0</v>
      </c>
      <c r="BJ606" s="13" t="s">
        <v>85</v>
      </c>
      <c r="BK606" s="217">
        <f>ROUND(I606*H606,2)</f>
        <v>0</v>
      </c>
      <c r="BL606" s="13" t="s">
        <v>136</v>
      </c>
      <c r="BM606" s="216" t="s">
        <v>1171</v>
      </c>
    </row>
    <row r="607" s="2" customFormat="1">
      <c r="A607" s="34"/>
      <c r="B607" s="35"/>
      <c r="C607" s="36"/>
      <c r="D607" s="218" t="s">
        <v>137</v>
      </c>
      <c r="E607" s="36"/>
      <c r="F607" s="219" t="s">
        <v>1172</v>
      </c>
      <c r="G607" s="36"/>
      <c r="H607" s="36"/>
      <c r="I607" s="220"/>
      <c r="J607" s="36"/>
      <c r="K607" s="36"/>
      <c r="L607" s="40"/>
      <c r="M607" s="221"/>
      <c r="N607" s="222"/>
      <c r="O607" s="87"/>
      <c r="P607" s="87"/>
      <c r="Q607" s="87"/>
      <c r="R607" s="87"/>
      <c r="S607" s="87"/>
      <c r="T607" s="88"/>
      <c r="U607" s="34"/>
      <c r="V607" s="34"/>
      <c r="W607" s="34"/>
      <c r="X607" s="34"/>
      <c r="Y607" s="34"/>
      <c r="Z607" s="34"/>
      <c r="AA607" s="34"/>
      <c r="AB607" s="34"/>
      <c r="AC607" s="34"/>
      <c r="AD607" s="34"/>
      <c r="AE607" s="34"/>
      <c r="AT607" s="13" t="s">
        <v>137</v>
      </c>
      <c r="AU607" s="13" t="s">
        <v>85</v>
      </c>
    </row>
    <row r="608" s="2" customFormat="1" ht="33" customHeight="1">
      <c r="A608" s="34"/>
      <c r="B608" s="35"/>
      <c r="C608" s="203" t="s">
        <v>645</v>
      </c>
      <c r="D608" s="203" t="s">
        <v>131</v>
      </c>
      <c r="E608" s="204" t="s">
        <v>1173</v>
      </c>
      <c r="F608" s="205" t="s">
        <v>1174</v>
      </c>
      <c r="G608" s="206" t="s">
        <v>134</v>
      </c>
      <c r="H608" s="207">
        <v>0.10000000000000001</v>
      </c>
      <c r="I608" s="208"/>
      <c r="J608" s="209">
        <f>ROUND(I608*H608,2)</f>
        <v>0</v>
      </c>
      <c r="K608" s="210"/>
      <c r="L608" s="211"/>
      <c r="M608" s="212" t="s">
        <v>1</v>
      </c>
      <c r="N608" s="213" t="s">
        <v>42</v>
      </c>
      <c r="O608" s="87"/>
      <c r="P608" s="214">
        <f>O608*H608</f>
        <v>0</v>
      </c>
      <c r="Q608" s="214">
        <v>0</v>
      </c>
      <c r="R608" s="214">
        <f>Q608*H608</f>
        <v>0</v>
      </c>
      <c r="S608" s="214">
        <v>0</v>
      </c>
      <c r="T608" s="215">
        <f>S608*H608</f>
        <v>0</v>
      </c>
      <c r="U608" s="34"/>
      <c r="V608" s="34"/>
      <c r="W608" s="34"/>
      <c r="X608" s="34"/>
      <c r="Y608" s="34"/>
      <c r="Z608" s="34"/>
      <c r="AA608" s="34"/>
      <c r="AB608" s="34"/>
      <c r="AC608" s="34"/>
      <c r="AD608" s="34"/>
      <c r="AE608" s="34"/>
      <c r="AR608" s="216" t="s">
        <v>135</v>
      </c>
      <c r="AT608" s="216" t="s">
        <v>131</v>
      </c>
      <c r="AU608" s="216" t="s">
        <v>85</v>
      </c>
      <c r="AY608" s="13" t="s">
        <v>130</v>
      </c>
      <c r="BE608" s="217">
        <f>IF(N608="základní",J608,0)</f>
        <v>0</v>
      </c>
      <c r="BF608" s="217">
        <f>IF(N608="snížená",J608,0)</f>
        <v>0</v>
      </c>
      <c r="BG608" s="217">
        <f>IF(N608="zákl. přenesená",J608,0)</f>
        <v>0</v>
      </c>
      <c r="BH608" s="217">
        <f>IF(N608="sníž. přenesená",J608,0)</f>
        <v>0</v>
      </c>
      <c r="BI608" s="217">
        <f>IF(N608="nulová",J608,0)</f>
        <v>0</v>
      </c>
      <c r="BJ608" s="13" t="s">
        <v>85</v>
      </c>
      <c r="BK608" s="217">
        <f>ROUND(I608*H608,2)</f>
        <v>0</v>
      </c>
      <c r="BL608" s="13" t="s">
        <v>136</v>
      </c>
      <c r="BM608" s="216" t="s">
        <v>1175</v>
      </c>
    </row>
    <row r="609" s="2" customFormat="1">
      <c r="A609" s="34"/>
      <c r="B609" s="35"/>
      <c r="C609" s="36"/>
      <c r="D609" s="218" t="s">
        <v>137</v>
      </c>
      <c r="E609" s="36"/>
      <c r="F609" s="219" t="s">
        <v>1176</v>
      </c>
      <c r="G609" s="36"/>
      <c r="H609" s="36"/>
      <c r="I609" s="220"/>
      <c r="J609" s="36"/>
      <c r="K609" s="36"/>
      <c r="L609" s="40"/>
      <c r="M609" s="221"/>
      <c r="N609" s="222"/>
      <c r="O609" s="87"/>
      <c r="P609" s="87"/>
      <c r="Q609" s="87"/>
      <c r="R609" s="87"/>
      <c r="S609" s="87"/>
      <c r="T609" s="88"/>
      <c r="U609" s="34"/>
      <c r="V609" s="34"/>
      <c r="W609" s="34"/>
      <c r="X609" s="34"/>
      <c r="Y609" s="34"/>
      <c r="Z609" s="34"/>
      <c r="AA609" s="34"/>
      <c r="AB609" s="34"/>
      <c r="AC609" s="34"/>
      <c r="AD609" s="34"/>
      <c r="AE609" s="34"/>
      <c r="AT609" s="13" t="s">
        <v>137</v>
      </c>
      <c r="AU609" s="13" t="s">
        <v>85</v>
      </c>
    </row>
    <row r="610" s="2" customFormat="1" ht="16.5" customHeight="1">
      <c r="A610" s="34"/>
      <c r="B610" s="35"/>
      <c r="C610" s="203" t="s">
        <v>1177</v>
      </c>
      <c r="D610" s="203" t="s">
        <v>131</v>
      </c>
      <c r="E610" s="204" t="s">
        <v>1178</v>
      </c>
      <c r="F610" s="205" t="s">
        <v>1179</v>
      </c>
      <c r="G610" s="206" t="s">
        <v>134</v>
      </c>
      <c r="H610" s="207">
        <v>0.10000000000000001</v>
      </c>
      <c r="I610" s="208"/>
      <c r="J610" s="209">
        <f>ROUND(I610*H610,2)</f>
        <v>0</v>
      </c>
      <c r="K610" s="210"/>
      <c r="L610" s="211"/>
      <c r="M610" s="212" t="s">
        <v>1</v>
      </c>
      <c r="N610" s="213" t="s">
        <v>42</v>
      </c>
      <c r="O610" s="87"/>
      <c r="P610" s="214">
        <f>O610*H610</f>
        <v>0</v>
      </c>
      <c r="Q610" s="214">
        <v>0</v>
      </c>
      <c r="R610" s="214">
        <f>Q610*H610</f>
        <v>0</v>
      </c>
      <c r="S610" s="214">
        <v>0</v>
      </c>
      <c r="T610" s="215">
        <f>S610*H610</f>
        <v>0</v>
      </c>
      <c r="U610" s="34"/>
      <c r="V610" s="34"/>
      <c r="W610" s="34"/>
      <c r="X610" s="34"/>
      <c r="Y610" s="34"/>
      <c r="Z610" s="34"/>
      <c r="AA610" s="34"/>
      <c r="AB610" s="34"/>
      <c r="AC610" s="34"/>
      <c r="AD610" s="34"/>
      <c r="AE610" s="34"/>
      <c r="AR610" s="216" t="s">
        <v>135</v>
      </c>
      <c r="AT610" s="216" t="s">
        <v>131</v>
      </c>
      <c r="AU610" s="216" t="s">
        <v>85</v>
      </c>
      <c r="AY610" s="13" t="s">
        <v>130</v>
      </c>
      <c r="BE610" s="217">
        <f>IF(N610="základní",J610,0)</f>
        <v>0</v>
      </c>
      <c r="BF610" s="217">
        <f>IF(N610="snížená",J610,0)</f>
        <v>0</v>
      </c>
      <c r="BG610" s="217">
        <f>IF(N610="zákl. přenesená",J610,0)</f>
        <v>0</v>
      </c>
      <c r="BH610" s="217">
        <f>IF(N610="sníž. přenesená",J610,0)</f>
        <v>0</v>
      </c>
      <c r="BI610" s="217">
        <f>IF(N610="nulová",J610,0)</f>
        <v>0</v>
      </c>
      <c r="BJ610" s="13" t="s">
        <v>85</v>
      </c>
      <c r="BK610" s="217">
        <f>ROUND(I610*H610,2)</f>
        <v>0</v>
      </c>
      <c r="BL610" s="13" t="s">
        <v>136</v>
      </c>
      <c r="BM610" s="216" t="s">
        <v>1180</v>
      </c>
    </row>
    <row r="611" s="2" customFormat="1">
      <c r="A611" s="34"/>
      <c r="B611" s="35"/>
      <c r="C611" s="36"/>
      <c r="D611" s="218" t="s">
        <v>137</v>
      </c>
      <c r="E611" s="36"/>
      <c r="F611" s="219" t="s">
        <v>1181</v>
      </c>
      <c r="G611" s="36"/>
      <c r="H611" s="36"/>
      <c r="I611" s="220"/>
      <c r="J611" s="36"/>
      <c r="K611" s="36"/>
      <c r="L611" s="40"/>
      <c r="M611" s="221"/>
      <c r="N611" s="222"/>
      <c r="O611" s="87"/>
      <c r="P611" s="87"/>
      <c r="Q611" s="87"/>
      <c r="R611" s="87"/>
      <c r="S611" s="87"/>
      <c r="T611" s="88"/>
      <c r="U611" s="34"/>
      <c r="V611" s="34"/>
      <c r="W611" s="34"/>
      <c r="X611" s="34"/>
      <c r="Y611" s="34"/>
      <c r="Z611" s="34"/>
      <c r="AA611" s="34"/>
      <c r="AB611" s="34"/>
      <c r="AC611" s="34"/>
      <c r="AD611" s="34"/>
      <c r="AE611" s="34"/>
      <c r="AT611" s="13" t="s">
        <v>137</v>
      </c>
      <c r="AU611" s="13" t="s">
        <v>85</v>
      </c>
    </row>
    <row r="612" s="2" customFormat="1" ht="16.5" customHeight="1">
      <c r="A612" s="34"/>
      <c r="B612" s="35"/>
      <c r="C612" s="203" t="s">
        <v>649</v>
      </c>
      <c r="D612" s="203" t="s">
        <v>131</v>
      </c>
      <c r="E612" s="204" t="s">
        <v>1182</v>
      </c>
      <c r="F612" s="205" t="s">
        <v>1183</v>
      </c>
      <c r="G612" s="206" t="s">
        <v>134</v>
      </c>
      <c r="H612" s="207">
        <v>1</v>
      </c>
      <c r="I612" s="208"/>
      <c r="J612" s="209">
        <f>ROUND(I612*H612,2)</f>
        <v>0</v>
      </c>
      <c r="K612" s="210"/>
      <c r="L612" s="211"/>
      <c r="M612" s="212" t="s">
        <v>1</v>
      </c>
      <c r="N612" s="213" t="s">
        <v>42</v>
      </c>
      <c r="O612" s="87"/>
      <c r="P612" s="214">
        <f>O612*H612</f>
        <v>0</v>
      </c>
      <c r="Q612" s="214">
        <v>0</v>
      </c>
      <c r="R612" s="214">
        <f>Q612*H612</f>
        <v>0</v>
      </c>
      <c r="S612" s="214">
        <v>0</v>
      </c>
      <c r="T612" s="215">
        <f>S612*H612</f>
        <v>0</v>
      </c>
      <c r="U612" s="34"/>
      <c r="V612" s="34"/>
      <c r="W612" s="34"/>
      <c r="X612" s="34"/>
      <c r="Y612" s="34"/>
      <c r="Z612" s="34"/>
      <c r="AA612" s="34"/>
      <c r="AB612" s="34"/>
      <c r="AC612" s="34"/>
      <c r="AD612" s="34"/>
      <c r="AE612" s="34"/>
      <c r="AR612" s="216" t="s">
        <v>135</v>
      </c>
      <c r="AT612" s="216" t="s">
        <v>131</v>
      </c>
      <c r="AU612" s="216" t="s">
        <v>85</v>
      </c>
      <c r="AY612" s="13" t="s">
        <v>130</v>
      </c>
      <c r="BE612" s="217">
        <f>IF(N612="základní",J612,0)</f>
        <v>0</v>
      </c>
      <c r="BF612" s="217">
        <f>IF(N612="snížená",J612,0)</f>
        <v>0</v>
      </c>
      <c r="BG612" s="217">
        <f>IF(N612="zákl. přenesená",J612,0)</f>
        <v>0</v>
      </c>
      <c r="BH612" s="217">
        <f>IF(N612="sníž. přenesená",J612,0)</f>
        <v>0</v>
      </c>
      <c r="BI612" s="217">
        <f>IF(N612="nulová",J612,0)</f>
        <v>0</v>
      </c>
      <c r="BJ612" s="13" t="s">
        <v>85</v>
      </c>
      <c r="BK612" s="217">
        <f>ROUND(I612*H612,2)</f>
        <v>0</v>
      </c>
      <c r="BL612" s="13" t="s">
        <v>136</v>
      </c>
      <c r="BM612" s="216" t="s">
        <v>1184</v>
      </c>
    </row>
    <row r="613" s="2" customFormat="1">
      <c r="A613" s="34"/>
      <c r="B613" s="35"/>
      <c r="C613" s="36"/>
      <c r="D613" s="218" t="s">
        <v>137</v>
      </c>
      <c r="E613" s="36"/>
      <c r="F613" s="219" t="s">
        <v>1185</v>
      </c>
      <c r="G613" s="36"/>
      <c r="H613" s="36"/>
      <c r="I613" s="220"/>
      <c r="J613" s="36"/>
      <c r="K613" s="36"/>
      <c r="L613" s="40"/>
      <c r="M613" s="221"/>
      <c r="N613" s="222"/>
      <c r="O613" s="87"/>
      <c r="P613" s="87"/>
      <c r="Q613" s="87"/>
      <c r="R613" s="87"/>
      <c r="S613" s="87"/>
      <c r="T613" s="88"/>
      <c r="U613" s="34"/>
      <c r="V613" s="34"/>
      <c r="W613" s="34"/>
      <c r="X613" s="34"/>
      <c r="Y613" s="34"/>
      <c r="Z613" s="34"/>
      <c r="AA613" s="34"/>
      <c r="AB613" s="34"/>
      <c r="AC613" s="34"/>
      <c r="AD613" s="34"/>
      <c r="AE613" s="34"/>
      <c r="AT613" s="13" t="s">
        <v>137</v>
      </c>
      <c r="AU613" s="13" t="s">
        <v>85</v>
      </c>
    </row>
    <row r="614" s="2" customFormat="1" ht="16.5" customHeight="1">
      <c r="A614" s="34"/>
      <c r="B614" s="35"/>
      <c r="C614" s="203" t="s">
        <v>1186</v>
      </c>
      <c r="D614" s="203" t="s">
        <v>131</v>
      </c>
      <c r="E614" s="204" t="s">
        <v>1187</v>
      </c>
      <c r="F614" s="205" t="s">
        <v>1188</v>
      </c>
      <c r="G614" s="206" t="s">
        <v>134</v>
      </c>
      <c r="H614" s="207">
        <v>0.10000000000000001</v>
      </c>
      <c r="I614" s="208"/>
      <c r="J614" s="209">
        <f>ROUND(I614*H614,2)</f>
        <v>0</v>
      </c>
      <c r="K614" s="210"/>
      <c r="L614" s="211"/>
      <c r="M614" s="212" t="s">
        <v>1</v>
      </c>
      <c r="N614" s="213" t="s">
        <v>42</v>
      </c>
      <c r="O614" s="87"/>
      <c r="P614" s="214">
        <f>O614*H614</f>
        <v>0</v>
      </c>
      <c r="Q614" s="214">
        <v>0</v>
      </c>
      <c r="R614" s="214">
        <f>Q614*H614</f>
        <v>0</v>
      </c>
      <c r="S614" s="214">
        <v>0</v>
      </c>
      <c r="T614" s="215">
        <f>S614*H614</f>
        <v>0</v>
      </c>
      <c r="U614" s="34"/>
      <c r="V614" s="34"/>
      <c r="W614" s="34"/>
      <c r="X614" s="34"/>
      <c r="Y614" s="34"/>
      <c r="Z614" s="34"/>
      <c r="AA614" s="34"/>
      <c r="AB614" s="34"/>
      <c r="AC614" s="34"/>
      <c r="AD614" s="34"/>
      <c r="AE614" s="34"/>
      <c r="AR614" s="216" t="s">
        <v>135</v>
      </c>
      <c r="AT614" s="216" t="s">
        <v>131</v>
      </c>
      <c r="AU614" s="216" t="s">
        <v>85</v>
      </c>
      <c r="AY614" s="13" t="s">
        <v>130</v>
      </c>
      <c r="BE614" s="217">
        <f>IF(N614="základní",J614,0)</f>
        <v>0</v>
      </c>
      <c r="BF614" s="217">
        <f>IF(N614="snížená",J614,0)</f>
        <v>0</v>
      </c>
      <c r="BG614" s="217">
        <f>IF(N614="zákl. přenesená",J614,0)</f>
        <v>0</v>
      </c>
      <c r="BH614" s="217">
        <f>IF(N614="sníž. přenesená",J614,0)</f>
        <v>0</v>
      </c>
      <c r="BI614" s="217">
        <f>IF(N614="nulová",J614,0)</f>
        <v>0</v>
      </c>
      <c r="BJ614" s="13" t="s">
        <v>85</v>
      </c>
      <c r="BK614" s="217">
        <f>ROUND(I614*H614,2)</f>
        <v>0</v>
      </c>
      <c r="BL614" s="13" t="s">
        <v>136</v>
      </c>
      <c r="BM614" s="216" t="s">
        <v>1189</v>
      </c>
    </row>
    <row r="615" s="2" customFormat="1">
      <c r="A615" s="34"/>
      <c r="B615" s="35"/>
      <c r="C615" s="36"/>
      <c r="D615" s="218" t="s">
        <v>137</v>
      </c>
      <c r="E615" s="36"/>
      <c r="F615" s="219" t="s">
        <v>1190</v>
      </c>
      <c r="G615" s="36"/>
      <c r="H615" s="36"/>
      <c r="I615" s="220"/>
      <c r="J615" s="36"/>
      <c r="K615" s="36"/>
      <c r="L615" s="40"/>
      <c r="M615" s="221"/>
      <c r="N615" s="222"/>
      <c r="O615" s="87"/>
      <c r="P615" s="87"/>
      <c r="Q615" s="87"/>
      <c r="R615" s="87"/>
      <c r="S615" s="87"/>
      <c r="T615" s="88"/>
      <c r="U615" s="34"/>
      <c r="V615" s="34"/>
      <c r="W615" s="34"/>
      <c r="X615" s="34"/>
      <c r="Y615" s="34"/>
      <c r="Z615" s="34"/>
      <c r="AA615" s="34"/>
      <c r="AB615" s="34"/>
      <c r="AC615" s="34"/>
      <c r="AD615" s="34"/>
      <c r="AE615" s="34"/>
      <c r="AT615" s="13" t="s">
        <v>137</v>
      </c>
      <c r="AU615" s="13" t="s">
        <v>85</v>
      </c>
    </row>
    <row r="616" s="2" customFormat="1" ht="16.5" customHeight="1">
      <c r="A616" s="34"/>
      <c r="B616" s="35"/>
      <c r="C616" s="203" t="s">
        <v>654</v>
      </c>
      <c r="D616" s="203" t="s">
        <v>131</v>
      </c>
      <c r="E616" s="204" t="s">
        <v>1191</v>
      </c>
      <c r="F616" s="205" t="s">
        <v>1192</v>
      </c>
      <c r="G616" s="206" t="s">
        <v>134</v>
      </c>
      <c r="H616" s="207">
        <v>0.10000000000000001</v>
      </c>
      <c r="I616" s="208"/>
      <c r="J616" s="209">
        <f>ROUND(I616*H616,2)</f>
        <v>0</v>
      </c>
      <c r="K616" s="210"/>
      <c r="L616" s="211"/>
      <c r="M616" s="212" t="s">
        <v>1</v>
      </c>
      <c r="N616" s="213" t="s">
        <v>42</v>
      </c>
      <c r="O616" s="87"/>
      <c r="P616" s="214">
        <f>O616*H616</f>
        <v>0</v>
      </c>
      <c r="Q616" s="214">
        <v>0</v>
      </c>
      <c r="R616" s="214">
        <f>Q616*H616</f>
        <v>0</v>
      </c>
      <c r="S616" s="214">
        <v>0</v>
      </c>
      <c r="T616" s="215">
        <f>S616*H616</f>
        <v>0</v>
      </c>
      <c r="U616" s="34"/>
      <c r="V616" s="34"/>
      <c r="W616" s="34"/>
      <c r="X616" s="34"/>
      <c r="Y616" s="34"/>
      <c r="Z616" s="34"/>
      <c r="AA616" s="34"/>
      <c r="AB616" s="34"/>
      <c r="AC616" s="34"/>
      <c r="AD616" s="34"/>
      <c r="AE616" s="34"/>
      <c r="AR616" s="216" t="s">
        <v>135</v>
      </c>
      <c r="AT616" s="216" t="s">
        <v>131</v>
      </c>
      <c r="AU616" s="216" t="s">
        <v>85</v>
      </c>
      <c r="AY616" s="13" t="s">
        <v>130</v>
      </c>
      <c r="BE616" s="217">
        <f>IF(N616="základní",J616,0)</f>
        <v>0</v>
      </c>
      <c r="BF616" s="217">
        <f>IF(N616="snížená",J616,0)</f>
        <v>0</v>
      </c>
      <c r="BG616" s="217">
        <f>IF(N616="zákl. přenesená",J616,0)</f>
        <v>0</v>
      </c>
      <c r="BH616" s="217">
        <f>IF(N616="sníž. přenesená",J616,0)</f>
        <v>0</v>
      </c>
      <c r="BI616" s="217">
        <f>IF(N616="nulová",J616,0)</f>
        <v>0</v>
      </c>
      <c r="BJ616" s="13" t="s">
        <v>85</v>
      </c>
      <c r="BK616" s="217">
        <f>ROUND(I616*H616,2)</f>
        <v>0</v>
      </c>
      <c r="BL616" s="13" t="s">
        <v>136</v>
      </c>
      <c r="BM616" s="216" t="s">
        <v>1193</v>
      </c>
    </row>
    <row r="617" s="2" customFormat="1">
      <c r="A617" s="34"/>
      <c r="B617" s="35"/>
      <c r="C617" s="36"/>
      <c r="D617" s="218" t="s">
        <v>137</v>
      </c>
      <c r="E617" s="36"/>
      <c r="F617" s="219" t="s">
        <v>1194</v>
      </c>
      <c r="G617" s="36"/>
      <c r="H617" s="36"/>
      <c r="I617" s="220"/>
      <c r="J617" s="36"/>
      <c r="K617" s="36"/>
      <c r="L617" s="40"/>
      <c r="M617" s="221"/>
      <c r="N617" s="222"/>
      <c r="O617" s="87"/>
      <c r="P617" s="87"/>
      <c r="Q617" s="87"/>
      <c r="R617" s="87"/>
      <c r="S617" s="87"/>
      <c r="T617" s="88"/>
      <c r="U617" s="34"/>
      <c r="V617" s="34"/>
      <c r="W617" s="34"/>
      <c r="X617" s="34"/>
      <c r="Y617" s="34"/>
      <c r="Z617" s="34"/>
      <c r="AA617" s="34"/>
      <c r="AB617" s="34"/>
      <c r="AC617" s="34"/>
      <c r="AD617" s="34"/>
      <c r="AE617" s="34"/>
      <c r="AT617" s="13" t="s">
        <v>137</v>
      </c>
      <c r="AU617" s="13" t="s">
        <v>85</v>
      </c>
    </row>
    <row r="618" s="2" customFormat="1" ht="16.5" customHeight="1">
      <c r="A618" s="34"/>
      <c r="B618" s="35"/>
      <c r="C618" s="203" t="s">
        <v>1195</v>
      </c>
      <c r="D618" s="203" t="s">
        <v>131</v>
      </c>
      <c r="E618" s="204" t="s">
        <v>1196</v>
      </c>
      <c r="F618" s="205" t="s">
        <v>1197</v>
      </c>
      <c r="G618" s="206" t="s">
        <v>134</v>
      </c>
      <c r="H618" s="207">
        <v>0.10000000000000001</v>
      </c>
      <c r="I618" s="208"/>
      <c r="J618" s="209">
        <f>ROUND(I618*H618,2)</f>
        <v>0</v>
      </c>
      <c r="K618" s="210"/>
      <c r="L618" s="211"/>
      <c r="M618" s="212" t="s">
        <v>1</v>
      </c>
      <c r="N618" s="213" t="s">
        <v>42</v>
      </c>
      <c r="O618" s="87"/>
      <c r="P618" s="214">
        <f>O618*H618</f>
        <v>0</v>
      </c>
      <c r="Q618" s="214">
        <v>0</v>
      </c>
      <c r="R618" s="214">
        <f>Q618*H618</f>
        <v>0</v>
      </c>
      <c r="S618" s="214">
        <v>0</v>
      </c>
      <c r="T618" s="215">
        <f>S618*H618</f>
        <v>0</v>
      </c>
      <c r="U618" s="34"/>
      <c r="V618" s="34"/>
      <c r="W618" s="34"/>
      <c r="X618" s="34"/>
      <c r="Y618" s="34"/>
      <c r="Z618" s="34"/>
      <c r="AA618" s="34"/>
      <c r="AB618" s="34"/>
      <c r="AC618" s="34"/>
      <c r="AD618" s="34"/>
      <c r="AE618" s="34"/>
      <c r="AR618" s="216" t="s">
        <v>135</v>
      </c>
      <c r="AT618" s="216" t="s">
        <v>131</v>
      </c>
      <c r="AU618" s="216" t="s">
        <v>85</v>
      </c>
      <c r="AY618" s="13" t="s">
        <v>130</v>
      </c>
      <c r="BE618" s="217">
        <f>IF(N618="základní",J618,0)</f>
        <v>0</v>
      </c>
      <c r="BF618" s="217">
        <f>IF(N618="snížená",J618,0)</f>
        <v>0</v>
      </c>
      <c r="BG618" s="217">
        <f>IF(N618="zákl. přenesená",J618,0)</f>
        <v>0</v>
      </c>
      <c r="BH618" s="217">
        <f>IF(N618="sníž. přenesená",J618,0)</f>
        <v>0</v>
      </c>
      <c r="BI618" s="217">
        <f>IF(N618="nulová",J618,0)</f>
        <v>0</v>
      </c>
      <c r="BJ618" s="13" t="s">
        <v>85</v>
      </c>
      <c r="BK618" s="217">
        <f>ROUND(I618*H618,2)</f>
        <v>0</v>
      </c>
      <c r="BL618" s="13" t="s">
        <v>136</v>
      </c>
      <c r="BM618" s="216" t="s">
        <v>1198</v>
      </c>
    </row>
    <row r="619" s="2" customFormat="1">
      <c r="A619" s="34"/>
      <c r="B619" s="35"/>
      <c r="C619" s="36"/>
      <c r="D619" s="218" t="s">
        <v>137</v>
      </c>
      <c r="E619" s="36"/>
      <c r="F619" s="219" t="s">
        <v>1199</v>
      </c>
      <c r="G619" s="36"/>
      <c r="H619" s="36"/>
      <c r="I619" s="220"/>
      <c r="J619" s="36"/>
      <c r="K619" s="36"/>
      <c r="L619" s="40"/>
      <c r="M619" s="221"/>
      <c r="N619" s="222"/>
      <c r="O619" s="87"/>
      <c r="P619" s="87"/>
      <c r="Q619" s="87"/>
      <c r="R619" s="87"/>
      <c r="S619" s="87"/>
      <c r="T619" s="88"/>
      <c r="U619" s="34"/>
      <c r="V619" s="34"/>
      <c r="W619" s="34"/>
      <c r="X619" s="34"/>
      <c r="Y619" s="34"/>
      <c r="Z619" s="34"/>
      <c r="AA619" s="34"/>
      <c r="AB619" s="34"/>
      <c r="AC619" s="34"/>
      <c r="AD619" s="34"/>
      <c r="AE619" s="34"/>
      <c r="AT619" s="13" t="s">
        <v>137</v>
      </c>
      <c r="AU619" s="13" t="s">
        <v>85</v>
      </c>
    </row>
    <row r="620" s="2" customFormat="1" ht="66.75" customHeight="1">
      <c r="A620" s="34"/>
      <c r="B620" s="35"/>
      <c r="C620" s="203" t="s">
        <v>1200</v>
      </c>
      <c r="D620" s="203" t="s">
        <v>131</v>
      </c>
      <c r="E620" s="204" t="s">
        <v>1201</v>
      </c>
      <c r="F620" s="205" t="s">
        <v>1202</v>
      </c>
      <c r="G620" s="206" t="s">
        <v>134</v>
      </c>
      <c r="H620" s="207">
        <v>3</v>
      </c>
      <c r="I620" s="208"/>
      <c r="J620" s="209">
        <f>ROUND(I620*H620,2)</f>
        <v>0</v>
      </c>
      <c r="K620" s="210"/>
      <c r="L620" s="211"/>
      <c r="M620" s="212" t="s">
        <v>1</v>
      </c>
      <c r="N620" s="213" t="s">
        <v>42</v>
      </c>
      <c r="O620" s="87"/>
      <c r="P620" s="214">
        <f>O620*H620</f>
        <v>0</v>
      </c>
      <c r="Q620" s="214">
        <v>0</v>
      </c>
      <c r="R620" s="214">
        <f>Q620*H620</f>
        <v>0</v>
      </c>
      <c r="S620" s="214">
        <v>0</v>
      </c>
      <c r="T620" s="215">
        <f>S620*H620</f>
        <v>0</v>
      </c>
      <c r="U620" s="34"/>
      <c r="V620" s="34"/>
      <c r="W620" s="34"/>
      <c r="X620" s="34"/>
      <c r="Y620" s="34"/>
      <c r="Z620" s="34"/>
      <c r="AA620" s="34"/>
      <c r="AB620" s="34"/>
      <c r="AC620" s="34"/>
      <c r="AD620" s="34"/>
      <c r="AE620" s="34"/>
      <c r="AR620" s="216" t="s">
        <v>135</v>
      </c>
      <c r="AT620" s="216" t="s">
        <v>131</v>
      </c>
      <c r="AU620" s="216" t="s">
        <v>85</v>
      </c>
      <c r="AY620" s="13" t="s">
        <v>130</v>
      </c>
      <c r="BE620" s="217">
        <f>IF(N620="základní",J620,0)</f>
        <v>0</v>
      </c>
      <c r="BF620" s="217">
        <f>IF(N620="snížená",J620,0)</f>
        <v>0</v>
      </c>
      <c r="BG620" s="217">
        <f>IF(N620="zákl. přenesená",J620,0)</f>
        <v>0</v>
      </c>
      <c r="BH620" s="217">
        <f>IF(N620="sníž. přenesená",J620,0)</f>
        <v>0</v>
      </c>
      <c r="BI620" s="217">
        <f>IF(N620="nulová",J620,0)</f>
        <v>0</v>
      </c>
      <c r="BJ620" s="13" t="s">
        <v>85</v>
      </c>
      <c r="BK620" s="217">
        <f>ROUND(I620*H620,2)</f>
        <v>0</v>
      </c>
      <c r="BL620" s="13" t="s">
        <v>136</v>
      </c>
      <c r="BM620" s="216" t="s">
        <v>1203</v>
      </c>
    </row>
    <row r="621" s="2" customFormat="1">
      <c r="A621" s="34"/>
      <c r="B621" s="35"/>
      <c r="C621" s="36"/>
      <c r="D621" s="218" t="s">
        <v>137</v>
      </c>
      <c r="E621" s="36"/>
      <c r="F621" s="219" t="s">
        <v>1204</v>
      </c>
      <c r="G621" s="36"/>
      <c r="H621" s="36"/>
      <c r="I621" s="220"/>
      <c r="J621" s="36"/>
      <c r="K621" s="36"/>
      <c r="L621" s="40"/>
      <c r="M621" s="221"/>
      <c r="N621" s="222"/>
      <c r="O621" s="87"/>
      <c r="P621" s="87"/>
      <c r="Q621" s="87"/>
      <c r="R621" s="87"/>
      <c r="S621" s="87"/>
      <c r="T621" s="88"/>
      <c r="U621" s="34"/>
      <c r="V621" s="34"/>
      <c r="W621" s="34"/>
      <c r="X621" s="34"/>
      <c r="Y621" s="34"/>
      <c r="Z621" s="34"/>
      <c r="AA621" s="34"/>
      <c r="AB621" s="34"/>
      <c r="AC621" s="34"/>
      <c r="AD621" s="34"/>
      <c r="AE621" s="34"/>
      <c r="AT621" s="13" t="s">
        <v>137</v>
      </c>
      <c r="AU621" s="13" t="s">
        <v>85</v>
      </c>
    </row>
    <row r="622" s="2" customFormat="1" ht="66.75" customHeight="1">
      <c r="A622" s="34"/>
      <c r="B622" s="35"/>
      <c r="C622" s="203" t="s">
        <v>1205</v>
      </c>
      <c r="D622" s="203" t="s">
        <v>131</v>
      </c>
      <c r="E622" s="204" t="s">
        <v>1206</v>
      </c>
      <c r="F622" s="205" t="s">
        <v>1207</v>
      </c>
      <c r="G622" s="206" t="s">
        <v>134</v>
      </c>
      <c r="H622" s="207">
        <v>2</v>
      </c>
      <c r="I622" s="208"/>
      <c r="J622" s="209">
        <f>ROUND(I622*H622,2)</f>
        <v>0</v>
      </c>
      <c r="K622" s="210"/>
      <c r="L622" s="211"/>
      <c r="M622" s="212" t="s">
        <v>1</v>
      </c>
      <c r="N622" s="213" t="s">
        <v>42</v>
      </c>
      <c r="O622" s="87"/>
      <c r="P622" s="214">
        <f>O622*H622</f>
        <v>0</v>
      </c>
      <c r="Q622" s="214">
        <v>0</v>
      </c>
      <c r="R622" s="214">
        <f>Q622*H622</f>
        <v>0</v>
      </c>
      <c r="S622" s="214">
        <v>0</v>
      </c>
      <c r="T622" s="215">
        <f>S622*H622</f>
        <v>0</v>
      </c>
      <c r="U622" s="34"/>
      <c r="V622" s="34"/>
      <c r="W622" s="34"/>
      <c r="X622" s="34"/>
      <c r="Y622" s="34"/>
      <c r="Z622" s="34"/>
      <c r="AA622" s="34"/>
      <c r="AB622" s="34"/>
      <c r="AC622" s="34"/>
      <c r="AD622" s="34"/>
      <c r="AE622" s="34"/>
      <c r="AR622" s="216" t="s">
        <v>135</v>
      </c>
      <c r="AT622" s="216" t="s">
        <v>131</v>
      </c>
      <c r="AU622" s="216" t="s">
        <v>85</v>
      </c>
      <c r="AY622" s="13" t="s">
        <v>130</v>
      </c>
      <c r="BE622" s="217">
        <f>IF(N622="základní",J622,0)</f>
        <v>0</v>
      </c>
      <c r="BF622" s="217">
        <f>IF(N622="snížená",J622,0)</f>
        <v>0</v>
      </c>
      <c r="BG622" s="217">
        <f>IF(N622="zákl. přenesená",J622,0)</f>
        <v>0</v>
      </c>
      <c r="BH622" s="217">
        <f>IF(N622="sníž. přenesená",J622,0)</f>
        <v>0</v>
      </c>
      <c r="BI622" s="217">
        <f>IF(N622="nulová",J622,0)</f>
        <v>0</v>
      </c>
      <c r="BJ622" s="13" t="s">
        <v>85</v>
      </c>
      <c r="BK622" s="217">
        <f>ROUND(I622*H622,2)</f>
        <v>0</v>
      </c>
      <c r="BL622" s="13" t="s">
        <v>136</v>
      </c>
      <c r="BM622" s="216" t="s">
        <v>1208</v>
      </c>
    </row>
    <row r="623" s="2" customFormat="1">
      <c r="A623" s="34"/>
      <c r="B623" s="35"/>
      <c r="C623" s="36"/>
      <c r="D623" s="218" t="s">
        <v>137</v>
      </c>
      <c r="E623" s="36"/>
      <c r="F623" s="219" t="s">
        <v>1209</v>
      </c>
      <c r="G623" s="36"/>
      <c r="H623" s="36"/>
      <c r="I623" s="220"/>
      <c r="J623" s="36"/>
      <c r="K623" s="36"/>
      <c r="L623" s="40"/>
      <c r="M623" s="221"/>
      <c r="N623" s="222"/>
      <c r="O623" s="87"/>
      <c r="P623" s="87"/>
      <c r="Q623" s="87"/>
      <c r="R623" s="87"/>
      <c r="S623" s="87"/>
      <c r="T623" s="88"/>
      <c r="U623" s="34"/>
      <c r="V623" s="34"/>
      <c r="W623" s="34"/>
      <c r="X623" s="34"/>
      <c r="Y623" s="34"/>
      <c r="Z623" s="34"/>
      <c r="AA623" s="34"/>
      <c r="AB623" s="34"/>
      <c r="AC623" s="34"/>
      <c r="AD623" s="34"/>
      <c r="AE623" s="34"/>
      <c r="AT623" s="13" t="s">
        <v>137</v>
      </c>
      <c r="AU623" s="13" t="s">
        <v>85</v>
      </c>
    </row>
    <row r="624" s="2" customFormat="1" ht="66.75" customHeight="1">
      <c r="A624" s="34"/>
      <c r="B624" s="35"/>
      <c r="C624" s="203" t="s">
        <v>660</v>
      </c>
      <c r="D624" s="203" t="s">
        <v>131</v>
      </c>
      <c r="E624" s="204" t="s">
        <v>1210</v>
      </c>
      <c r="F624" s="205" t="s">
        <v>1211</v>
      </c>
      <c r="G624" s="206" t="s">
        <v>134</v>
      </c>
      <c r="H624" s="207">
        <v>2</v>
      </c>
      <c r="I624" s="208"/>
      <c r="J624" s="209">
        <f>ROUND(I624*H624,2)</f>
        <v>0</v>
      </c>
      <c r="K624" s="210"/>
      <c r="L624" s="211"/>
      <c r="M624" s="212" t="s">
        <v>1</v>
      </c>
      <c r="N624" s="213" t="s">
        <v>42</v>
      </c>
      <c r="O624" s="87"/>
      <c r="P624" s="214">
        <f>O624*H624</f>
        <v>0</v>
      </c>
      <c r="Q624" s="214">
        <v>0</v>
      </c>
      <c r="R624" s="214">
        <f>Q624*H624</f>
        <v>0</v>
      </c>
      <c r="S624" s="214">
        <v>0</v>
      </c>
      <c r="T624" s="215">
        <f>S624*H624</f>
        <v>0</v>
      </c>
      <c r="U624" s="34"/>
      <c r="V624" s="34"/>
      <c r="W624" s="34"/>
      <c r="X624" s="34"/>
      <c r="Y624" s="34"/>
      <c r="Z624" s="34"/>
      <c r="AA624" s="34"/>
      <c r="AB624" s="34"/>
      <c r="AC624" s="34"/>
      <c r="AD624" s="34"/>
      <c r="AE624" s="34"/>
      <c r="AR624" s="216" t="s">
        <v>135</v>
      </c>
      <c r="AT624" s="216" t="s">
        <v>131</v>
      </c>
      <c r="AU624" s="216" t="s">
        <v>85</v>
      </c>
      <c r="AY624" s="13" t="s">
        <v>130</v>
      </c>
      <c r="BE624" s="217">
        <f>IF(N624="základní",J624,0)</f>
        <v>0</v>
      </c>
      <c r="BF624" s="217">
        <f>IF(N624="snížená",J624,0)</f>
        <v>0</v>
      </c>
      <c r="BG624" s="217">
        <f>IF(N624="zákl. přenesená",J624,0)</f>
        <v>0</v>
      </c>
      <c r="BH624" s="217">
        <f>IF(N624="sníž. přenesená",J624,0)</f>
        <v>0</v>
      </c>
      <c r="BI624" s="217">
        <f>IF(N624="nulová",J624,0)</f>
        <v>0</v>
      </c>
      <c r="BJ624" s="13" t="s">
        <v>85</v>
      </c>
      <c r="BK624" s="217">
        <f>ROUND(I624*H624,2)</f>
        <v>0</v>
      </c>
      <c r="BL624" s="13" t="s">
        <v>136</v>
      </c>
      <c r="BM624" s="216" t="s">
        <v>1212</v>
      </c>
    </row>
    <row r="625" s="2" customFormat="1">
      <c r="A625" s="34"/>
      <c r="B625" s="35"/>
      <c r="C625" s="36"/>
      <c r="D625" s="218" t="s">
        <v>137</v>
      </c>
      <c r="E625" s="36"/>
      <c r="F625" s="219" t="s">
        <v>1213</v>
      </c>
      <c r="G625" s="36"/>
      <c r="H625" s="36"/>
      <c r="I625" s="220"/>
      <c r="J625" s="36"/>
      <c r="K625" s="36"/>
      <c r="L625" s="40"/>
      <c r="M625" s="221"/>
      <c r="N625" s="222"/>
      <c r="O625" s="87"/>
      <c r="P625" s="87"/>
      <c r="Q625" s="87"/>
      <c r="R625" s="87"/>
      <c r="S625" s="87"/>
      <c r="T625" s="88"/>
      <c r="U625" s="34"/>
      <c r="V625" s="34"/>
      <c r="W625" s="34"/>
      <c r="X625" s="34"/>
      <c r="Y625" s="34"/>
      <c r="Z625" s="34"/>
      <c r="AA625" s="34"/>
      <c r="AB625" s="34"/>
      <c r="AC625" s="34"/>
      <c r="AD625" s="34"/>
      <c r="AE625" s="34"/>
      <c r="AT625" s="13" t="s">
        <v>137</v>
      </c>
      <c r="AU625" s="13" t="s">
        <v>85</v>
      </c>
    </row>
    <row r="626" s="2" customFormat="1" ht="16.5" customHeight="1">
      <c r="A626" s="34"/>
      <c r="B626" s="35"/>
      <c r="C626" s="203" t="s">
        <v>1214</v>
      </c>
      <c r="D626" s="203" t="s">
        <v>131</v>
      </c>
      <c r="E626" s="204" t="s">
        <v>1215</v>
      </c>
      <c r="F626" s="205" t="s">
        <v>1216</v>
      </c>
      <c r="G626" s="206" t="s">
        <v>134</v>
      </c>
      <c r="H626" s="207">
        <v>1</v>
      </c>
      <c r="I626" s="208"/>
      <c r="J626" s="209">
        <f>ROUND(I626*H626,2)</f>
        <v>0</v>
      </c>
      <c r="K626" s="210"/>
      <c r="L626" s="211"/>
      <c r="M626" s="212" t="s">
        <v>1</v>
      </c>
      <c r="N626" s="213" t="s">
        <v>42</v>
      </c>
      <c r="O626" s="87"/>
      <c r="P626" s="214">
        <f>O626*H626</f>
        <v>0</v>
      </c>
      <c r="Q626" s="214">
        <v>0</v>
      </c>
      <c r="R626" s="214">
        <f>Q626*H626</f>
        <v>0</v>
      </c>
      <c r="S626" s="214">
        <v>0</v>
      </c>
      <c r="T626" s="215">
        <f>S626*H626</f>
        <v>0</v>
      </c>
      <c r="U626" s="34"/>
      <c r="V626" s="34"/>
      <c r="W626" s="34"/>
      <c r="X626" s="34"/>
      <c r="Y626" s="34"/>
      <c r="Z626" s="34"/>
      <c r="AA626" s="34"/>
      <c r="AB626" s="34"/>
      <c r="AC626" s="34"/>
      <c r="AD626" s="34"/>
      <c r="AE626" s="34"/>
      <c r="AR626" s="216" t="s">
        <v>135</v>
      </c>
      <c r="AT626" s="216" t="s">
        <v>131</v>
      </c>
      <c r="AU626" s="216" t="s">
        <v>85</v>
      </c>
      <c r="AY626" s="13" t="s">
        <v>130</v>
      </c>
      <c r="BE626" s="217">
        <f>IF(N626="základní",J626,0)</f>
        <v>0</v>
      </c>
      <c r="BF626" s="217">
        <f>IF(N626="snížená",J626,0)</f>
        <v>0</v>
      </c>
      <c r="BG626" s="217">
        <f>IF(N626="zákl. přenesená",J626,0)</f>
        <v>0</v>
      </c>
      <c r="BH626" s="217">
        <f>IF(N626="sníž. přenesená",J626,0)</f>
        <v>0</v>
      </c>
      <c r="BI626" s="217">
        <f>IF(N626="nulová",J626,0)</f>
        <v>0</v>
      </c>
      <c r="BJ626" s="13" t="s">
        <v>85</v>
      </c>
      <c r="BK626" s="217">
        <f>ROUND(I626*H626,2)</f>
        <v>0</v>
      </c>
      <c r="BL626" s="13" t="s">
        <v>136</v>
      </c>
      <c r="BM626" s="216" t="s">
        <v>1217</v>
      </c>
    </row>
    <row r="627" s="2" customFormat="1">
      <c r="A627" s="34"/>
      <c r="B627" s="35"/>
      <c r="C627" s="36"/>
      <c r="D627" s="218" t="s">
        <v>137</v>
      </c>
      <c r="E627" s="36"/>
      <c r="F627" s="219" t="s">
        <v>1218</v>
      </c>
      <c r="G627" s="36"/>
      <c r="H627" s="36"/>
      <c r="I627" s="220"/>
      <c r="J627" s="36"/>
      <c r="K627" s="36"/>
      <c r="L627" s="40"/>
      <c r="M627" s="221"/>
      <c r="N627" s="222"/>
      <c r="O627" s="87"/>
      <c r="P627" s="87"/>
      <c r="Q627" s="87"/>
      <c r="R627" s="87"/>
      <c r="S627" s="87"/>
      <c r="T627" s="88"/>
      <c r="U627" s="34"/>
      <c r="V627" s="34"/>
      <c r="W627" s="34"/>
      <c r="X627" s="34"/>
      <c r="Y627" s="34"/>
      <c r="Z627" s="34"/>
      <c r="AA627" s="34"/>
      <c r="AB627" s="34"/>
      <c r="AC627" s="34"/>
      <c r="AD627" s="34"/>
      <c r="AE627" s="34"/>
      <c r="AT627" s="13" t="s">
        <v>137</v>
      </c>
      <c r="AU627" s="13" t="s">
        <v>85</v>
      </c>
    </row>
    <row r="628" s="11" customFormat="1" ht="25.92" customHeight="1">
      <c r="A628" s="11"/>
      <c r="B628" s="189"/>
      <c r="C628" s="190"/>
      <c r="D628" s="191" t="s">
        <v>76</v>
      </c>
      <c r="E628" s="192" t="s">
        <v>1219</v>
      </c>
      <c r="F628" s="192" t="s">
        <v>1220</v>
      </c>
      <c r="G628" s="190"/>
      <c r="H628" s="190"/>
      <c r="I628" s="193"/>
      <c r="J628" s="194">
        <f>BK628</f>
        <v>0</v>
      </c>
      <c r="K628" s="190"/>
      <c r="L628" s="195"/>
      <c r="M628" s="196"/>
      <c r="N628" s="197"/>
      <c r="O628" s="197"/>
      <c r="P628" s="198">
        <f>SUM(P629:P644)</f>
        <v>0</v>
      </c>
      <c r="Q628" s="197"/>
      <c r="R628" s="198">
        <f>SUM(R629:R644)</f>
        <v>0</v>
      </c>
      <c r="S628" s="197"/>
      <c r="T628" s="199">
        <f>SUM(T629:T644)</f>
        <v>0</v>
      </c>
      <c r="U628" s="11"/>
      <c r="V628" s="11"/>
      <c r="W628" s="11"/>
      <c r="X628" s="11"/>
      <c r="Y628" s="11"/>
      <c r="Z628" s="11"/>
      <c r="AA628" s="11"/>
      <c r="AB628" s="11"/>
      <c r="AC628" s="11"/>
      <c r="AD628" s="11"/>
      <c r="AE628" s="11"/>
      <c r="AR628" s="200" t="s">
        <v>85</v>
      </c>
      <c r="AT628" s="201" t="s">
        <v>76</v>
      </c>
      <c r="AU628" s="201" t="s">
        <v>77</v>
      </c>
      <c r="AY628" s="200" t="s">
        <v>130</v>
      </c>
      <c r="BK628" s="202">
        <f>SUM(BK629:BK644)</f>
        <v>0</v>
      </c>
    </row>
    <row r="629" s="2" customFormat="1" ht="37.8" customHeight="1">
      <c r="A629" s="34"/>
      <c r="B629" s="35"/>
      <c r="C629" s="203" t="s">
        <v>664</v>
      </c>
      <c r="D629" s="203" t="s">
        <v>131</v>
      </c>
      <c r="E629" s="204" t="s">
        <v>1221</v>
      </c>
      <c r="F629" s="205" t="s">
        <v>1222</v>
      </c>
      <c r="G629" s="206" t="s">
        <v>134</v>
      </c>
      <c r="H629" s="207">
        <v>2</v>
      </c>
      <c r="I629" s="208"/>
      <c r="J629" s="209">
        <f>ROUND(I629*H629,2)</f>
        <v>0</v>
      </c>
      <c r="K629" s="210"/>
      <c r="L629" s="211"/>
      <c r="M629" s="212" t="s">
        <v>1</v>
      </c>
      <c r="N629" s="213" t="s">
        <v>42</v>
      </c>
      <c r="O629" s="87"/>
      <c r="P629" s="214">
        <f>O629*H629</f>
        <v>0</v>
      </c>
      <c r="Q629" s="214">
        <v>0</v>
      </c>
      <c r="R629" s="214">
        <f>Q629*H629</f>
        <v>0</v>
      </c>
      <c r="S629" s="214">
        <v>0</v>
      </c>
      <c r="T629" s="215">
        <f>S629*H629</f>
        <v>0</v>
      </c>
      <c r="U629" s="34"/>
      <c r="V629" s="34"/>
      <c r="W629" s="34"/>
      <c r="X629" s="34"/>
      <c r="Y629" s="34"/>
      <c r="Z629" s="34"/>
      <c r="AA629" s="34"/>
      <c r="AB629" s="34"/>
      <c r="AC629" s="34"/>
      <c r="AD629" s="34"/>
      <c r="AE629" s="34"/>
      <c r="AR629" s="216" t="s">
        <v>135</v>
      </c>
      <c r="AT629" s="216" t="s">
        <v>131</v>
      </c>
      <c r="AU629" s="216" t="s">
        <v>85</v>
      </c>
      <c r="AY629" s="13" t="s">
        <v>130</v>
      </c>
      <c r="BE629" s="217">
        <f>IF(N629="základní",J629,0)</f>
        <v>0</v>
      </c>
      <c r="BF629" s="217">
        <f>IF(N629="snížená",J629,0)</f>
        <v>0</v>
      </c>
      <c r="BG629" s="217">
        <f>IF(N629="zákl. přenesená",J629,0)</f>
        <v>0</v>
      </c>
      <c r="BH629" s="217">
        <f>IF(N629="sníž. přenesená",J629,0)</f>
        <v>0</v>
      </c>
      <c r="BI629" s="217">
        <f>IF(N629="nulová",J629,0)</f>
        <v>0</v>
      </c>
      <c r="BJ629" s="13" t="s">
        <v>85</v>
      </c>
      <c r="BK629" s="217">
        <f>ROUND(I629*H629,2)</f>
        <v>0</v>
      </c>
      <c r="BL629" s="13" t="s">
        <v>136</v>
      </c>
      <c r="BM629" s="216" t="s">
        <v>1223</v>
      </c>
    </row>
    <row r="630" s="2" customFormat="1">
      <c r="A630" s="34"/>
      <c r="B630" s="35"/>
      <c r="C630" s="36"/>
      <c r="D630" s="218" t="s">
        <v>137</v>
      </c>
      <c r="E630" s="36"/>
      <c r="F630" s="219" t="s">
        <v>1224</v>
      </c>
      <c r="G630" s="36"/>
      <c r="H630" s="36"/>
      <c r="I630" s="220"/>
      <c r="J630" s="36"/>
      <c r="K630" s="36"/>
      <c r="L630" s="40"/>
      <c r="M630" s="221"/>
      <c r="N630" s="222"/>
      <c r="O630" s="87"/>
      <c r="P630" s="87"/>
      <c r="Q630" s="87"/>
      <c r="R630" s="87"/>
      <c r="S630" s="87"/>
      <c r="T630" s="88"/>
      <c r="U630" s="34"/>
      <c r="V630" s="34"/>
      <c r="W630" s="34"/>
      <c r="X630" s="34"/>
      <c r="Y630" s="34"/>
      <c r="Z630" s="34"/>
      <c r="AA630" s="34"/>
      <c r="AB630" s="34"/>
      <c r="AC630" s="34"/>
      <c r="AD630" s="34"/>
      <c r="AE630" s="34"/>
      <c r="AT630" s="13" t="s">
        <v>137</v>
      </c>
      <c r="AU630" s="13" t="s">
        <v>85</v>
      </c>
    </row>
    <row r="631" s="2" customFormat="1" ht="37.8" customHeight="1">
      <c r="A631" s="34"/>
      <c r="B631" s="35"/>
      <c r="C631" s="203" t="s">
        <v>1225</v>
      </c>
      <c r="D631" s="203" t="s">
        <v>131</v>
      </c>
      <c r="E631" s="204" t="s">
        <v>1226</v>
      </c>
      <c r="F631" s="205" t="s">
        <v>1227</v>
      </c>
      <c r="G631" s="206" t="s">
        <v>134</v>
      </c>
      <c r="H631" s="207">
        <v>2</v>
      </c>
      <c r="I631" s="208"/>
      <c r="J631" s="209">
        <f>ROUND(I631*H631,2)</f>
        <v>0</v>
      </c>
      <c r="K631" s="210"/>
      <c r="L631" s="211"/>
      <c r="M631" s="212" t="s">
        <v>1</v>
      </c>
      <c r="N631" s="213" t="s">
        <v>42</v>
      </c>
      <c r="O631" s="87"/>
      <c r="P631" s="214">
        <f>O631*H631</f>
        <v>0</v>
      </c>
      <c r="Q631" s="214">
        <v>0</v>
      </c>
      <c r="R631" s="214">
        <f>Q631*H631</f>
        <v>0</v>
      </c>
      <c r="S631" s="214">
        <v>0</v>
      </c>
      <c r="T631" s="215">
        <f>S631*H631</f>
        <v>0</v>
      </c>
      <c r="U631" s="34"/>
      <c r="V631" s="34"/>
      <c r="W631" s="34"/>
      <c r="X631" s="34"/>
      <c r="Y631" s="34"/>
      <c r="Z631" s="34"/>
      <c r="AA631" s="34"/>
      <c r="AB631" s="34"/>
      <c r="AC631" s="34"/>
      <c r="AD631" s="34"/>
      <c r="AE631" s="34"/>
      <c r="AR631" s="216" t="s">
        <v>135</v>
      </c>
      <c r="AT631" s="216" t="s">
        <v>131</v>
      </c>
      <c r="AU631" s="216" t="s">
        <v>85</v>
      </c>
      <c r="AY631" s="13" t="s">
        <v>130</v>
      </c>
      <c r="BE631" s="217">
        <f>IF(N631="základní",J631,0)</f>
        <v>0</v>
      </c>
      <c r="BF631" s="217">
        <f>IF(N631="snížená",J631,0)</f>
        <v>0</v>
      </c>
      <c r="BG631" s="217">
        <f>IF(N631="zákl. přenesená",J631,0)</f>
        <v>0</v>
      </c>
      <c r="BH631" s="217">
        <f>IF(N631="sníž. přenesená",J631,0)</f>
        <v>0</v>
      </c>
      <c r="BI631" s="217">
        <f>IF(N631="nulová",J631,0)</f>
        <v>0</v>
      </c>
      <c r="BJ631" s="13" t="s">
        <v>85</v>
      </c>
      <c r="BK631" s="217">
        <f>ROUND(I631*H631,2)</f>
        <v>0</v>
      </c>
      <c r="BL631" s="13" t="s">
        <v>136</v>
      </c>
      <c r="BM631" s="216" t="s">
        <v>1228</v>
      </c>
    </row>
    <row r="632" s="2" customFormat="1">
      <c r="A632" s="34"/>
      <c r="B632" s="35"/>
      <c r="C632" s="36"/>
      <c r="D632" s="218" t="s">
        <v>137</v>
      </c>
      <c r="E632" s="36"/>
      <c r="F632" s="219" t="s">
        <v>1229</v>
      </c>
      <c r="G632" s="36"/>
      <c r="H632" s="36"/>
      <c r="I632" s="220"/>
      <c r="J632" s="36"/>
      <c r="K632" s="36"/>
      <c r="L632" s="40"/>
      <c r="M632" s="221"/>
      <c r="N632" s="222"/>
      <c r="O632" s="87"/>
      <c r="P632" s="87"/>
      <c r="Q632" s="87"/>
      <c r="R632" s="87"/>
      <c r="S632" s="87"/>
      <c r="T632" s="88"/>
      <c r="U632" s="34"/>
      <c r="V632" s="34"/>
      <c r="W632" s="34"/>
      <c r="X632" s="34"/>
      <c r="Y632" s="34"/>
      <c r="Z632" s="34"/>
      <c r="AA632" s="34"/>
      <c r="AB632" s="34"/>
      <c r="AC632" s="34"/>
      <c r="AD632" s="34"/>
      <c r="AE632" s="34"/>
      <c r="AT632" s="13" t="s">
        <v>137</v>
      </c>
      <c r="AU632" s="13" t="s">
        <v>85</v>
      </c>
    </row>
    <row r="633" s="2" customFormat="1" ht="37.8" customHeight="1">
      <c r="A633" s="34"/>
      <c r="B633" s="35"/>
      <c r="C633" s="203" t="s">
        <v>668</v>
      </c>
      <c r="D633" s="203" t="s">
        <v>131</v>
      </c>
      <c r="E633" s="204" t="s">
        <v>1230</v>
      </c>
      <c r="F633" s="205" t="s">
        <v>1231</v>
      </c>
      <c r="G633" s="206" t="s">
        <v>134</v>
      </c>
      <c r="H633" s="207">
        <v>2</v>
      </c>
      <c r="I633" s="208"/>
      <c r="J633" s="209">
        <f>ROUND(I633*H633,2)</f>
        <v>0</v>
      </c>
      <c r="K633" s="210"/>
      <c r="L633" s="211"/>
      <c r="M633" s="212" t="s">
        <v>1</v>
      </c>
      <c r="N633" s="213" t="s">
        <v>42</v>
      </c>
      <c r="O633" s="87"/>
      <c r="P633" s="214">
        <f>O633*H633</f>
        <v>0</v>
      </c>
      <c r="Q633" s="214">
        <v>0</v>
      </c>
      <c r="R633" s="214">
        <f>Q633*H633</f>
        <v>0</v>
      </c>
      <c r="S633" s="214">
        <v>0</v>
      </c>
      <c r="T633" s="215">
        <f>S633*H633</f>
        <v>0</v>
      </c>
      <c r="U633" s="34"/>
      <c r="V633" s="34"/>
      <c r="W633" s="34"/>
      <c r="X633" s="34"/>
      <c r="Y633" s="34"/>
      <c r="Z633" s="34"/>
      <c r="AA633" s="34"/>
      <c r="AB633" s="34"/>
      <c r="AC633" s="34"/>
      <c r="AD633" s="34"/>
      <c r="AE633" s="34"/>
      <c r="AR633" s="216" t="s">
        <v>135</v>
      </c>
      <c r="AT633" s="216" t="s">
        <v>131</v>
      </c>
      <c r="AU633" s="216" t="s">
        <v>85</v>
      </c>
      <c r="AY633" s="13" t="s">
        <v>130</v>
      </c>
      <c r="BE633" s="217">
        <f>IF(N633="základní",J633,0)</f>
        <v>0</v>
      </c>
      <c r="BF633" s="217">
        <f>IF(N633="snížená",J633,0)</f>
        <v>0</v>
      </c>
      <c r="BG633" s="217">
        <f>IF(N633="zákl. přenesená",J633,0)</f>
        <v>0</v>
      </c>
      <c r="BH633" s="217">
        <f>IF(N633="sníž. přenesená",J633,0)</f>
        <v>0</v>
      </c>
      <c r="BI633" s="217">
        <f>IF(N633="nulová",J633,0)</f>
        <v>0</v>
      </c>
      <c r="BJ633" s="13" t="s">
        <v>85</v>
      </c>
      <c r="BK633" s="217">
        <f>ROUND(I633*H633,2)</f>
        <v>0</v>
      </c>
      <c r="BL633" s="13" t="s">
        <v>136</v>
      </c>
      <c r="BM633" s="216" t="s">
        <v>1232</v>
      </c>
    </row>
    <row r="634" s="2" customFormat="1">
      <c r="A634" s="34"/>
      <c r="B634" s="35"/>
      <c r="C634" s="36"/>
      <c r="D634" s="218" t="s">
        <v>137</v>
      </c>
      <c r="E634" s="36"/>
      <c r="F634" s="219" t="s">
        <v>1233</v>
      </c>
      <c r="G634" s="36"/>
      <c r="H634" s="36"/>
      <c r="I634" s="220"/>
      <c r="J634" s="36"/>
      <c r="K634" s="36"/>
      <c r="L634" s="40"/>
      <c r="M634" s="221"/>
      <c r="N634" s="222"/>
      <c r="O634" s="87"/>
      <c r="P634" s="87"/>
      <c r="Q634" s="87"/>
      <c r="R634" s="87"/>
      <c r="S634" s="87"/>
      <c r="T634" s="88"/>
      <c r="U634" s="34"/>
      <c r="V634" s="34"/>
      <c r="W634" s="34"/>
      <c r="X634" s="34"/>
      <c r="Y634" s="34"/>
      <c r="Z634" s="34"/>
      <c r="AA634" s="34"/>
      <c r="AB634" s="34"/>
      <c r="AC634" s="34"/>
      <c r="AD634" s="34"/>
      <c r="AE634" s="34"/>
      <c r="AT634" s="13" t="s">
        <v>137</v>
      </c>
      <c r="AU634" s="13" t="s">
        <v>85</v>
      </c>
    </row>
    <row r="635" s="2" customFormat="1" ht="37.8" customHeight="1">
      <c r="A635" s="34"/>
      <c r="B635" s="35"/>
      <c r="C635" s="203" t="s">
        <v>1234</v>
      </c>
      <c r="D635" s="203" t="s">
        <v>131</v>
      </c>
      <c r="E635" s="204" t="s">
        <v>1235</v>
      </c>
      <c r="F635" s="205" t="s">
        <v>1236</v>
      </c>
      <c r="G635" s="206" t="s">
        <v>134</v>
      </c>
      <c r="H635" s="207">
        <v>2</v>
      </c>
      <c r="I635" s="208"/>
      <c r="J635" s="209">
        <f>ROUND(I635*H635,2)</f>
        <v>0</v>
      </c>
      <c r="K635" s="210"/>
      <c r="L635" s="211"/>
      <c r="M635" s="212" t="s">
        <v>1</v>
      </c>
      <c r="N635" s="213" t="s">
        <v>42</v>
      </c>
      <c r="O635" s="87"/>
      <c r="P635" s="214">
        <f>O635*H635</f>
        <v>0</v>
      </c>
      <c r="Q635" s="214">
        <v>0</v>
      </c>
      <c r="R635" s="214">
        <f>Q635*H635</f>
        <v>0</v>
      </c>
      <c r="S635" s="214">
        <v>0</v>
      </c>
      <c r="T635" s="215">
        <f>S635*H635</f>
        <v>0</v>
      </c>
      <c r="U635" s="34"/>
      <c r="V635" s="34"/>
      <c r="W635" s="34"/>
      <c r="X635" s="34"/>
      <c r="Y635" s="34"/>
      <c r="Z635" s="34"/>
      <c r="AA635" s="34"/>
      <c r="AB635" s="34"/>
      <c r="AC635" s="34"/>
      <c r="AD635" s="34"/>
      <c r="AE635" s="34"/>
      <c r="AR635" s="216" t="s">
        <v>135</v>
      </c>
      <c r="AT635" s="216" t="s">
        <v>131</v>
      </c>
      <c r="AU635" s="216" t="s">
        <v>85</v>
      </c>
      <c r="AY635" s="13" t="s">
        <v>130</v>
      </c>
      <c r="BE635" s="217">
        <f>IF(N635="základní",J635,0)</f>
        <v>0</v>
      </c>
      <c r="BF635" s="217">
        <f>IF(N635="snížená",J635,0)</f>
        <v>0</v>
      </c>
      <c r="BG635" s="217">
        <f>IF(N635="zákl. přenesená",J635,0)</f>
        <v>0</v>
      </c>
      <c r="BH635" s="217">
        <f>IF(N635="sníž. přenesená",J635,0)</f>
        <v>0</v>
      </c>
      <c r="BI635" s="217">
        <f>IF(N635="nulová",J635,0)</f>
        <v>0</v>
      </c>
      <c r="BJ635" s="13" t="s">
        <v>85</v>
      </c>
      <c r="BK635" s="217">
        <f>ROUND(I635*H635,2)</f>
        <v>0</v>
      </c>
      <c r="BL635" s="13" t="s">
        <v>136</v>
      </c>
      <c r="BM635" s="216" t="s">
        <v>1237</v>
      </c>
    </row>
    <row r="636" s="2" customFormat="1">
      <c r="A636" s="34"/>
      <c r="B636" s="35"/>
      <c r="C636" s="36"/>
      <c r="D636" s="218" t="s">
        <v>137</v>
      </c>
      <c r="E636" s="36"/>
      <c r="F636" s="219" t="s">
        <v>1238</v>
      </c>
      <c r="G636" s="36"/>
      <c r="H636" s="36"/>
      <c r="I636" s="220"/>
      <c r="J636" s="36"/>
      <c r="K636" s="36"/>
      <c r="L636" s="40"/>
      <c r="M636" s="221"/>
      <c r="N636" s="222"/>
      <c r="O636" s="87"/>
      <c r="P636" s="87"/>
      <c r="Q636" s="87"/>
      <c r="R636" s="87"/>
      <c r="S636" s="87"/>
      <c r="T636" s="88"/>
      <c r="U636" s="34"/>
      <c r="V636" s="34"/>
      <c r="W636" s="34"/>
      <c r="X636" s="34"/>
      <c r="Y636" s="34"/>
      <c r="Z636" s="34"/>
      <c r="AA636" s="34"/>
      <c r="AB636" s="34"/>
      <c r="AC636" s="34"/>
      <c r="AD636" s="34"/>
      <c r="AE636" s="34"/>
      <c r="AT636" s="13" t="s">
        <v>137</v>
      </c>
      <c r="AU636" s="13" t="s">
        <v>85</v>
      </c>
    </row>
    <row r="637" s="2" customFormat="1" ht="37.8" customHeight="1">
      <c r="A637" s="34"/>
      <c r="B637" s="35"/>
      <c r="C637" s="203" t="s">
        <v>672</v>
      </c>
      <c r="D637" s="203" t="s">
        <v>131</v>
      </c>
      <c r="E637" s="204" t="s">
        <v>1239</v>
      </c>
      <c r="F637" s="205" t="s">
        <v>1240</v>
      </c>
      <c r="G637" s="206" t="s">
        <v>134</v>
      </c>
      <c r="H637" s="207">
        <v>2</v>
      </c>
      <c r="I637" s="208"/>
      <c r="J637" s="209">
        <f>ROUND(I637*H637,2)</f>
        <v>0</v>
      </c>
      <c r="K637" s="210"/>
      <c r="L637" s="211"/>
      <c r="M637" s="212" t="s">
        <v>1</v>
      </c>
      <c r="N637" s="213" t="s">
        <v>42</v>
      </c>
      <c r="O637" s="87"/>
      <c r="P637" s="214">
        <f>O637*H637</f>
        <v>0</v>
      </c>
      <c r="Q637" s="214">
        <v>0</v>
      </c>
      <c r="R637" s="214">
        <f>Q637*H637</f>
        <v>0</v>
      </c>
      <c r="S637" s="214">
        <v>0</v>
      </c>
      <c r="T637" s="215">
        <f>S637*H637</f>
        <v>0</v>
      </c>
      <c r="U637" s="34"/>
      <c r="V637" s="34"/>
      <c r="W637" s="34"/>
      <c r="X637" s="34"/>
      <c r="Y637" s="34"/>
      <c r="Z637" s="34"/>
      <c r="AA637" s="34"/>
      <c r="AB637" s="34"/>
      <c r="AC637" s="34"/>
      <c r="AD637" s="34"/>
      <c r="AE637" s="34"/>
      <c r="AR637" s="216" t="s">
        <v>135</v>
      </c>
      <c r="AT637" s="216" t="s">
        <v>131</v>
      </c>
      <c r="AU637" s="216" t="s">
        <v>85</v>
      </c>
      <c r="AY637" s="13" t="s">
        <v>130</v>
      </c>
      <c r="BE637" s="217">
        <f>IF(N637="základní",J637,0)</f>
        <v>0</v>
      </c>
      <c r="BF637" s="217">
        <f>IF(N637="snížená",J637,0)</f>
        <v>0</v>
      </c>
      <c r="BG637" s="217">
        <f>IF(N637="zákl. přenesená",J637,0)</f>
        <v>0</v>
      </c>
      <c r="BH637" s="217">
        <f>IF(N637="sníž. přenesená",J637,0)</f>
        <v>0</v>
      </c>
      <c r="BI637" s="217">
        <f>IF(N637="nulová",J637,0)</f>
        <v>0</v>
      </c>
      <c r="BJ637" s="13" t="s">
        <v>85</v>
      </c>
      <c r="BK637" s="217">
        <f>ROUND(I637*H637,2)</f>
        <v>0</v>
      </c>
      <c r="BL637" s="13" t="s">
        <v>136</v>
      </c>
      <c r="BM637" s="216" t="s">
        <v>1241</v>
      </c>
    </row>
    <row r="638" s="2" customFormat="1">
      <c r="A638" s="34"/>
      <c r="B638" s="35"/>
      <c r="C638" s="36"/>
      <c r="D638" s="218" t="s">
        <v>137</v>
      </c>
      <c r="E638" s="36"/>
      <c r="F638" s="219" t="s">
        <v>1242</v>
      </c>
      <c r="G638" s="36"/>
      <c r="H638" s="36"/>
      <c r="I638" s="220"/>
      <c r="J638" s="36"/>
      <c r="K638" s="36"/>
      <c r="L638" s="40"/>
      <c r="M638" s="221"/>
      <c r="N638" s="222"/>
      <c r="O638" s="87"/>
      <c r="P638" s="87"/>
      <c r="Q638" s="87"/>
      <c r="R638" s="87"/>
      <c r="S638" s="87"/>
      <c r="T638" s="88"/>
      <c r="U638" s="34"/>
      <c r="V638" s="34"/>
      <c r="W638" s="34"/>
      <c r="X638" s="34"/>
      <c r="Y638" s="34"/>
      <c r="Z638" s="34"/>
      <c r="AA638" s="34"/>
      <c r="AB638" s="34"/>
      <c r="AC638" s="34"/>
      <c r="AD638" s="34"/>
      <c r="AE638" s="34"/>
      <c r="AT638" s="13" t="s">
        <v>137</v>
      </c>
      <c r="AU638" s="13" t="s">
        <v>85</v>
      </c>
    </row>
    <row r="639" s="2" customFormat="1" ht="37.8" customHeight="1">
      <c r="A639" s="34"/>
      <c r="B639" s="35"/>
      <c r="C639" s="203" t="s">
        <v>1243</v>
      </c>
      <c r="D639" s="203" t="s">
        <v>131</v>
      </c>
      <c r="E639" s="204" t="s">
        <v>1244</v>
      </c>
      <c r="F639" s="205" t="s">
        <v>1245</v>
      </c>
      <c r="G639" s="206" t="s">
        <v>134</v>
      </c>
      <c r="H639" s="207">
        <v>2</v>
      </c>
      <c r="I639" s="208"/>
      <c r="J639" s="209">
        <f>ROUND(I639*H639,2)</f>
        <v>0</v>
      </c>
      <c r="K639" s="210"/>
      <c r="L639" s="211"/>
      <c r="M639" s="212" t="s">
        <v>1</v>
      </c>
      <c r="N639" s="213" t="s">
        <v>42</v>
      </c>
      <c r="O639" s="87"/>
      <c r="P639" s="214">
        <f>O639*H639</f>
        <v>0</v>
      </c>
      <c r="Q639" s="214">
        <v>0</v>
      </c>
      <c r="R639" s="214">
        <f>Q639*H639</f>
        <v>0</v>
      </c>
      <c r="S639" s="214">
        <v>0</v>
      </c>
      <c r="T639" s="215">
        <f>S639*H639</f>
        <v>0</v>
      </c>
      <c r="U639" s="34"/>
      <c r="V639" s="34"/>
      <c r="W639" s="34"/>
      <c r="X639" s="34"/>
      <c r="Y639" s="34"/>
      <c r="Z639" s="34"/>
      <c r="AA639" s="34"/>
      <c r="AB639" s="34"/>
      <c r="AC639" s="34"/>
      <c r="AD639" s="34"/>
      <c r="AE639" s="34"/>
      <c r="AR639" s="216" t="s">
        <v>135</v>
      </c>
      <c r="AT639" s="216" t="s">
        <v>131</v>
      </c>
      <c r="AU639" s="216" t="s">
        <v>85</v>
      </c>
      <c r="AY639" s="13" t="s">
        <v>130</v>
      </c>
      <c r="BE639" s="217">
        <f>IF(N639="základní",J639,0)</f>
        <v>0</v>
      </c>
      <c r="BF639" s="217">
        <f>IF(N639="snížená",J639,0)</f>
        <v>0</v>
      </c>
      <c r="BG639" s="217">
        <f>IF(N639="zákl. přenesená",J639,0)</f>
        <v>0</v>
      </c>
      <c r="BH639" s="217">
        <f>IF(N639="sníž. přenesená",J639,0)</f>
        <v>0</v>
      </c>
      <c r="BI639" s="217">
        <f>IF(N639="nulová",J639,0)</f>
        <v>0</v>
      </c>
      <c r="BJ639" s="13" t="s">
        <v>85</v>
      </c>
      <c r="BK639" s="217">
        <f>ROUND(I639*H639,2)</f>
        <v>0</v>
      </c>
      <c r="BL639" s="13" t="s">
        <v>136</v>
      </c>
      <c r="BM639" s="216" t="s">
        <v>1246</v>
      </c>
    </row>
    <row r="640" s="2" customFormat="1">
      <c r="A640" s="34"/>
      <c r="B640" s="35"/>
      <c r="C640" s="36"/>
      <c r="D640" s="218" t="s">
        <v>137</v>
      </c>
      <c r="E640" s="36"/>
      <c r="F640" s="219" t="s">
        <v>1247</v>
      </c>
      <c r="G640" s="36"/>
      <c r="H640" s="36"/>
      <c r="I640" s="220"/>
      <c r="J640" s="36"/>
      <c r="K640" s="36"/>
      <c r="L640" s="40"/>
      <c r="M640" s="221"/>
      <c r="N640" s="222"/>
      <c r="O640" s="87"/>
      <c r="P640" s="87"/>
      <c r="Q640" s="87"/>
      <c r="R640" s="87"/>
      <c r="S640" s="87"/>
      <c r="T640" s="88"/>
      <c r="U640" s="34"/>
      <c r="V640" s="34"/>
      <c r="W640" s="34"/>
      <c r="X640" s="34"/>
      <c r="Y640" s="34"/>
      <c r="Z640" s="34"/>
      <c r="AA640" s="34"/>
      <c r="AB640" s="34"/>
      <c r="AC640" s="34"/>
      <c r="AD640" s="34"/>
      <c r="AE640" s="34"/>
      <c r="AT640" s="13" t="s">
        <v>137</v>
      </c>
      <c r="AU640" s="13" t="s">
        <v>85</v>
      </c>
    </row>
    <row r="641" s="2" customFormat="1" ht="37.8" customHeight="1">
      <c r="A641" s="34"/>
      <c r="B641" s="35"/>
      <c r="C641" s="203" t="s">
        <v>676</v>
      </c>
      <c r="D641" s="203" t="s">
        <v>131</v>
      </c>
      <c r="E641" s="204" t="s">
        <v>1248</v>
      </c>
      <c r="F641" s="205" t="s">
        <v>1222</v>
      </c>
      <c r="G641" s="206" t="s">
        <v>134</v>
      </c>
      <c r="H641" s="207">
        <v>2</v>
      </c>
      <c r="I641" s="208"/>
      <c r="J641" s="209">
        <f>ROUND(I641*H641,2)</f>
        <v>0</v>
      </c>
      <c r="K641" s="210"/>
      <c r="L641" s="211"/>
      <c r="M641" s="212" t="s">
        <v>1</v>
      </c>
      <c r="N641" s="213" t="s">
        <v>42</v>
      </c>
      <c r="O641" s="87"/>
      <c r="P641" s="214">
        <f>O641*H641</f>
        <v>0</v>
      </c>
      <c r="Q641" s="214">
        <v>0</v>
      </c>
      <c r="R641" s="214">
        <f>Q641*H641</f>
        <v>0</v>
      </c>
      <c r="S641" s="214">
        <v>0</v>
      </c>
      <c r="T641" s="215">
        <f>S641*H641</f>
        <v>0</v>
      </c>
      <c r="U641" s="34"/>
      <c r="V641" s="34"/>
      <c r="W641" s="34"/>
      <c r="X641" s="34"/>
      <c r="Y641" s="34"/>
      <c r="Z641" s="34"/>
      <c r="AA641" s="34"/>
      <c r="AB641" s="34"/>
      <c r="AC641" s="34"/>
      <c r="AD641" s="34"/>
      <c r="AE641" s="34"/>
      <c r="AR641" s="216" t="s">
        <v>135</v>
      </c>
      <c r="AT641" s="216" t="s">
        <v>131</v>
      </c>
      <c r="AU641" s="216" t="s">
        <v>85</v>
      </c>
      <c r="AY641" s="13" t="s">
        <v>130</v>
      </c>
      <c r="BE641" s="217">
        <f>IF(N641="základní",J641,0)</f>
        <v>0</v>
      </c>
      <c r="BF641" s="217">
        <f>IF(N641="snížená",J641,0)</f>
        <v>0</v>
      </c>
      <c r="BG641" s="217">
        <f>IF(N641="zákl. přenesená",J641,0)</f>
        <v>0</v>
      </c>
      <c r="BH641" s="217">
        <f>IF(N641="sníž. přenesená",J641,0)</f>
        <v>0</v>
      </c>
      <c r="BI641" s="217">
        <f>IF(N641="nulová",J641,0)</f>
        <v>0</v>
      </c>
      <c r="BJ641" s="13" t="s">
        <v>85</v>
      </c>
      <c r="BK641" s="217">
        <f>ROUND(I641*H641,2)</f>
        <v>0</v>
      </c>
      <c r="BL641" s="13" t="s">
        <v>136</v>
      </c>
      <c r="BM641" s="216" t="s">
        <v>1249</v>
      </c>
    </row>
    <row r="642" s="2" customFormat="1">
      <c r="A642" s="34"/>
      <c r="B642" s="35"/>
      <c r="C642" s="36"/>
      <c r="D642" s="218" t="s">
        <v>137</v>
      </c>
      <c r="E642" s="36"/>
      <c r="F642" s="219" t="s">
        <v>1250</v>
      </c>
      <c r="G642" s="36"/>
      <c r="H642" s="36"/>
      <c r="I642" s="220"/>
      <c r="J642" s="36"/>
      <c r="K642" s="36"/>
      <c r="L642" s="40"/>
      <c r="M642" s="221"/>
      <c r="N642" s="222"/>
      <c r="O642" s="87"/>
      <c r="P642" s="87"/>
      <c r="Q642" s="87"/>
      <c r="R642" s="87"/>
      <c r="S642" s="87"/>
      <c r="T642" s="88"/>
      <c r="U642" s="34"/>
      <c r="V642" s="34"/>
      <c r="W642" s="34"/>
      <c r="X642" s="34"/>
      <c r="Y642" s="34"/>
      <c r="Z642" s="34"/>
      <c r="AA642" s="34"/>
      <c r="AB642" s="34"/>
      <c r="AC642" s="34"/>
      <c r="AD642" s="34"/>
      <c r="AE642" s="34"/>
      <c r="AT642" s="13" t="s">
        <v>137</v>
      </c>
      <c r="AU642" s="13" t="s">
        <v>85</v>
      </c>
    </row>
    <row r="643" s="2" customFormat="1" ht="37.8" customHeight="1">
      <c r="A643" s="34"/>
      <c r="B643" s="35"/>
      <c r="C643" s="203" t="s">
        <v>1251</v>
      </c>
      <c r="D643" s="203" t="s">
        <v>131</v>
      </c>
      <c r="E643" s="204" t="s">
        <v>1252</v>
      </c>
      <c r="F643" s="205" t="s">
        <v>1253</v>
      </c>
      <c r="G643" s="206" t="s">
        <v>134</v>
      </c>
      <c r="H643" s="207">
        <v>2</v>
      </c>
      <c r="I643" s="208"/>
      <c r="J643" s="209">
        <f>ROUND(I643*H643,2)</f>
        <v>0</v>
      </c>
      <c r="K643" s="210"/>
      <c r="L643" s="211"/>
      <c r="M643" s="212" t="s">
        <v>1</v>
      </c>
      <c r="N643" s="213" t="s">
        <v>42</v>
      </c>
      <c r="O643" s="87"/>
      <c r="P643" s="214">
        <f>O643*H643</f>
        <v>0</v>
      </c>
      <c r="Q643" s="214">
        <v>0</v>
      </c>
      <c r="R643" s="214">
        <f>Q643*H643</f>
        <v>0</v>
      </c>
      <c r="S643" s="214">
        <v>0</v>
      </c>
      <c r="T643" s="215">
        <f>S643*H643</f>
        <v>0</v>
      </c>
      <c r="U643" s="34"/>
      <c r="V643" s="34"/>
      <c r="W643" s="34"/>
      <c r="X643" s="34"/>
      <c r="Y643" s="34"/>
      <c r="Z643" s="34"/>
      <c r="AA643" s="34"/>
      <c r="AB643" s="34"/>
      <c r="AC643" s="34"/>
      <c r="AD643" s="34"/>
      <c r="AE643" s="34"/>
      <c r="AR643" s="216" t="s">
        <v>135</v>
      </c>
      <c r="AT643" s="216" t="s">
        <v>131</v>
      </c>
      <c r="AU643" s="216" t="s">
        <v>85</v>
      </c>
      <c r="AY643" s="13" t="s">
        <v>130</v>
      </c>
      <c r="BE643" s="217">
        <f>IF(N643="základní",J643,0)</f>
        <v>0</v>
      </c>
      <c r="BF643" s="217">
        <f>IF(N643="snížená",J643,0)</f>
        <v>0</v>
      </c>
      <c r="BG643" s="217">
        <f>IF(N643="zákl. přenesená",J643,0)</f>
        <v>0</v>
      </c>
      <c r="BH643" s="217">
        <f>IF(N643="sníž. přenesená",J643,0)</f>
        <v>0</v>
      </c>
      <c r="BI643" s="217">
        <f>IF(N643="nulová",J643,0)</f>
        <v>0</v>
      </c>
      <c r="BJ643" s="13" t="s">
        <v>85</v>
      </c>
      <c r="BK643" s="217">
        <f>ROUND(I643*H643,2)</f>
        <v>0</v>
      </c>
      <c r="BL643" s="13" t="s">
        <v>136</v>
      </c>
      <c r="BM643" s="216" t="s">
        <v>1254</v>
      </c>
    </row>
    <row r="644" s="2" customFormat="1">
      <c r="A644" s="34"/>
      <c r="B644" s="35"/>
      <c r="C644" s="36"/>
      <c r="D644" s="218" t="s">
        <v>137</v>
      </c>
      <c r="E644" s="36"/>
      <c r="F644" s="219" t="s">
        <v>1255</v>
      </c>
      <c r="G644" s="36"/>
      <c r="H644" s="36"/>
      <c r="I644" s="220"/>
      <c r="J644" s="36"/>
      <c r="K644" s="36"/>
      <c r="L644" s="40"/>
      <c r="M644" s="221"/>
      <c r="N644" s="222"/>
      <c r="O644" s="87"/>
      <c r="P644" s="87"/>
      <c r="Q644" s="87"/>
      <c r="R644" s="87"/>
      <c r="S644" s="87"/>
      <c r="T644" s="88"/>
      <c r="U644" s="34"/>
      <c r="V644" s="34"/>
      <c r="W644" s="34"/>
      <c r="X644" s="34"/>
      <c r="Y644" s="34"/>
      <c r="Z644" s="34"/>
      <c r="AA644" s="34"/>
      <c r="AB644" s="34"/>
      <c r="AC644" s="34"/>
      <c r="AD644" s="34"/>
      <c r="AE644" s="34"/>
      <c r="AT644" s="13" t="s">
        <v>137</v>
      </c>
      <c r="AU644" s="13" t="s">
        <v>85</v>
      </c>
    </row>
    <row r="645" s="11" customFormat="1" ht="25.92" customHeight="1">
      <c r="A645" s="11"/>
      <c r="B645" s="189"/>
      <c r="C645" s="190"/>
      <c r="D645" s="191" t="s">
        <v>76</v>
      </c>
      <c r="E645" s="192" t="s">
        <v>1256</v>
      </c>
      <c r="F645" s="192" t="s">
        <v>1257</v>
      </c>
      <c r="G645" s="190"/>
      <c r="H645" s="190"/>
      <c r="I645" s="193"/>
      <c r="J645" s="194">
        <f>BK645</f>
        <v>0</v>
      </c>
      <c r="K645" s="190"/>
      <c r="L645" s="195"/>
      <c r="M645" s="196"/>
      <c r="N645" s="197"/>
      <c r="O645" s="197"/>
      <c r="P645" s="198">
        <f>SUM(P646:P689)</f>
        <v>0</v>
      </c>
      <c r="Q645" s="197"/>
      <c r="R645" s="198">
        <f>SUM(R646:R689)</f>
        <v>0</v>
      </c>
      <c r="S645" s="197"/>
      <c r="T645" s="199">
        <f>SUM(T646:T689)</f>
        <v>0</v>
      </c>
      <c r="U645" s="11"/>
      <c r="V645" s="11"/>
      <c r="W645" s="11"/>
      <c r="X645" s="11"/>
      <c r="Y645" s="11"/>
      <c r="Z645" s="11"/>
      <c r="AA645" s="11"/>
      <c r="AB645" s="11"/>
      <c r="AC645" s="11"/>
      <c r="AD645" s="11"/>
      <c r="AE645" s="11"/>
      <c r="AR645" s="200" t="s">
        <v>85</v>
      </c>
      <c r="AT645" s="201" t="s">
        <v>76</v>
      </c>
      <c r="AU645" s="201" t="s">
        <v>77</v>
      </c>
      <c r="AY645" s="200" t="s">
        <v>130</v>
      </c>
      <c r="BK645" s="202">
        <f>SUM(BK646:BK689)</f>
        <v>0</v>
      </c>
    </row>
    <row r="646" s="2" customFormat="1" ht="37.8" customHeight="1">
      <c r="A646" s="34"/>
      <c r="B646" s="35"/>
      <c r="C646" s="203" t="s">
        <v>680</v>
      </c>
      <c r="D646" s="203" t="s">
        <v>131</v>
      </c>
      <c r="E646" s="204" t="s">
        <v>1258</v>
      </c>
      <c r="F646" s="205" t="s">
        <v>1259</v>
      </c>
      <c r="G646" s="206" t="s">
        <v>134</v>
      </c>
      <c r="H646" s="207">
        <v>2</v>
      </c>
      <c r="I646" s="208"/>
      <c r="J646" s="209">
        <f>ROUND(I646*H646,2)</f>
        <v>0</v>
      </c>
      <c r="K646" s="210"/>
      <c r="L646" s="211"/>
      <c r="M646" s="212" t="s">
        <v>1</v>
      </c>
      <c r="N646" s="213" t="s">
        <v>42</v>
      </c>
      <c r="O646" s="87"/>
      <c r="P646" s="214">
        <f>O646*H646</f>
        <v>0</v>
      </c>
      <c r="Q646" s="214">
        <v>0</v>
      </c>
      <c r="R646" s="214">
        <f>Q646*H646</f>
        <v>0</v>
      </c>
      <c r="S646" s="214">
        <v>0</v>
      </c>
      <c r="T646" s="215">
        <f>S646*H646</f>
        <v>0</v>
      </c>
      <c r="U646" s="34"/>
      <c r="V646" s="34"/>
      <c r="W646" s="34"/>
      <c r="X646" s="34"/>
      <c r="Y646" s="34"/>
      <c r="Z646" s="34"/>
      <c r="AA646" s="34"/>
      <c r="AB646" s="34"/>
      <c r="AC646" s="34"/>
      <c r="AD646" s="34"/>
      <c r="AE646" s="34"/>
      <c r="AR646" s="216" t="s">
        <v>135</v>
      </c>
      <c r="AT646" s="216" t="s">
        <v>131</v>
      </c>
      <c r="AU646" s="216" t="s">
        <v>85</v>
      </c>
      <c r="AY646" s="13" t="s">
        <v>130</v>
      </c>
      <c r="BE646" s="217">
        <f>IF(N646="základní",J646,0)</f>
        <v>0</v>
      </c>
      <c r="BF646" s="217">
        <f>IF(N646="snížená",J646,0)</f>
        <v>0</v>
      </c>
      <c r="BG646" s="217">
        <f>IF(N646="zákl. přenesená",J646,0)</f>
        <v>0</v>
      </c>
      <c r="BH646" s="217">
        <f>IF(N646="sníž. přenesená",J646,0)</f>
        <v>0</v>
      </c>
      <c r="BI646" s="217">
        <f>IF(N646="nulová",J646,0)</f>
        <v>0</v>
      </c>
      <c r="BJ646" s="13" t="s">
        <v>85</v>
      </c>
      <c r="BK646" s="217">
        <f>ROUND(I646*H646,2)</f>
        <v>0</v>
      </c>
      <c r="BL646" s="13" t="s">
        <v>136</v>
      </c>
      <c r="BM646" s="216" t="s">
        <v>1260</v>
      </c>
    </row>
    <row r="647" s="2" customFormat="1">
      <c r="A647" s="34"/>
      <c r="B647" s="35"/>
      <c r="C647" s="36"/>
      <c r="D647" s="218" t="s">
        <v>137</v>
      </c>
      <c r="E647" s="36"/>
      <c r="F647" s="219" t="s">
        <v>1261</v>
      </c>
      <c r="G647" s="36"/>
      <c r="H647" s="36"/>
      <c r="I647" s="220"/>
      <c r="J647" s="36"/>
      <c r="K647" s="36"/>
      <c r="L647" s="40"/>
      <c r="M647" s="221"/>
      <c r="N647" s="222"/>
      <c r="O647" s="87"/>
      <c r="P647" s="87"/>
      <c r="Q647" s="87"/>
      <c r="R647" s="87"/>
      <c r="S647" s="87"/>
      <c r="T647" s="88"/>
      <c r="U647" s="34"/>
      <c r="V647" s="34"/>
      <c r="W647" s="34"/>
      <c r="X647" s="34"/>
      <c r="Y647" s="34"/>
      <c r="Z647" s="34"/>
      <c r="AA647" s="34"/>
      <c r="AB647" s="34"/>
      <c r="AC647" s="34"/>
      <c r="AD647" s="34"/>
      <c r="AE647" s="34"/>
      <c r="AT647" s="13" t="s">
        <v>137</v>
      </c>
      <c r="AU647" s="13" t="s">
        <v>85</v>
      </c>
    </row>
    <row r="648" s="2" customFormat="1" ht="37.8" customHeight="1">
      <c r="A648" s="34"/>
      <c r="B648" s="35"/>
      <c r="C648" s="203" t="s">
        <v>1262</v>
      </c>
      <c r="D648" s="203" t="s">
        <v>131</v>
      </c>
      <c r="E648" s="204" t="s">
        <v>1263</v>
      </c>
      <c r="F648" s="205" t="s">
        <v>1264</v>
      </c>
      <c r="G648" s="206" t="s">
        <v>134</v>
      </c>
      <c r="H648" s="207">
        <v>2</v>
      </c>
      <c r="I648" s="208"/>
      <c r="J648" s="209">
        <f>ROUND(I648*H648,2)</f>
        <v>0</v>
      </c>
      <c r="K648" s="210"/>
      <c r="L648" s="211"/>
      <c r="M648" s="212" t="s">
        <v>1</v>
      </c>
      <c r="N648" s="213" t="s">
        <v>42</v>
      </c>
      <c r="O648" s="87"/>
      <c r="P648" s="214">
        <f>O648*H648</f>
        <v>0</v>
      </c>
      <c r="Q648" s="214">
        <v>0</v>
      </c>
      <c r="R648" s="214">
        <f>Q648*H648</f>
        <v>0</v>
      </c>
      <c r="S648" s="214">
        <v>0</v>
      </c>
      <c r="T648" s="215">
        <f>S648*H648</f>
        <v>0</v>
      </c>
      <c r="U648" s="34"/>
      <c r="V648" s="34"/>
      <c r="W648" s="34"/>
      <c r="X648" s="34"/>
      <c r="Y648" s="34"/>
      <c r="Z648" s="34"/>
      <c r="AA648" s="34"/>
      <c r="AB648" s="34"/>
      <c r="AC648" s="34"/>
      <c r="AD648" s="34"/>
      <c r="AE648" s="34"/>
      <c r="AR648" s="216" t="s">
        <v>135</v>
      </c>
      <c r="AT648" s="216" t="s">
        <v>131</v>
      </c>
      <c r="AU648" s="216" t="s">
        <v>85</v>
      </c>
      <c r="AY648" s="13" t="s">
        <v>130</v>
      </c>
      <c r="BE648" s="217">
        <f>IF(N648="základní",J648,0)</f>
        <v>0</v>
      </c>
      <c r="BF648" s="217">
        <f>IF(N648="snížená",J648,0)</f>
        <v>0</v>
      </c>
      <c r="BG648" s="217">
        <f>IF(N648="zákl. přenesená",J648,0)</f>
        <v>0</v>
      </c>
      <c r="BH648" s="217">
        <f>IF(N648="sníž. přenesená",J648,0)</f>
        <v>0</v>
      </c>
      <c r="BI648" s="217">
        <f>IF(N648="nulová",J648,0)</f>
        <v>0</v>
      </c>
      <c r="BJ648" s="13" t="s">
        <v>85</v>
      </c>
      <c r="BK648" s="217">
        <f>ROUND(I648*H648,2)</f>
        <v>0</v>
      </c>
      <c r="BL648" s="13" t="s">
        <v>136</v>
      </c>
      <c r="BM648" s="216" t="s">
        <v>1265</v>
      </c>
    </row>
    <row r="649" s="2" customFormat="1">
      <c r="A649" s="34"/>
      <c r="B649" s="35"/>
      <c r="C649" s="36"/>
      <c r="D649" s="218" t="s">
        <v>137</v>
      </c>
      <c r="E649" s="36"/>
      <c r="F649" s="219" t="s">
        <v>1266</v>
      </c>
      <c r="G649" s="36"/>
      <c r="H649" s="36"/>
      <c r="I649" s="220"/>
      <c r="J649" s="36"/>
      <c r="K649" s="36"/>
      <c r="L649" s="40"/>
      <c r="M649" s="221"/>
      <c r="N649" s="222"/>
      <c r="O649" s="87"/>
      <c r="P649" s="87"/>
      <c r="Q649" s="87"/>
      <c r="R649" s="87"/>
      <c r="S649" s="87"/>
      <c r="T649" s="88"/>
      <c r="U649" s="34"/>
      <c r="V649" s="34"/>
      <c r="W649" s="34"/>
      <c r="X649" s="34"/>
      <c r="Y649" s="34"/>
      <c r="Z649" s="34"/>
      <c r="AA649" s="34"/>
      <c r="AB649" s="34"/>
      <c r="AC649" s="34"/>
      <c r="AD649" s="34"/>
      <c r="AE649" s="34"/>
      <c r="AT649" s="13" t="s">
        <v>137</v>
      </c>
      <c r="AU649" s="13" t="s">
        <v>85</v>
      </c>
    </row>
    <row r="650" s="2" customFormat="1" ht="37.8" customHeight="1">
      <c r="A650" s="34"/>
      <c r="B650" s="35"/>
      <c r="C650" s="203" t="s">
        <v>684</v>
      </c>
      <c r="D650" s="203" t="s">
        <v>131</v>
      </c>
      <c r="E650" s="204" t="s">
        <v>1267</v>
      </c>
      <c r="F650" s="205" t="s">
        <v>1268</v>
      </c>
      <c r="G650" s="206" t="s">
        <v>134</v>
      </c>
      <c r="H650" s="207">
        <v>2</v>
      </c>
      <c r="I650" s="208"/>
      <c r="J650" s="209">
        <f>ROUND(I650*H650,2)</f>
        <v>0</v>
      </c>
      <c r="K650" s="210"/>
      <c r="L650" s="211"/>
      <c r="M650" s="212" t="s">
        <v>1</v>
      </c>
      <c r="N650" s="213" t="s">
        <v>42</v>
      </c>
      <c r="O650" s="87"/>
      <c r="P650" s="214">
        <f>O650*H650</f>
        <v>0</v>
      </c>
      <c r="Q650" s="214">
        <v>0</v>
      </c>
      <c r="R650" s="214">
        <f>Q650*H650</f>
        <v>0</v>
      </c>
      <c r="S650" s="214">
        <v>0</v>
      </c>
      <c r="T650" s="215">
        <f>S650*H650</f>
        <v>0</v>
      </c>
      <c r="U650" s="34"/>
      <c r="V650" s="34"/>
      <c r="W650" s="34"/>
      <c r="X650" s="34"/>
      <c r="Y650" s="34"/>
      <c r="Z650" s="34"/>
      <c r="AA650" s="34"/>
      <c r="AB650" s="34"/>
      <c r="AC650" s="34"/>
      <c r="AD650" s="34"/>
      <c r="AE650" s="34"/>
      <c r="AR650" s="216" t="s">
        <v>135</v>
      </c>
      <c r="AT650" s="216" t="s">
        <v>131</v>
      </c>
      <c r="AU650" s="216" t="s">
        <v>85</v>
      </c>
      <c r="AY650" s="13" t="s">
        <v>130</v>
      </c>
      <c r="BE650" s="217">
        <f>IF(N650="základní",J650,0)</f>
        <v>0</v>
      </c>
      <c r="BF650" s="217">
        <f>IF(N650="snížená",J650,0)</f>
        <v>0</v>
      </c>
      <c r="BG650" s="217">
        <f>IF(N650="zákl. přenesená",J650,0)</f>
        <v>0</v>
      </c>
      <c r="BH650" s="217">
        <f>IF(N650="sníž. přenesená",J650,0)</f>
        <v>0</v>
      </c>
      <c r="BI650" s="217">
        <f>IF(N650="nulová",J650,0)</f>
        <v>0</v>
      </c>
      <c r="BJ650" s="13" t="s">
        <v>85</v>
      </c>
      <c r="BK650" s="217">
        <f>ROUND(I650*H650,2)</f>
        <v>0</v>
      </c>
      <c r="BL650" s="13" t="s">
        <v>136</v>
      </c>
      <c r="BM650" s="216" t="s">
        <v>1269</v>
      </c>
    </row>
    <row r="651" s="2" customFormat="1">
      <c r="A651" s="34"/>
      <c r="B651" s="35"/>
      <c r="C651" s="36"/>
      <c r="D651" s="218" t="s">
        <v>137</v>
      </c>
      <c r="E651" s="36"/>
      <c r="F651" s="219" t="s">
        <v>1270</v>
      </c>
      <c r="G651" s="36"/>
      <c r="H651" s="36"/>
      <c r="I651" s="220"/>
      <c r="J651" s="36"/>
      <c r="K651" s="36"/>
      <c r="L651" s="40"/>
      <c r="M651" s="221"/>
      <c r="N651" s="222"/>
      <c r="O651" s="87"/>
      <c r="P651" s="87"/>
      <c r="Q651" s="87"/>
      <c r="R651" s="87"/>
      <c r="S651" s="87"/>
      <c r="T651" s="88"/>
      <c r="U651" s="34"/>
      <c r="V651" s="34"/>
      <c r="W651" s="34"/>
      <c r="X651" s="34"/>
      <c r="Y651" s="34"/>
      <c r="Z651" s="34"/>
      <c r="AA651" s="34"/>
      <c r="AB651" s="34"/>
      <c r="AC651" s="34"/>
      <c r="AD651" s="34"/>
      <c r="AE651" s="34"/>
      <c r="AT651" s="13" t="s">
        <v>137</v>
      </c>
      <c r="AU651" s="13" t="s">
        <v>85</v>
      </c>
    </row>
    <row r="652" s="2" customFormat="1" ht="33" customHeight="1">
      <c r="A652" s="34"/>
      <c r="B652" s="35"/>
      <c r="C652" s="203" t="s">
        <v>1271</v>
      </c>
      <c r="D652" s="203" t="s">
        <v>131</v>
      </c>
      <c r="E652" s="204" t="s">
        <v>1272</v>
      </c>
      <c r="F652" s="205" t="s">
        <v>1273</v>
      </c>
      <c r="G652" s="206" t="s">
        <v>134</v>
      </c>
      <c r="H652" s="207">
        <v>2</v>
      </c>
      <c r="I652" s="208"/>
      <c r="J652" s="209">
        <f>ROUND(I652*H652,2)</f>
        <v>0</v>
      </c>
      <c r="K652" s="210"/>
      <c r="L652" s="211"/>
      <c r="M652" s="212" t="s">
        <v>1</v>
      </c>
      <c r="N652" s="213" t="s">
        <v>42</v>
      </c>
      <c r="O652" s="87"/>
      <c r="P652" s="214">
        <f>O652*H652</f>
        <v>0</v>
      </c>
      <c r="Q652" s="214">
        <v>0</v>
      </c>
      <c r="R652" s="214">
        <f>Q652*H652</f>
        <v>0</v>
      </c>
      <c r="S652" s="214">
        <v>0</v>
      </c>
      <c r="T652" s="215">
        <f>S652*H652</f>
        <v>0</v>
      </c>
      <c r="U652" s="34"/>
      <c r="V652" s="34"/>
      <c r="W652" s="34"/>
      <c r="X652" s="34"/>
      <c r="Y652" s="34"/>
      <c r="Z652" s="34"/>
      <c r="AA652" s="34"/>
      <c r="AB652" s="34"/>
      <c r="AC652" s="34"/>
      <c r="AD652" s="34"/>
      <c r="AE652" s="34"/>
      <c r="AR652" s="216" t="s">
        <v>135</v>
      </c>
      <c r="AT652" s="216" t="s">
        <v>131</v>
      </c>
      <c r="AU652" s="216" t="s">
        <v>85</v>
      </c>
      <c r="AY652" s="13" t="s">
        <v>130</v>
      </c>
      <c r="BE652" s="217">
        <f>IF(N652="základní",J652,0)</f>
        <v>0</v>
      </c>
      <c r="BF652" s="217">
        <f>IF(N652="snížená",J652,0)</f>
        <v>0</v>
      </c>
      <c r="BG652" s="217">
        <f>IF(N652="zákl. přenesená",J652,0)</f>
        <v>0</v>
      </c>
      <c r="BH652" s="217">
        <f>IF(N652="sníž. přenesená",J652,0)</f>
        <v>0</v>
      </c>
      <c r="BI652" s="217">
        <f>IF(N652="nulová",J652,0)</f>
        <v>0</v>
      </c>
      <c r="BJ652" s="13" t="s">
        <v>85</v>
      </c>
      <c r="BK652" s="217">
        <f>ROUND(I652*H652,2)</f>
        <v>0</v>
      </c>
      <c r="BL652" s="13" t="s">
        <v>136</v>
      </c>
      <c r="BM652" s="216" t="s">
        <v>1274</v>
      </c>
    </row>
    <row r="653" s="2" customFormat="1">
      <c r="A653" s="34"/>
      <c r="B653" s="35"/>
      <c r="C653" s="36"/>
      <c r="D653" s="218" t="s">
        <v>137</v>
      </c>
      <c r="E653" s="36"/>
      <c r="F653" s="219" t="s">
        <v>1275</v>
      </c>
      <c r="G653" s="36"/>
      <c r="H653" s="36"/>
      <c r="I653" s="220"/>
      <c r="J653" s="36"/>
      <c r="K653" s="36"/>
      <c r="L653" s="40"/>
      <c r="M653" s="221"/>
      <c r="N653" s="222"/>
      <c r="O653" s="87"/>
      <c r="P653" s="87"/>
      <c r="Q653" s="87"/>
      <c r="R653" s="87"/>
      <c r="S653" s="87"/>
      <c r="T653" s="88"/>
      <c r="U653" s="34"/>
      <c r="V653" s="34"/>
      <c r="W653" s="34"/>
      <c r="X653" s="34"/>
      <c r="Y653" s="34"/>
      <c r="Z653" s="34"/>
      <c r="AA653" s="34"/>
      <c r="AB653" s="34"/>
      <c r="AC653" s="34"/>
      <c r="AD653" s="34"/>
      <c r="AE653" s="34"/>
      <c r="AT653" s="13" t="s">
        <v>137</v>
      </c>
      <c r="AU653" s="13" t="s">
        <v>85</v>
      </c>
    </row>
    <row r="654" s="2" customFormat="1" ht="37.8" customHeight="1">
      <c r="A654" s="34"/>
      <c r="B654" s="35"/>
      <c r="C654" s="203" t="s">
        <v>688</v>
      </c>
      <c r="D654" s="203" t="s">
        <v>131</v>
      </c>
      <c r="E654" s="204" t="s">
        <v>1276</v>
      </c>
      <c r="F654" s="205" t="s">
        <v>1277</v>
      </c>
      <c r="G654" s="206" t="s">
        <v>134</v>
      </c>
      <c r="H654" s="207">
        <v>2</v>
      </c>
      <c r="I654" s="208"/>
      <c r="J654" s="209">
        <f>ROUND(I654*H654,2)</f>
        <v>0</v>
      </c>
      <c r="K654" s="210"/>
      <c r="L654" s="211"/>
      <c r="M654" s="212" t="s">
        <v>1</v>
      </c>
      <c r="N654" s="213" t="s">
        <v>42</v>
      </c>
      <c r="O654" s="87"/>
      <c r="P654" s="214">
        <f>O654*H654</f>
        <v>0</v>
      </c>
      <c r="Q654" s="214">
        <v>0</v>
      </c>
      <c r="R654" s="214">
        <f>Q654*H654</f>
        <v>0</v>
      </c>
      <c r="S654" s="214">
        <v>0</v>
      </c>
      <c r="T654" s="215">
        <f>S654*H654</f>
        <v>0</v>
      </c>
      <c r="U654" s="34"/>
      <c r="V654" s="34"/>
      <c r="W654" s="34"/>
      <c r="X654" s="34"/>
      <c r="Y654" s="34"/>
      <c r="Z654" s="34"/>
      <c r="AA654" s="34"/>
      <c r="AB654" s="34"/>
      <c r="AC654" s="34"/>
      <c r="AD654" s="34"/>
      <c r="AE654" s="34"/>
      <c r="AR654" s="216" t="s">
        <v>135</v>
      </c>
      <c r="AT654" s="216" t="s">
        <v>131</v>
      </c>
      <c r="AU654" s="216" t="s">
        <v>85</v>
      </c>
      <c r="AY654" s="13" t="s">
        <v>130</v>
      </c>
      <c r="BE654" s="217">
        <f>IF(N654="základní",J654,0)</f>
        <v>0</v>
      </c>
      <c r="BF654" s="217">
        <f>IF(N654="snížená",J654,0)</f>
        <v>0</v>
      </c>
      <c r="BG654" s="217">
        <f>IF(N654="zákl. přenesená",J654,0)</f>
        <v>0</v>
      </c>
      <c r="BH654" s="217">
        <f>IF(N654="sníž. přenesená",J654,0)</f>
        <v>0</v>
      </c>
      <c r="BI654" s="217">
        <f>IF(N654="nulová",J654,0)</f>
        <v>0</v>
      </c>
      <c r="BJ654" s="13" t="s">
        <v>85</v>
      </c>
      <c r="BK654" s="217">
        <f>ROUND(I654*H654,2)</f>
        <v>0</v>
      </c>
      <c r="BL654" s="13" t="s">
        <v>136</v>
      </c>
      <c r="BM654" s="216" t="s">
        <v>1278</v>
      </c>
    </row>
    <row r="655" s="2" customFormat="1">
      <c r="A655" s="34"/>
      <c r="B655" s="35"/>
      <c r="C655" s="36"/>
      <c r="D655" s="218" t="s">
        <v>137</v>
      </c>
      <c r="E655" s="36"/>
      <c r="F655" s="219" t="s">
        <v>1279</v>
      </c>
      <c r="G655" s="36"/>
      <c r="H655" s="36"/>
      <c r="I655" s="220"/>
      <c r="J655" s="36"/>
      <c r="K655" s="36"/>
      <c r="L655" s="40"/>
      <c r="M655" s="221"/>
      <c r="N655" s="222"/>
      <c r="O655" s="87"/>
      <c r="P655" s="87"/>
      <c r="Q655" s="87"/>
      <c r="R655" s="87"/>
      <c r="S655" s="87"/>
      <c r="T655" s="88"/>
      <c r="U655" s="34"/>
      <c r="V655" s="34"/>
      <c r="W655" s="34"/>
      <c r="X655" s="34"/>
      <c r="Y655" s="34"/>
      <c r="Z655" s="34"/>
      <c r="AA655" s="34"/>
      <c r="AB655" s="34"/>
      <c r="AC655" s="34"/>
      <c r="AD655" s="34"/>
      <c r="AE655" s="34"/>
      <c r="AT655" s="13" t="s">
        <v>137</v>
      </c>
      <c r="AU655" s="13" t="s">
        <v>85</v>
      </c>
    </row>
    <row r="656" s="2" customFormat="1" ht="37.8" customHeight="1">
      <c r="A656" s="34"/>
      <c r="B656" s="35"/>
      <c r="C656" s="203" t="s">
        <v>1280</v>
      </c>
      <c r="D656" s="203" t="s">
        <v>131</v>
      </c>
      <c r="E656" s="204" t="s">
        <v>1281</v>
      </c>
      <c r="F656" s="205" t="s">
        <v>1282</v>
      </c>
      <c r="G656" s="206" t="s">
        <v>134</v>
      </c>
      <c r="H656" s="207">
        <v>2</v>
      </c>
      <c r="I656" s="208"/>
      <c r="J656" s="209">
        <f>ROUND(I656*H656,2)</f>
        <v>0</v>
      </c>
      <c r="K656" s="210"/>
      <c r="L656" s="211"/>
      <c r="M656" s="212" t="s">
        <v>1</v>
      </c>
      <c r="N656" s="213" t="s">
        <v>42</v>
      </c>
      <c r="O656" s="87"/>
      <c r="P656" s="214">
        <f>O656*H656</f>
        <v>0</v>
      </c>
      <c r="Q656" s="214">
        <v>0</v>
      </c>
      <c r="R656" s="214">
        <f>Q656*H656</f>
        <v>0</v>
      </c>
      <c r="S656" s="214">
        <v>0</v>
      </c>
      <c r="T656" s="215">
        <f>S656*H656</f>
        <v>0</v>
      </c>
      <c r="U656" s="34"/>
      <c r="V656" s="34"/>
      <c r="W656" s="34"/>
      <c r="X656" s="34"/>
      <c r="Y656" s="34"/>
      <c r="Z656" s="34"/>
      <c r="AA656" s="34"/>
      <c r="AB656" s="34"/>
      <c r="AC656" s="34"/>
      <c r="AD656" s="34"/>
      <c r="AE656" s="34"/>
      <c r="AR656" s="216" t="s">
        <v>135</v>
      </c>
      <c r="AT656" s="216" t="s">
        <v>131</v>
      </c>
      <c r="AU656" s="216" t="s">
        <v>85</v>
      </c>
      <c r="AY656" s="13" t="s">
        <v>130</v>
      </c>
      <c r="BE656" s="217">
        <f>IF(N656="základní",J656,0)</f>
        <v>0</v>
      </c>
      <c r="BF656" s="217">
        <f>IF(N656="snížená",J656,0)</f>
        <v>0</v>
      </c>
      <c r="BG656" s="217">
        <f>IF(N656="zákl. přenesená",J656,0)</f>
        <v>0</v>
      </c>
      <c r="BH656" s="217">
        <f>IF(N656="sníž. přenesená",J656,0)</f>
        <v>0</v>
      </c>
      <c r="BI656" s="217">
        <f>IF(N656="nulová",J656,0)</f>
        <v>0</v>
      </c>
      <c r="BJ656" s="13" t="s">
        <v>85</v>
      </c>
      <c r="BK656" s="217">
        <f>ROUND(I656*H656,2)</f>
        <v>0</v>
      </c>
      <c r="BL656" s="13" t="s">
        <v>136</v>
      </c>
      <c r="BM656" s="216" t="s">
        <v>1283</v>
      </c>
    </row>
    <row r="657" s="2" customFormat="1">
      <c r="A657" s="34"/>
      <c r="B657" s="35"/>
      <c r="C657" s="36"/>
      <c r="D657" s="218" t="s">
        <v>137</v>
      </c>
      <c r="E657" s="36"/>
      <c r="F657" s="219" t="s">
        <v>1284</v>
      </c>
      <c r="G657" s="36"/>
      <c r="H657" s="36"/>
      <c r="I657" s="220"/>
      <c r="J657" s="36"/>
      <c r="K657" s="36"/>
      <c r="L657" s="40"/>
      <c r="M657" s="221"/>
      <c r="N657" s="222"/>
      <c r="O657" s="87"/>
      <c r="P657" s="87"/>
      <c r="Q657" s="87"/>
      <c r="R657" s="87"/>
      <c r="S657" s="87"/>
      <c r="T657" s="88"/>
      <c r="U657" s="34"/>
      <c r="V657" s="34"/>
      <c r="W657" s="34"/>
      <c r="X657" s="34"/>
      <c r="Y657" s="34"/>
      <c r="Z657" s="34"/>
      <c r="AA657" s="34"/>
      <c r="AB657" s="34"/>
      <c r="AC657" s="34"/>
      <c r="AD657" s="34"/>
      <c r="AE657" s="34"/>
      <c r="AT657" s="13" t="s">
        <v>137</v>
      </c>
      <c r="AU657" s="13" t="s">
        <v>85</v>
      </c>
    </row>
    <row r="658" s="2" customFormat="1" ht="37.8" customHeight="1">
      <c r="A658" s="34"/>
      <c r="B658" s="35"/>
      <c r="C658" s="203" t="s">
        <v>693</v>
      </c>
      <c r="D658" s="203" t="s">
        <v>131</v>
      </c>
      <c r="E658" s="204" t="s">
        <v>1285</v>
      </c>
      <c r="F658" s="205" t="s">
        <v>1286</v>
      </c>
      <c r="G658" s="206" t="s">
        <v>134</v>
      </c>
      <c r="H658" s="207">
        <v>2</v>
      </c>
      <c r="I658" s="208"/>
      <c r="J658" s="209">
        <f>ROUND(I658*H658,2)</f>
        <v>0</v>
      </c>
      <c r="K658" s="210"/>
      <c r="L658" s="211"/>
      <c r="M658" s="212" t="s">
        <v>1</v>
      </c>
      <c r="N658" s="213" t="s">
        <v>42</v>
      </c>
      <c r="O658" s="87"/>
      <c r="P658" s="214">
        <f>O658*H658</f>
        <v>0</v>
      </c>
      <c r="Q658" s="214">
        <v>0</v>
      </c>
      <c r="R658" s="214">
        <f>Q658*H658</f>
        <v>0</v>
      </c>
      <c r="S658" s="214">
        <v>0</v>
      </c>
      <c r="T658" s="215">
        <f>S658*H658</f>
        <v>0</v>
      </c>
      <c r="U658" s="34"/>
      <c r="V658" s="34"/>
      <c r="W658" s="34"/>
      <c r="X658" s="34"/>
      <c r="Y658" s="34"/>
      <c r="Z658" s="34"/>
      <c r="AA658" s="34"/>
      <c r="AB658" s="34"/>
      <c r="AC658" s="34"/>
      <c r="AD658" s="34"/>
      <c r="AE658" s="34"/>
      <c r="AR658" s="216" t="s">
        <v>135</v>
      </c>
      <c r="AT658" s="216" t="s">
        <v>131</v>
      </c>
      <c r="AU658" s="216" t="s">
        <v>85</v>
      </c>
      <c r="AY658" s="13" t="s">
        <v>130</v>
      </c>
      <c r="BE658" s="217">
        <f>IF(N658="základní",J658,0)</f>
        <v>0</v>
      </c>
      <c r="BF658" s="217">
        <f>IF(N658="snížená",J658,0)</f>
        <v>0</v>
      </c>
      <c r="BG658" s="217">
        <f>IF(N658="zákl. přenesená",J658,0)</f>
        <v>0</v>
      </c>
      <c r="BH658" s="217">
        <f>IF(N658="sníž. přenesená",J658,0)</f>
        <v>0</v>
      </c>
      <c r="BI658" s="217">
        <f>IF(N658="nulová",J658,0)</f>
        <v>0</v>
      </c>
      <c r="BJ658" s="13" t="s">
        <v>85</v>
      </c>
      <c r="BK658" s="217">
        <f>ROUND(I658*H658,2)</f>
        <v>0</v>
      </c>
      <c r="BL658" s="13" t="s">
        <v>136</v>
      </c>
      <c r="BM658" s="216" t="s">
        <v>1287</v>
      </c>
    </row>
    <row r="659" s="2" customFormat="1">
      <c r="A659" s="34"/>
      <c r="B659" s="35"/>
      <c r="C659" s="36"/>
      <c r="D659" s="218" t="s">
        <v>137</v>
      </c>
      <c r="E659" s="36"/>
      <c r="F659" s="219" t="s">
        <v>1288</v>
      </c>
      <c r="G659" s="36"/>
      <c r="H659" s="36"/>
      <c r="I659" s="220"/>
      <c r="J659" s="36"/>
      <c r="K659" s="36"/>
      <c r="L659" s="40"/>
      <c r="M659" s="221"/>
      <c r="N659" s="222"/>
      <c r="O659" s="87"/>
      <c r="P659" s="87"/>
      <c r="Q659" s="87"/>
      <c r="R659" s="87"/>
      <c r="S659" s="87"/>
      <c r="T659" s="88"/>
      <c r="U659" s="34"/>
      <c r="V659" s="34"/>
      <c r="W659" s="34"/>
      <c r="X659" s="34"/>
      <c r="Y659" s="34"/>
      <c r="Z659" s="34"/>
      <c r="AA659" s="34"/>
      <c r="AB659" s="34"/>
      <c r="AC659" s="34"/>
      <c r="AD659" s="34"/>
      <c r="AE659" s="34"/>
      <c r="AT659" s="13" t="s">
        <v>137</v>
      </c>
      <c r="AU659" s="13" t="s">
        <v>85</v>
      </c>
    </row>
    <row r="660" s="2" customFormat="1" ht="44.25" customHeight="1">
      <c r="A660" s="34"/>
      <c r="B660" s="35"/>
      <c r="C660" s="203" t="s">
        <v>1289</v>
      </c>
      <c r="D660" s="203" t="s">
        <v>131</v>
      </c>
      <c r="E660" s="204" t="s">
        <v>1290</v>
      </c>
      <c r="F660" s="205" t="s">
        <v>1291</v>
      </c>
      <c r="G660" s="206" t="s">
        <v>134</v>
      </c>
      <c r="H660" s="207">
        <v>2</v>
      </c>
      <c r="I660" s="208"/>
      <c r="J660" s="209">
        <f>ROUND(I660*H660,2)</f>
        <v>0</v>
      </c>
      <c r="K660" s="210"/>
      <c r="L660" s="211"/>
      <c r="M660" s="212" t="s">
        <v>1</v>
      </c>
      <c r="N660" s="213" t="s">
        <v>42</v>
      </c>
      <c r="O660" s="87"/>
      <c r="P660" s="214">
        <f>O660*H660</f>
        <v>0</v>
      </c>
      <c r="Q660" s="214">
        <v>0</v>
      </c>
      <c r="R660" s="214">
        <f>Q660*H660</f>
        <v>0</v>
      </c>
      <c r="S660" s="214">
        <v>0</v>
      </c>
      <c r="T660" s="215">
        <f>S660*H660</f>
        <v>0</v>
      </c>
      <c r="U660" s="34"/>
      <c r="V660" s="34"/>
      <c r="W660" s="34"/>
      <c r="X660" s="34"/>
      <c r="Y660" s="34"/>
      <c r="Z660" s="34"/>
      <c r="AA660" s="34"/>
      <c r="AB660" s="34"/>
      <c r="AC660" s="34"/>
      <c r="AD660" s="34"/>
      <c r="AE660" s="34"/>
      <c r="AR660" s="216" t="s">
        <v>135</v>
      </c>
      <c r="AT660" s="216" t="s">
        <v>131</v>
      </c>
      <c r="AU660" s="216" t="s">
        <v>85</v>
      </c>
      <c r="AY660" s="13" t="s">
        <v>130</v>
      </c>
      <c r="BE660" s="217">
        <f>IF(N660="základní",J660,0)</f>
        <v>0</v>
      </c>
      <c r="BF660" s="217">
        <f>IF(N660="snížená",J660,0)</f>
        <v>0</v>
      </c>
      <c r="BG660" s="217">
        <f>IF(N660="zákl. přenesená",J660,0)</f>
        <v>0</v>
      </c>
      <c r="BH660" s="217">
        <f>IF(N660="sníž. přenesená",J660,0)</f>
        <v>0</v>
      </c>
      <c r="BI660" s="217">
        <f>IF(N660="nulová",J660,0)</f>
        <v>0</v>
      </c>
      <c r="BJ660" s="13" t="s">
        <v>85</v>
      </c>
      <c r="BK660" s="217">
        <f>ROUND(I660*H660,2)</f>
        <v>0</v>
      </c>
      <c r="BL660" s="13" t="s">
        <v>136</v>
      </c>
      <c r="BM660" s="216" t="s">
        <v>1292</v>
      </c>
    </row>
    <row r="661" s="2" customFormat="1">
      <c r="A661" s="34"/>
      <c r="B661" s="35"/>
      <c r="C661" s="36"/>
      <c r="D661" s="218" t="s">
        <v>137</v>
      </c>
      <c r="E661" s="36"/>
      <c r="F661" s="219" t="s">
        <v>1293</v>
      </c>
      <c r="G661" s="36"/>
      <c r="H661" s="36"/>
      <c r="I661" s="220"/>
      <c r="J661" s="36"/>
      <c r="K661" s="36"/>
      <c r="L661" s="40"/>
      <c r="M661" s="221"/>
      <c r="N661" s="222"/>
      <c r="O661" s="87"/>
      <c r="P661" s="87"/>
      <c r="Q661" s="87"/>
      <c r="R661" s="87"/>
      <c r="S661" s="87"/>
      <c r="T661" s="88"/>
      <c r="U661" s="34"/>
      <c r="V661" s="34"/>
      <c r="W661" s="34"/>
      <c r="X661" s="34"/>
      <c r="Y661" s="34"/>
      <c r="Z661" s="34"/>
      <c r="AA661" s="34"/>
      <c r="AB661" s="34"/>
      <c r="AC661" s="34"/>
      <c r="AD661" s="34"/>
      <c r="AE661" s="34"/>
      <c r="AT661" s="13" t="s">
        <v>137</v>
      </c>
      <c r="AU661" s="13" t="s">
        <v>85</v>
      </c>
    </row>
    <row r="662" s="2" customFormat="1" ht="44.25" customHeight="1">
      <c r="A662" s="34"/>
      <c r="B662" s="35"/>
      <c r="C662" s="203" t="s">
        <v>697</v>
      </c>
      <c r="D662" s="203" t="s">
        <v>131</v>
      </c>
      <c r="E662" s="204" t="s">
        <v>1294</v>
      </c>
      <c r="F662" s="205" t="s">
        <v>1295</v>
      </c>
      <c r="G662" s="206" t="s">
        <v>134</v>
      </c>
      <c r="H662" s="207">
        <v>1</v>
      </c>
      <c r="I662" s="208"/>
      <c r="J662" s="209">
        <f>ROUND(I662*H662,2)</f>
        <v>0</v>
      </c>
      <c r="K662" s="210"/>
      <c r="L662" s="211"/>
      <c r="M662" s="212" t="s">
        <v>1</v>
      </c>
      <c r="N662" s="213" t="s">
        <v>42</v>
      </c>
      <c r="O662" s="87"/>
      <c r="P662" s="214">
        <f>O662*H662</f>
        <v>0</v>
      </c>
      <c r="Q662" s="214">
        <v>0</v>
      </c>
      <c r="R662" s="214">
        <f>Q662*H662</f>
        <v>0</v>
      </c>
      <c r="S662" s="214">
        <v>0</v>
      </c>
      <c r="T662" s="215">
        <f>S662*H662</f>
        <v>0</v>
      </c>
      <c r="U662" s="34"/>
      <c r="V662" s="34"/>
      <c r="W662" s="34"/>
      <c r="X662" s="34"/>
      <c r="Y662" s="34"/>
      <c r="Z662" s="34"/>
      <c r="AA662" s="34"/>
      <c r="AB662" s="34"/>
      <c r="AC662" s="34"/>
      <c r="AD662" s="34"/>
      <c r="AE662" s="34"/>
      <c r="AR662" s="216" t="s">
        <v>135</v>
      </c>
      <c r="AT662" s="216" t="s">
        <v>131</v>
      </c>
      <c r="AU662" s="216" t="s">
        <v>85</v>
      </c>
      <c r="AY662" s="13" t="s">
        <v>130</v>
      </c>
      <c r="BE662" s="217">
        <f>IF(N662="základní",J662,0)</f>
        <v>0</v>
      </c>
      <c r="BF662" s="217">
        <f>IF(N662="snížená",J662,0)</f>
        <v>0</v>
      </c>
      <c r="BG662" s="217">
        <f>IF(N662="zákl. přenesená",J662,0)</f>
        <v>0</v>
      </c>
      <c r="BH662" s="217">
        <f>IF(N662="sníž. přenesená",J662,0)</f>
        <v>0</v>
      </c>
      <c r="BI662" s="217">
        <f>IF(N662="nulová",J662,0)</f>
        <v>0</v>
      </c>
      <c r="BJ662" s="13" t="s">
        <v>85</v>
      </c>
      <c r="BK662" s="217">
        <f>ROUND(I662*H662,2)</f>
        <v>0</v>
      </c>
      <c r="BL662" s="13" t="s">
        <v>136</v>
      </c>
      <c r="BM662" s="216" t="s">
        <v>1296</v>
      </c>
    </row>
    <row r="663" s="2" customFormat="1">
      <c r="A663" s="34"/>
      <c r="B663" s="35"/>
      <c r="C663" s="36"/>
      <c r="D663" s="218" t="s">
        <v>137</v>
      </c>
      <c r="E663" s="36"/>
      <c r="F663" s="219" t="s">
        <v>1297</v>
      </c>
      <c r="G663" s="36"/>
      <c r="H663" s="36"/>
      <c r="I663" s="220"/>
      <c r="J663" s="36"/>
      <c r="K663" s="36"/>
      <c r="L663" s="40"/>
      <c r="M663" s="221"/>
      <c r="N663" s="222"/>
      <c r="O663" s="87"/>
      <c r="P663" s="87"/>
      <c r="Q663" s="87"/>
      <c r="R663" s="87"/>
      <c r="S663" s="87"/>
      <c r="T663" s="88"/>
      <c r="U663" s="34"/>
      <c r="V663" s="34"/>
      <c r="W663" s="34"/>
      <c r="X663" s="34"/>
      <c r="Y663" s="34"/>
      <c r="Z663" s="34"/>
      <c r="AA663" s="34"/>
      <c r="AB663" s="34"/>
      <c r="AC663" s="34"/>
      <c r="AD663" s="34"/>
      <c r="AE663" s="34"/>
      <c r="AT663" s="13" t="s">
        <v>137</v>
      </c>
      <c r="AU663" s="13" t="s">
        <v>85</v>
      </c>
    </row>
    <row r="664" s="2" customFormat="1" ht="37.8" customHeight="1">
      <c r="A664" s="34"/>
      <c r="B664" s="35"/>
      <c r="C664" s="203" t="s">
        <v>1298</v>
      </c>
      <c r="D664" s="203" t="s">
        <v>131</v>
      </c>
      <c r="E664" s="204" t="s">
        <v>1299</v>
      </c>
      <c r="F664" s="205" t="s">
        <v>1300</v>
      </c>
      <c r="G664" s="206" t="s">
        <v>134</v>
      </c>
      <c r="H664" s="207">
        <v>1</v>
      </c>
      <c r="I664" s="208"/>
      <c r="J664" s="209">
        <f>ROUND(I664*H664,2)</f>
        <v>0</v>
      </c>
      <c r="K664" s="210"/>
      <c r="L664" s="211"/>
      <c r="M664" s="212" t="s">
        <v>1</v>
      </c>
      <c r="N664" s="213" t="s">
        <v>42</v>
      </c>
      <c r="O664" s="87"/>
      <c r="P664" s="214">
        <f>O664*H664</f>
        <v>0</v>
      </c>
      <c r="Q664" s="214">
        <v>0</v>
      </c>
      <c r="R664" s="214">
        <f>Q664*H664</f>
        <v>0</v>
      </c>
      <c r="S664" s="214">
        <v>0</v>
      </c>
      <c r="T664" s="215">
        <f>S664*H664</f>
        <v>0</v>
      </c>
      <c r="U664" s="34"/>
      <c r="V664" s="34"/>
      <c r="W664" s="34"/>
      <c r="X664" s="34"/>
      <c r="Y664" s="34"/>
      <c r="Z664" s="34"/>
      <c r="AA664" s="34"/>
      <c r="AB664" s="34"/>
      <c r="AC664" s="34"/>
      <c r="AD664" s="34"/>
      <c r="AE664" s="34"/>
      <c r="AR664" s="216" t="s">
        <v>135</v>
      </c>
      <c r="AT664" s="216" t="s">
        <v>131</v>
      </c>
      <c r="AU664" s="216" t="s">
        <v>85</v>
      </c>
      <c r="AY664" s="13" t="s">
        <v>130</v>
      </c>
      <c r="BE664" s="217">
        <f>IF(N664="základní",J664,0)</f>
        <v>0</v>
      </c>
      <c r="BF664" s="217">
        <f>IF(N664="snížená",J664,0)</f>
        <v>0</v>
      </c>
      <c r="BG664" s="217">
        <f>IF(N664="zákl. přenesená",J664,0)</f>
        <v>0</v>
      </c>
      <c r="BH664" s="217">
        <f>IF(N664="sníž. přenesená",J664,0)</f>
        <v>0</v>
      </c>
      <c r="BI664" s="217">
        <f>IF(N664="nulová",J664,0)</f>
        <v>0</v>
      </c>
      <c r="BJ664" s="13" t="s">
        <v>85</v>
      </c>
      <c r="BK664" s="217">
        <f>ROUND(I664*H664,2)</f>
        <v>0</v>
      </c>
      <c r="BL664" s="13" t="s">
        <v>136</v>
      </c>
      <c r="BM664" s="216" t="s">
        <v>1301</v>
      </c>
    </row>
    <row r="665" s="2" customFormat="1">
      <c r="A665" s="34"/>
      <c r="B665" s="35"/>
      <c r="C665" s="36"/>
      <c r="D665" s="218" t="s">
        <v>137</v>
      </c>
      <c r="E665" s="36"/>
      <c r="F665" s="219" t="s">
        <v>1302</v>
      </c>
      <c r="G665" s="36"/>
      <c r="H665" s="36"/>
      <c r="I665" s="220"/>
      <c r="J665" s="36"/>
      <c r="K665" s="36"/>
      <c r="L665" s="40"/>
      <c r="M665" s="221"/>
      <c r="N665" s="222"/>
      <c r="O665" s="87"/>
      <c r="P665" s="87"/>
      <c r="Q665" s="87"/>
      <c r="R665" s="87"/>
      <c r="S665" s="87"/>
      <c r="T665" s="88"/>
      <c r="U665" s="34"/>
      <c r="V665" s="34"/>
      <c r="W665" s="34"/>
      <c r="X665" s="34"/>
      <c r="Y665" s="34"/>
      <c r="Z665" s="34"/>
      <c r="AA665" s="34"/>
      <c r="AB665" s="34"/>
      <c r="AC665" s="34"/>
      <c r="AD665" s="34"/>
      <c r="AE665" s="34"/>
      <c r="AT665" s="13" t="s">
        <v>137</v>
      </c>
      <c r="AU665" s="13" t="s">
        <v>85</v>
      </c>
    </row>
    <row r="666" s="2" customFormat="1" ht="37.8" customHeight="1">
      <c r="A666" s="34"/>
      <c r="B666" s="35"/>
      <c r="C666" s="203" t="s">
        <v>701</v>
      </c>
      <c r="D666" s="203" t="s">
        <v>131</v>
      </c>
      <c r="E666" s="204" t="s">
        <v>1303</v>
      </c>
      <c r="F666" s="205" t="s">
        <v>1304</v>
      </c>
      <c r="G666" s="206" t="s">
        <v>134</v>
      </c>
      <c r="H666" s="207">
        <v>1</v>
      </c>
      <c r="I666" s="208"/>
      <c r="J666" s="209">
        <f>ROUND(I666*H666,2)</f>
        <v>0</v>
      </c>
      <c r="K666" s="210"/>
      <c r="L666" s="211"/>
      <c r="M666" s="212" t="s">
        <v>1</v>
      </c>
      <c r="N666" s="213" t="s">
        <v>42</v>
      </c>
      <c r="O666" s="87"/>
      <c r="P666" s="214">
        <f>O666*H666</f>
        <v>0</v>
      </c>
      <c r="Q666" s="214">
        <v>0</v>
      </c>
      <c r="R666" s="214">
        <f>Q666*H666</f>
        <v>0</v>
      </c>
      <c r="S666" s="214">
        <v>0</v>
      </c>
      <c r="T666" s="215">
        <f>S666*H666</f>
        <v>0</v>
      </c>
      <c r="U666" s="34"/>
      <c r="V666" s="34"/>
      <c r="W666" s="34"/>
      <c r="X666" s="34"/>
      <c r="Y666" s="34"/>
      <c r="Z666" s="34"/>
      <c r="AA666" s="34"/>
      <c r="AB666" s="34"/>
      <c r="AC666" s="34"/>
      <c r="AD666" s="34"/>
      <c r="AE666" s="34"/>
      <c r="AR666" s="216" t="s">
        <v>135</v>
      </c>
      <c r="AT666" s="216" t="s">
        <v>131</v>
      </c>
      <c r="AU666" s="216" t="s">
        <v>85</v>
      </c>
      <c r="AY666" s="13" t="s">
        <v>130</v>
      </c>
      <c r="BE666" s="217">
        <f>IF(N666="základní",J666,0)</f>
        <v>0</v>
      </c>
      <c r="BF666" s="217">
        <f>IF(N666="snížená",J666,0)</f>
        <v>0</v>
      </c>
      <c r="BG666" s="217">
        <f>IF(N666="zákl. přenesená",J666,0)</f>
        <v>0</v>
      </c>
      <c r="BH666" s="217">
        <f>IF(N666="sníž. přenesená",J666,0)</f>
        <v>0</v>
      </c>
      <c r="BI666" s="217">
        <f>IF(N666="nulová",J666,0)</f>
        <v>0</v>
      </c>
      <c r="BJ666" s="13" t="s">
        <v>85</v>
      </c>
      <c r="BK666" s="217">
        <f>ROUND(I666*H666,2)</f>
        <v>0</v>
      </c>
      <c r="BL666" s="13" t="s">
        <v>136</v>
      </c>
      <c r="BM666" s="216" t="s">
        <v>1305</v>
      </c>
    </row>
    <row r="667" s="2" customFormat="1">
      <c r="A667" s="34"/>
      <c r="B667" s="35"/>
      <c r="C667" s="36"/>
      <c r="D667" s="218" t="s">
        <v>137</v>
      </c>
      <c r="E667" s="36"/>
      <c r="F667" s="219" t="s">
        <v>1306</v>
      </c>
      <c r="G667" s="36"/>
      <c r="H667" s="36"/>
      <c r="I667" s="220"/>
      <c r="J667" s="36"/>
      <c r="K667" s="36"/>
      <c r="L667" s="40"/>
      <c r="M667" s="221"/>
      <c r="N667" s="222"/>
      <c r="O667" s="87"/>
      <c r="P667" s="87"/>
      <c r="Q667" s="87"/>
      <c r="R667" s="87"/>
      <c r="S667" s="87"/>
      <c r="T667" s="88"/>
      <c r="U667" s="34"/>
      <c r="V667" s="34"/>
      <c r="W667" s="34"/>
      <c r="X667" s="34"/>
      <c r="Y667" s="34"/>
      <c r="Z667" s="34"/>
      <c r="AA667" s="34"/>
      <c r="AB667" s="34"/>
      <c r="AC667" s="34"/>
      <c r="AD667" s="34"/>
      <c r="AE667" s="34"/>
      <c r="AT667" s="13" t="s">
        <v>137</v>
      </c>
      <c r="AU667" s="13" t="s">
        <v>85</v>
      </c>
    </row>
    <row r="668" s="2" customFormat="1" ht="33" customHeight="1">
      <c r="A668" s="34"/>
      <c r="B668" s="35"/>
      <c r="C668" s="203" t="s">
        <v>1307</v>
      </c>
      <c r="D668" s="203" t="s">
        <v>131</v>
      </c>
      <c r="E668" s="204" t="s">
        <v>1308</v>
      </c>
      <c r="F668" s="205" t="s">
        <v>1309</v>
      </c>
      <c r="G668" s="206" t="s">
        <v>134</v>
      </c>
      <c r="H668" s="207">
        <v>2</v>
      </c>
      <c r="I668" s="208"/>
      <c r="J668" s="209">
        <f>ROUND(I668*H668,2)</f>
        <v>0</v>
      </c>
      <c r="K668" s="210"/>
      <c r="L668" s="211"/>
      <c r="M668" s="212" t="s">
        <v>1</v>
      </c>
      <c r="N668" s="213" t="s">
        <v>42</v>
      </c>
      <c r="O668" s="87"/>
      <c r="P668" s="214">
        <f>O668*H668</f>
        <v>0</v>
      </c>
      <c r="Q668" s="214">
        <v>0</v>
      </c>
      <c r="R668" s="214">
        <f>Q668*H668</f>
        <v>0</v>
      </c>
      <c r="S668" s="214">
        <v>0</v>
      </c>
      <c r="T668" s="215">
        <f>S668*H668</f>
        <v>0</v>
      </c>
      <c r="U668" s="34"/>
      <c r="V668" s="34"/>
      <c r="W668" s="34"/>
      <c r="X668" s="34"/>
      <c r="Y668" s="34"/>
      <c r="Z668" s="34"/>
      <c r="AA668" s="34"/>
      <c r="AB668" s="34"/>
      <c r="AC668" s="34"/>
      <c r="AD668" s="34"/>
      <c r="AE668" s="34"/>
      <c r="AR668" s="216" t="s">
        <v>135</v>
      </c>
      <c r="AT668" s="216" t="s">
        <v>131</v>
      </c>
      <c r="AU668" s="216" t="s">
        <v>85</v>
      </c>
      <c r="AY668" s="13" t="s">
        <v>130</v>
      </c>
      <c r="BE668" s="217">
        <f>IF(N668="základní",J668,0)</f>
        <v>0</v>
      </c>
      <c r="BF668" s="217">
        <f>IF(N668="snížená",J668,0)</f>
        <v>0</v>
      </c>
      <c r="BG668" s="217">
        <f>IF(N668="zákl. přenesená",J668,0)</f>
        <v>0</v>
      </c>
      <c r="BH668" s="217">
        <f>IF(N668="sníž. přenesená",J668,0)</f>
        <v>0</v>
      </c>
      <c r="BI668" s="217">
        <f>IF(N668="nulová",J668,0)</f>
        <v>0</v>
      </c>
      <c r="BJ668" s="13" t="s">
        <v>85</v>
      </c>
      <c r="BK668" s="217">
        <f>ROUND(I668*H668,2)</f>
        <v>0</v>
      </c>
      <c r="BL668" s="13" t="s">
        <v>136</v>
      </c>
      <c r="BM668" s="216" t="s">
        <v>1310</v>
      </c>
    </row>
    <row r="669" s="2" customFormat="1">
      <c r="A669" s="34"/>
      <c r="B669" s="35"/>
      <c r="C669" s="36"/>
      <c r="D669" s="218" t="s">
        <v>137</v>
      </c>
      <c r="E669" s="36"/>
      <c r="F669" s="219" t="s">
        <v>1311</v>
      </c>
      <c r="G669" s="36"/>
      <c r="H669" s="36"/>
      <c r="I669" s="220"/>
      <c r="J669" s="36"/>
      <c r="K669" s="36"/>
      <c r="L669" s="40"/>
      <c r="M669" s="221"/>
      <c r="N669" s="222"/>
      <c r="O669" s="87"/>
      <c r="P669" s="87"/>
      <c r="Q669" s="87"/>
      <c r="R669" s="87"/>
      <c r="S669" s="87"/>
      <c r="T669" s="88"/>
      <c r="U669" s="34"/>
      <c r="V669" s="34"/>
      <c r="W669" s="34"/>
      <c r="X669" s="34"/>
      <c r="Y669" s="34"/>
      <c r="Z669" s="34"/>
      <c r="AA669" s="34"/>
      <c r="AB669" s="34"/>
      <c r="AC669" s="34"/>
      <c r="AD669" s="34"/>
      <c r="AE669" s="34"/>
      <c r="AT669" s="13" t="s">
        <v>137</v>
      </c>
      <c r="AU669" s="13" t="s">
        <v>85</v>
      </c>
    </row>
    <row r="670" s="2" customFormat="1" ht="33" customHeight="1">
      <c r="A670" s="34"/>
      <c r="B670" s="35"/>
      <c r="C670" s="203" t="s">
        <v>705</v>
      </c>
      <c r="D670" s="203" t="s">
        <v>131</v>
      </c>
      <c r="E670" s="204" t="s">
        <v>1312</v>
      </c>
      <c r="F670" s="205" t="s">
        <v>1313</v>
      </c>
      <c r="G670" s="206" t="s">
        <v>134</v>
      </c>
      <c r="H670" s="207">
        <v>2</v>
      </c>
      <c r="I670" s="208"/>
      <c r="J670" s="209">
        <f>ROUND(I670*H670,2)</f>
        <v>0</v>
      </c>
      <c r="K670" s="210"/>
      <c r="L670" s="211"/>
      <c r="M670" s="212" t="s">
        <v>1</v>
      </c>
      <c r="N670" s="213" t="s">
        <v>42</v>
      </c>
      <c r="O670" s="87"/>
      <c r="P670" s="214">
        <f>O670*H670</f>
        <v>0</v>
      </c>
      <c r="Q670" s="214">
        <v>0</v>
      </c>
      <c r="R670" s="214">
        <f>Q670*H670</f>
        <v>0</v>
      </c>
      <c r="S670" s="214">
        <v>0</v>
      </c>
      <c r="T670" s="215">
        <f>S670*H670</f>
        <v>0</v>
      </c>
      <c r="U670" s="34"/>
      <c r="V670" s="34"/>
      <c r="W670" s="34"/>
      <c r="X670" s="34"/>
      <c r="Y670" s="34"/>
      <c r="Z670" s="34"/>
      <c r="AA670" s="34"/>
      <c r="AB670" s="34"/>
      <c r="AC670" s="34"/>
      <c r="AD670" s="34"/>
      <c r="AE670" s="34"/>
      <c r="AR670" s="216" t="s">
        <v>135</v>
      </c>
      <c r="AT670" s="216" t="s">
        <v>131</v>
      </c>
      <c r="AU670" s="216" t="s">
        <v>85</v>
      </c>
      <c r="AY670" s="13" t="s">
        <v>130</v>
      </c>
      <c r="BE670" s="217">
        <f>IF(N670="základní",J670,0)</f>
        <v>0</v>
      </c>
      <c r="BF670" s="217">
        <f>IF(N670="snížená",J670,0)</f>
        <v>0</v>
      </c>
      <c r="BG670" s="217">
        <f>IF(N670="zákl. přenesená",J670,0)</f>
        <v>0</v>
      </c>
      <c r="BH670" s="217">
        <f>IF(N670="sníž. přenesená",J670,0)</f>
        <v>0</v>
      </c>
      <c r="BI670" s="217">
        <f>IF(N670="nulová",J670,0)</f>
        <v>0</v>
      </c>
      <c r="BJ670" s="13" t="s">
        <v>85</v>
      </c>
      <c r="BK670" s="217">
        <f>ROUND(I670*H670,2)</f>
        <v>0</v>
      </c>
      <c r="BL670" s="13" t="s">
        <v>136</v>
      </c>
      <c r="BM670" s="216" t="s">
        <v>1314</v>
      </c>
    </row>
    <row r="671" s="2" customFormat="1">
      <c r="A671" s="34"/>
      <c r="B671" s="35"/>
      <c r="C671" s="36"/>
      <c r="D671" s="218" t="s">
        <v>137</v>
      </c>
      <c r="E671" s="36"/>
      <c r="F671" s="219" t="s">
        <v>1315</v>
      </c>
      <c r="G671" s="36"/>
      <c r="H671" s="36"/>
      <c r="I671" s="220"/>
      <c r="J671" s="36"/>
      <c r="K671" s="36"/>
      <c r="L671" s="40"/>
      <c r="M671" s="221"/>
      <c r="N671" s="222"/>
      <c r="O671" s="87"/>
      <c r="P671" s="87"/>
      <c r="Q671" s="87"/>
      <c r="R671" s="87"/>
      <c r="S671" s="87"/>
      <c r="T671" s="88"/>
      <c r="U671" s="34"/>
      <c r="V671" s="34"/>
      <c r="W671" s="34"/>
      <c r="X671" s="34"/>
      <c r="Y671" s="34"/>
      <c r="Z671" s="34"/>
      <c r="AA671" s="34"/>
      <c r="AB671" s="34"/>
      <c r="AC671" s="34"/>
      <c r="AD671" s="34"/>
      <c r="AE671" s="34"/>
      <c r="AT671" s="13" t="s">
        <v>137</v>
      </c>
      <c r="AU671" s="13" t="s">
        <v>85</v>
      </c>
    </row>
    <row r="672" s="2" customFormat="1" ht="16.5" customHeight="1">
      <c r="A672" s="34"/>
      <c r="B672" s="35"/>
      <c r="C672" s="203" t="s">
        <v>1316</v>
      </c>
      <c r="D672" s="203" t="s">
        <v>131</v>
      </c>
      <c r="E672" s="204" t="s">
        <v>1317</v>
      </c>
      <c r="F672" s="205" t="s">
        <v>1318</v>
      </c>
      <c r="G672" s="206" t="s">
        <v>134</v>
      </c>
      <c r="H672" s="207">
        <v>2</v>
      </c>
      <c r="I672" s="208"/>
      <c r="J672" s="209">
        <f>ROUND(I672*H672,2)</f>
        <v>0</v>
      </c>
      <c r="K672" s="210"/>
      <c r="L672" s="211"/>
      <c r="M672" s="212" t="s">
        <v>1</v>
      </c>
      <c r="N672" s="213" t="s">
        <v>42</v>
      </c>
      <c r="O672" s="87"/>
      <c r="P672" s="214">
        <f>O672*H672</f>
        <v>0</v>
      </c>
      <c r="Q672" s="214">
        <v>0</v>
      </c>
      <c r="R672" s="214">
        <f>Q672*H672</f>
        <v>0</v>
      </c>
      <c r="S672" s="214">
        <v>0</v>
      </c>
      <c r="T672" s="215">
        <f>S672*H672</f>
        <v>0</v>
      </c>
      <c r="U672" s="34"/>
      <c r="V672" s="34"/>
      <c r="W672" s="34"/>
      <c r="X672" s="34"/>
      <c r="Y672" s="34"/>
      <c r="Z672" s="34"/>
      <c r="AA672" s="34"/>
      <c r="AB672" s="34"/>
      <c r="AC672" s="34"/>
      <c r="AD672" s="34"/>
      <c r="AE672" s="34"/>
      <c r="AR672" s="216" t="s">
        <v>135</v>
      </c>
      <c r="AT672" s="216" t="s">
        <v>131</v>
      </c>
      <c r="AU672" s="216" t="s">
        <v>85</v>
      </c>
      <c r="AY672" s="13" t="s">
        <v>130</v>
      </c>
      <c r="BE672" s="217">
        <f>IF(N672="základní",J672,0)</f>
        <v>0</v>
      </c>
      <c r="BF672" s="217">
        <f>IF(N672="snížená",J672,0)</f>
        <v>0</v>
      </c>
      <c r="BG672" s="217">
        <f>IF(N672="zákl. přenesená",J672,0)</f>
        <v>0</v>
      </c>
      <c r="BH672" s="217">
        <f>IF(N672="sníž. přenesená",J672,0)</f>
        <v>0</v>
      </c>
      <c r="BI672" s="217">
        <f>IF(N672="nulová",J672,0)</f>
        <v>0</v>
      </c>
      <c r="BJ672" s="13" t="s">
        <v>85</v>
      </c>
      <c r="BK672" s="217">
        <f>ROUND(I672*H672,2)</f>
        <v>0</v>
      </c>
      <c r="BL672" s="13" t="s">
        <v>136</v>
      </c>
      <c r="BM672" s="216" t="s">
        <v>1319</v>
      </c>
    </row>
    <row r="673" s="2" customFormat="1">
      <c r="A673" s="34"/>
      <c r="B673" s="35"/>
      <c r="C673" s="36"/>
      <c r="D673" s="218" t="s">
        <v>137</v>
      </c>
      <c r="E673" s="36"/>
      <c r="F673" s="219" t="s">
        <v>1320</v>
      </c>
      <c r="G673" s="36"/>
      <c r="H673" s="36"/>
      <c r="I673" s="220"/>
      <c r="J673" s="36"/>
      <c r="K673" s="36"/>
      <c r="L673" s="40"/>
      <c r="M673" s="221"/>
      <c r="N673" s="222"/>
      <c r="O673" s="87"/>
      <c r="P673" s="87"/>
      <c r="Q673" s="87"/>
      <c r="R673" s="87"/>
      <c r="S673" s="87"/>
      <c r="T673" s="88"/>
      <c r="U673" s="34"/>
      <c r="V673" s="34"/>
      <c r="W673" s="34"/>
      <c r="X673" s="34"/>
      <c r="Y673" s="34"/>
      <c r="Z673" s="34"/>
      <c r="AA673" s="34"/>
      <c r="AB673" s="34"/>
      <c r="AC673" s="34"/>
      <c r="AD673" s="34"/>
      <c r="AE673" s="34"/>
      <c r="AT673" s="13" t="s">
        <v>137</v>
      </c>
      <c r="AU673" s="13" t="s">
        <v>85</v>
      </c>
    </row>
    <row r="674" s="2" customFormat="1" ht="21.75" customHeight="1">
      <c r="A674" s="34"/>
      <c r="B674" s="35"/>
      <c r="C674" s="203" t="s">
        <v>709</v>
      </c>
      <c r="D674" s="203" t="s">
        <v>131</v>
      </c>
      <c r="E674" s="204" t="s">
        <v>1321</v>
      </c>
      <c r="F674" s="205" t="s">
        <v>1322</v>
      </c>
      <c r="G674" s="206" t="s">
        <v>134</v>
      </c>
      <c r="H674" s="207">
        <v>1</v>
      </c>
      <c r="I674" s="208"/>
      <c r="J674" s="209">
        <f>ROUND(I674*H674,2)</f>
        <v>0</v>
      </c>
      <c r="K674" s="210"/>
      <c r="L674" s="211"/>
      <c r="M674" s="212" t="s">
        <v>1</v>
      </c>
      <c r="N674" s="213" t="s">
        <v>42</v>
      </c>
      <c r="O674" s="87"/>
      <c r="P674" s="214">
        <f>O674*H674</f>
        <v>0</v>
      </c>
      <c r="Q674" s="214">
        <v>0</v>
      </c>
      <c r="R674" s="214">
        <f>Q674*H674</f>
        <v>0</v>
      </c>
      <c r="S674" s="214">
        <v>0</v>
      </c>
      <c r="T674" s="215">
        <f>S674*H674</f>
        <v>0</v>
      </c>
      <c r="U674" s="34"/>
      <c r="V674" s="34"/>
      <c r="W674" s="34"/>
      <c r="X674" s="34"/>
      <c r="Y674" s="34"/>
      <c r="Z674" s="34"/>
      <c r="AA674" s="34"/>
      <c r="AB674" s="34"/>
      <c r="AC674" s="34"/>
      <c r="AD674" s="34"/>
      <c r="AE674" s="34"/>
      <c r="AR674" s="216" t="s">
        <v>135</v>
      </c>
      <c r="AT674" s="216" t="s">
        <v>131</v>
      </c>
      <c r="AU674" s="216" t="s">
        <v>85</v>
      </c>
      <c r="AY674" s="13" t="s">
        <v>130</v>
      </c>
      <c r="BE674" s="217">
        <f>IF(N674="základní",J674,0)</f>
        <v>0</v>
      </c>
      <c r="BF674" s="217">
        <f>IF(N674="snížená",J674,0)</f>
        <v>0</v>
      </c>
      <c r="BG674" s="217">
        <f>IF(N674="zákl. přenesená",J674,0)</f>
        <v>0</v>
      </c>
      <c r="BH674" s="217">
        <f>IF(N674="sníž. přenesená",J674,0)</f>
        <v>0</v>
      </c>
      <c r="BI674" s="217">
        <f>IF(N674="nulová",J674,0)</f>
        <v>0</v>
      </c>
      <c r="BJ674" s="13" t="s">
        <v>85</v>
      </c>
      <c r="BK674" s="217">
        <f>ROUND(I674*H674,2)</f>
        <v>0</v>
      </c>
      <c r="BL674" s="13" t="s">
        <v>136</v>
      </c>
      <c r="BM674" s="216" t="s">
        <v>1323</v>
      </c>
    </row>
    <row r="675" s="2" customFormat="1">
      <c r="A675" s="34"/>
      <c r="B675" s="35"/>
      <c r="C675" s="36"/>
      <c r="D675" s="218" t="s">
        <v>137</v>
      </c>
      <c r="E675" s="36"/>
      <c r="F675" s="219" t="s">
        <v>1324</v>
      </c>
      <c r="G675" s="36"/>
      <c r="H675" s="36"/>
      <c r="I675" s="220"/>
      <c r="J675" s="36"/>
      <c r="K675" s="36"/>
      <c r="L675" s="40"/>
      <c r="M675" s="221"/>
      <c r="N675" s="222"/>
      <c r="O675" s="87"/>
      <c r="P675" s="87"/>
      <c r="Q675" s="87"/>
      <c r="R675" s="87"/>
      <c r="S675" s="87"/>
      <c r="T675" s="88"/>
      <c r="U675" s="34"/>
      <c r="V675" s="34"/>
      <c r="W675" s="34"/>
      <c r="X675" s="34"/>
      <c r="Y675" s="34"/>
      <c r="Z675" s="34"/>
      <c r="AA675" s="34"/>
      <c r="AB675" s="34"/>
      <c r="AC675" s="34"/>
      <c r="AD675" s="34"/>
      <c r="AE675" s="34"/>
      <c r="AT675" s="13" t="s">
        <v>137</v>
      </c>
      <c r="AU675" s="13" t="s">
        <v>85</v>
      </c>
    </row>
    <row r="676" s="2" customFormat="1" ht="37.8" customHeight="1">
      <c r="A676" s="34"/>
      <c r="B676" s="35"/>
      <c r="C676" s="203" t="s">
        <v>1325</v>
      </c>
      <c r="D676" s="203" t="s">
        <v>131</v>
      </c>
      <c r="E676" s="204" t="s">
        <v>1326</v>
      </c>
      <c r="F676" s="205" t="s">
        <v>1327</v>
      </c>
      <c r="G676" s="206" t="s">
        <v>134</v>
      </c>
      <c r="H676" s="207">
        <v>1</v>
      </c>
      <c r="I676" s="208"/>
      <c r="J676" s="209">
        <f>ROUND(I676*H676,2)</f>
        <v>0</v>
      </c>
      <c r="K676" s="210"/>
      <c r="L676" s="211"/>
      <c r="M676" s="212" t="s">
        <v>1</v>
      </c>
      <c r="N676" s="213" t="s">
        <v>42</v>
      </c>
      <c r="O676" s="87"/>
      <c r="P676" s="214">
        <f>O676*H676</f>
        <v>0</v>
      </c>
      <c r="Q676" s="214">
        <v>0</v>
      </c>
      <c r="R676" s="214">
        <f>Q676*H676</f>
        <v>0</v>
      </c>
      <c r="S676" s="214">
        <v>0</v>
      </c>
      <c r="T676" s="215">
        <f>S676*H676</f>
        <v>0</v>
      </c>
      <c r="U676" s="34"/>
      <c r="V676" s="34"/>
      <c r="W676" s="34"/>
      <c r="X676" s="34"/>
      <c r="Y676" s="34"/>
      <c r="Z676" s="34"/>
      <c r="AA676" s="34"/>
      <c r="AB676" s="34"/>
      <c r="AC676" s="34"/>
      <c r="AD676" s="34"/>
      <c r="AE676" s="34"/>
      <c r="AR676" s="216" t="s">
        <v>135</v>
      </c>
      <c r="AT676" s="216" t="s">
        <v>131</v>
      </c>
      <c r="AU676" s="216" t="s">
        <v>85</v>
      </c>
      <c r="AY676" s="13" t="s">
        <v>130</v>
      </c>
      <c r="BE676" s="217">
        <f>IF(N676="základní",J676,0)</f>
        <v>0</v>
      </c>
      <c r="BF676" s="217">
        <f>IF(N676="snížená",J676,0)</f>
        <v>0</v>
      </c>
      <c r="BG676" s="217">
        <f>IF(N676="zákl. přenesená",J676,0)</f>
        <v>0</v>
      </c>
      <c r="BH676" s="217">
        <f>IF(N676="sníž. přenesená",J676,0)</f>
        <v>0</v>
      </c>
      <c r="BI676" s="217">
        <f>IF(N676="nulová",J676,0)</f>
        <v>0</v>
      </c>
      <c r="BJ676" s="13" t="s">
        <v>85</v>
      </c>
      <c r="BK676" s="217">
        <f>ROUND(I676*H676,2)</f>
        <v>0</v>
      </c>
      <c r="BL676" s="13" t="s">
        <v>136</v>
      </c>
      <c r="BM676" s="216" t="s">
        <v>1328</v>
      </c>
    </row>
    <row r="677" s="2" customFormat="1">
      <c r="A677" s="34"/>
      <c r="B677" s="35"/>
      <c r="C677" s="36"/>
      <c r="D677" s="218" t="s">
        <v>137</v>
      </c>
      <c r="E677" s="36"/>
      <c r="F677" s="219" t="s">
        <v>1329</v>
      </c>
      <c r="G677" s="36"/>
      <c r="H677" s="36"/>
      <c r="I677" s="220"/>
      <c r="J677" s="36"/>
      <c r="K677" s="36"/>
      <c r="L677" s="40"/>
      <c r="M677" s="221"/>
      <c r="N677" s="222"/>
      <c r="O677" s="87"/>
      <c r="P677" s="87"/>
      <c r="Q677" s="87"/>
      <c r="R677" s="87"/>
      <c r="S677" s="87"/>
      <c r="T677" s="88"/>
      <c r="U677" s="34"/>
      <c r="V677" s="34"/>
      <c r="W677" s="34"/>
      <c r="X677" s="34"/>
      <c r="Y677" s="34"/>
      <c r="Z677" s="34"/>
      <c r="AA677" s="34"/>
      <c r="AB677" s="34"/>
      <c r="AC677" s="34"/>
      <c r="AD677" s="34"/>
      <c r="AE677" s="34"/>
      <c r="AT677" s="13" t="s">
        <v>137</v>
      </c>
      <c r="AU677" s="13" t="s">
        <v>85</v>
      </c>
    </row>
    <row r="678" s="2" customFormat="1" ht="44.25" customHeight="1">
      <c r="A678" s="34"/>
      <c r="B678" s="35"/>
      <c r="C678" s="203" t="s">
        <v>713</v>
      </c>
      <c r="D678" s="203" t="s">
        <v>131</v>
      </c>
      <c r="E678" s="204" t="s">
        <v>1330</v>
      </c>
      <c r="F678" s="205" t="s">
        <v>1331</v>
      </c>
      <c r="G678" s="206" t="s">
        <v>134</v>
      </c>
      <c r="H678" s="207">
        <v>1</v>
      </c>
      <c r="I678" s="208"/>
      <c r="J678" s="209">
        <f>ROUND(I678*H678,2)</f>
        <v>0</v>
      </c>
      <c r="K678" s="210"/>
      <c r="L678" s="211"/>
      <c r="M678" s="212" t="s">
        <v>1</v>
      </c>
      <c r="N678" s="213" t="s">
        <v>42</v>
      </c>
      <c r="O678" s="87"/>
      <c r="P678" s="214">
        <f>O678*H678</f>
        <v>0</v>
      </c>
      <c r="Q678" s="214">
        <v>0</v>
      </c>
      <c r="R678" s="214">
        <f>Q678*H678</f>
        <v>0</v>
      </c>
      <c r="S678" s="214">
        <v>0</v>
      </c>
      <c r="T678" s="215">
        <f>S678*H678</f>
        <v>0</v>
      </c>
      <c r="U678" s="34"/>
      <c r="V678" s="34"/>
      <c r="W678" s="34"/>
      <c r="X678" s="34"/>
      <c r="Y678" s="34"/>
      <c r="Z678" s="34"/>
      <c r="AA678" s="34"/>
      <c r="AB678" s="34"/>
      <c r="AC678" s="34"/>
      <c r="AD678" s="34"/>
      <c r="AE678" s="34"/>
      <c r="AR678" s="216" t="s">
        <v>135</v>
      </c>
      <c r="AT678" s="216" t="s">
        <v>131</v>
      </c>
      <c r="AU678" s="216" t="s">
        <v>85</v>
      </c>
      <c r="AY678" s="13" t="s">
        <v>130</v>
      </c>
      <c r="BE678" s="217">
        <f>IF(N678="základní",J678,0)</f>
        <v>0</v>
      </c>
      <c r="BF678" s="217">
        <f>IF(N678="snížená",J678,0)</f>
        <v>0</v>
      </c>
      <c r="BG678" s="217">
        <f>IF(N678="zákl. přenesená",J678,0)</f>
        <v>0</v>
      </c>
      <c r="BH678" s="217">
        <f>IF(N678="sníž. přenesená",J678,0)</f>
        <v>0</v>
      </c>
      <c r="BI678" s="217">
        <f>IF(N678="nulová",J678,0)</f>
        <v>0</v>
      </c>
      <c r="BJ678" s="13" t="s">
        <v>85</v>
      </c>
      <c r="BK678" s="217">
        <f>ROUND(I678*H678,2)</f>
        <v>0</v>
      </c>
      <c r="BL678" s="13" t="s">
        <v>136</v>
      </c>
      <c r="BM678" s="216" t="s">
        <v>1332</v>
      </c>
    </row>
    <row r="679" s="2" customFormat="1">
      <c r="A679" s="34"/>
      <c r="B679" s="35"/>
      <c r="C679" s="36"/>
      <c r="D679" s="218" t="s">
        <v>137</v>
      </c>
      <c r="E679" s="36"/>
      <c r="F679" s="219" t="s">
        <v>1333</v>
      </c>
      <c r="G679" s="36"/>
      <c r="H679" s="36"/>
      <c r="I679" s="220"/>
      <c r="J679" s="36"/>
      <c r="K679" s="36"/>
      <c r="L679" s="40"/>
      <c r="M679" s="221"/>
      <c r="N679" s="222"/>
      <c r="O679" s="87"/>
      <c r="P679" s="87"/>
      <c r="Q679" s="87"/>
      <c r="R679" s="87"/>
      <c r="S679" s="87"/>
      <c r="T679" s="88"/>
      <c r="U679" s="34"/>
      <c r="V679" s="34"/>
      <c r="W679" s="34"/>
      <c r="X679" s="34"/>
      <c r="Y679" s="34"/>
      <c r="Z679" s="34"/>
      <c r="AA679" s="34"/>
      <c r="AB679" s="34"/>
      <c r="AC679" s="34"/>
      <c r="AD679" s="34"/>
      <c r="AE679" s="34"/>
      <c r="AT679" s="13" t="s">
        <v>137</v>
      </c>
      <c r="AU679" s="13" t="s">
        <v>85</v>
      </c>
    </row>
    <row r="680" s="2" customFormat="1" ht="37.8" customHeight="1">
      <c r="A680" s="34"/>
      <c r="B680" s="35"/>
      <c r="C680" s="203" t="s">
        <v>1334</v>
      </c>
      <c r="D680" s="203" t="s">
        <v>131</v>
      </c>
      <c r="E680" s="204" t="s">
        <v>1335</v>
      </c>
      <c r="F680" s="205" t="s">
        <v>1336</v>
      </c>
      <c r="G680" s="206" t="s">
        <v>134</v>
      </c>
      <c r="H680" s="207">
        <v>2</v>
      </c>
      <c r="I680" s="208"/>
      <c r="J680" s="209">
        <f>ROUND(I680*H680,2)</f>
        <v>0</v>
      </c>
      <c r="K680" s="210"/>
      <c r="L680" s="211"/>
      <c r="M680" s="212" t="s">
        <v>1</v>
      </c>
      <c r="N680" s="213" t="s">
        <v>42</v>
      </c>
      <c r="O680" s="87"/>
      <c r="P680" s="214">
        <f>O680*H680</f>
        <v>0</v>
      </c>
      <c r="Q680" s="214">
        <v>0</v>
      </c>
      <c r="R680" s="214">
        <f>Q680*H680</f>
        <v>0</v>
      </c>
      <c r="S680" s="214">
        <v>0</v>
      </c>
      <c r="T680" s="215">
        <f>S680*H680</f>
        <v>0</v>
      </c>
      <c r="U680" s="34"/>
      <c r="V680" s="34"/>
      <c r="W680" s="34"/>
      <c r="X680" s="34"/>
      <c r="Y680" s="34"/>
      <c r="Z680" s="34"/>
      <c r="AA680" s="34"/>
      <c r="AB680" s="34"/>
      <c r="AC680" s="34"/>
      <c r="AD680" s="34"/>
      <c r="AE680" s="34"/>
      <c r="AR680" s="216" t="s">
        <v>135</v>
      </c>
      <c r="AT680" s="216" t="s">
        <v>131</v>
      </c>
      <c r="AU680" s="216" t="s">
        <v>85</v>
      </c>
      <c r="AY680" s="13" t="s">
        <v>130</v>
      </c>
      <c r="BE680" s="217">
        <f>IF(N680="základní",J680,0)</f>
        <v>0</v>
      </c>
      <c r="BF680" s="217">
        <f>IF(N680="snížená",J680,0)</f>
        <v>0</v>
      </c>
      <c r="BG680" s="217">
        <f>IF(N680="zákl. přenesená",J680,0)</f>
        <v>0</v>
      </c>
      <c r="BH680" s="217">
        <f>IF(N680="sníž. přenesená",J680,0)</f>
        <v>0</v>
      </c>
      <c r="BI680" s="217">
        <f>IF(N680="nulová",J680,0)</f>
        <v>0</v>
      </c>
      <c r="BJ680" s="13" t="s">
        <v>85</v>
      </c>
      <c r="BK680" s="217">
        <f>ROUND(I680*H680,2)</f>
        <v>0</v>
      </c>
      <c r="BL680" s="13" t="s">
        <v>136</v>
      </c>
      <c r="BM680" s="216" t="s">
        <v>1337</v>
      </c>
    </row>
    <row r="681" s="2" customFormat="1">
      <c r="A681" s="34"/>
      <c r="B681" s="35"/>
      <c r="C681" s="36"/>
      <c r="D681" s="218" t="s">
        <v>137</v>
      </c>
      <c r="E681" s="36"/>
      <c r="F681" s="219" t="s">
        <v>1338</v>
      </c>
      <c r="G681" s="36"/>
      <c r="H681" s="36"/>
      <c r="I681" s="220"/>
      <c r="J681" s="36"/>
      <c r="K681" s="36"/>
      <c r="L681" s="40"/>
      <c r="M681" s="221"/>
      <c r="N681" s="222"/>
      <c r="O681" s="87"/>
      <c r="P681" s="87"/>
      <c r="Q681" s="87"/>
      <c r="R681" s="87"/>
      <c r="S681" s="87"/>
      <c r="T681" s="88"/>
      <c r="U681" s="34"/>
      <c r="V681" s="34"/>
      <c r="W681" s="34"/>
      <c r="X681" s="34"/>
      <c r="Y681" s="34"/>
      <c r="Z681" s="34"/>
      <c r="AA681" s="34"/>
      <c r="AB681" s="34"/>
      <c r="AC681" s="34"/>
      <c r="AD681" s="34"/>
      <c r="AE681" s="34"/>
      <c r="AT681" s="13" t="s">
        <v>137</v>
      </c>
      <c r="AU681" s="13" t="s">
        <v>85</v>
      </c>
    </row>
    <row r="682" s="2" customFormat="1" ht="16.5" customHeight="1">
      <c r="A682" s="34"/>
      <c r="B682" s="35"/>
      <c r="C682" s="203" t="s">
        <v>717</v>
      </c>
      <c r="D682" s="203" t="s">
        <v>131</v>
      </c>
      <c r="E682" s="204" t="s">
        <v>1339</v>
      </c>
      <c r="F682" s="205" t="s">
        <v>1340</v>
      </c>
      <c r="G682" s="206" t="s">
        <v>134</v>
      </c>
      <c r="H682" s="207">
        <v>2</v>
      </c>
      <c r="I682" s="208"/>
      <c r="J682" s="209">
        <f>ROUND(I682*H682,2)</f>
        <v>0</v>
      </c>
      <c r="K682" s="210"/>
      <c r="L682" s="211"/>
      <c r="M682" s="212" t="s">
        <v>1</v>
      </c>
      <c r="N682" s="213" t="s">
        <v>42</v>
      </c>
      <c r="O682" s="87"/>
      <c r="P682" s="214">
        <f>O682*H682</f>
        <v>0</v>
      </c>
      <c r="Q682" s="214">
        <v>0</v>
      </c>
      <c r="R682" s="214">
        <f>Q682*H682</f>
        <v>0</v>
      </c>
      <c r="S682" s="214">
        <v>0</v>
      </c>
      <c r="T682" s="215">
        <f>S682*H682</f>
        <v>0</v>
      </c>
      <c r="U682" s="34"/>
      <c r="V682" s="34"/>
      <c r="W682" s="34"/>
      <c r="X682" s="34"/>
      <c r="Y682" s="34"/>
      <c r="Z682" s="34"/>
      <c r="AA682" s="34"/>
      <c r="AB682" s="34"/>
      <c r="AC682" s="34"/>
      <c r="AD682" s="34"/>
      <c r="AE682" s="34"/>
      <c r="AR682" s="216" t="s">
        <v>135</v>
      </c>
      <c r="AT682" s="216" t="s">
        <v>131</v>
      </c>
      <c r="AU682" s="216" t="s">
        <v>85</v>
      </c>
      <c r="AY682" s="13" t="s">
        <v>130</v>
      </c>
      <c r="BE682" s="217">
        <f>IF(N682="základní",J682,0)</f>
        <v>0</v>
      </c>
      <c r="BF682" s="217">
        <f>IF(N682="snížená",J682,0)</f>
        <v>0</v>
      </c>
      <c r="BG682" s="217">
        <f>IF(N682="zákl. přenesená",J682,0)</f>
        <v>0</v>
      </c>
      <c r="BH682" s="217">
        <f>IF(N682="sníž. přenesená",J682,0)</f>
        <v>0</v>
      </c>
      <c r="BI682" s="217">
        <f>IF(N682="nulová",J682,0)</f>
        <v>0</v>
      </c>
      <c r="BJ682" s="13" t="s">
        <v>85</v>
      </c>
      <c r="BK682" s="217">
        <f>ROUND(I682*H682,2)</f>
        <v>0</v>
      </c>
      <c r="BL682" s="13" t="s">
        <v>136</v>
      </c>
      <c r="BM682" s="216" t="s">
        <v>1341</v>
      </c>
    </row>
    <row r="683" s="2" customFormat="1">
      <c r="A683" s="34"/>
      <c r="B683" s="35"/>
      <c r="C683" s="36"/>
      <c r="D683" s="218" t="s">
        <v>137</v>
      </c>
      <c r="E683" s="36"/>
      <c r="F683" s="219" t="s">
        <v>1342</v>
      </c>
      <c r="G683" s="36"/>
      <c r="H683" s="36"/>
      <c r="I683" s="220"/>
      <c r="J683" s="36"/>
      <c r="K683" s="36"/>
      <c r="L683" s="40"/>
      <c r="M683" s="221"/>
      <c r="N683" s="222"/>
      <c r="O683" s="87"/>
      <c r="P683" s="87"/>
      <c r="Q683" s="87"/>
      <c r="R683" s="87"/>
      <c r="S683" s="87"/>
      <c r="T683" s="88"/>
      <c r="U683" s="34"/>
      <c r="V683" s="34"/>
      <c r="W683" s="34"/>
      <c r="X683" s="34"/>
      <c r="Y683" s="34"/>
      <c r="Z683" s="34"/>
      <c r="AA683" s="34"/>
      <c r="AB683" s="34"/>
      <c r="AC683" s="34"/>
      <c r="AD683" s="34"/>
      <c r="AE683" s="34"/>
      <c r="AT683" s="13" t="s">
        <v>137</v>
      </c>
      <c r="AU683" s="13" t="s">
        <v>85</v>
      </c>
    </row>
    <row r="684" s="2" customFormat="1" ht="16.5" customHeight="1">
      <c r="A684" s="34"/>
      <c r="B684" s="35"/>
      <c r="C684" s="203" t="s">
        <v>1343</v>
      </c>
      <c r="D684" s="203" t="s">
        <v>131</v>
      </c>
      <c r="E684" s="204" t="s">
        <v>1344</v>
      </c>
      <c r="F684" s="205" t="s">
        <v>1345</v>
      </c>
      <c r="G684" s="206" t="s">
        <v>134</v>
      </c>
      <c r="H684" s="207">
        <v>2</v>
      </c>
      <c r="I684" s="208"/>
      <c r="J684" s="209">
        <f>ROUND(I684*H684,2)</f>
        <v>0</v>
      </c>
      <c r="K684" s="210"/>
      <c r="L684" s="211"/>
      <c r="M684" s="212" t="s">
        <v>1</v>
      </c>
      <c r="N684" s="213" t="s">
        <v>42</v>
      </c>
      <c r="O684" s="87"/>
      <c r="P684" s="214">
        <f>O684*H684</f>
        <v>0</v>
      </c>
      <c r="Q684" s="214">
        <v>0</v>
      </c>
      <c r="R684" s="214">
        <f>Q684*H684</f>
        <v>0</v>
      </c>
      <c r="S684" s="214">
        <v>0</v>
      </c>
      <c r="T684" s="215">
        <f>S684*H684</f>
        <v>0</v>
      </c>
      <c r="U684" s="34"/>
      <c r="V684" s="34"/>
      <c r="W684" s="34"/>
      <c r="X684" s="34"/>
      <c r="Y684" s="34"/>
      <c r="Z684" s="34"/>
      <c r="AA684" s="34"/>
      <c r="AB684" s="34"/>
      <c r="AC684" s="34"/>
      <c r="AD684" s="34"/>
      <c r="AE684" s="34"/>
      <c r="AR684" s="216" t="s">
        <v>135</v>
      </c>
      <c r="AT684" s="216" t="s">
        <v>131</v>
      </c>
      <c r="AU684" s="216" t="s">
        <v>85</v>
      </c>
      <c r="AY684" s="13" t="s">
        <v>130</v>
      </c>
      <c r="BE684" s="217">
        <f>IF(N684="základní",J684,0)</f>
        <v>0</v>
      </c>
      <c r="BF684" s="217">
        <f>IF(N684="snížená",J684,0)</f>
        <v>0</v>
      </c>
      <c r="BG684" s="217">
        <f>IF(N684="zákl. přenesená",J684,0)</f>
        <v>0</v>
      </c>
      <c r="BH684" s="217">
        <f>IF(N684="sníž. přenesená",J684,0)</f>
        <v>0</v>
      </c>
      <c r="BI684" s="217">
        <f>IF(N684="nulová",J684,0)</f>
        <v>0</v>
      </c>
      <c r="BJ684" s="13" t="s">
        <v>85</v>
      </c>
      <c r="BK684" s="217">
        <f>ROUND(I684*H684,2)</f>
        <v>0</v>
      </c>
      <c r="BL684" s="13" t="s">
        <v>136</v>
      </c>
      <c r="BM684" s="216" t="s">
        <v>1346</v>
      </c>
    </row>
    <row r="685" s="2" customFormat="1">
      <c r="A685" s="34"/>
      <c r="B685" s="35"/>
      <c r="C685" s="36"/>
      <c r="D685" s="218" t="s">
        <v>137</v>
      </c>
      <c r="E685" s="36"/>
      <c r="F685" s="219" t="s">
        <v>1347</v>
      </c>
      <c r="G685" s="36"/>
      <c r="H685" s="36"/>
      <c r="I685" s="220"/>
      <c r="J685" s="36"/>
      <c r="K685" s="36"/>
      <c r="L685" s="40"/>
      <c r="M685" s="221"/>
      <c r="N685" s="222"/>
      <c r="O685" s="87"/>
      <c r="P685" s="87"/>
      <c r="Q685" s="87"/>
      <c r="R685" s="87"/>
      <c r="S685" s="87"/>
      <c r="T685" s="88"/>
      <c r="U685" s="34"/>
      <c r="V685" s="34"/>
      <c r="W685" s="34"/>
      <c r="X685" s="34"/>
      <c r="Y685" s="34"/>
      <c r="Z685" s="34"/>
      <c r="AA685" s="34"/>
      <c r="AB685" s="34"/>
      <c r="AC685" s="34"/>
      <c r="AD685" s="34"/>
      <c r="AE685" s="34"/>
      <c r="AT685" s="13" t="s">
        <v>137</v>
      </c>
      <c r="AU685" s="13" t="s">
        <v>85</v>
      </c>
    </row>
    <row r="686" s="2" customFormat="1" ht="16.5" customHeight="1">
      <c r="A686" s="34"/>
      <c r="B686" s="35"/>
      <c r="C686" s="203" t="s">
        <v>721</v>
      </c>
      <c r="D686" s="203" t="s">
        <v>131</v>
      </c>
      <c r="E686" s="204" t="s">
        <v>1348</v>
      </c>
      <c r="F686" s="205" t="s">
        <v>1349</v>
      </c>
      <c r="G686" s="206" t="s">
        <v>134</v>
      </c>
      <c r="H686" s="207">
        <v>2</v>
      </c>
      <c r="I686" s="208"/>
      <c r="J686" s="209">
        <f>ROUND(I686*H686,2)</f>
        <v>0</v>
      </c>
      <c r="K686" s="210"/>
      <c r="L686" s="211"/>
      <c r="M686" s="212" t="s">
        <v>1</v>
      </c>
      <c r="N686" s="213" t="s">
        <v>42</v>
      </c>
      <c r="O686" s="87"/>
      <c r="P686" s="214">
        <f>O686*H686</f>
        <v>0</v>
      </c>
      <c r="Q686" s="214">
        <v>0</v>
      </c>
      <c r="R686" s="214">
        <f>Q686*H686</f>
        <v>0</v>
      </c>
      <c r="S686" s="214">
        <v>0</v>
      </c>
      <c r="T686" s="215">
        <f>S686*H686</f>
        <v>0</v>
      </c>
      <c r="U686" s="34"/>
      <c r="V686" s="34"/>
      <c r="W686" s="34"/>
      <c r="X686" s="34"/>
      <c r="Y686" s="34"/>
      <c r="Z686" s="34"/>
      <c r="AA686" s="34"/>
      <c r="AB686" s="34"/>
      <c r="AC686" s="34"/>
      <c r="AD686" s="34"/>
      <c r="AE686" s="34"/>
      <c r="AR686" s="216" t="s">
        <v>135</v>
      </c>
      <c r="AT686" s="216" t="s">
        <v>131</v>
      </c>
      <c r="AU686" s="216" t="s">
        <v>85</v>
      </c>
      <c r="AY686" s="13" t="s">
        <v>130</v>
      </c>
      <c r="BE686" s="217">
        <f>IF(N686="základní",J686,0)</f>
        <v>0</v>
      </c>
      <c r="BF686" s="217">
        <f>IF(N686="snížená",J686,0)</f>
        <v>0</v>
      </c>
      <c r="BG686" s="217">
        <f>IF(N686="zákl. přenesená",J686,0)</f>
        <v>0</v>
      </c>
      <c r="BH686" s="217">
        <f>IF(N686="sníž. přenesená",J686,0)</f>
        <v>0</v>
      </c>
      <c r="BI686" s="217">
        <f>IF(N686="nulová",J686,0)</f>
        <v>0</v>
      </c>
      <c r="BJ686" s="13" t="s">
        <v>85</v>
      </c>
      <c r="BK686" s="217">
        <f>ROUND(I686*H686,2)</f>
        <v>0</v>
      </c>
      <c r="BL686" s="13" t="s">
        <v>136</v>
      </c>
      <c r="BM686" s="216" t="s">
        <v>1350</v>
      </c>
    </row>
    <row r="687" s="2" customFormat="1">
      <c r="A687" s="34"/>
      <c r="B687" s="35"/>
      <c r="C687" s="36"/>
      <c r="D687" s="218" t="s">
        <v>137</v>
      </c>
      <c r="E687" s="36"/>
      <c r="F687" s="219" t="s">
        <v>1351</v>
      </c>
      <c r="G687" s="36"/>
      <c r="H687" s="36"/>
      <c r="I687" s="220"/>
      <c r="J687" s="36"/>
      <c r="K687" s="36"/>
      <c r="L687" s="40"/>
      <c r="M687" s="221"/>
      <c r="N687" s="222"/>
      <c r="O687" s="87"/>
      <c r="P687" s="87"/>
      <c r="Q687" s="87"/>
      <c r="R687" s="87"/>
      <c r="S687" s="87"/>
      <c r="T687" s="88"/>
      <c r="U687" s="34"/>
      <c r="V687" s="34"/>
      <c r="W687" s="34"/>
      <c r="X687" s="34"/>
      <c r="Y687" s="34"/>
      <c r="Z687" s="34"/>
      <c r="AA687" s="34"/>
      <c r="AB687" s="34"/>
      <c r="AC687" s="34"/>
      <c r="AD687" s="34"/>
      <c r="AE687" s="34"/>
      <c r="AT687" s="13" t="s">
        <v>137</v>
      </c>
      <c r="AU687" s="13" t="s">
        <v>85</v>
      </c>
    </row>
    <row r="688" s="2" customFormat="1" ht="16.5" customHeight="1">
      <c r="A688" s="34"/>
      <c r="B688" s="35"/>
      <c r="C688" s="203" t="s">
        <v>1352</v>
      </c>
      <c r="D688" s="203" t="s">
        <v>131</v>
      </c>
      <c r="E688" s="204" t="s">
        <v>1353</v>
      </c>
      <c r="F688" s="205" t="s">
        <v>1354</v>
      </c>
      <c r="G688" s="206" t="s">
        <v>134</v>
      </c>
      <c r="H688" s="207">
        <v>2</v>
      </c>
      <c r="I688" s="208"/>
      <c r="J688" s="209">
        <f>ROUND(I688*H688,2)</f>
        <v>0</v>
      </c>
      <c r="K688" s="210"/>
      <c r="L688" s="211"/>
      <c r="M688" s="212" t="s">
        <v>1</v>
      </c>
      <c r="N688" s="213" t="s">
        <v>42</v>
      </c>
      <c r="O688" s="87"/>
      <c r="P688" s="214">
        <f>O688*H688</f>
        <v>0</v>
      </c>
      <c r="Q688" s="214">
        <v>0</v>
      </c>
      <c r="R688" s="214">
        <f>Q688*H688</f>
        <v>0</v>
      </c>
      <c r="S688" s="214">
        <v>0</v>
      </c>
      <c r="T688" s="215">
        <f>S688*H688</f>
        <v>0</v>
      </c>
      <c r="U688" s="34"/>
      <c r="V688" s="34"/>
      <c r="W688" s="34"/>
      <c r="X688" s="34"/>
      <c r="Y688" s="34"/>
      <c r="Z688" s="34"/>
      <c r="AA688" s="34"/>
      <c r="AB688" s="34"/>
      <c r="AC688" s="34"/>
      <c r="AD688" s="34"/>
      <c r="AE688" s="34"/>
      <c r="AR688" s="216" t="s">
        <v>135</v>
      </c>
      <c r="AT688" s="216" t="s">
        <v>131</v>
      </c>
      <c r="AU688" s="216" t="s">
        <v>85</v>
      </c>
      <c r="AY688" s="13" t="s">
        <v>130</v>
      </c>
      <c r="BE688" s="217">
        <f>IF(N688="základní",J688,0)</f>
        <v>0</v>
      </c>
      <c r="BF688" s="217">
        <f>IF(N688="snížená",J688,0)</f>
        <v>0</v>
      </c>
      <c r="BG688" s="217">
        <f>IF(N688="zákl. přenesená",J688,0)</f>
        <v>0</v>
      </c>
      <c r="BH688" s="217">
        <f>IF(N688="sníž. přenesená",J688,0)</f>
        <v>0</v>
      </c>
      <c r="BI688" s="217">
        <f>IF(N688="nulová",J688,0)</f>
        <v>0</v>
      </c>
      <c r="BJ688" s="13" t="s">
        <v>85</v>
      </c>
      <c r="BK688" s="217">
        <f>ROUND(I688*H688,2)</f>
        <v>0</v>
      </c>
      <c r="BL688" s="13" t="s">
        <v>136</v>
      </c>
      <c r="BM688" s="216" t="s">
        <v>1355</v>
      </c>
    </row>
    <row r="689" s="2" customFormat="1">
      <c r="A689" s="34"/>
      <c r="B689" s="35"/>
      <c r="C689" s="36"/>
      <c r="D689" s="218" t="s">
        <v>137</v>
      </c>
      <c r="E689" s="36"/>
      <c r="F689" s="219" t="s">
        <v>1356</v>
      </c>
      <c r="G689" s="36"/>
      <c r="H689" s="36"/>
      <c r="I689" s="220"/>
      <c r="J689" s="36"/>
      <c r="K689" s="36"/>
      <c r="L689" s="40"/>
      <c r="M689" s="221"/>
      <c r="N689" s="222"/>
      <c r="O689" s="87"/>
      <c r="P689" s="87"/>
      <c r="Q689" s="87"/>
      <c r="R689" s="87"/>
      <c r="S689" s="87"/>
      <c r="T689" s="88"/>
      <c r="U689" s="34"/>
      <c r="V689" s="34"/>
      <c r="W689" s="34"/>
      <c r="X689" s="34"/>
      <c r="Y689" s="34"/>
      <c r="Z689" s="34"/>
      <c r="AA689" s="34"/>
      <c r="AB689" s="34"/>
      <c r="AC689" s="34"/>
      <c r="AD689" s="34"/>
      <c r="AE689" s="34"/>
      <c r="AT689" s="13" t="s">
        <v>137</v>
      </c>
      <c r="AU689" s="13" t="s">
        <v>85</v>
      </c>
    </row>
    <row r="690" s="11" customFormat="1" ht="25.92" customHeight="1">
      <c r="A690" s="11"/>
      <c r="B690" s="189"/>
      <c r="C690" s="190"/>
      <c r="D690" s="191" t="s">
        <v>76</v>
      </c>
      <c r="E690" s="192" t="s">
        <v>1357</v>
      </c>
      <c r="F690" s="192" t="s">
        <v>1358</v>
      </c>
      <c r="G690" s="190"/>
      <c r="H690" s="190"/>
      <c r="I690" s="193"/>
      <c r="J690" s="194">
        <f>BK690</f>
        <v>0</v>
      </c>
      <c r="K690" s="190"/>
      <c r="L690" s="195"/>
      <c r="M690" s="196"/>
      <c r="N690" s="197"/>
      <c r="O690" s="197"/>
      <c r="P690" s="198">
        <f>SUM(P691:P716)</f>
        <v>0</v>
      </c>
      <c r="Q690" s="197"/>
      <c r="R690" s="198">
        <f>SUM(R691:R716)</f>
        <v>0</v>
      </c>
      <c r="S690" s="197"/>
      <c r="T690" s="199">
        <f>SUM(T691:T716)</f>
        <v>0</v>
      </c>
      <c r="U690" s="11"/>
      <c r="V690" s="11"/>
      <c r="W690" s="11"/>
      <c r="X690" s="11"/>
      <c r="Y690" s="11"/>
      <c r="Z690" s="11"/>
      <c r="AA690" s="11"/>
      <c r="AB690" s="11"/>
      <c r="AC690" s="11"/>
      <c r="AD690" s="11"/>
      <c r="AE690" s="11"/>
      <c r="AR690" s="200" t="s">
        <v>85</v>
      </c>
      <c r="AT690" s="201" t="s">
        <v>76</v>
      </c>
      <c r="AU690" s="201" t="s">
        <v>77</v>
      </c>
      <c r="AY690" s="200" t="s">
        <v>130</v>
      </c>
      <c r="BK690" s="202">
        <f>SUM(BK691:BK716)</f>
        <v>0</v>
      </c>
    </row>
    <row r="691" s="2" customFormat="1" ht="37.8" customHeight="1">
      <c r="A691" s="34"/>
      <c r="B691" s="35"/>
      <c r="C691" s="203" t="s">
        <v>725</v>
      </c>
      <c r="D691" s="203" t="s">
        <v>131</v>
      </c>
      <c r="E691" s="204" t="s">
        <v>1359</v>
      </c>
      <c r="F691" s="205" t="s">
        <v>1360</v>
      </c>
      <c r="G691" s="206" t="s">
        <v>134</v>
      </c>
      <c r="H691" s="207">
        <v>2</v>
      </c>
      <c r="I691" s="208"/>
      <c r="J691" s="209">
        <f>ROUND(I691*H691,2)</f>
        <v>0</v>
      </c>
      <c r="K691" s="210"/>
      <c r="L691" s="211"/>
      <c r="M691" s="212" t="s">
        <v>1</v>
      </c>
      <c r="N691" s="213" t="s">
        <v>42</v>
      </c>
      <c r="O691" s="87"/>
      <c r="P691" s="214">
        <f>O691*H691</f>
        <v>0</v>
      </c>
      <c r="Q691" s="214">
        <v>0</v>
      </c>
      <c r="R691" s="214">
        <f>Q691*H691</f>
        <v>0</v>
      </c>
      <c r="S691" s="214">
        <v>0</v>
      </c>
      <c r="T691" s="215">
        <f>S691*H691</f>
        <v>0</v>
      </c>
      <c r="U691" s="34"/>
      <c r="V691" s="34"/>
      <c r="W691" s="34"/>
      <c r="X691" s="34"/>
      <c r="Y691" s="34"/>
      <c r="Z691" s="34"/>
      <c r="AA691" s="34"/>
      <c r="AB691" s="34"/>
      <c r="AC691" s="34"/>
      <c r="AD691" s="34"/>
      <c r="AE691" s="34"/>
      <c r="AR691" s="216" t="s">
        <v>135</v>
      </c>
      <c r="AT691" s="216" t="s">
        <v>131</v>
      </c>
      <c r="AU691" s="216" t="s">
        <v>85</v>
      </c>
      <c r="AY691" s="13" t="s">
        <v>130</v>
      </c>
      <c r="BE691" s="217">
        <f>IF(N691="základní",J691,0)</f>
        <v>0</v>
      </c>
      <c r="BF691" s="217">
        <f>IF(N691="snížená",J691,0)</f>
        <v>0</v>
      </c>
      <c r="BG691" s="217">
        <f>IF(N691="zákl. přenesená",J691,0)</f>
        <v>0</v>
      </c>
      <c r="BH691" s="217">
        <f>IF(N691="sníž. přenesená",J691,0)</f>
        <v>0</v>
      </c>
      <c r="BI691" s="217">
        <f>IF(N691="nulová",J691,0)</f>
        <v>0</v>
      </c>
      <c r="BJ691" s="13" t="s">
        <v>85</v>
      </c>
      <c r="BK691" s="217">
        <f>ROUND(I691*H691,2)</f>
        <v>0</v>
      </c>
      <c r="BL691" s="13" t="s">
        <v>136</v>
      </c>
      <c r="BM691" s="216" t="s">
        <v>1361</v>
      </c>
    </row>
    <row r="692" s="2" customFormat="1">
      <c r="A692" s="34"/>
      <c r="B692" s="35"/>
      <c r="C692" s="36"/>
      <c r="D692" s="218" t="s">
        <v>137</v>
      </c>
      <c r="E692" s="36"/>
      <c r="F692" s="219" t="s">
        <v>1362</v>
      </c>
      <c r="G692" s="36"/>
      <c r="H692" s="36"/>
      <c r="I692" s="220"/>
      <c r="J692" s="36"/>
      <c r="K692" s="36"/>
      <c r="L692" s="40"/>
      <c r="M692" s="221"/>
      <c r="N692" s="222"/>
      <c r="O692" s="87"/>
      <c r="P692" s="87"/>
      <c r="Q692" s="87"/>
      <c r="R692" s="87"/>
      <c r="S692" s="87"/>
      <c r="T692" s="88"/>
      <c r="U692" s="34"/>
      <c r="V692" s="34"/>
      <c r="W692" s="34"/>
      <c r="X692" s="34"/>
      <c r="Y692" s="34"/>
      <c r="Z692" s="34"/>
      <c r="AA692" s="34"/>
      <c r="AB692" s="34"/>
      <c r="AC692" s="34"/>
      <c r="AD692" s="34"/>
      <c r="AE692" s="34"/>
      <c r="AT692" s="13" t="s">
        <v>137</v>
      </c>
      <c r="AU692" s="13" t="s">
        <v>85</v>
      </c>
    </row>
    <row r="693" s="2" customFormat="1" ht="16.5" customHeight="1">
      <c r="A693" s="34"/>
      <c r="B693" s="35"/>
      <c r="C693" s="203" t="s">
        <v>1363</v>
      </c>
      <c r="D693" s="203" t="s">
        <v>131</v>
      </c>
      <c r="E693" s="204" t="s">
        <v>1364</v>
      </c>
      <c r="F693" s="205" t="s">
        <v>1365</v>
      </c>
      <c r="G693" s="206" t="s">
        <v>134</v>
      </c>
      <c r="H693" s="207">
        <v>2</v>
      </c>
      <c r="I693" s="208"/>
      <c r="J693" s="209">
        <f>ROUND(I693*H693,2)</f>
        <v>0</v>
      </c>
      <c r="K693" s="210"/>
      <c r="L693" s="211"/>
      <c r="M693" s="212" t="s">
        <v>1</v>
      </c>
      <c r="N693" s="213" t="s">
        <v>42</v>
      </c>
      <c r="O693" s="87"/>
      <c r="P693" s="214">
        <f>O693*H693</f>
        <v>0</v>
      </c>
      <c r="Q693" s="214">
        <v>0</v>
      </c>
      <c r="R693" s="214">
        <f>Q693*H693</f>
        <v>0</v>
      </c>
      <c r="S693" s="214">
        <v>0</v>
      </c>
      <c r="T693" s="215">
        <f>S693*H693</f>
        <v>0</v>
      </c>
      <c r="U693" s="34"/>
      <c r="V693" s="34"/>
      <c r="W693" s="34"/>
      <c r="X693" s="34"/>
      <c r="Y693" s="34"/>
      <c r="Z693" s="34"/>
      <c r="AA693" s="34"/>
      <c r="AB693" s="34"/>
      <c r="AC693" s="34"/>
      <c r="AD693" s="34"/>
      <c r="AE693" s="34"/>
      <c r="AR693" s="216" t="s">
        <v>135</v>
      </c>
      <c r="AT693" s="216" t="s">
        <v>131</v>
      </c>
      <c r="AU693" s="216" t="s">
        <v>85</v>
      </c>
      <c r="AY693" s="13" t="s">
        <v>130</v>
      </c>
      <c r="BE693" s="217">
        <f>IF(N693="základní",J693,0)</f>
        <v>0</v>
      </c>
      <c r="BF693" s="217">
        <f>IF(N693="snížená",J693,0)</f>
        <v>0</v>
      </c>
      <c r="BG693" s="217">
        <f>IF(N693="zákl. přenesená",J693,0)</f>
        <v>0</v>
      </c>
      <c r="BH693" s="217">
        <f>IF(N693="sníž. přenesená",J693,0)</f>
        <v>0</v>
      </c>
      <c r="BI693" s="217">
        <f>IF(N693="nulová",J693,0)</f>
        <v>0</v>
      </c>
      <c r="BJ693" s="13" t="s">
        <v>85</v>
      </c>
      <c r="BK693" s="217">
        <f>ROUND(I693*H693,2)</f>
        <v>0</v>
      </c>
      <c r="BL693" s="13" t="s">
        <v>136</v>
      </c>
      <c r="BM693" s="216" t="s">
        <v>1366</v>
      </c>
    </row>
    <row r="694" s="2" customFormat="1">
      <c r="A694" s="34"/>
      <c r="B694" s="35"/>
      <c r="C694" s="36"/>
      <c r="D694" s="218" t="s">
        <v>137</v>
      </c>
      <c r="E694" s="36"/>
      <c r="F694" s="219" t="s">
        <v>1367</v>
      </c>
      <c r="G694" s="36"/>
      <c r="H694" s="36"/>
      <c r="I694" s="220"/>
      <c r="J694" s="36"/>
      <c r="K694" s="36"/>
      <c r="L694" s="40"/>
      <c r="M694" s="221"/>
      <c r="N694" s="222"/>
      <c r="O694" s="87"/>
      <c r="P694" s="87"/>
      <c r="Q694" s="87"/>
      <c r="R694" s="87"/>
      <c r="S694" s="87"/>
      <c r="T694" s="88"/>
      <c r="U694" s="34"/>
      <c r="V694" s="34"/>
      <c r="W694" s="34"/>
      <c r="X694" s="34"/>
      <c r="Y694" s="34"/>
      <c r="Z694" s="34"/>
      <c r="AA694" s="34"/>
      <c r="AB694" s="34"/>
      <c r="AC694" s="34"/>
      <c r="AD694" s="34"/>
      <c r="AE694" s="34"/>
      <c r="AT694" s="13" t="s">
        <v>137</v>
      </c>
      <c r="AU694" s="13" t="s">
        <v>85</v>
      </c>
    </row>
    <row r="695" s="2" customFormat="1" ht="44.25" customHeight="1">
      <c r="A695" s="34"/>
      <c r="B695" s="35"/>
      <c r="C695" s="203" t="s">
        <v>730</v>
      </c>
      <c r="D695" s="203" t="s">
        <v>131</v>
      </c>
      <c r="E695" s="204" t="s">
        <v>1368</v>
      </c>
      <c r="F695" s="205" t="s">
        <v>1369</v>
      </c>
      <c r="G695" s="206" t="s">
        <v>134</v>
      </c>
      <c r="H695" s="207">
        <v>2</v>
      </c>
      <c r="I695" s="208"/>
      <c r="J695" s="209">
        <f>ROUND(I695*H695,2)</f>
        <v>0</v>
      </c>
      <c r="K695" s="210"/>
      <c r="L695" s="211"/>
      <c r="M695" s="212" t="s">
        <v>1</v>
      </c>
      <c r="N695" s="213" t="s">
        <v>42</v>
      </c>
      <c r="O695" s="87"/>
      <c r="P695" s="214">
        <f>O695*H695</f>
        <v>0</v>
      </c>
      <c r="Q695" s="214">
        <v>0</v>
      </c>
      <c r="R695" s="214">
        <f>Q695*H695</f>
        <v>0</v>
      </c>
      <c r="S695" s="214">
        <v>0</v>
      </c>
      <c r="T695" s="215">
        <f>S695*H695</f>
        <v>0</v>
      </c>
      <c r="U695" s="34"/>
      <c r="V695" s="34"/>
      <c r="W695" s="34"/>
      <c r="X695" s="34"/>
      <c r="Y695" s="34"/>
      <c r="Z695" s="34"/>
      <c r="AA695" s="34"/>
      <c r="AB695" s="34"/>
      <c r="AC695" s="34"/>
      <c r="AD695" s="34"/>
      <c r="AE695" s="34"/>
      <c r="AR695" s="216" t="s">
        <v>135</v>
      </c>
      <c r="AT695" s="216" t="s">
        <v>131</v>
      </c>
      <c r="AU695" s="216" t="s">
        <v>85</v>
      </c>
      <c r="AY695" s="13" t="s">
        <v>130</v>
      </c>
      <c r="BE695" s="217">
        <f>IF(N695="základní",J695,0)</f>
        <v>0</v>
      </c>
      <c r="BF695" s="217">
        <f>IF(N695="snížená",J695,0)</f>
        <v>0</v>
      </c>
      <c r="BG695" s="217">
        <f>IF(N695="zákl. přenesená",J695,0)</f>
        <v>0</v>
      </c>
      <c r="BH695" s="217">
        <f>IF(N695="sníž. přenesená",J695,0)</f>
        <v>0</v>
      </c>
      <c r="BI695" s="217">
        <f>IF(N695="nulová",J695,0)</f>
        <v>0</v>
      </c>
      <c r="BJ695" s="13" t="s">
        <v>85</v>
      </c>
      <c r="BK695" s="217">
        <f>ROUND(I695*H695,2)</f>
        <v>0</v>
      </c>
      <c r="BL695" s="13" t="s">
        <v>136</v>
      </c>
      <c r="BM695" s="216" t="s">
        <v>1370</v>
      </c>
    </row>
    <row r="696" s="2" customFormat="1">
      <c r="A696" s="34"/>
      <c r="B696" s="35"/>
      <c r="C696" s="36"/>
      <c r="D696" s="218" t="s">
        <v>137</v>
      </c>
      <c r="E696" s="36"/>
      <c r="F696" s="219" t="s">
        <v>1371</v>
      </c>
      <c r="G696" s="36"/>
      <c r="H696" s="36"/>
      <c r="I696" s="220"/>
      <c r="J696" s="36"/>
      <c r="K696" s="36"/>
      <c r="L696" s="40"/>
      <c r="M696" s="221"/>
      <c r="N696" s="222"/>
      <c r="O696" s="87"/>
      <c r="P696" s="87"/>
      <c r="Q696" s="87"/>
      <c r="R696" s="87"/>
      <c r="S696" s="87"/>
      <c r="T696" s="88"/>
      <c r="U696" s="34"/>
      <c r="V696" s="34"/>
      <c r="W696" s="34"/>
      <c r="X696" s="34"/>
      <c r="Y696" s="34"/>
      <c r="Z696" s="34"/>
      <c r="AA696" s="34"/>
      <c r="AB696" s="34"/>
      <c r="AC696" s="34"/>
      <c r="AD696" s="34"/>
      <c r="AE696" s="34"/>
      <c r="AT696" s="13" t="s">
        <v>137</v>
      </c>
      <c r="AU696" s="13" t="s">
        <v>85</v>
      </c>
    </row>
    <row r="697" s="2" customFormat="1" ht="49.05" customHeight="1">
      <c r="A697" s="34"/>
      <c r="B697" s="35"/>
      <c r="C697" s="203" t="s">
        <v>1372</v>
      </c>
      <c r="D697" s="203" t="s">
        <v>131</v>
      </c>
      <c r="E697" s="204" t="s">
        <v>1373</v>
      </c>
      <c r="F697" s="205" t="s">
        <v>1374</v>
      </c>
      <c r="G697" s="206" t="s">
        <v>134</v>
      </c>
      <c r="H697" s="207">
        <v>1</v>
      </c>
      <c r="I697" s="208"/>
      <c r="J697" s="209">
        <f>ROUND(I697*H697,2)</f>
        <v>0</v>
      </c>
      <c r="K697" s="210"/>
      <c r="L697" s="211"/>
      <c r="M697" s="212" t="s">
        <v>1</v>
      </c>
      <c r="N697" s="213" t="s">
        <v>42</v>
      </c>
      <c r="O697" s="87"/>
      <c r="P697" s="214">
        <f>O697*H697</f>
        <v>0</v>
      </c>
      <c r="Q697" s="214">
        <v>0</v>
      </c>
      <c r="R697" s="214">
        <f>Q697*H697</f>
        <v>0</v>
      </c>
      <c r="S697" s="214">
        <v>0</v>
      </c>
      <c r="T697" s="215">
        <f>S697*H697</f>
        <v>0</v>
      </c>
      <c r="U697" s="34"/>
      <c r="V697" s="34"/>
      <c r="W697" s="34"/>
      <c r="X697" s="34"/>
      <c r="Y697" s="34"/>
      <c r="Z697" s="34"/>
      <c r="AA697" s="34"/>
      <c r="AB697" s="34"/>
      <c r="AC697" s="34"/>
      <c r="AD697" s="34"/>
      <c r="AE697" s="34"/>
      <c r="AR697" s="216" t="s">
        <v>135</v>
      </c>
      <c r="AT697" s="216" t="s">
        <v>131</v>
      </c>
      <c r="AU697" s="216" t="s">
        <v>85</v>
      </c>
      <c r="AY697" s="13" t="s">
        <v>130</v>
      </c>
      <c r="BE697" s="217">
        <f>IF(N697="základní",J697,0)</f>
        <v>0</v>
      </c>
      <c r="BF697" s="217">
        <f>IF(N697="snížená",J697,0)</f>
        <v>0</v>
      </c>
      <c r="BG697" s="217">
        <f>IF(N697="zákl. přenesená",J697,0)</f>
        <v>0</v>
      </c>
      <c r="BH697" s="217">
        <f>IF(N697="sníž. přenesená",J697,0)</f>
        <v>0</v>
      </c>
      <c r="BI697" s="217">
        <f>IF(N697="nulová",J697,0)</f>
        <v>0</v>
      </c>
      <c r="BJ697" s="13" t="s">
        <v>85</v>
      </c>
      <c r="BK697" s="217">
        <f>ROUND(I697*H697,2)</f>
        <v>0</v>
      </c>
      <c r="BL697" s="13" t="s">
        <v>136</v>
      </c>
      <c r="BM697" s="216" t="s">
        <v>1375</v>
      </c>
    </row>
    <row r="698" s="2" customFormat="1">
      <c r="A698" s="34"/>
      <c r="B698" s="35"/>
      <c r="C698" s="36"/>
      <c r="D698" s="218" t="s">
        <v>137</v>
      </c>
      <c r="E698" s="36"/>
      <c r="F698" s="219" t="s">
        <v>1376</v>
      </c>
      <c r="G698" s="36"/>
      <c r="H698" s="36"/>
      <c r="I698" s="220"/>
      <c r="J698" s="36"/>
      <c r="K698" s="36"/>
      <c r="L698" s="40"/>
      <c r="M698" s="221"/>
      <c r="N698" s="222"/>
      <c r="O698" s="87"/>
      <c r="P698" s="87"/>
      <c r="Q698" s="87"/>
      <c r="R698" s="87"/>
      <c r="S698" s="87"/>
      <c r="T698" s="88"/>
      <c r="U698" s="34"/>
      <c r="V698" s="34"/>
      <c r="W698" s="34"/>
      <c r="X698" s="34"/>
      <c r="Y698" s="34"/>
      <c r="Z698" s="34"/>
      <c r="AA698" s="34"/>
      <c r="AB698" s="34"/>
      <c r="AC698" s="34"/>
      <c r="AD698" s="34"/>
      <c r="AE698" s="34"/>
      <c r="AT698" s="13" t="s">
        <v>137</v>
      </c>
      <c r="AU698" s="13" t="s">
        <v>85</v>
      </c>
    </row>
    <row r="699" s="2" customFormat="1" ht="55.5" customHeight="1">
      <c r="A699" s="34"/>
      <c r="B699" s="35"/>
      <c r="C699" s="203" t="s">
        <v>733</v>
      </c>
      <c r="D699" s="203" t="s">
        <v>131</v>
      </c>
      <c r="E699" s="204" t="s">
        <v>1377</v>
      </c>
      <c r="F699" s="205" t="s">
        <v>1378</v>
      </c>
      <c r="G699" s="206" t="s">
        <v>134</v>
      </c>
      <c r="H699" s="207">
        <v>0.10000000000000001</v>
      </c>
      <c r="I699" s="208"/>
      <c r="J699" s="209">
        <f>ROUND(I699*H699,2)</f>
        <v>0</v>
      </c>
      <c r="K699" s="210"/>
      <c r="L699" s="211"/>
      <c r="M699" s="212" t="s">
        <v>1</v>
      </c>
      <c r="N699" s="213" t="s">
        <v>42</v>
      </c>
      <c r="O699" s="87"/>
      <c r="P699" s="214">
        <f>O699*H699</f>
        <v>0</v>
      </c>
      <c r="Q699" s="214">
        <v>0</v>
      </c>
      <c r="R699" s="214">
        <f>Q699*H699</f>
        <v>0</v>
      </c>
      <c r="S699" s="214">
        <v>0</v>
      </c>
      <c r="T699" s="215">
        <f>S699*H699</f>
        <v>0</v>
      </c>
      <c r="U699" s="34"/>
      <c r="V699" s="34"/>
      <c r="W699" s="34"/>
      <c r="X699" s="34"/>
      <c r="Y699" s="34"/>
      <c r="Z699" s="34"/>
      <c r="AA699" s="34"/>
      <c r="AB699" s="34"/>
      <c r="AC699" s="34"/>
      <c r="AD699" s="34"/>
      <c r="AE699" s="34"/>
      <c r="AR699" s="216" t="s">
        <v>135</v>
      </c>
      <c r="AT699" s="216" t="s">
        <v>131</v>
      </c>
      <c r="AU699" s="216" t="s">
        <v>85</v>
      </c>
      <c r="AY699" s="13" t="s">
        <v>130</v>
      </c>
      <c r="BE699" s="217">
        <f>IF(N699="základní",J699,0)</f>
        <v>0</v>
      </c>
      <c r="BF699" s="217">
        <f>IF(N699="snížená",J699,0)</f>
        <v>0</v>
      </c>
      <c r="BG699" s="217">
        <f>IF(N699="zákl. přenesená",J699,0)</f>
        <v>0</v>
      </c>
      <c r="BH699" s="217">
        <f>IF(N699="sníž. přenesená",J699,0)</f>
        <v>0</v>
      </c>
      <c r="BI699" s="217">
        <f>IF(N699="nulová",J699,0)</f>
        <v>0</v>
      </c>
      <c r="BJ699" s="13" t="s">
        <v>85</v>
      </c>
      <c r="BK699" s="217">
        <f>ROUND(I699*H699,2)</f>
        <v>0</v>
      </c>
      <c r="BL699" s="13" t="s">
        <v>136</v>
      </c>
      <c r="BM699" s="216" t="s">
        <v>1379</v>
      </c>
    </row>
    <row r="700" s="2" customFormat="1">
      <c r="A700" s="34"/>
      <c r="B700" s="35"/>
      <c r="C700" s="36"/>
      <c r="D700" s="218" t="s">
        <v>137</v>
      </c>
      <c r="E700" s="36"/>
      <c r="F700" s="219" t="s">
        <v>1380</v>
      </c>
      <c r="G700" s="36"/>
      <c r="H700" s="36"/>
      <c r="I700" s="220"/>
      <c r="J700" s="36"/>
      <c r="K700" s="36"/>
      <c r="L700" s="40"/>
      <c r="M700" s="221"/>
      <c r="N700" s="222"/>
      <c r="O700" s="87"/>
      <c r="P700" s="87"/>
      <c r="Q700" s="87"/>
      <c r="R700" s="87"/>
      <c r="S700" s="87"/>
      <c r="T700" s="88"/>
      <c r="U700" s="34"/>
      <c r="V700" s="34"/>
      <c r="W700" s="34"/>
      <c r="X700" s="34"/>
      <c r="Y700" s="34"/>
      <c r="Z700" s="34"/>
      <c r="AA700" s="34"/>
      <c r="AB700" s="34"/>
      <c r="AC700" s="34"/>
      <c r="AD700" s="34"/>
      <c r="AE700" s="34"/>
      <c r="AT700" s="13" t="s">
        <v>137</v>
      </c>
      <c r="AU700" s="13" t="s">
        <v>85</v>
      </c>
    </row>
    <row r="701" s="2" customFormat="1" ht="24.15" customHeight="1">
      <c r="A701" s="34"/>
      <c r="B701" s="35"/>
      <c r="C701" s="203" t="s">
        <v>1381</v>
      </c>
      <c r="D701" s="203" t="s">
        <v>131</v>
      </c>
      <c r="E701" s="204" t="s">
        <v>1382</v>
      </c>
      <c r="F701" s="205" t="s">
        <v>1383</v>
      </c>
      <c r="G701" s="206" t="s">
        <v>134</v>
      </c>
      <c r="H701" s="207">
        <v>0.10000000000000001</v>
      </c>
      <c r="I701" s="208"/>
      <c r="J701" s="209">
        <f>ROUND(I701*H701,2)</f>
        <v>0</v>
      </c>
      <c r="K701" s="210"/>
      <c r="L701" s="211"/>
      <c r="M701" s="212" t="s">
        <v>1</v>
      </c>
      <c r="N701" s="213" t="s">
        <v>42</v>
      </c>
      <c r="O701" s="87"/>
      <c r="P701" s="214">
        <f>O701*H701</f>
        <v>0</v>
      </c>
      <c r="Q701" s="214">
        <v>0</v>
      </c>
      <c r="R701" s="214">
        <f>Q701*H701</f>
        <v>0</v>
      </c>
      <c r="S701" s="214">
        <v>0</v>
      </c>
      <c r="T701" s="215">
        <f>S701*H701</f>
        <v>0</v>
      </c>
      <c r="U701" s="34"/>
      <c r="V701" s="34"/>
      <c r="W701" s="34"/>
      <c r="X701" s="34"/>
      <c r="Y701" s="34"/>
      <c r="Z701" s="34"/>
      <c r="AA701" s="34"/>
      <c r="AB701" s="34"/>
      <c r="AC701" s="34"/>
      <c r="AD701" s="34"/>
      <c r="AE701" s="34"/>
      <c r="AR701" s="216" t="s">
        <v>135</v>
      </c>
      <c r="AT701" s="216" t="s">
        <v>131</v>
      </c>
      <c r="AU701" s="216" t="s">
        <v>85</v>
      </c>
      <c r="AY701" s="13" t="s">
        <v>130</v>
      </c>
      <c r="BE701" s="217">
        <f>IF(N701="základní",J701,0)</f>
        <v>0</v>
      </c>
      <c r="BF701" s="217">
        <f>IF(N701="snížená",J701,0)</f>
        <v>0</v>
      </c>
      <c r="BG701" s="217">
        <f>IF(N701="zákl. přenesená",J701,0)</f>
        <v>0</v>
      </c>
      <c r="BH701" s="217">
        <f>IF(N701="sníž. přenesená",J701,0)</f>
        <v>0</v>
      </c>
      <c r="BI701" s="217">
        <f>IF(N701="nulová",J701,0)</f>
        <v>0</v>
      </c>
      <c r="BJ701" s="13" t="s">
        <v>85</v>
      </c>
      <c r="BK701" s="217">
        <f>ROUND(I701*H701,2)</f>
        <v>0</v>
      </c>
      <c r="BL701" s="13" t="s">
        <v>136</v>
      </c>
      <c r="BM701" s="216" t="s">
        <v>1384</v>
      </c>
    </row>
    <row r="702" s="2" customFormat="1">
      <c r="A702" s="34"/>
      <c r="B702" s="35"/>
      <c r="C702" s="36"/>
      <c r="D702" s="218" t="s">
        <v>137</v>
      </c>
      <c r="E702" s="36"/>
      <c r="F702" s="219" t="s">
        <v>1385</v>
      </c>
      <c r="G702" s="36"/>
      <c r="H702" s="36"/>
      <c r="I702" s="220"/>
      <c r="J702" s="36"/>
      <c r="K702" s="36"/>
      <c r="L702" s="40"/>
      <c r="M702" s="221"/>
      <c r="N702" s="222"/>
      <c r="O702" s="87"/>
      <c r="P702" s="87"/>
      <c r="Q702" s="87"/>
      <c r="R702" s="87"/>
      <c r="S702" s="87"/>
      <c r="T702" s="88"/>
      <c r="U702" s="34"/>
      <c r="V702" s="34"/>
      <c r="W702" s="34"/>
      <c r="X702" s="34"/>
      <c r="Y702" s="34"/>
      <c r="Z702" s="34"/>
      <c r="AA702" s="34"/>
      <c r="AB702" s="34"/>
      <c r="AC702" s="34"/>
      <c r="AD702" s="34"/>
      <c r="AE702" s="34"/>
      <c r="AT702" s="13" t="s">
        <v>137</v>
      </c>
      <c r="AU702" s="13" t="s">
        <v>85</v>
      </c>
    </row>
    <row r="703" s="2" customFormat="1" ht="24.15" customHeight="1">
      <c r="A703" s="34"/>
      <c r="B703" s="35"/>
      <c r="C703" s="203" t="s">
        <v>738</v>
      </c>
      <c r="D703" s="203" t="s">
        <v>131</v>
      </c>
      <c r="E703" s="204" t="s">
        <v>1386</v>
      </c>
      <c r="F703" s="205" t="s">
        <v>1387</v>
      </c>
      <c r="G703" s="206" t="s">
        <v>134</v>
      </c>
      <c r="H703" s="207">
        <v>0.10000000000000001</v>
      </c>
      <c r="I703" s="208"/>
      <c r="J703" s="209">
        <f>ROUND(I703*H703,2)</f>
        <v>0</v>
      </c>
      <c r="K703" s="210"/>
      <c r="L703" s="211"/>
      <c r="M703" s="212" t="s">
        <v>1</v>
      </c>
      <c r="N703" s="213" t="s">
        <v>42</v>
      </c>
      <c r="O703" s="87"/>
      <c r="P703" s="214">
        <f>O703*H703</f>
        <v>0</v>
      </c>
      <c r="Q703" s="214">
        <v>0</v>
      </c>
      <c r="R703" s="214">
        <f>Q703*H703</f>
        <v>0</v>
      </c>
      <c r="S703" s="214">
        <v>0</v>
      </c>
      <c r="T703" s="215">
        <f>S703*H703</f>
        <v>0</v>
      </c>
      <c r="U703" s="34"/>
      <c r="V703" s="34"/>
      <c r="W703" s="34"/>
      <c r="X703" s="34"/>
      <c r="Y703" s="34"/>
      <c r="Z703" s="34"/>
      <c r="AA703" s="34"/>
      <c r="AB703" s="34"/>
      <c r="AC703" s="34"/>
      <c r="AD703" s="34"/>
      <c r="AE703" s="34"/>
      <c r="AR703" s="216" t="s">
        <v>135</v>
      </c>
      <c r="AT703" s="216" t="s">
        <v>131</v>
      </c>
      <c r="AU703" s="216" t="s">
        <v>85</v>
      </c>
      <c r="AY703" s="13" t="s">
        <v>130</v>
      </c>
      <c r="BE703" s="217">
        <f>IF(N703="základní",J703,0)</f>
        <v>0</v>
      </c>
      <c r="BF703" s="217">
        <f>IF(N703="snížená",J703,0)</f>
        <v>0</v>
      </c>
      <c r="BG703" s="217">
        <f>IF(N703="zákl. přenesená",J703,0)</f>
        <v>0</v>
      </c>
      <c r="BH703" s="217">
        <f>IF(N703="sníž. přenesená",J703,0)</f>
        <v>0</v>
      </c>
      <c r="BI703" s="217">
        <f>IF(N703="nulová",J703,0)</f>
        <v>0</v>
      </c>
      <c r="BJ703" s="13" t="s">
        <v>85</v>
      </c>
      <c r="BK703" s="217">
        <f>ROUND(I703*H703,2)</f>
        <v>0</v>
      </c>
      <c r="BL703" s="13" t="s">
        <v>136</v>
      </c>
      <c r="BM703" s="216" t="s">
        <v>1388</v>
      </c>
    </row>
    <row r="704" s="2" customFormat="1">
      <c r="A704" s="34"/>
      <c r="B704" s="35"/>
      <c r="C704" s="36"/>
      <c r="D704" s="218" t="s">
        <v>137</v>
      </c>
      <c r="E704" s="36"/>
      <c r="F704" s="219" t="s">
        <v>1389</v>
      </c>
      <c r="G704" s="36"/>
      <c r="H704" s="36"/>
      <c r="I704" s="220"/>
      <c r="J704" s="36"/>
      <c r="K704" s="36"/>
      <c r="L704" s="40"/>
      <c r="M704" s="221"/>
      <c r="N704" s="222"/>
      <c r="O704" s="87"/>
      <c r="P704" s="87"/>
      <c r="Q704" s="87"/>
      <c r="R704" s="87"/>
      <c r="S704" s="87"/>
      <c r="T704" s="88"/>
      <c r="U704" s="34"/>
      <c r="V704" s="34"/>
      <c r="W704" s="34"/>
      <c r="X704" s="34"/>
      <c r="Y704" s="34"/>
      <c r="Z704" s="34"/>
      <c r="AA704" s="34"/>
      <c r="AB704" s="34"/>
      <c r="AC704" s="34"/>
      <c r="AD704" s="34"/>
      <c r="AE704" s="34"/>
      <c r="AT704" s="13" t="s">
        <v>137</v>
      </c>
      <c r="AU704" s="13" t="s">
        <v>85</v>
      </c>
    </row>
    <row r="705" s="2" customFormat="1" ht="44.25" customHeight="1">
      <c r="A705" s="34"/>
      <c r="B705" s="35"/>
      <c r="C705" s="203" t="s">
        <v>1390</v>
      </c>
      <c r="D705" s="203" t="s">
        <v>131</v>
      </c>
      <c r="E705" s="204" t="s">
        <v>1391</v>
      </c>
      <c r="F705" s="205" t="s">
        <v>1392</v>
      </c>
      <c r="G705" s="206" t="s">
        <v>134</v>
      </c>
      <c r="H705" s="207">
        <v>0.10000000000000001</v>
      </c>
      <c r="I705" s="208"/>
      <c r="J705" s="209">
        <f>ROUND(I705*H705,2)</f>
        <v>0</v>
      </c>
      <c r="K705" s="210"/>
      <c r="L705" s="211"/>
      <c r="M705" s="212" t="s">
        <v>1</v>
      </c>
      <c r="N705" s="213" t="s">
        <v>42</v>
      </c>
      <c r="O705" s="87"/>
      <c r="P705" s="214">
        <f>O705*H705</f>
        <v>0</v>
      </c>
      <c r="Q705" s="214">
        <v>0</v>
      </c>
      <c r="R705" s="214">
        <f>Q705*H705</f>
        <v>0</v>
      </c>
      <c r="S705" s="214">
        <v>0</v>
      </c>
      <c r="T705" s="215">
        <f>S705*H705</f>
        <v>0</v>
      </c>
      <c r="U705" s="34"/>
      <c r="V705" s="34"/>
      <c r="W705" s="34"/>
      <c r="X705" s="34"/>
      <c r="Y705" s="34"/>
      <c r="Z705" s="34"/>
      <c r="AA705" s="34"/>
      <c r="AB705" s="34"/>
      <c r="AC705" s="34"/>
      <c r="AD705" s="34"/>
      <c r="AE705" s="34"/>
      <c r="AR705" s="216" t="s">
        <v>135</v>
      </c>
      <c r="AT705" s="216" t="s">
        <v>131</v>
      </c>
      <c r="AU705" s="216" t="s">
        <v>85</v>
      </c>
      <c r="AY705" s="13" t="s">
        <v>130</v>
      </c>
      <c r="BE705" s="217">
        <f>IF(N705="základní",J705,0)</f>
        <v>0</v>
      </c>
      <c r="BF705" s="217">
        <f>IF(N705="snížená",J705,0)</f>
        <v>0</v>
      </c>
      <c r="BG705" s="217">
        <f>IF(N705="zákl. přenesená",J705,0)</f>
        <v>0</v>
      </c>
      <c r="BH705" s="217">
        <f>IF(N705="sníž. přenesená",J705,0)</f>
        <v>0</v>
      </c>
      <c r="BI705" s="217">
        <f>IF(N705="nulová",J705,0)</f>
        <v>0</v>
      </c>
      <c r="BJ705" s="13" t="s">
        <v>85</v>
      </c>
      <c r="BK705" s="217">
        <f>ROUND(I705*H705,2)</f>
        <v>0</v>
      </c>
      <c r="BL705" s="13" t="s">
        <v>136</v>
      </c>
      <c r="BM705" s="216" t="s">
        <v>1393</v>
      </c>
    </row>
    <row r="706" s="2" customFormat="1">
      <c r="A706" s="34"/>
      <c r="B706" s="35"/>
      <c r="C706" s="36"/>
      <c r="D706" s="218" t="s">
        <v>137</v>
      </c>
      <c r="E706" s="36"/>
      <c r="F706" s="219" t="s">
        <v>1394</v>
      </c>
      <c r="G706" s="36"/>
      <c r="H706" s="36"/>
      <c r="I706" s="220"/>
      <c r="J706" s="36"/>
      <c r="K706" s="36"/>
      <c r="L706" s="40"/>
      <c r="M706" s="221"/>
      <c r="N706" s="222"/>
      <c r="O706" s="87"/>
      <c r="P706" s="87"/>
      <c r="Q706" s="87"/>
      <c r="R706" s="87"/>
      <c r="S706" s="87"/>
      <c r="T706" s="88"/>
      <c r="U706" s="34"/>
      <c r="V706" s="34"/>
      <c r="W706" s="34"/>
      <c r="X706" s="34"/>
      <c r="Y706" s="34"/>
      <c r="Z706" s="34"/>
      <c r="AA706" s="34"/>
      <c r="AB706" s="34"/>
      <c r="AC706" s="34"/>
      <c r="AD706" s="34"/>
      <c r="AE706" s="34"/>
      <c r="AT706" s="13" t="s">
        <v>137</v>
      </c>
      <c r="AU706" s="13" t="s">
        <v>85</v>
      </c>
    </row>
    <row r="707" s="2" customFormat="1" ht="24.15" customHeight="1">
      <c r="A707" s="34"/>
      <c r="B707" s="35"/>
      <c r="C707" s="203" t="s">
        <v>741</v>
      </c>
      <c r="D707" s="203" t="s">
        <v>131</v>
      </c>
      <c r="E707" s="204" t="s">
        <v>1395</v>
      </c>
      <c r="F707" s="205" t="s">
        <v>1396</v>
      </c>
      <c r="G707" s="206" t="s">
        <v>134</v>
      </c>
      <c r="H707" s="207">
        <v>0.10000000000000001</v>
      </c>
      <c r="I707" s="208"/>
      <c r="J707" s="209">
        <f>ROUND(I707*H707,2)</f>
        <v>0</v>
      </c>
      <c r="K707" s="210"/>
      <c r="L707" s="211"/>
      <c r="M707" s="212" t="s">
        <v>1</v>
      </c>
      <c r="N707" s="213" t="s">
        <v>42</v>
      </c>
      <c r="O707" s="87"/>
      <c r="P707" s="214">
        <f>O707*H707</f>
        <v>0</v>
      </c>
      <c r="Q707" s="214">
        <v>0</v>
      </c>
      <c r="R707" s="214">
        <f>Q707*H707</f>
        <v>0</v>
      </c>
      <c r="S707" s="214">
        <v>0</v>
      </c>
      <c r="T707" s="215">
        <f>S707*H707</f>
        <v>0</v>
      </c>
      <c r="U707" s="34"/>
      <c r="V707" s="34"/>
      <c r="W707" s="34"/>
      <c r="X707" s="34"/>
      <c r="Y707" s="34"/>
      <c r="Z707" s="34"/>
      <c r="AA707" s="34"/>
      <c r="AB707" s="34"/>
      <c r="AC707" s="34"/>
      <c r="AD707" s="34"/>
      <c r="AE707" s="34"/>
      <c r="AR707" s="216" t="s">
        <v>135</v>
      </c>
      <c r="AT707" s="216" t="s">
        <v>131</v>
      </c>
      <c r="AU707" s="216" t="s">
        <v>85</v>
      </c>
      <c r="AY707" s="13" t="s">
        <v>130</v>
      </c>
      <c r="BE707" s="217">
        <f>IF(N707="základní",J707,0)</f>
        <v>0</v>
      </c>
      <c r="BF707" s="217">
        <f>IF(N707="snížená",J707,0)</f>
        <v>0</v>
      </c>
      <c r="BG707" s="217">
        <f>IF(N707="zákl. přenesená",J707,0)</f>
        <v>0</v>
      </c>
      <c r="BH707" s="217">
        <f>IF(N707="sníž. přenesená",J707,0)</f>
        <v>0</v>
      </c>
      <c r="BI707" s="217">
        <f>IF(N707="nulová",J707,0)</f>
        <v>0</v>
      </c>
      <c r="BJ707" s="13" t="s">
        <v>85</v>
      </c>
      <c r="BK707" s="217">
        <f>ROUND(I707*H707,2)</f>
        <v>0</v>
      </c>
      <c r="BL707" s="13" t="s">
        <v>136</v>
      </c>
      <c r="BM707" s="216" t="s">
        <v>1397</v>
      </c>
    </row>
    <row r="708" s="2" customFormat="1">
      <c r="A708" s="34"/>
      <c r="B708" s="35"/>
      <c r="C708" s="36"/>
      <c r="D708" s="218" t="s">
        <v>137</v>
      </c>
      <c r="E708" s="36"/>
      <c r="F708" s="219" t="s">
        <v>1398</v>
      </c>
      <c r="G708" s="36"/>
      <c r="H708" s="36"/>
      <c r="I708" s="220"/>
      <c r="J708" s="36"/>
      <c r="K708" s="36"/>
      <c r="L708" s="40"/>
      <c r="M708" s="221"/>
      <c r="N708" s="222"/>
      <c r="O708" s="87"/>
      <c r="P708" s="87"/>
      <c r="Q708" s="87"/>
      <c r="R708" s="87"/>
      <c r="S708" s="87"/>
      <c r="T708" s="88"/>
      <c r="U708" s="34"/>
      <c r="V708" s="34"/>
      <c r="W708" s="34"/>
      <c r="X708" s="34"/>
      <c r="Y708" s="34"/>
      <c r="Z708" s="34"/>
      <c r="AA708" s="34"/>
      <c r="AB708" s="34"/>
      <c r="AC708" s="34"/>
      <c r="AD708" s="34"/>
      <c r="AE708" s="34"/>
      <c r="AT708" s="13" t="s">
        <v>137</v>
      </c>
      <c r="AU708" s="13" t="s">
        <v>85</v>
      </c>
    </row>
    <row r="709" s="2" customFormat="1" ht="24.15" customHeight="1">
      <c r="A709" s="34"/>
      <c r="B709" s="35"/>
      <c r="C709" s="203" t="s">
        <v>1399</v>
      </c>
      <c r="D709" s="203" t="s">
        <v>131</v>
      </c>
      <c r="E709" s="204" t="s">
        <v>1400</v>
      </c>
      <c r="F709" s="205" t="s">
        <v>1401</v>
      </c>
      <c r="G709" s="206" t="s">
        <v>134</v>
      </c>
      <c r="H709" s="207">
        <v>0.10000000000000001</v>
      </c>
      <c r="I709" s="208"/>
      <c r="J709" s="209">
        <f>ROUND(I709*H709,2)</f>
        <v>0</v>
      </c>
      <c r="K709" s="210"/>
      <c r="L709" s="211"/>
      <c r="M709" s="212" t="s">
        <v>1</v>
      </c>
      <c r="N709" s="213" t="s">
        <v>42</v>
      </c>
      <c r="O709" s="87"/>
      <c r="P709" s="214">
        <f>O709*H709</f>
        <v>0</v>
      </c>
      <c r="Q709" s="214">
        <v>0</v>
      </c>
      <c r="R709" s="214">
        <f>Q709*H709</f>
        <v>0</v>
      </c>
      <c r="S709" s="214">
        <v>0</v>
      </c>
      <c r="T709" s="215">
        <f>S709*H709</f>
        <v>0</v>
      </c>
      <c r="U709" s="34"/>
      <c r="V709" s="34"/>
      <c r="W709" s="34"/>
      <c r="X709" s="34"/>
      <c r="Y709" s="34"/>
      <c r="Z709" s="34"/>
      <c r="AA709" s="34"/>
      <c r="AB709" s="34"/>
      <c r="AC709" s="34"/>
      <c r="AD709" s="34"/>
      <c r="AE709" s="34"/>
      <c r="AR709" s="216" t="s">
        <v>135</v>
      </c>
      <c r="AT709" s="216" t="s">
        <v>131</v>
      </c>
      <c r="AU709" s="216" t="s">
        <v>85</v>
      </c>
      <c r="AY709" s="13" t="s">
        <v>130</v>
      </c>
      <c r="BE709" s="217">
        <f>IF(N709="základní",J709,0)</f>
        <v>0</v>
      </c>
      <c r="BF709" s="217">
        <f>IF(N709="snížená",J709,0)</f>
        <v>0</v>
      </c>
      <c r="BG709" s="217">
        <f>IF(N709="zákl. přenesená",J709,0)</f>
        <v>0</v>
      </c>
      <c r="BH709" s="217">
        <f>IF(N709="sníž. přenesená",J709,0)</f>
        <v>0</v>
      </c>
      <c r="BI709" s="217">
        <f>IF(N709="nulová",J709,0)</f>
        <v>0</v>
      </c>
      <c r="BJ709" s="13" t="s">
        <v>85</v>
      </c>
      <c r="BK709" s="217">
        <f>ROUND(I709*H709,2)</f>
        <v>0</v>
      </c>
      <c r="BL709" s="13" t="s">
        <v>136</v>
      </c>
      <c r="BM709" s="216" t="s">
        <v>1402</v>
      </c>
    </row>
    <row r="710" s="2" customFormat="1">
      <c r="A710" s="34"/>
      <c r="B710" s="35"/>
      <c r="C710" s="36"/>
      <c r="D710" s="218" t="s">
        <v>137</v>
      </c>
      <c r="E710" s="36"/>
      <c r="F710" s="219" t="s">
        <v>1403</v>
      </c>
      <c r="G710" s="36"/>
      <c r="H710" s="36"/>
      <c r="I710" s="220"/>
      <c r="J710" s="36"/>
      <c r="K710" s="36"/>
      <c r="L710" s="40"/>
      <c r="M710" s="221"/>
      <c r="N710" s="222"/>
      <c r="O710" s="87"/>
      <c r="P710" s="87"/>
      <c r="Q710" s="87"/>
      <c r="R710" s="87"/>
      <c r="S710" s="87"/>
      <c r="T710" s="88"/>
      <c r="U710" s="34"/>
      <c r="V710" s="34"/>
      <c r="W710" s="34"/>
      <c r="X710" s="34"/>
      <c r="Y710" s="34"/>
      <c r="Z710" s="34"/>
      <c r="AA710" s="34"/>
      <c r="AB710" s="34"/>
      <c r="AC710" s="34"/>
      <c r="AD710" s="34"/>
      <c r="AE710" s="34"/>
      <c r="AT710" s="13" t="s">
        <v>137</v>
      </c>
      <c r="AU710" s="13" t="s">
        <v>85</v>
      </c>
    </row>
    <row r="711" s="2" customFormat="1" ht="24.15" customHeight="1">
      <c r="A711" s="34"/>
      <c r="B711" s="35"/>
      <c r="C711" s="203" t="s">
        <v>746</v>
      </c>
      <c r="D711" s="203" t="s">
        <v>131</v>
      </c>
      <c r="E711" s="204" t="s">
        <v>1404</v>
      </c>
      <c r="F711" s="205" t="s">
        <v>1405</v>
      </c>
      <c r="G711" s="206" t="s">
        <v>134</v>
      </c>
      <c r="H711" s="207">
        <v>0.10000000000000001</v>
      </c>
      <c r="I711" s="208"/>
      <c r="J711" s="209">
        <f>ROUND(I711*H711,2)</f>
        <v>0</v>
      </c>
      <c r="K711" s="210"/>
      <c r="L711" s="211"/>
      <c r="M711" s="212" t="s">
        <v>1</v>
      </c>
      <c r="N711" s="213" t="s">
        <v>42</v>
      </c>
      <c r="O711" s="87"/>
      <c r="P711" s="214">
        <f>O711*H711</f>
        <v>0</v>
      </c>
      <c r="Q711" s="214">
        <v>0</v>
      </c>
      <c r="R711" s="214">
        <f>Q711*H711</f>
        <v>0</v>
      </c>
      <c r="S711" s="214">
        <v>0</v>
      </c>
      <c r="T711" s="215">
        <f>S711*H711</f>
        <v>0</v>
      </c>
      <c r="U711" s="34"/>
      <c r="V711" s="34"/>
      <c r="W711" s="34"/>
      <c r="X711" s="34"/>
      <c r="Y711" s="34"/>
      <c r="Z711" s="34"/>
      <c r="AA711" s="34"/>
      <c r="AB711" s="34"/>
      <c r="AC711" s="34"/>
      <c r="AD711" s="34"/>
      <c r="AE711" s="34"/>
      <c r="AR711" s="216" t="s">
        <v>135</v>
      </c>
      <c r="AT711" s="216" t="s">
        <v>131</v>
      </c>
      <c r="AU711" s="216" t="s">
        <v>85</v>
      </c>
      <c r="AY711" s="13" t="s">
        <v>130</v>
      </c>
      <c r="BE711" s="217">
        <f>IF(N711="základní",J711,0)</f>
        <v>0</v>
      </c>
      <c r="BF711" s="217">
        <f>IF(N711="snížená",J711,0)</f>
        <v>0</v>
      </c>
      <c r="BG711" s="217">
        <f>IF(N711="zákl. přenesená",J711,0)</f>
        <v>0</v>
      </c>
      <c r="BH711" s="217">
        <f>IF(N711="sníž. přenesená",J711,0)</f>
        <v>0</v>
      </c>
      <c r="BI711" s="217">
        <f>IF(N711="nulová",J711,0)</f>
        <v>0</v>
      </c>
      <c r="BJ711" s="13" t="s">
        <v>85</v>
      </c>
      <c r="BK711" s="217">
        <f>ROUND(I711*H711,2)</f>
        <v>0</v>
      </c>
      <c r="BL711" s="13" t="s">
        <v>136</v>
      </c>
      <c r="BM711" s="216" t="s">
        <v>1406</v>
      </c>
    </row>
    <row r="712" s="2" customFormat="1">
      <c r="A712" s="34"/>
      <c r="B712" s="35"/>
      <c r="C712" s="36"/>
      <c r="D712" s="218" t="s">
        <v>137</v>
      </c>
      <c r="E712" s="36"/>
      <c r="F712" s="219" t="s">
        <v>1407</v>
      </c>
      <c r="G712" s="36"/>
      <c r="H712" s="36"/>
      <c r="I712" s="220"/>
      <c r="J712" s="36"/>
      <c r="K712" s="36"/>
      <c r="L712" s="40"/>
      <c r="M712" s="221"/>
      <c r="N712" s="222"/>
      <c r="O712" s="87"/>
      <c r="P712" s="87"/>
      <c r="Q712" s="87"/>
      <c r="R712" s="87"/>
      <c r="S712" s="87"/>
      <c r="T712" s="88"/>
      <c r="U712" s="34"/>
      <c r="V712" s="34"/>
      <c r="W712" s="34"/>
      <c r="X712" s="34"/>
      <c r="Y712" s="34"/>
      <c r="Z712" s="34"/>
      <c r="AA712" s="34"/>
      <c r="AB712" s="34"/>
      <c r="AC712" s="34"/>
      <c r="AD712" s="34"/>
      <c r="AE712" s="34"/>
      <c r="AT712" s="13" t="s">
        <v>137</v>
      </c>
      <c r="AU712" s="13" t="s">
        <v>85</v>
      </c>
    </row>
    <row r="713" s="2" customFormat="1" ht="55.5" customHeight="1">
      <c r="A713" s="34"/>
      <c r="B713" s="35"/>
      <c r="C713" s="203" t="s">
        <v>1408</v>
      </c>
      <c r="D713" s="203" t="s">
        <v>131</v>
      </c>
      <c r="E713" s="204" t="s">
        <v>1409</v>
      </c>
      <c r="F713" s="205" t="s">
        <v>1410</v>
      </c>
      <c r="G713" s="206" t="s">
        <v>134</v>
      </c>
      <c r="H713" s="207">
        <v>0.10000000000000001</v>
      </c>
      <c r="I713" s="208"/>
      <c r="J713" s="209">
        <f>ROUND(I713*H713,2)</f>
        <v>0</v>
      </c>
      <c r="K713" s="210"/>
      <c r="L713" s="211"/>
      <c r="M713" s="212" t="s">
        <v>1</v>
      </c>
      <c r="N713" s="213" t="s">
        <v>42</v>
      </c>
      <c r="O713" s="87"/>
      <c r="P713" s="214">
        <f>O713*H713</f>
        <v>0</v>
      </c>
      <c r="Q713" s="214">
        <v>0</v>
      </c>
      <c r="R713" s="214">
        <f>Q713*H713</f>
        <v>0</v>
      </c>
      <c r="S713" s="214">
        <v>0</v>
      </c>
      <c r="T713" s="215">
        <f>S713*H713</f>
        <v>0</v>
      </c>
      <c r="U713" s="34"/>
      <c r="V713" s="34"/>
      <c r="W713" s="34"/>
      <c r="X713" s="34"/>
      <c r="Y713" s="34"/>
      <c r="Z713" s="34"/>
      <c r="AA713" s="34"/>
      <c r="AB713" s="34"/>
      <c r="AC713" s="34"/>
      <c r="AD713" s="34"/>
      <c r="AE713" s="34"/>
      <c r="AR713" s="216" t="s">
        <v>135</v>
      </c>
      <c r="AT713" s="216" t="s">
        <v>131</v>
      </c>
      <c r="AU713" s="216" t="s">
        <v>85</v>
      </c>
      <c r="AY713" s="13" t="s">
        <v>130</v>
      </c>
      <c r="BE713" s="217">
        <f>IF(N713="základní",J713,0)</f>
        <v>0</v>
      </c>
      <c r="BF713" s="217">
        <f>IF(N713="snížená",J713,0)</f>
        <v>0</v>
      </c>
      <c r="BG713" s="217">
        <f>IF(N713="zákl. přenesená",J713,0)</f>
        <v>0</v>
      </c>
      <c r="BH713" s="217">
        <f>IF(N713="sníž. přenesená",J713,0)</f>
        <v>0</v>
      </c>
      <c r="BI713" s="217">
        <f>IF(N713="nulová",J713,0)</f>
        <v>0</v>
      </c>
      <c r="BJ713" s="13" t="s">
        <v>85</v>
      </c>
      <c r="BK713" s="217">
        <f>ROUND(I713*H713,2)</f>
        <v>0</v>
      </c>
      <c r="BL713" s="13" t="s">
        <v>136</v>
      </c>
      <c r="BM713" s="216" t="s">
        <v>1411</v>
      </c>
    </row>
    <row r="714" s="2" customFormat="1">
      <c r="A714" s="34"/>
      <c r="B714" s="35"/>
      <c r="C714" s="36"/>
      <c r="D714" s="218" t="s">
        <v>137</v>
      </c>
      <c r="E714" s="36"/>
      <c r="F714" s="219" t="s">
        <v>1412</v>
      </c>
      <c r="G714" s="36"/>
      <c r="H714" s="36"/>
      <c r="I714" s="220"/>
      <c r="J714" s="36"/>
      <c r="K714" s="36"/>
      <c r="L714" s="40"/>
      <c r="M714" s="221"/>
      <c r="N714" s="222"/>
      <c r="O714" s="87"/>
      <c r="P714" s="87"/>
      <c r="Q714" s="87"/>
      <c r="R714" s="87"/>
      <c r="S714" s="87"/>
      <c r="T714" s="88"/>
      <c r="U714" s="34"/>
      <c r="V714" s="34"/>
      <c r="W714" s="34"/>
      <c r="X714" s="34"/>
      <c r="Y714" s="34"/>
      <c r="Z714" s="34"/>
      <c r="AA714" s="34"/>
      <c r="AB714" s="34"/>
      <c r="AC714" s="34"/>
      <c r="AD714" s="34"/>
      <c r="AE714" s="34"/>
      <c r="AT714" s="13" t="s">
        <v>137</v>
      </c>
      <c r="AU714" s="13" t="s">
        <v>85</v>
      </c>
    </row>
    <row r="715" s="2" customFormat="1" ht="44.25" customHeight="1">
      <c r="A715" s="34"/>
      <c r="B715" s="35"/>
      <c r="C715" s="203" t="s">
        <v>749</v>
      </c>
      <c r="D715" s="203" t="s">
        <v>131</v>
      </c>
      <c r="E715" s="204" t="s">
        <v>1413</v>
      </c>
      <c r="F715" s="205" t="s">
        <v>1414</v>
      </c>
      <c r="G715" s="206" t="s">
        <v>134</v>
      </c>
      <c r="H715" s="207">
        <v>0.10000000000000001</v>
      </c>
      <c r="I715" s="208"/>
      <c r="J715" s="209">
        <f>ROUND(I715*H715,2)</f>
        <v>0</v>
      </c>
      <c r="K715" s="210"/>
      <c r="L715" s="211"/>
      <c r="M715" s="212" t="s">
        <v>1</v>
      </c>
      <c r="N715" s="213" t="s">
        <v>42</v>
      </c>
      <c r="O715" s="87"/>
      <c r="P715" s="214">
        <f>O715*H715</f>
        <v>0</v>
      </c>
      <c r="Q715" s="214">
        <v>0</v>
      </c>
      <c r="R715" s="214">
        <f>Q715*H715</f>
        <v>0</v>
      </c>
      <c r="S715" s="214">
        <v>0</v>
      </c>
      <c r="T715" s="215">
        <f>S715*H715</f>
        <v>0</v>
      </c>
      <c r="U715" s="34"/>
      <c r="V715" s="34"/>
      <c r="W715" s="34"/>
      <c r="X715" s="34"/>
      <c r="Y715" s="34"/>
      <c r="Z715" s="34"/>
      <c r="AA715" s="34"/>
      <c r="AB715" s="34"/>
      <c r="AC715" s="34"/>
      <c r="AD715" s="34"/>
      <c r="AE715" s="34"/>
      <c r="AR715" s="216" t="s">
        <v>135</v>
      </c>
      <c r="AT715" s="216" t="s">
        <v>131</v>
      </c>
      <c r="AU715" s="216" t="s">
        <v>85</v>
      </c>
      <c r="AY715" s="13" t="s">
        <v>130</v>
      </c>
      <c r="BE715" s="217">
        <f>IF(N715="základní",J715,0)</f>
        <v>0</v>
      </c>
      <c r="BF715" s="217">
        <f>IF(N715="snížená",J715,0)</f>
        <v>0</v>
      </c>
      <c r="BG715" s="217">
        <f>IF(N715="zákl. přenesená",J715,0)</f>
        <v>0</v>
      </c>
      <c r="BH715" s="217">
        <f>IF(N715="sníž. přenesená",J715,0)</f>
        <v>0</v>
      </c>
      <c r="BI715" s="217">
        <f>IF(N715="nulová",J715,0)</f>
        <v>0</v>
      </c>
      <c r="BJ715" s="13" t="s">
        <v>85</v>
      </c>
      <c r="BK715" s="217">
        <f>ROUND(I715*H715,2)</f>
        <v>0</v>
      </c>
      <c r="BL715" s="13" t="s">
        <v>136</v>
      </c>
      <c r="BM715" s="216" t="s">
        <v>1415</v>
      </c>
    </row>
    <row r="716" s="2" customFormat="1">
      <c r="A716" s="34"/>
      <c r="B716" s="35"/>
      <c r="C716" s="36"/>
      <c r="D716" s="218" t="s">
        <v>137</v>
      </c>
      <c r="E716" s="36"/>
      <c r="F716" s="219" t="s">
        <v>1416</v>
      </c>
      <c r="G716" s="36"/>
      <c r="H716" s="36"/>
      <c r="I716" s="220"/>
      <c r="J716" s="36"/>
      <c r="K716" s="36"/>
      <c r="L716" s="40"/>
      <c r="M716" s="221"/>
      <c r="N716" s="222"/>
      <c r="O716" s="87"/>
      <c r="P716" s="87"/>
      <c r="Q716" s="87"/>
      <c r="R716" s="87"/>
      <c r="S716" s="87"/>
      <c r="T716" s="88"/>
      <c r="U716" s="34"/>
      <c r="V716" s="34"/>
      <c r="W716" s="34"/>
      <c r="X716" s="34"/>
      <c r="Y716" s="34"/>
      <c r="Z716" s="34"/>
      <c r="AA716" s="34"/>
      <c r="AB716" s="34"/>
      <c r="AC716" s="34"/>
      <c r="AD716" s="34"/>
      <c r="AE716" s="34"/>
      <c r="AT716" s="13" t="s">
        <v>137</v>
      </c>
      <c r="AU716" s="13" t="s">
        <v>85</v>
      </c>
    </row>
    <row r="717" s="11" customFormat="1" ht="25.92" customHeight="1">
      <c r="A717" s="11"/>
      <c r="B717" s="189"/>
      <c r="C717" s="190"/>
      <c r="D717" s="191" t="s">
        <v>76</v>
      </c>
      <c r="E717" s="192" t="s">
        <v>1417</v>
      </c>
      <c r="F717" s="192" t="s">
        <v>1418</v>
      </c>
      <c r="G717" s="190"/>
      <c r="H717" s="190"/>
      <c r="I717" s="193"/>
      <c r="J717" s="194">
        <f>BK717</f>
        <v>0</v>
      </c>
      <c r="K717" s="190"/>
      <c r="L717" s="195"/>
      <c r="M717" s="196"/>
      <c r="N717" s="197"/>
      <c r="O717" s="197"/>
      <c r="P717" s="198">
        <f>SUM(P718:P735)</f>
        <v>0</v>
      </c>
      <c r="Q717" s="197"/>
      <c r="R717" s="198">
        <f>SUM(R718:R735)</f>
        <v>0</v>
      </c>
      <c r="S717" s="197"/>
      <c r="T717" s="199">
        <f>SUM(T718:T735)</f>
        <v>0</v>
      </c>
      <c r="U717" s="11"/>
      <c r="V717" s="11"/>
      <c r="W717" s="11"/>
      <c r="X717" s="11"/>
      <c r="Y717" s="11"/>
      <c r="Z717" s="11"/>
      <c r="AA717" s="11"/>
      <c r="AB717" s="11"/>
      <c r="AC717" s="11"/>
      <c r="AD717" s="11"/>
      <c r="AE717" s="11"/>
      <c r="AR717" s="200" t="s">
        <v>85</v>
      </c>
      <c r="AT717" s="201" t="s">
        <v>76</v>
      </c>
      <c r="AU717" s="201" t="s">
        <v>77</v>
      </c>
      <c r="AY717" s="200" t="s">
        <v>130</v>
      </c>
      <c r="BK717" s="202">
        <f>SUM(BK718:BK735)</f>
        <v>0</v>
      </c>
    </row>
    <row r="718" s="2" customFormat="1" ht="33" customHeight="1">
      <c r="A718" s="34"/>
      <c r="B718" s="35"/>
      <c r="C718" s="203" t="s">
        <v>1419</v>
      </c>
      <c r="D718" s="203" t="s">
        <v>131</v>
      </c>
      <c r="E718" s="204" t="s">
        <v>1420</v>
      </c>
      <c r="F718" s="205" t="s">
        <v>1421</v>
      </c>
      <c r="G718" s="206" t="s">
        <v>134</v>
      </c>
      <c r="H718" s="207">
        <v>5</v>
      </c>
      <c r="I718" s="208"/>
      <c r="J718" s="209">
        <f>ROUND(I718*H718,2)</f>
        <v>0</v>
      </c>
      <c r="K718" s="210"/>
      <c r="L718" s="211"/>
      <c r="M718" s="212" t="s">
        <v>1</v>
      </c>
      <c r="N718" s="213" t="s">
        <v>42</v>
      </c>
      <c r="O718" s="87"/>
      <c r="P718" s="214">
        <f>O718*H718</f>
        <v>0</v>
      </c>
      <c r="Q718" s="214">
        <v>0</v>
      </c>
      <c r="R718" s="214">
        <f>Q718*H718</f>
        <v>0</v>
      </c>
      <c r="S718" s="214">
        <v>0</v>
      </c>
      <c r="T718" s="215">
        <f>S718*H718</f>
        <v>0</v>
      </c>
      <c r="U718" s="34"/>
      <c r="V718" s="34"/>
      <c r="W718" s="34"/>
      <c r="X718" s="34"/>
      <c r="Y718" s="34"/>
      <c r="Z718" s="34"/>
      <c r="AA718" s="34"/>
      <c r="AB718" s="34"/>
      <c r="AC718" s="34"/>
      <c r="AD718" s="34"/>
      <c r="AE718" s="34"/>
      <c r="AR718" s="216" t="s">
        <v>135</v>
      </c>
      <c r="AT718" s="216" t="s">
        <v>131</v>
      </c>
      <c r="AU718" s="216" t="s">
        <v>85</v>
      </c>
      <c r="AY718" s="13" t="s">
        <v>130</v>
      </c>
      <c r="BE718" s="217">
        <f>IF(N718="základní",J718,0)</f>
        <v>0</v>
      </c>
      <c r="BF718" s="217">
        <f>IF(N718="snížená",J718,0)</f>
        <v>0</v>
      </c>
      <c r="BG718" s="217">
        <f>IF(N718="zákl. přenesená",J718,0)</f>
        <v>0</v>
      </c>
      <c r="BH718" s="217">
        <f>IF(N718="sníž. přenesená",J718,0)</f>
        <v>0</v>
      </c>
      <c r="BI718" s="217">
        <f>IF(N718="nulová",J718,0)</f>
        <v>0</v>
      </c>
      <c r="BJ718" s="13" t="s">
        <v>85</v>
      </c>
      <c r="BK718" s="217">
        <f>ROUND(I718*H718,2)</f>
        <v>0</v>
      </c>
      <c r="BL718" s="13" t="s">
        <v>136</v>
      </c>
      <c r="BM718" s="216" t="s">
        <v>1422</v>
      </c>
    </row>
    <row r="719" s="2" customFormat="1">
      <c r="A719" s="34"/>
      <c r="B719" s="35"/>
      <c r="C719" s="36"/>
      <c r="D719" s="218" t="s">
        <v>137</v>
      </c>
      <c r="E719" s="36"/>
      <c r="F719" s="219" t="s">
        <v>1423</v>
      </c>
      <c r="G719" s="36"/>
      <c r="H719" s="36"/>
      <c r="I719" s="220"/>
      <c r="J719" s="36"/>
      <c r="K719" s="36"/>
      <c r="L719" s="40"/>
      <c r="M719" s="221"/>
      <c r="N719" s="222"/>
      <c r="O719" s="87"/>
      <c r="P719" s="87"/>
      <c r="Q719" s="87"/>
      <c r="R719" s="87"/>
      <c r="S719" s="87"/>
      <c r="T719" s="88"/>
      <c r="U719" s="34"/>
      <c r="V719" s="34"/>
      <c r="W719" s="34"/>
      <c r="X719" s="34"/>
      <c r="Y719" s="34"/>
      <c r="Z719" s="34"/>
      <c r="AA719" s="34"/>
      <c r="AB719" s="34"/>
      <c r="AC719" s="34"/>
      <c r="AD719" s="34"/>
      <c r="AE719" s="34"/>
      <c r="AT719" s="13" t="s">
        <v>137</v>
      </c>
      <c r="AU719" s="13" t="s">
        <v>85</v>
      </c>
    </row>
    <row r="720" s="2" customFormat="1" ht="24.15" customHeight="1">
      <c r="A720" s="34"/>
      <c r="B720" s="35"/>
      <c r="C720" s="203" t="s">
        <v>754</v>
      </c>
      <c r="D720" s="203" t="s">
        <v>131</v>
      </c>
      <c r="E720" s="204" t="s">
        <v>1424</v>
      </c>
      <c r="F720" s="205" t="s">
        <v>1425</v>
      </c>
      <c r="G720" s="206" t="s">
        <v>134</v>
      </c>
      <c r="H720" s="207">
        <v>3</v>
      </c>
      <c r="I720" s="208"/>
      <c r="J720" s="209">
        <f>ROUND(I720*H720,2)</f>
        <v>0</v>
      </c>
      <c r="K720" s="210"/>
      <c r="L720" s="211"/>
      <c r="M720" s="212" t="s">
        <v>1</v>
      </c>
      <c r="N720" s="213" t="s">
        <v>42</v>
      </c>
      <c r="O720" s="87"/>
      <c r="P720" s="214">
        <f>O720*H720</f>
        <v>0</v>
      </c>
      <c r="Q720" s="214">
        <v>0</v>
      </c>
      <c r="R720" s="214">
        <f>Q720*H720</f>
        <v>0</v>
      </c>
      <c r="S720" s="214">
        <v>0</v>
      </c>
      <c r="T720" s="215">
        <f>S720*H720</f>
        <v>0</v>
      </c>
      <c r="U720" s="34"/>
      <c r="V720" s="34"/>
      <c r="W720" s="34"/>
      <c r="X720" s="34"/>
      <c r="Y720" s="34"/>
      <c r="Z720" s="34"/>
      <c r="AA720" s="34"/>
      <c r="AB720" s="34"/>
      <c r="AC720" s="34"/>
      <c r="AD720" s="34"/>
      <c r="AE720" s="34"/>
      <c r="AR720" s="216" t="s">
        <v>135</v>
      </c>
      <c r="AT720" s="216" t="s">
        <v>131</v>
      </c>
      <c r="AU720" s="216" t="s">
        <v>85</v>
      </c>
      <c r="AY720" s="13" t="s">
        <v>130</v>
      </c>
      <c r="BE720" s="217">
        <f>IF(N720="základní",J720,0)</f>
        <v>0</v>
      </c>
      <c r="BF720" s="217">
        <f>IF(N720="snížená",J720,0)</f>
        <v>0</v>
      </c>
      <c r="BG720" s="217">
        <f>IF(N720="zákl. přenesená",J720,0)</f>
        <v>0</v>
      </c>
      <c r="BH720" s="217">
        <f>IF(N720="sníž. přenesená",J720,0)</f>
        <v>0</v>
      </c>
      <c r="BI720" s="217">
        <f>IF(N720="nulová",J720,0)</f>
        <v>0</v>
      </c>
      <c r="BJ720" s="13" t="s">
        <v>85</v>
      </c>
      <c r="BK720" s="217">
        <f>ROUND(I720*H720,2)</f>
        <v>0</v>
      </c>
      <c r="BL720" s="13" t="s">
        <v>136</v>
      </c>
      <c r="BM720" s="216" t="s">
        <v>1426</v>
      </c>
    </row>
    <row r="721" s="2" customFormat="1">
      <c r="A721" s="34"/>
      <c r="B721" s="35"/>
      <c r="C721" s="36"/>
      <c r="D721" s="218" t="s">
        <v>137</v>
      </c>
      <c r="E721" s="36"/>
      <c r="F721" s="219" t="s">
        <v>1427</v>
      </c>
      <c r="G721" s="36"/>
      <c r="H721" s="36"/>
      <c r="I721" s="220"/>
      <c r="J721" s="36"/>
      <c r="K721" s="36"/>
      <c r="L721" s="40"/>
      <c r="M721" s="221"/>
      <c r="N721" s="222"/>
      <c r="O721" s="87"/>
      <c r="P721" s="87"/>
      <c r="Q721" s="87"/>
      <c r="R721" s="87"/>
      <c r="S721" s="87"/>
      <c r="T721" s="88"/>
      <c r="U721" s="34"/>
      <c r="V721" s="34"/>
      <c r="W721" s="34"/>
      <c r="X721" s="34"/>
      <c r="Y721" s="34"/>
      <c r="Z721" s="34"/>
      <c r="AA721" s="34"/>
      <c r="AB721" s="34"/>
      <c r="AC721" s="34"/>
      <c r="AD721" s="34"/>
      <c r="AE721" s="34"/>
      <c r="AT721" s="13" t="s">
        <v>137</v>
      </c>
      <c r="AU721" s="13" t="s">
        <v>85</v>
      </c>
    </row>
    <row r="722" s="2" customFormat="1" ht="24.15" customHeight="1">
      <c r="A722" s="34"/>
      <c r="B722" s="35"/>
      <c r="C722" s="203" t="s">
        <v>1428</v>
      </c>
      <c r="D722" s="203" t="s">
        <v>131</v>
      </c>
      <c r="E722" s="204" t="s">
        <v>1429</v>
      </c>
      <c r="F722" s="205" t="s">
        <v>1430</v>
      </c>
      <c r="G722" s="206" t="s">
        <v>134</v>
      </c>
      <c r="H722" s="207">
        <v>3</v>
      </c>
      <c r="I722" s="208"/>
      <c r="J722" s="209">
        <f>ROUND(I722*H722,2)</f>
        <v>0</v>
      </c>
      <c r="K722" s="210"/>
      <c r="L722" s="211"/>
      <c r="M722" s="212" t="s">
        <v>1</v>
      </c>
      <c r="N722" s="213" t="s">
        <v>42</v>
      </c>
      <c r="O722" s="87"/>
      <c r="P722" s="214">
        <f>O722*H722</f>
        <v>0</v>
      </c>
      <c r="Q722" s="214">
        <v>0</v>
      </c>
      <c r="R722" s="214">
        <f>Q722*H722</f>
        <v>0</v>
      </c>
      <c r="S722" s="214">
        <v>0</v>
      </c>
      <c r="T722" s="215">
        <f>S722*H722</f>
        <v>0</v>
      </c>
      <c r="U722" s="34"/>
      <c r="V722" s="34"/>
      <c r="W722" s="34"/>
      <c r="X722" s="34"/>
      <c r="Y722" s="34"/>
      <c r="Z722" s="34"/>
      <c r="AA722" s="34"/>
      <c r="AB722" s="34"/>
      <c r="AC722" s="34"/>
      <c r="AD722" s="34"/>
      <c r="AE722" s="34"/>
      <c r="AR722" s="216" t="s">
        <v>135</v>
      </c>
      <c r="AT722" s="216" t="s">
        <v>131</v>
      </c>
      <c r="AU722" s="216" t="s">
        <v>85</v>
      </c>
      <c r="AY722" s="13" t="s">
        <v>130</v>
      </c>
      <c r="BE722" s="217">
        <f>IF(N722="základní",J722,0)</f>
        <v>0</v>
      </c>
      <c r="BF722" s="217">
        <f>IF(N722="snížená",J722,0)</f>
        <v>0</v>
      </c>
      <c r="BG722" s="217">
        <f>IF(N722="zákl. přenesená",J722,0)</f>
        <v>0</v>
      </c>
      <c r="BH722" s="217">
        <f>IF(N722="sníž. přenesená",J722,0)</f>
        <v>0</v>
      </c>
      <c r="BI722" s="217">
        <f>IF(N722="nulová",J722,0)</f>
        <v>0</v>
      </c>
      <c r="BJ722" s="13" t="s">
        <v>85</v>
      </c>
      <c r="BK722" s="217">
        <f>ROUND(I722*H722,2)</f>
        <v>0</v>
      </c>
      <c r="BL722" s="13" t="s">
        <v>136</v>
      </c>
      <c r="BM722" s="216" t="s">
        <v>1431</v>
      </c>
    </row>
    <row r="723" s="2" customFormat="1">
      <c r="A723" s="34"/>
      <c r="B723" s="35"/>
      <c r="C723" s="36"/>
      <c r="D723" s="218" t="s">
        <v>137</v>
      </c>
      <c r="E723" s="36"/>
      <c r="F723" s="219" t="s">
        <v>1432</v>
      </c>
      <c r="G723" s="36"/>
      <c r="H723" s="36"/>
      <c r="I723" s="220"/>
      <c r="J723" s="36"/>
      <c r="K723" s="36"/>
      <c r="L723" s="40"/>
      <c r="M723" s="221"/>
      <c r="N723" s="222"/>
      <c r="O723" s="87"/>
      <c r="P723" s="87"/>
      <c r="Q723" s="87"/>
      <c r="R723" s="87"/>
      <c r="S723" s="87"/>
      <c r="T723" s="88"/>
      <c r="U723" s="34"/>
      <c r="V723" s="34"/>
      <c r="W723" s="34"/>
      <c r="X723" s="34"/>
      <c r="Y723" s="34"/>
      <c r="Z723" s="34"/>
      <c r="AA723" s="34"/>
      <c r="AB723" s="34"/>
      <c r="AC723" s="34"/>
      <c r="AD723" s="34"/>
      <c r="AE723" s="34"/>
      <c r="AT723" s="13" t="s">
        <v>137</v>
      </c>
      <c r="AU723" s="13" t="s">
        <v>85</v>
      </c>
    </row>
    <row r="724" s="2" customFormat="1" ht="24.15" customHeight="1">
      <c r="A724" s="34"/>
      <c r="B724" s="35"/>
      <c r="C724" s="203" t="s">
        <v>758</v>
      </c>
      <c r="D724" s="203" t="s">
        <v>131</v>
      </c>
      <c r="E724" s="204" t="s">
        <v>1433</v>
      </c>
      <c r="F724" s="205" t="s">
        <v>1434</v>
      </c>
      <c r="G724" s="206" t="s">
        <v>134</v>
      </c>
      <c r="H724" s="207">
        <v>3</v>
      </c>
      <c r="I724" s="208"/>
      <c r="J724" s="209">
        <f>ROUND(I724*H724,2)</f>
        <v>0</v>
      </c>
      <c r="K724" s="210"/>
      <c r="L724" s="211"/>
      <c r="M724" s="212" t="s">
        <v>1</v>
      </c>
      <c r="N724" s="213" t="s">
        <v>42</v>
      </c>
      <c r="O724" s="87"/>
      <c r="P724" s="214">
        <f>O724*H724</f>
        <v>0</v>
      </c>
      <c r="Q724" s="214">
        <v>0</v>
      </c>
      <c r="R724" s="214">
        <f>Q724*H724</f>
        <v>0</v>
      </c>
      <c r="S724" s="214">
        <v>0</v>
      </c>
      <c r="T724" s="215">
        <f>S724*H724</f>
        <v>0</v>
      </c>
      <c r="U724" s="34"/>
      <c r="V724" s="34"/>
      <c r="W724" s="34"/>
      <c r="X724" s="34"/>
      <c r="Y724" s="34"/>
      <c r="Z724" s="34"/>
      <c r="AA724" s="34"/>
      <c r="AB724" s="34"/>
      <c r="AC724" s="34"/>
      <c r="AD724" s="34"/>
      <c r="AE724" s="34"/>
      <c r="AR724" s="216" t="s">
        <v>135</v>
      </c>
      <c r="AT724" s="216" t="s">
        <v>131</v>
      </c>
      <c r="AU724" s="216" t="s">
        <v>85</v>
      </c>
      <c r="AY724" s="13" t="s">
        <v>130</v>
      </c>
      <c r="BE724" s="217">
        <f>IF(N724="základní",J724,0)</f>
        <v>0</v>
      </c>
      <c r="BF724" s="217">
        <f>IF(N724="snížená",J724,0)</f>
        <v>0</v>
      </c>
      <c r="BG724" s="217">
        <f>IF(N724="zákl. přenesená",J724,0)</f>
        <v>0</v>
      </c>
      <c r="BH724" s="217">
        <f>IF(N724="sníž. přenesená",J724,0)</f>
        <v>0</v>
      </c>
      <c r="BI724" s="217">
        <f>IF(N724="nulová",J724,0)</f>
        <v>0</v>
      </c>
      <c r="BJ724" s="13" t="s">
        <v>85</v>
      </c>
      <c r="BK724" s="217">
        <f>ROUND(I724*H724,2)</f>
        <v>0</v>
      </c>
      <c r="BL724" s="13" t="s">
        <v>136</v>
      </c>
      <c r="BM724" s="216" t="s">
        <v>1435</v>
      </c>
    </row>
    <row r="725" s="2" customFormat="1">
      <c r="A725" s="34"/>
      <c r="B725" s="35"/>
      <c r="C725" s="36"/>
      <c r="D725" s="218" t="s">
        <v>137</v>
      </c>
      <c r="E725" s="36"/>
      <c r="F725" s="219" t="s">
        <v>1436</v>
      </c>
      <c r="G725" s="36"/>
      <c r="H725" s="36"/>
      <c r="I725" s="220"/>
      <c r="J725" s="36"/>
      <c r="K725" s="36"/>
      <c r="L725" s="40"/>
      <c r="M725" s="221"/>
      <c r="N725" s="222"/>
      <c r="O725" s="87"/>
      <c r="P725" s="87"/>
      <c r="Q725" s="87"/>
      <c r="R725" s="87"/>
      <c r="S725" s="87"/>
      <c r="T725" s="88"/>
      <c r="U725" s="34"/>
      <c r="V725" s="34"/>
      <c r="W725" s="34"/>
      <c r="X725" s="34"/>
      <c r="Y725" s="34"/>
      <c r="Z725" s="34"/>
      <c r="AA725" s="34"/>
      <c r="AB725" s="34"/>
      <c r="AC725" s="34"/>
      <c r="AD725" s="34"/>
      <c r="AE725" s="34"/>
      <c r="AT725" s="13" t="s">
        <v>137</v>
      </c>
      <c r="AU725" s="13" t="s">
        <v>85</v>
      </c>
    </row>
    <row r="726" s="2" customFormat="1" ht="24.15" customHeight="1">
      <c r="A726" s="34"/>
      <c r="B726" s="35"/>
      <c r="C726" s="203" t="s">
        <v>1437</v>
      </c>
      <c r="D726" s="203" t="s">
        <v>131</v>
      </c>
      <c r="E726" s="204" t="s">
        <v>1438</v>
      </c>
      <c r="F726" s="205" t="s">
        <v>1439</v>
      </c>
      <c r="G726" s="206" t="s">
        <v>134</v>
      </c>
      <c r="H726" s="207">
        <v>3</v>
      </c>
      <c r="I726" s="208"/>
      <c r="J726" s="209">
        <f>ROUND(I726*H726,2)</f>
        <v>0</v>
      </c>
      <c r="K726" s="210"/>
      <c r="L726" s="211"/>
      <c r="M726" s="212" t="s">
        <v>1</v>
      </c>
      <c r="N726" s="213" t="s">
        <v>42</v>
      </c>
      <c r="O726" s="87"/>
      <c r="P726" s="214">
        <f>O726*H726</f>
        <v>0</v>
      </c>
      <c r="Q726" s="214">
        <v>0</v>
      </c>
      <c r="R726" s="214">
        <f>Q726*H726</f>
        <v>0</v>
      </c>
      <c r="S726" s="214">
        <v>0</v>
      </c>
      <c r="T726" s="215">
        <f>S726*H726</f>
        <v>0</v>
      </c>
      <c r="U726" s="34"/>
      <c r="V726" s="34"/>
      <c r="W726" s="34"/>
      <c r="X726" s="34"/>
      <c r="Y726" s="34"/>
      <c r="Z726" s="34"/>
      <c r="AA726" s="34"/>
      <c r="AB726" s="34"/>
      <c r="AC726" s="34"/>
      <c r="AD726" s="34"/>
      <c r="AE726" s="34"/>
      <c r="AR726" s="216" t="s">
        <v>135</v>
      </c>
      <c r="AT726" s="216" t="s">
        <v>131</v>
      </c>
      <c r="AU726" s="216" t="s">
        <v>85</v>
      </c>
      <c r="AY726" s="13" t="s">
        <v>130</v>
      </c>
      <c r="BE726" s="217">
        <f>IF(N726="základní",J726,0)</f>
        <v>0</v>
      </c>
      <c r="BF726" s="217">
        <f>IF(N726="snížená",J726,0)</f>
        <v>0</v>
      </c>
      <c r="BG726" s="217">
        <f>IF(N726="zákl. přenesená",J726,0)</f>
        <v>0</v>
      </c>
      <c r="BH726" s="217">
        <f>IF(N726="sníž. přenesená",J726,0)</f>
        <v>0</v>
      </c>
      <c r="BI726" s="217">
        <f>IF(N726="nulová",J726,0)</f>
        <v>0</v>
      </c>
      <c r="BJ726" s="13" t="s">
        <v>85</v>
      </c>
      <c r="BK726" s="217">
        <f>ROUND(I726*H726,2)</f>
        <v>0</v>
      </c>
      <c r="BL726" s="13" t="s">
        <v>136</v>
      </c>
      <c r="BM726" s="216" t="s">
        <v>1440</v>
      </c>
    </row>
    <row r="727" s="2" customFormat="1">
      <c r="A727" s="34"/>
      <c r="B727" s="35"/>
      <c r="C727" s="36"/>
      <c r="D727" s="218" t="s">
        <v>137</v>
      </c>
      <c r="E727" s="36"/>
      <c r="F727" s="219" t="s">
        <v>1441</v>
      </c>
      <c r="G727" s="36"/>
      <c r="H727" s="36"/>
      <c r="I727" s="220"/>
      <c r="J727" s="36"/>
      <c r="K727" s="36"/>
      <c r="L727" s="40"/>
      <c r="M727" s="221"/>
      <c r="N727" s="222"/>
      <c r="O727" s="87"/>
      <c r="P727" s="87"/>
      <c r="Q727" s="87"/>
      <c r="R727" s="87"/>
      <c r="S727" s="87"/>
      <c r="T727" s="88"/>
      <c r="U727" s="34"/>
      <c r="V727" s="34"/>
      <c r="W727" s="34"/>
      <c r="X727" s="34"/>
      <c r="Y727" s="34"/>
      <c r="Z727" s="34"/>
      <c r="AA727" s="34"/>
      <c r="AB727" s="34"/>
      <c r="AC727" s="34"/>
      <c r="AD727" s="34"/>
      <c r="AE727" s="34"/>
      <c r="AT727" s="13" t="s">
        <v>137</v>
      </c>
      <c r="AU727" s="13" t="s">
        <v>85</v>
      </c>
    </row>
    <row r="728" s="2" customFormat="1" ht="16.5" customHeight="1">
      <c r="A728" s="34"/>
      <c r="B728" s="35"/>
      <c r="C728" s="203" t="s">
        <v>762</v>
      </c>
      <c r="D728" s="203" t="s">
        <v>131</v>
      </c>
      <c r="E728" s="204" t="s">
        <v>1442</v>
      </c>
      <c r="F728" s="205" t="s">
        <v>1443</v>
      </c>
      <c r="G728" s="206" t="s">
        <v>134</v>
      </c>
      <c r="H728" s="207">
        <v>0.10000000000000001</v>
      </c>
      <c r="I728" s="208"/>
      <c r="J728" s="209">
        <f>ROUND(I728*H728,2)</f>
        <v>0</v>
      </c>
      <c r="K728" s="210"/>
      <c r="L728" s="211"/>
      <c r="M728" s="212" t="s">
        <v>1</v>
      </c>
      <c r="N728" s="213" t="s">
        <v>42</v>
      </c>
      <c r="O728" s="87"/>
      <c r="P728" s="214">
        <f>O728*H728</f>
        <v>0</v>
      </c>
      <c r="Q728" s="214">
        <v>0</v>
      </c>
      <c r="R728" s="214">
        <f>Q728*H728</f>
        <v>0</v>
      </c>
      <c r="S728" s="214">
        <v>0</v>
      </c>
      <c r="T728" s="215">
        <f>S728*H728</f>
        <v>0</v>
      </c>
      <c r="U728" s="34"/>
      <c r="V728" s="34"/>
      <c r="W728" s="34"/>
      <c r="X728" s="34"/>
      <c r="Y728" s="34"/>
      <c r="Z728" s="34"/>
      <c r="AA728" s="34"/>
      <c r="AB728" s="34"/>
      <c r="AC728" s="34"/>
      <c r="AD728" s="34"/>
      <c r="AE728" s="34"/>
      <c r="AR728" s="216" t="s">
        <v>135</v>
      </c>
      <c r="AT728" s="216" t="s">
        <v>131</v>
      </c>
      <c r="AU728" s="216" t="s">
        <v>85</v>
      </c>
      <c r="AY728" s="13" t="s">
        <v>130</v>
      </c>
      <c r="BE728" s="217">
        <f>IF(N728="základní",J728,0)</f>
        <v>0</v>
      </c>
      <c r="BF728" s="217">
        <f>IF(N728="snížená",J728,0)</f>
        <v>0</v>
      </c>
      <c r="BG728" s="217">
        <f>IF(N728="zákl. přenesená",J728,0)</f>
        <v>0</v>
      </c>
      <c r="BH728" s="217">
        <f>IF(N728="sníž. přenesená",J728,0)</f>
        <v>0</v>
      </c>
      <c r="BI728" s="217">
        <f>IF(N728="nulová",J728,0)</f>
        <v>0</v>
      </c>
      <c r="BJ728" s="13" t="s">
        <v>85</v>
      </c>
      <c r="BK728" s="217">
        <f>ROUND(I728*H728,2)</f>
        <v>0</v>
      </c>
      <c r="BL728" s="13" t="s">
        <v>136</v>
      </c>
      <c r="BM728" s="216" t="s">
        <v>1444</v>
      </c>
    </row>
    <row r="729" s="2" customFormat="1">
      <c r="A729" s="34"/>
      <c r="B729" s="35"/>
      <c r="C729" s="36"/>
      <c r="D729" s="218" t="s">
        <v>137</v>
      </c>
      <c r="E729" s="36"/>
      <c r="F729" s="219" t="s">
        <v>1445</v>
      </c>
      <c r="G729" s="36"/>
      <c r="H729" s="36"/>
      <c r="I729" s="220"/>
      <c r="J729" s="36"/>
      <c r="K729" s="36"/>
      <c r="L729" s="40"/>
      <c r="M729" s="221"/>
      <c r="N729" s="222"/>
      <c r="O729" s="87"/>
      <c r="P729" s="87"/>
      <c r="Q729" s="87"/>
      <c r="R729" s="87"/>
      <c r="S729" s="87"/>
      <c r="T729" s="88"/>
      <c r="U729" s="34"/>
      <c r="V729" s="34"/>
      <c r="W729" s="34"/>
      <c r="X729" s="34"/>
      <c r="Y729" s="34"/>
      <c r="Z729" s="34"/>
      <c r="AA729" s="34"/>
      <c r="AB729" s="34"/>
      <c r="AC729" s="34"/>
      <c r="AD729" s="34"/>
      <c r="AE729" s="34"/>
      <c r="AT729" s="13" t="s">
        <v>137</v>
      </c>
      <c r="AU729" s="13" t="s">
        <v>85</v>
      </c>
    </row>
    <row r="730" s="2" customFormat="1" ht="33" customHeight="1">
      <c r="A730" s="34"/>
      <c r="B730" s="35"/>
      <c r="C730" s="203" t="s">
        <v>1446</v>
      </c>
      <c r="D730" s="203" t="s">
        <v>131</v>
      </c>
      <c r="E730" s="204" t="s">
        <v>1447</v>
      </c>
      <c r="F730" s="205" t="s">
        <v>1448</v>
      </c>
      <c r="G730" s="206" t="s">
        <v>134</v>
      </c>
      <c r="H730" s="207">
        <v>2</v>
      </c>
      <c r="I730" s="208"/>
      <c r="J730" s="209">
        <f>ROUND(I730*H730,2)</f>
        <v>0</v>
      </c>
      <c r="K730" s="210"/>
      <c r="L730" s="211"/>
      <c r="M730" s="212" t="s">
        <v>1</v>
      </c>
      <c r="N730" s="213" t="s">
        <v>42</v>
      </c>
      <c r="O730" s="87"/>
      <c r="P730" s="214">
        <f>O730*H730</f>
        <v>0</v>
      </c>
      <c r="Q730" s="214">
        <v>0</v>
      </c>
      <c r="R730" s="214">
        <f>Q730*H730</f>
        <v>0</v>
      </c>
      <c r="S730" s="214">
        <v>0</v>
      </c>
      <c r="T730" s="215">
        <f>S730*H730</f>
        <v>0</v>
      </c>
      <c r="U730" s="34"/>
      <c r="V730" s="34"/>
      <c r="W730" s="34"/>
      <c r="X730" s="34"/>
      <c r="Y730" s="34"/>
      <c r="Z730" s="34"/>
      <c r="AA730" s="34"/>
      <c r="AB730" s="34"/>
      <c r="AC730" s="34"/>
      <c r="AD730" s="34"/>
      <c r="AE730" s="34"/>
      <c r="AR730" s="216" t="s">
        <v>135</v>
      </c>
      <c r="AT730" s="216" t="s">
        <v>131</v>
      </c>
      <c r="AU730" s="216" t="s">
        <v>85</v>
      </c>
      <c r="AY730" s="13" t="s">
        <v>130</v>
      </c>
      <c r="BE730" s="217">
        <f>IF(N730="základní",J730,0)</f>
        <v>0</v>
      </c>
      <c r="BF730" s="217">
        <f>IF(N730="snížená",J730,0)</f>
        <v>0</v>
      </c>
      <c r="BG730" s="217">
        <f>IF(N730="zákl. přenesená",J730,0)</f>
        <v>0</v>
      </c>
      <c r="BH730" s="217">
        <f>IF(N730="sníž. přenesená",J730,0)</f>
        <v>0</v>
      </c>
      <c r="BI730" s="217">
        <f>IF(N730="nulová",J730,0)</f>
        <v>0</v>
      </c>
      <c r="BJ730" s="13" t="s">
        <v>85</v>
      </c>
      <c r="BK730" s="217">
        <f>ROUND(I730*H730,2)</f>
        <v>0</v>
      </c>
      <c r="BL730" s="13" t="s">
        <v>136</v>
      </c>
      <c r="BM730" s="216" t="s">
        <v>1449</v>
      </c>
    </row>
    <row r="731" s="2" customFormat="1">
      <c r="A731" s="34"/>
      <c r="B731" s="35"/>
      <c r="C731" s="36"/>
      <c r="D731" s="218" t="s">
        <v>137</v>
      </c>
      <c r="E731" s="36"/>
      <c r="F731" s="219" t="s">
        <v>1450</v>
      </c>
      <c r="G731" s="36"/>
      <c r="H731" s="36"/>
      <c r="I731" s="220"/>
      <c r="J731" s="36"/>
      <c r="K731" s="36"/>
      <c r="L731" s="40"/>
      <c r="M731" s="221"/>
      <c r="N731" s="222"/>
      <c r="O731" s="87"/>
      <c r="P731" s="87"/>
      <c r="Q731" s="87"/>
      <c r="R731" s="87"/>
      <c r="S731" s="87"/>
      <c r="T731" s="88"/>
      <c r="U731" s="34"/>
      <c r="V731" s="34"/>
      <c r="W731" s="34"/>
      <c r="X731" s="34"/>
      <c r="Y731" s="34"/>
      <c r="Z731" s="34"/>
      <c r="AA731" s="34"/>
      <c r="AB731" s="34"/>
      <c r="AC731" s="34"/>
      <c r="AD731" s="34"/>
      <c r="AE731" s="34"/>
      <c r="AT731" s="13" t="s">
        <v>137</v>
      </c>
      <c r="AU731" s="13" t="s">
        <v>85</v>
      </c>
    </row>
    <row r="732" s="2" customFormat="1" ht="33" customHeight="1">
      <c r="A732" s="34"/>
      <c r="B732" s="35"/>
      <c r="C732" s="203" t="s">
        <v>766</v>
      </c>
      <c r="D732" s="203" t="s">
        <v>131</v>
      </c>
      <c r="E732" s="204" t="s">
        <v>1451</v>
      </c>
      <c r="F732" s="205" t="s">
        <v>1452</v>
      </c>
      <c r="G732" s="206" t="s">
        <v>134</v>
      </c>
      <c r="H732" s="207">
        <v>2</v>
      </c>
      <c r="I732" s="208"/>
      <c r="J732" s="209">
        <f>ROUND(I732*H732,2)</f>
        <v>0</v>
      </c>
      <c r="K732" s="210"/>
      <c r="L732" s="211"/>
      <c r="M732" s="212" t="s">
        <v>1</v>
      </c>
      <c r="N732" s="213" t="s">
        <v>42</v>
      </c>
      <c r="O732" s="87"/>
      <c r="P732" s="214">
        <f>O732*H732</f>
        <v>0</v>
      </c>
      <c r="Q732" s="214">
        <v>0</v>
      </c>
      <c r="R732" s="214">
        <f>Q732*H732</f>
        <v>0</v>
      </c>
      <c r="S732" s="214">
        <v>0</v>
      </c>
      <c r="T732" s="215">
        <f>S732*H732</f>
        <v>0</v>
      </c>
      <c r="U732" s="34"/>
      <c r="V732" s="34"/>
      <c r="W732" s="34"/>
      <c r="X732" s="34"/>
      <c r="Y732" s="34"/>
      <c r="Z732" s="34"/>
      <c r="AA732" s="34"/>
      <c r="AB732" s="34"/>
      <c r="AC732" s="34"/>
      <c r="AD732" s="34"/>
      <c r="AE732" s="34"/>
      <c r="AR732" s="216" t="s">
        <v>135</v>
      </c>
      <c r="AT732" s="216" t="s">
        <v>131</v>
      </c>
      <c r="AU732" s="216" t="s">
        <v>85</v>
      </c>
      <c r="AY732" s="13" t="s">
        <v>130</v>
      </c>
      <c r="BE732" s="217">
        <f>IF(N732="základní",J732,0)</f>
        <v>0</v>
      </c>
      <c r="BF732" s="217">
        <f>IF(N732="snížená",J732,0)</f>
        <v>0</v>
      </c>
      <c r="BG732" s="217">
        <f>IF(N732="zákl. přenesená",J732,0)</f>
        <v>0</v>
      </c>
      <c r="BH732" s="217">
        <f>IF(N732="sníž. přenesená",J732,0)</f>
        <v>0</v>
      </c>
      <c r="BI732" s="217">
        <f>IF(N732="nulová",J732,0)</f>
        <v>0</v>
      </c>
      <c r="BJ732" s="13" t="s">
        <v>85</v>
      </c>
      <c r="BK732" s="217">
        <f>ROUND(I732*H732,2)</f>
        <v>0</v>
      </c>
      <c r="BL732" s="13" t="s">
        <v>136</v>
      </c>
      <c r="BM732" s="216" t="s">
        <v>1453</v>
      </c>
    </row>
    <row r="733" s="2" customFormat="1">
      <c r="A733" s="34"/>
      <c r="B733" s="35"/>
      <c r="C733" s="36"/>
      <c r="D733" s="218" t="s">
        <v>137</v>
      </c>
      <c r="E733" s="36"/>
      <c r="F733" s="219" t="s">
        <v>1450</v>
      </c>
      <c r="G733" s="36"/>
      <c r="H733" s="36"/>
      <c r="I733" s="220"/>
      <c r="J733" s="36"/>
      <c r="K733" s="36"/>
      <c r="L733" s="40"/>
      <c r="M733" s="221"/>
      <c r="N733" s="222"/>
      <c r="O733" s="87"/>
      <c r="P733" s="87"/>
      <c r="Q733" s="87"/>
      <c r="R733" s="87"/>
      <c r="S733" s="87"/>
      <c r="T733" s="88"/>
      <c r="U733" s="34"/>
      <c r="V733" s="34"/>
      <c r="W733" s="34"/>
      <c r="X733" s="34"/>
      <c r="Y733" s="34"/>
      <c r="Z733" s="34"/>
      <c r="AA733" s="34"/>
      <c r="AB733" s="34"/>
      <c r="AC733" s="34"/>
      <c r="AD733" s="34"/>
      <c r="AE733" s="34"/>
      <c r="AT733" s="13" t="s">
        <v>137</v>
      </c>
      <c r="AU733" s="13" t="s">
        <v>85</v>
      </c>
    </row>
    <row r="734" s="2" customFormat="1" ht="33" customHeight="1">
      <c r="A734" s="34"/>
      <c r="B734" s="35"/>
      <c r="C734" s="203" t="s">
        <v>1454</v>
      </c>
      <c r="D734" s="203" t="s">
        <v>131</v>
      </c>
      <c r="E734" s="204" t="s">
        <v>1455</v>
      </c>
      <c r="F734" s="205" t="s">
        <v>1456</v>
      </c>
      <c r="G734" s="206" t="s">
        <v>134</v>
      </c>
      <c r="H734" s="207">
        <v>1</v>
      </c>
      <c r="I734" s="208"/>
      <c r="J734" s="209">
        <f>ROUND(I734*H734,2)</f>
        <v>0</v>
      </c>
      <c r="K734" s="210"/>
      <c r="L734" s="211"/>
      <c r="M734" s="212" t="s">
        <v>1</v>
      </c>
      <c r="N734" s="213" t="s">
        <v>42</v>
      </c>
      <c r="O734" s="87"/>
      <c r="P734" s="214">
        <f>O734*H734</f>
        <v>0</v>
      </c>
      <c r="Q734" s="214">
        <v>0</v>
      </c>
      <c r="R734" s="214">
        <f>Q734*H734</f>
        <v>0</v>
      </c>
      <c r="S734" s="214">
        <v>0</v>
      </c>
      <c r="T734" s="215">
        <f>S734*H734</f>
        <v>0</v>
      </c>
      <c r="U734" s="34"/>
      <c r="V734" s="34"/>
      <c r="W734" s="34"/>
      <c r="X734" s="34"/>
      <c r="Y734" s="34"/>
      <c r="Z734" s="34"/>
      <c r="AA734" s="34"/>
      <c r="AB734" s="34"/>
      <c r="AC734" s="34"/>
      <c r="AD734" s="34"/>
      <c r="AE734" s="34"/>
      <c r="AR734" s="216" t="s">
        <v>135</v>
      </c>
      <c r="AT734" s="216" t="s">
        <v>131</v>
      </c>
      <c r="AU734" s="216" t="s">
        <v>85</v>
      </c>
      <c r="AY734" s="13" t="s">
        <v>130</v>
      </c>
      <c r="BE734" s="217">
        <f>IF(N734="základní",J734,0)</f>
        <v>0</v>
      </c>
      <c r="BF734" s="217">
        <f>IF(N734="snížená",J734,0)</f>
        <v>0</v>
      </c>
      <c r="BG734" s="217">
        <f>IF(N734="zákl. přenesená",J734,0)</f>
        <v>0</v>
      </c>
      <c r="BH734" s="217">
        <f>IF(N734="sníž. přenesená",J734,0)</f>
        <v>0</v>
      </c>
      <c r="BI734" s="217">
        <f>IF(N734="nulová",J734,0)</f>
        <v>0</v>
      </c>
      <c r="BJ734" s="13" t="s">
        <v>85</v>
      </c>
      <c r="BK734" s="217">
        <f>ROUND(I734*H734,2)</f>
        <v>0</v>
      </c>
      <c r="BL734" s="13" t="s">
        <v>136</v>
      </c>
      <c r="BM734" s="216" t="s">
        <v>1457</v>
      </c>
    </row>
    <row r="735" s="2" customFormat="1">
      <c r="A735" s="34"/>
      <c r="B735" s="35"/>
      <c r="C735" s="36"/>
      <c r="D735" s="218" t="s">
        <v>137</v>
      </c>
      <c r="E735" s="36"/>
      <c r="F735" s="219" t="s">
        <v>1458</v>
      </c>
      <c r="G735" s="36"/>
      <c r="H735" s="36"/>
      <c r="I735" s="220"/>
      <c r="J735" s="36"/>
      <c r="K735" s="36"/>
      <c r="L735" s="40"/>
      <c r="M735" s="221"/>
      <c r="N735" s="222"/>
      <c r="O735" s="87"/>
      <c r="P735" s="87"/>
      <c r="Q735" s="87"/>
      <c r="R735" s="87"/>
      <c r="S735" s="87"/>
      <c r="T735" s="88"/>
      <c r="U735" s="34"/>
      <c r="V735" s="34"/>
      <c r="W735" s="34"/>
      <c r="X735" s="34"/>
      <c r="Y735" s="34"/>
      <c r="Z735" s="34"/>
      <c r="AA735" s="34"/>
      <c r="AB735" s="34"/>
      <c r="AC735" s="34"/>
      <c r="AD735" s="34"/>
      <c r="AE735" s="34"/>
      <c r="AT735" s="13" t="s">
        <v>137</v>
      </c>
      <c r="AU735" s="13" t="s">
        <v>85</v>
      </c>
    </row>
    <row r="736" s="11" customFormat="1" ht="25.92" customHeight="1">
      <c r="A736" s="11"/>
      <c r="B736" s="189"/>
      <c r="C736" s="190"/>
      <c r="D736" s="191" t="s">
        <v>76</v>
      </c>
      <c r="E736" s="192" t="s">
        <v>1459</v>
      </c>
      <c r="F736" s="192" t="s">
        <v>1460</v>
      </c>
      <c r="G736" s="190"/>
      <c r="H736" s="190"/>
      <c r="I736" s="193"/>
      <c r="J736" s="194">
        <f>BK736</f>
        <v>0</v>
      </c>
      <c r="K736" s="190"/>
      <c r="L736" s="195"/>
      <c r="M736" s="196"/>
      <c r="N736" s="197"/>
      <c r="O736" s="197"/>
      <c r="P736" s="198">
        <f>SUM(P737:P788)</f>
        <v>0</v>
      </c>
      <c r="Q736" s="197"/>
      <c r="R736" s="198">
        <f>SUM(R737:R788)</f>
        <v>0</v>
      </c>
      <c r="S736" s="197"/>
      <c r="T736" s="199">
        <f>SUM(T737:T788)</f>
        <v>0</v>
      </c>
      <c r="U736" s="11"/>
      <c r="V736" s="11"/>
      <c r="W736" s="11"/>
      <c r="X736" s="11"/>
      <c r="Y736" s="11"/>
      <c r="Z736" s="11"/>
      <c r="AA736" s="11"/>
      <c r="AB736" s="11"/>
      <c r="AC736" s="11"/>
      <c r="AD736" s="11"/>
      <c r="AE736" s="11"/>
      <c r="AR736" s="200" t="s">
        <v>85</v>
      </c>
      <c r="AT736" s="201" t="s">
        <v>76</v>
      </c>
      <c r="AU736" s="201" t="s">
        <v>77</v>
      </c>
      <c r="AY736" s="200" t="s">
        <v>130</v>
      </c>
      <c r="BK736" s="202">
        <f>SUM(BK737:BK788)</f>
        <v>0</v>
      </c>
    </row>
    <row r="737" s="2" customFormat="1" ht="37.8" customHeight="1">
      <c r="A737" s="34"/>
      <c r="B737" s="35"/>
      <c r="C737" s="203" t="s">
        <v>771</v>
      </c>
      <c r="D737" s="203" t="s">
        <v>131</v>
      </c>
      <c r="E737" s="204" t="s">
        <v>1461</v>
      </c>
      <c r="F737" s="205" t="s">
        <v>1462</v>
      </c>
      <c r="G737" s="206" t="s">
        <v>134</v>
      </c>
      <c r="H737" s="207">
        <v>5</v>
      </c>
      <c r="I737" s="208"/>
      <c r="J737" s="209">
        <f>ROUND(I737*H737,2)</f>
        <v>0</v>
      </c>
      <c r="K737" s="210"/>
      <c r="L737" s="211"/>
      <c r="M737" s="212" t="s">
        <v>1</v>
      </c>
      <c r="N737" s="213" t="s">
        <v>42</v>
      </c>
      <c r="O737" s="87"/>
      <c r="P737" s="214">
        <f>O737*H737</f>
        <v>0</v>
      </c>
      <c r="Q737" s="214">
        <v>0</v>
      </c>
      <c r="R737" s="214">
        <f>Q737*H737</f>
        <v>0</v>
      </c>
      <c r="S737" s="214">
        <v>0</v>
      </c>
      <c r="T737" s="215">
        <f>S737*H737</f>
        <v>0</v>
      </c>
      <c r="U737" s="34"/>
      <c r="V737" s="34"/>
      <c r="W737" s="34"/>
      <c r="X737" s="34"/>
      <c r="Y737" s="34"/>
      <c r="Z737" s="34"/>
      <c r="AA737" s="34"/>
      <c r="AB737" s="34"/>
      <c r="AC737" s="34"/>
      <c r="AD737" s="34"/>
      <c r="AE737" s="34"/>
      <c r="AR737" s="216" t="s">
        <v>135</v>
      </c>
      <c r="AT737" s="216" t="s">
        <v>131</v>
      </c>
      <c r="AU737" s="216" t="s">
        <v>85</v>
      </c>
      <c r="AY737" s="13" t="s">
        <v>130</v>
      </c>
      <c r="BE737" s="217">
        <f>IF(N737="základní",J737,0)</f>
        <v>0</v>
      </c>
      <c r="BF737" s="217">
        <f>IF(N737="snížená",J737,0)</f>
        <v>0</v>
      </c>
      <c r="BG737" s="217">
        <f>IF(N737="zákl. přenesená",J737,0)</f>
        <v>0</v>
      </c>
      <c r="BH737" s="217">
        <f>IF(N737="sníž. přenesená",J737,0)</f>
        <v>0</v>
      </c>
      <c r="BI737" s="217">
        <f>IF(N737="nulová",J737,0)</f>
        <v>0</v>
      </c>
      <c r="BJ737" s="13" t="s">
        <v>85</v>
      </c>
      <c r="BK737" s="217">
        <f>ROUND(I737*H737,2)</f>
        <v>0</v>
      </c>
      <c r="BL737" s="13" t="s">
        <v>136</v>
      </c>
      <c r="BM737" s="216" t="s">
        <v>1463</v>
      </c>
    </row>
    <row r="738" s="2" customFormat="1">
      <c r="A738" s="34"/>
      <c r="B738" s="35"/>
      <c r="C738" s="36"/>
      <c r="D738" s="218" t="s">
        <v>137</v>
      </c>
      <c r="E738" s="36"/>
      <c r="F738" s="219" t="s">
        <v>1464</v>
      </c>
      <c r="G738" s="36"/>
      <c r="H738" s="36"/>
      <c r="I738" s="220"/>
      <c r="J738" s="36"/>
      <c r="K738" s="36"/>
      <c r="L738" s="40"/>
      <c r="M738" s="221"/>
      <c r="N738" s="222"/>
      <c r="O738" s="87"/>
      <c r="P738" s="87"/>
      <c r="Q738" s="87"/>
      <c r="R738" s="87"/>
      <c r="S738" s="87"/>
      <c r="T738" s="88"/>
      <c r="U738" s="34"/>
      <c r="V738" s="34"/>
      <c r="W738" s="34"/>
      <c r="X738" s="34"/>
      <c r="Y738" s="34"/>
      <c r="Z738" s="34"/>
      <c r="AA738" s="34"/>
      <c r="AB738" s="34"/>
      <c r="AC738" s="34"/>
      <c r="AD738" s="34"/>
      <c r="AE738" s="34"/>
      <c r="AT738" s="13" t="s">
        <v>137</v>
      </c>
      <c r="AU738" s="13" t="s">
        <v>85</v>
      </c>
    </row>
    <row r="739" s="2" customFormat="1" ht="44.25" customHeight="1">
      <c r="A739" s="34"/>
      <c r="B739" s="35"/>
      <c r="C739" s="203" t="s">
        <v>1465</v>
      </c>
      <c r="D739" s="203" t="s">
        <v>131</v>
      </c>
      <c r="E739" s="204" t="s">
        <v>1466</v>
      </c>
      <c r="F739" s="205" t="s">
        <v>1467</v>
      </c>
      <c r="G739" s="206" t="s">
        <v>134</v>
      </c>
      <c r="H739" s="207">
        <v>3</v>
      </c>
      <c r="I739" s="208"/>
      <c r="J739" s="209">
        <f>ROUND(I739*H739,2)</f>
        <v>0</v>
      </c>
      <c r="K739" s="210"/>
      <c r="L739" s="211"/>
      <c r="M739" s="212" t="s">
        <v>1</v>
      </c>
      <c r="N739" s="213" t="s">
        <v>42</v>
      </c>
      <c r="O739" s="87"/>
      <c r="P739" s="214">
        <f>O739*H739</f>
        <v>0</v>
      </c>
      <c r="Q739" s="214">
        <v>0</v>
      </c>
      <c r="R739" s="214">
        <f>Q739*H739</f>
        <v>0</v>
      </c>
      <c r="S739" s="214">
        <v>0</v>
      </c>
      <c r="T739" s="215">
        <f>S739*H739</f>
        <v>0</v>
      </c>
      <c r="U739" s="34"/>
      <c r="V739" s="34"/>
      <c r="W739" s="34"/>
      <c r="X739" s="34"/>
      <c r="Y739" s="34"/>
      <c r="Z739" s="34"/>
      <c r="AA739" s="34"/>
      <c r="AB739" s="34"/>
      <c r="AC739" s="34"/>
      <c r="AD739" s="34"/>
      <c r="AE739" s="34"/>
      <c r="AR739" s="216" t="s">
        <v>135</v>
      </c>
      <c r="AT739" s="216" t="s">
        <v>131</v>
      </c>
      <c r="AU739" s="216" t="s">
        <v>85</v>
      </c>
      <c r="AY739" s="13" t="s">
        <v>130</v>
      </c>
      <c r="BE739" s="217">
        <f>IF(N739="základní",J739,0)</f>
        <v>0</v>
      </c>
      <c r="BF739" s="217">
        <f>IF(N739="snížená",J739,0)</f>
        <v>0</v>
      </c>
      <c r="BG739" s="217">
        <f>IF(N739="zákl. přenesená",J739,0)</f>
        <v>0</v>
      </c>
      <c r="BH739" s="217">
        <f>IF(N739="sníž. přenesená",J739,0)</f>
        <v>0</v>
      </c>
      <c r="BI739" s="217">
        <f>IF(N739="nulová",J739,0)</f>
        <v>0</v>
      </c>
      <c r="BJ739" s="13" t="s">
        <v>85</v>
      </c>
      <c r="BK739" s="217">
        <f>ROUND(I739*H739,2)</f>
        <v>0</v>
      </c>
      <c r="BL739" s="13" t="s">
        <v>136</v>
      </c>
      <c r="BM739" s="216" t="s">
        <v>1468</v>
      </c>
    </row>
    <row r="740" s="2" customFormat="1">
      <c r="A740" s="34"/>
      <c r="B740" s="35"/>
      <c r="C740" s="36"/>
      <c r="D740" s="218" t="s">
        <v>137</v>
      </c>
      <c r="E740" s="36"/>
      <c r="F740" s="219" t="s">
        <v>1469</v>
      </c>
      <c r="G740" s="36"/>
      <c r="H740" s="36"/>
      <c r="I740" s="220"/>
      <c r="J740" s="36"/>
      <c r="K740" s="36"/>
      <c r="L740" s="40"/>
      <c r="M740" s="221"/>
      <c r="N740" s="222"/>
      <c r="O740" s="87"/>
      <c r="P740" s="87"/>
      <c r="Q740" s="87"/>
      <c r="R740" s="87"/>
      <c r="S740" s="87"/>
      <c r="T740" s="88"/>
      <c r="U740" s="34"/>
      <c r="V740" s="34"/>
      <c r="W740" s="34"/>
      <c r="X740" s="34"/>
      <c r="Y740" s="34"/>
      <c r="Z740" s="34"/>
      <c r="AA740" s="34"/>
      <c r="AB740" s="34"/>
      <c r="AC740" s="34"/>
      <c r="AD740" s="34"/>
      <c r="AE740" s="34"/>
      <c r="AT740" s="13" t="s">
        <v>137</v>
      </c>
      <c r="AU740" s="13" t="s">
        <v>85</v>
      </c>
    </row>
    <row r="741" s="2" customFormat="1" ht="33" customHeight="1">
      <c r="A741" s="34"/>
      <c r="B741" s="35"/>
      <c r="C741" s="203" t="s">
        <v>774</v>
      </c>
      <c r="D741" s="203" t="s">
        <v>131</v>
      </c>
      <c r="E741" s="204" t="s">
        <v>1470</v>
      </c>
      <c r="F741" s="205" t="s">
        <v>1471</v>
      </c>
      <c r="G741" s="206" t="s">
        <v>134</v>
      </c>
      <c r="H741" s="207">
        <v>20</v>
      </c>
      <c r="I741" s="208"/>
      <c r="J741" s="209">
        <f>ROUND(I741*H741,2)</f>
        <v>0</v>
      </c>
      <c r="K741" s="210"/>
      <c r="L741" s="211"/>
      <c r="M741" s="212" t="s">
        <v>1</v>
      </c>
      <c r="N741" s="213" t="s">
        <v>42</v>
      </c>
      <c r="O741" s="87"/>
      <c r="P741" s="214">
        <f>O741*H741</f>
        <v>0</v>
      </c>
      <c r="Q741" s="214">
        <v>0</v>
      </c>
      <c r="R741" s="214">
        <f>Q741*H741</f>
        <v>0</v>
      </c>
      <c r="S741" s="214">
        <v>0</v>
      </c>
      <c r="T741" s="215">
        <f>S741*H741</f>
        <v>0</v>
      </c>
      <c r="U741" s="34"/>
      <c r="V741" s="34"/>
      <c r="W741" s="34"/>
      <c r="X741" s="34"/>
      <c r="Y741" s="34"/>
      <c r="Z741" s="34"/>
      <c r="AA741" s="34"/>
      <c r="AB741" s="34"/>
      <c r="AC741" s="34"/>
      <c r="AD741" s="34"/>
      <c r="AE741" s="34"/>
      <c r="AR741" s="216" t="s">
        <v>135</v>
      </c>
      <c r="AT741" s="216" t="s">
        <v>131</v>
      </c>
      <c r="AU741" s="216" t="s">
        <v>85</v>
      </c>
      <c r="AY741" s="13" t="s">
        <v>130</v>
      </c>
      <c r="BE741" s="217">
        <f>IF(N741="základní",J741,0)</f>
        <v>0</v>
      </c>
      <c r="BF741" s="217">
        <f>IF(N741="snížená",J741,0)</f>
        <v>0</v>
      </c>
      <c r="BG741" s="217">
        <f>IF(N741="zákl. přenesená",J741,0)</f>
        <v>0</v>
      </c>
      <c r="BH741" s="217">
        <f>IF(N741="sníž. přenesená",J741,0)</f>
        <v>0</v>
      </c>
      <c r="BI741" s="217">
        <f>IF(N741="nulová",J741,0)</f>
        <v>0</v>
      </c>
      <c r="BJ741" s="13" t="s">
        <v>85</v>
      </c>
      <c r="BK741" s="217">
        <f>ROUND(I741*H741,2)</f>
        <v>0</v>
      </c>
      <c r="BL741" s="13" t="s">
        <v>136</v>
      </c>
      <c r="BM741" s="216" t="s">
        <v>1472</v>
      </c>
    </row>
    <row r="742" s="2" customFormat="1">
      <c r="A742" s="34"/>
      <c r="B742" s="35"/>
      <c r="C742" s="36"/>
      <c r="D742" s="218" t="s">
        <v>137</v>
      </c>
      <c r="E742" s="36"/>
      <c r="F742" s="219" t="s">
        <v>1473</v>
      </c>
      <c r="G742" s="36"/>
      <c r="H742" s="36"/>
      <c r="I742" s="220"/>
      <c r="J742" s="36"/>
      <c r="K742" s="36"/>
      <c r="L742" s="40"/>
      <c r="M742" s="221"/>
      <c r="N742" s="222"/>
      <c r="O742" s="87"/>
      <c r="P742" s="87"/>
      <c r="Q742" s="87"/>
      <c r="R742" s="87"/>
      <c r="S742" s="87"/>
      <c r="T742" s="88"/>
      <c r="U742" s="34"/>
      <c r="V742" s="34"/>
      <c r="W742" s="34"/>
      <c r="X742" s="34"/>
      <c r="Y742" s="34"/>
      <c r="Z742" s="34"/>
      <c r="AA742" s="34"/>
      <c r="AB742" s="34"/>
      <c r="AC742" s="34"/>
      <c r="AD742" s="34"/>
      <c r="AE742" s="34"/>
      <c r="AT742" s="13" t="s">
        <v>137</v>
      </c>
      <c r="AU742" s="13" t="s">
        <v>85</v>
      </c>
    </row>
    <row r="743" s="2" customFormat="1" ht="33" customHeight="1">
      <c r="A743" s="34"/>
      <c r="B743" s="35"/>
      <c r="C743" s="203" t="s">
        <v>1474</v>
      </c>
      <c r="D743" s="203" t="s">
        <v>131</v>
      </c>
      <c r="E743" s="204" t="s">
        <v>1475</v>
      </c>
      <c r="F743" s="205" t="s">
        <v>1476</v>
      </c>
      <c r="G743" s="206" t="s">
        <v>134</v>
      </c>
      <c r="H743" s="207">
        <v>30</v>
      </c>
      <c r="I743" s="208"/>
      <c r="J743" s="209">
        <f>ROUND(I743*H743,2)</f>
        <v>0</v>
      </c>
      <c r="K743" s="210"/>
      <c r="L743" s="211"/>
      <c r="M743" s="212" t="s">
        <v>1</v>
      </c>
      <c r="N743" s="213" t="s">
        <v>42</v>
      </c>
      <c r="O743" s="87"/>
      <c r="P743" s="214">
        <f>O743*H743</f>
        <v>0</v>
      </c>
      <c r="Q743" s="214">
        <v>0</v>
      </c>
      <c r="R743" s="214">
        <f>Q743*H743</f>
        <v>0</v>
      </c>
      <c r="S743" s="214">
        <v>0</v>
      </c>
      <c r="T743" s="215">
        <f>S743*H743</f>
        <v>0</v>
      </c>
      <c r="U743" s="34"/>
      <c r="V743" s="34"/>
      <c r="W743" s="34"/>
      <c r="X743" s="34"/>
      <c r="Y743" s="34"/>
      <c r="Z743" s="34"/>
      <c r="AA743" s="34"/>
      <c r="AB743" s="34"/>
      <c r="AC743" s="34"/>
      <c r="AD743" s="34"/>
      <c r="AE743" s="34"/>
      <c r="AR743" s="216" t="s">
        <v>135</v>
      </c>
      <c r="AT743" s="216" t="s">
        <v>131</v>
      </c>
      <c r="AU743" s="216" t="s">
        <v>85</v>
      </c>
      <c r="AY743" s="13" t="s">
        <v>130</v>
      </c>
      <c r="BE743" s="217">
        <f>IF(N743="základní",J743,0)</f>
        <v>0</v>
      </c>
      <c r="BF743" s="217">
        <f>IF(N743="snížená",J743,0)</f>
        <v>0</v>
      </c>
      <c r="BG743" s="217">
        <f>IF(N743="zákl. přenesená",J743,0)</f>
        <v>0</v>
      </c>
      <c r="BH743" s="217">
        <f>IF(N743="sníž. přenesená",J743,0)</f>
        <v>0</v>
      </c>
      <c r="BI743" s="217">
        <f>IF(N743="nulová",J743,0)</f>
        <v>0</v>
      </c>
      <c r="BJ743" s="13" t="s">
        <v>85</v>
      </c>
      <c r="BK743" s="217">
        <f>ROUND(I743*H743,2)</f>
        <v>0</v>
      </c>
      <c r="BL743" s="13" t="s">
        <v>136</v>
      </c>
      <c r="BM743" s="216" t="s">
        <v>1477</v>
      </c>
    </row>
    <row r="744" s="2" customFormat="1">
      <c r="A744" s="34"/>
      <c r="B744" s="35"/>
      <c r="C744" s="36"/>
      <c r="D744" s="218" t="s">
        <v>137</v>
      </c>
      <c r="E744" s="36"/>
      <c r="F744" s="219" t="s">
        <v>1478</v>
      </c>
      <c r="G744" s="36"/>
      <c r="H744" s="36"/>
      <c r="I744" s="220"/>
      <c r="J744" s="36"/>
      <c r="K744" s="36"/>
      <c r="L744" s="40"/>
      <c r="M744" s="221"/>
      <c r="N744" s="222"/>
      <c r="O744" s="87"/>
      <c r="P744" s="87"/>
      <c r="Q744" s="87"/>
      <c r="R744" s="87"/>
      <c r="S744" s="87"/>
      <c r="T744" s="88"/>
      <c r="U744" s="34"/>
      <c r="V744" s="34"/>
      <c r="W744" s="34"/>
      <c r="X744" s="34"/>
      <c r="Y744" s="34"/>
      <c r="Z744" s="34"/>
      <c r="AA744" s="34"/>
      <c r="AB744" s="34"/>
      <c r="AC744" s="34"/>
      <c r="AD744" s="34"/>
      <c r="AE744" s="34"/>
      <c r="AT744" s="13" t="s">
        <v>137</v>
      </c>
      <c r="AU744" s="13" t="s">
        <v>85</v>
      </c>
    </row>
    <row r="745" s="2" customFormat="1" ht="33" customHeight="1">
      <c r="A745" s="34"/>
      <c r="B745" s="35"/>
      <c r="C745" s="203" t="s">
        <v>779</v>
      </c>
      <c r="D745" s="203" t="s">
        <v>131</v>
      </c>
      <c r="E745" s="204" t="s">
        <v>1479</v>
      </c>
      <c r="F745" s="205" t="s">
        <v>1480</v>
      </c>
      <c r="G745" s="206" t="s">
        <v>134</v>
      </c>
      <c r="H745" s="207">
        <v>40</v>
      </c>
      <c r="I745" s="208"/>
      <c r="J745" s="209">
        <f>ROUND(I745*H745,2)</f>
        <v>0</v>
      </c>
      <c r="K745" s="210"/>
      <c r="L745" s="211"/>
      <c r="M745" s="212" t="s">
        <v>1</v>
      </c>
      <c r="N745" s="213" t="s">
        <v>42</v>
      </c>
      <c r="O745" s="87"/>
      <c r="P745" s="214">
        <f>O745*H745</f>
        <v>0</v>
      </c>
      <c r="Q745" s="214">
        <v>0</v>
      </c>
      <c r="R745" s="214">
        <f>Q745*H745</f>
        <v>0</v>
      </c>
      <c r="S745" s="214">
        <v>0</v>
      </c>
      <c r="T745" s="215">
        <f>S745*H745</f>
        <v>0</v>
      </c>
      <c r="U745" s="34"/>
      <c r="V745" s="34"/>
      <c r="W745" s="34"/>
      <c r="X745" s="34"/>
      <c r="Y745" s="34"/>
      <c r="Z745" s="34"/>
      <c r="AA745" s="34"/>
      <c r="AB745" s="34"/>
      <c r="AC745" s="34"/>
      <c r="AD745" s="34"/>
      <c r="AE745" s="34"/>
      <c r="AR745" s="216" t="s">
        <v>135</v>
      </c>
      <c r="AT745" s="216" t="s">
        <v>131</v>
      </c>
      <c r="AU745" s="216" t="s">
        <v>85</v>
      </c>
      <c r="AY745" s="13" t="s">
        <v>130</v>
      </c>
      <c r="BE745" s="217">
        <f>IF(N745="základní",J745,0)</f>
        <v>0</v>
      </c>
      <c r="BF745" s="217">
        <f>IF(N745="snížená",J745,0)</f>
        <v>0</v>
      </c>
      <c r="BG745" s="217">
        <f>IF(N745="zákl. přenesená",J745,0)</f>
        <v>0</v>
      </c>
      <c r="BH745" s="217">
        <f>IF(N745="sníž. přenesená",J745,0)</f>
        <v>0</v>
      </c>
      <c r="BI745" s="217">
        <f>IF(N745="nulová",J745,0)</f>
        <v>0</v>
      </c>
      <c r="BJ745" s="13" t="s">
        <v>85</v>
      </c>
      <c r="BK745" s="217">
        <f>ROUND(I745*H745,2)</f>
        <v>0</v>
      </c>
      <c r="BL745" s="13" t="s">
        <v>136</v>
      </c>
      <c r="BM745" s="216" t="s">
        <v>1481</v>
      </c>
    </row>
    <row r="746" s="2" customFormat="1">
      <c r="A746" s="34"/>
      <c r="B746" s="35"/>
      <c r="C746" s="36"/>
      <c r="D746" s="218" t="s">
        <v>137</v>
      </c>
      <c r="E746" s="36"/>
      <c r="F746" s="219" t="s">
        <v>1482</v>
      </c>
      <c r="G746" s="36"/>
      <c r="H746" s="36"/>
      <c r="I746" s="220"/>
      <c r="J746" s="36"/>
      <c r="K746" s="36"/>
      <c r="L746" s="40"/>
      <c r="M746" s="221"/>
      <c r="N746" s="222"/>
      <c r="O746" s="87"/>
      <c r="P746" s="87"/>
      <c r="Q746" s="87"/>
      <c r="R746" s="87"/>
      <c r="S746" s="87"/>
      <c r="T746" s="88"/>
      <c r="U746" s="34"/>
      <c r="V746" s="34"/>
      <c r="W746" s="34"/>
      <c r="X746" s="34"/>
      <c r="Y746" s="34"/>
      <c r="Z746" s="34"/>
      <c r="AA746" s="34"/>
      <c r="AB746" s="34"/>
      <c r="AC746" s="34"/>
      <c r="AD746" s="34"/>
      <c r="AE746" s="34"/>
      <c r="AT746" s="13" t="s">
        <v>137</v>
      </c>
      <c r="AU746" s="13" t="s">
        <v>85</v>
      </c>
    </row>
    <row r="747" s="2" customFormat="1" ht="33" customHeight="1">
      <c r="A747" s="34"/>
      <c r="B747" s="35"/>
      <c r="C747" s="203" t="s">
        <v>1483</v>
      </c>
      <c r="D747" s="203" t="s">
        <v>131</v>
      </c>
      <c r="E747" s="204" t="s">
        <v>1484</v>
      </c>
      <c r="F747" s="205" t="s">
        <v>1485</v>
      </c>
      <c r="G747" s="206" t="s">
        <v>134</v>
      </c>
      <c r="H747" s="207">
        <v>20</v>
      </c>
      <c r="I747" s="208"/>
      <c r="J747" s="209">
        <f>ROUND(I747*H747,2)</f>
        <v>0</v>
      </c>
      <c r="K747" s="210"/>
      <c r="L747" s="211"/>
      <c r="M747" s="212" t="s">
        <v>1</v>
      </c>
      <c r="N747" s="213" t="s">
        <v>42</v>
      </c>
      <c r="O747" s="87"/>
      <c r="P747" s="214">
        <f>O747*H747</f>
        <v>0</v>
      </c>
      <c r="Q747" s="214">
        <v>0</v>
      </c>
      <c r="R747" s="214">
        <f>Q747*H747</f>
        <v>0</v>
      </c>
      <c r="S747" s="214">
        <v>0</v>
      </c>
      <c r="T747" s="215">
        <f>S747*H747</f>
        <v>0</v>
      </c>
      <c r="U747" s="34"/>
      <c r="V747" s="34"/>
      <c r="W747" s="34"/>
      <c r="X747" s="34"/>
      <c r="Y747" s="34"/>
      <c r="Z747" s="34"/>
      <c r="AA747" s="34"/>
      <c r="AB747" s="34"/>
      <c r="AC747" s="34"/>
      <c r="AD747" s="34"/>
      <c r="AE747" s="34"/>
      <c r="AR747" s="216" t="s">
        <v>135</v>
      </c>
      <c r="AT747" s="216" t="s">
        <v>131</v>
      </c>
      <c r="AU747" s="216" t="s">
        <v>85</v>
      </c>
      <c r="AY747" s="13" t="s">
        <v>130</v>
      </c>
      <c r="BE747" s="217">
        <f>IF(N747="základní",J747,0)</f>
        <v>0</v>
      </c>
      <c r="BF747" s="217">
        <f>IF(N747="snížená",J747,0)</f>
        <v>0</v>
      </c>
      <c r="BG747" s="217">
        <f>IF(N747="zákl. přenesená",J747,0)</f>
        <v>0</v>
      </c>
      <c r="BH747" s="217">
        <f>IF(N747="sníž. přenesená",J747,0)</f>
        <v>0</v>
      </c>
      <c r="BI747" s="217">
        <f>IF(N747="nulová",J747,0)</f>
        <v>0</v>
      </c>
      <c r="BJ747" s="13" t="s">
        <v>85</v>
      </c>
      <c r="BK747" s="217">
        <f>ROUND(I747*H747,2)</f>
        <v>0</v>
      </c>
      <c r="BL747" s="13" t="s">
        <v>136</v>
      </c>
      <c r="BM747" s="216" t="s">
        <v>1486</v>
      </c>
    </row>
    <row r="748" s="2" customFormat="1">
      <c r="A748" s="34"/>
      <c r="B748" s="35"/>
      <c r="C748" s="36"/>
      <c r="D748" s="218" t="s">
        <v>137</v>
      </c>
      <c r="E748" s="36"/>
      <c r="F748" s="219" t="s">
        <v>1487</v>
      </c>
      <c r="G748" s="36"/>
      <c r="H748" s="36"/>
      <c r="I748" s="220"/>
      <c r="J748" s="36"/>
      <c r="K748" s="36"/>
      <c r="L748" s="40"/>
      <c r="M748" s="221"/>
      <c r="N748" s="222"/>
      <c r="O748" s="87"/>
      <c r="P748" s="87"/>
      <c r="Q748" s="87"/>
      <c r="R748" s="87"/>
      <c r="S748" s="87"/>
      <c r="T748" s="88"/>
      <c r="U748" s="34"/>
      <c r="V748" s="34"/>
      <c r="W748" s="34"/>
      <c r="X748" s="34"/>
      <c r="Y748" s="34"/>
      <c r="Z748" s="34"/>
      <c r="AA748" s="34"/>
      <c r="AB748" s="34"/>
      <c r="AC748" s="34"/>
      <c r="AD748" s="34"/>
      <c r="AE748" s="34"/>
      <c r="AT748" s="13" t="s">
        <v>137</v>
      </c>
      <c r="AU748" s="13" t="s">
        <v>85</v>
      </c>
    </row>
    <row r="749" s="2" customFormat="1" ht="33" customHeight="1">
      <c r="A749" s="34"/>
      <c r="B749" s="35"/>
      <c r="C749" s="203" t="s">
        <v>782</v>
      </c>
      <c r="D749" s="203" t="s">
        <v>131</v>
      </c>
      <c r="E749" s="204" t="s">
        <v>1488</v>
      </c>
      <c r="F749" s="205" t="s">
        <v>1489</v>
      </c>
      <c r="G749" s="206" t="s">
        <v>134</v>
      </c>
      <c r="H749" s="207">
        <v>30</v>
      </c>
      <c r="I749" s="208"/>
      <c r="J749" s="209">
        <f>ROUND(I749*H749,2)</f>
        <v>0</v>
      </c>
      <c r="K749" s="210"/>
      <c r="L749" s="211"/>
      <c r="M749" s="212" t="s">
        <v>1</v>
      </c>
      <c r="N749" s="213" t="s">
        <v>42</v>
      </c>
      <c r="O749" s="87"/>
      <c r="P749" s="214">
        <f>O749*H749</f>
        <v>0</v>
      </c>
      <c r="Q749" s="214">
        <v>0</v>
      </c>
      <c r="R749" s="214">
        <f>Q749*H749</f>
        <v>0</v>
      </c>
      <c r="S749" s="214">
        <v>0</v>
      </c>
      <c r="T749" s="215">
        <f>S749*H749</f>
        <v>0</v>
      </c>
      <c r="U749" s="34"/>
      <c r="V749" s="34"/>
      <c r="W749" s="34"/>
      <c r="X749" s="34"/>
      <c r="Y749" s="34"/>
      <c r="Z749" s="34"/>
      <c r="AA749" s="34"/>
      <c r="AB749" s="34"/>
      <c r="AC749" s="34"/>
      <c r="AD749" s="34"/>
      <c r="AE749" s="34"/>
      <c r="AR749" s="216" t="s">
        <v>135</v>
      </c>
      <c r="AT749" s="216" t="s">
        <v>131</v>
      </c>
      <c r="AU749" s="216" t="s">
        <v>85</v>
      </c>
      <c r="AY749" s="13" t="s">
        <v>130</v>
      </c>
      <c r="BE749" s="217">
        <f>IF(N749="základní",J749,0)</f>
        <v>0</v>
      </c>
      <c r="BF749" s="217">
        <f>IF(N749="snížená",J749,0)</f>
        <v>0</v>
      </c>
      <c r="BG749" s="217">
        <f>IF(N749="zákl. přenesená",J749,0)</f>
        <v>0</v>
      </c>
      <c r="BH749" s="217">
        <f>IF(N749="sníž. přenesená",J749,0)</f>
        <v>0</v>
      </c>
      <c r="BI749" s="217">
        <f>IF(N749="nulová",J749,0)</f>
        <v>0</v>
      </c>
      <c r="BJ749" s="13" t="s">
        <v>85</v>
      </c>
      <c r="BK749" s="217">
        <f>ROUND(I749*H749,2)</f>
        <v>0</v>
      </c>
      <c r="BL749" s="13" t="s">
        <v>136</v>
      </c>
      <c r="BM749" s="216" t="s">
        <v>1490</v>
      </c>
    </row>
    <row r="750" s="2" customFormat="1">
      <c r="A750" s="34"/>
      <c r="B750" s="35"/>
      <c r="C750" s="36"/>
      <c r="D750" s="218" t="s">
        <v>137</v>
      </c>
      <c r="E750" s="36"/>
      <c r="F750" s="219" t="s">
        <v>1491</v>
      </c>
      <c r="G750" s="36"/>
      <c r="H750" s="36"/>
      <c r="I750" s="220"/>
      <c r="J750" s="36"/>
      <c r="K750" s="36"/>
      <c r="L750" s="40"/>
      <c r="M750" s="221"/>
      <c r="N750" s="222"/>
      <c r="O750" s="87"/>
      <c r="P750" s="87"/>
      <c r="Q750" s="87"/>
      <c r="R750" s="87"/>
      <c r="S750" s="87"/>
      <c r="T750" s="88"/>
      <c r="U750" s="34"/>
      <c r="V750" s="34"/>
      <c r="W750" s="34"/>
      <c r="X750" s="34"/>
      <c r="Y750" s="34"/>
      <c r="Z750" s="34"/>
      <c r="AA750" s="34"/>
      <c r="AB750" s="34"/>
      <c r="AC750" s="34"/>
      <c r="AD750" s="34"/>
      <c r="AE750" s="34"/>
      <c r="AT750" s="13" t="s">
        <v>137</v>
      </c>
      <c r="AU750" s="13" t="s">
        <v>85</v>
      </c>
    </row>
    <row r="751" s="2" customFormat="1" ht="16.5" customHeight="1">
      <c r="A751" s="34"/>
      <c r="B751" s="35"/>
      <c r="C751" s="203" t="s">
        <v>1492</v>
      </c>
      <c r="D751" s="203" t="s">
        <v>131</v>
      </c>
      <c r="E751" s="204" t="s">
        <v>1493</v>
      </c>
      <c r="F751" s="205" t="s">
        <v>1494</v>
      </c>
      <c r="G751" s="206" t="s">
        <v>134</v>
      </c>
      <c r="H751" s="207">
        <v>8</v>
      </c>
      <c r="I751" s="208"/>
      <c r="J751" s="209">
        <f>ROUND(I751*H751,2)</f>
        <v>0</v>
      </c>
      <c r="K751" s="210"/>
      <c r="L751" s="211"/>
      <c r="M751" s="212" t="s">
        <v>1</v>
      </c>
      <c r="N751" s="213" t="s">
        <v>42</v>
      </c>
      <c r="O751" s="87"/>
      <c r="P751" s="214">
        <f>O751*H751</f>
        <v>0</v>
      </c>
      <c r="Q751" s="214">
        <v>0</v>
      </c>
      <c r="R751" s="214">
        <f>Q751*H751</f>
        <v>0</v>
      </c>
      <c r="S751" s="214">
        <v>0</v>
      </c>
      <c r="T751" s="215">
        <f>S751*H751</f>
        <v>0</v>
      </c>
      <c r="U751" s="34"/>
      <c r="V751" s="34"/>
      <c r="W751" s="34"/>
      <c r="X751" s="34"/>
      <c r="Y751" s="34"/>
      <c r="Z751" s="34"/>
      <c r="AA751" s="34"/>
      <c r="AB751" s="34"/>
      <c r="AC751" s="34"/>
      <c r="AD751" s="34"/>
      <c r="AE751" s="34"/>
      <c r="AR751" s="216" t="s">
        <v>135</v>
      </c>
      <c r="AT751" s="216" t="s">
        <v>131</v>
      </c>
      <c r="AU751" s="216" t="s">
        <v>85</v>
      </c>
      <c r="AY751" s="13" t="s">
        <v>130</v>
      </c>
      <c r="BE751" s="217">
        <f>IF(N751="základní",J751,0)</f>
        <v>0</v>
      </c>
      <c r="BF751" s="217">
        <f>IF(N751="snížená",J751,0)</f>
        <v>0</v>
      </c>
      <c r="BG751" s="217">
        <f>IF(N751="zákl. přenesená",J751,0)</f>
        <v>0</v>
      </c>
      <c r="BH751" s="217">
        <f>IF(N751="sníž. přenesená",J751,0)</f>
        <v>0</v>
      </c>
      <c r="BI751" s="217">
        <f>IF(N751="nulová",J751,0)</f>
        <v>0</v>
      </c>
      <c r="BJ751" s="13" t="s">
        <v>85</v>
      </c>
      <c r="BK751" s="217">
        <f>ROUND(I751*H751,2)</f>
        <v>0</v>
      </c>
      <c r="BL751" s="13" t="s">
        <v>136</v>
      </c>
      <c r="BM751" s="216" t="s">
        <v>1495</v>
      </c>
    </row>
    <row r="752" s="2" customFormat="1">
      <c r="A752" s="34"/>
      <c r="B752" s="35"/>
      <c r="C752" s="36"/>
      <c r="D752" s="218" t="s">
        <v>137</v>
      </c>
      <c r="E752" s="36"/>
      <c r="F752" s="219" t="s">
        <v>1496</v>
      </c>
      <c r="G752" s="36"/>
      <c r="H752" s="36"/>
      <c r="I752" s="220"/>
      <c r="J752" s="36"/>
      <c r="K752" s="36"/>
      <c r="L752" s="40"/>
      <c r="M752" s="221"/>
      <c r="N752" s="222"/>
      <c r="O752" s="87"/>
      <c r="P752" s="87"/>
      <c r="Q752" s="87"/>
      <c r="R752" s="87"/>
      <c r="S752" s="87"/>
      <c r="T752" s="88"/>
      <c r="U752" s="34"/>
      <c r="V752" s="34"/>
      <c r="W752" s="34"/>
      <c r="X752" s="34"/>
      <c r="Y752" s="34"/>
      <c r="Z752" s="34"/>
      <c r="AA752" s="34"/>
      <c r="AB752" s="34"/>
      <c r="AC752" s="34"/>
      <c r="AD752" s="34"/>
      <c r="AE752" s="34"/>
      <c r="AT752" s="13" t="s">
        <v>137</v>
      </c>
      <c r="AU752" s="13" t="s">
        <v>85</v>
      </c>
    </row>
    <row r="753" s="2" customFormat="1" ht="16.5" customHeight="1">
      <c r="A753" s="34"/>
      <c r="B753" s="35"/>
      <c r="C753" s="203" t="s">
        <v>787</v>
      </c>
      <c r="D753" s="203" t="s">
        <v>131</v>
      </c>
      <c r="E753" s="204" t="s">
        <v>1497</v>
      </c>
      <c r="F753" s="205" t="s">
        <v>1498</v>
      </c>
      <c r="G753" s="206" t="s">
        <v>134</v>
      </c>
      <c r="H753" s="207">
        <v>5</v>
      </c>
      <c r="I753" s="208"/>
      <c r="J753" s="209">
        <f>ROUND(I753*H753,2)</f>
        <v>0</v>
      </c>
      <c r="K753" s="210"/>
      <c r="L753" s="211"/>
      <c r="M753" s="212" t="s">
        <v>1</v>
      </c>
      <c r="N753" s="213" t="s">
        <v>42</v>
      </c>
      <c r="O753" s="87"/>
      <c r="P753" s="214">
        <f>O753*H753</f>
        <v>0</v>
      </c>
      <c r="Q753" s="214">
        <v>0</v>
      </c>
      <c r="R753" s="214">
        <f>Q753*H753</f>
        <v>0</v>
      </c>
      <c r="S753" s="214">
        <v>0</v>
      </c>
      <c r="T753" s="215">
        <f>S753*H753</f>
        <v>0</v>
      </c>
      <c r="U753" s="34"/>
      <c r="V753" s="34"/>
      <c r="W753" s="34"/>
      <c r="X753" s="34"/>
      <c r="Y753" s="34"/>
      <c r="Z753" s="34"/>
      <c r="AA753" s="34"/>
      <c r="AB753" s="34"/>
      <c r="AC753" s="34"/>
      <c r="AD753" s="34"/>
      <c r="AE753" s="34"/>
      <c r="AR753" s="216" t="s">
        <v>135</v>
      </c>
      <c r="AT753" s="216" t="s">
        <v>131</v>
      </c>
      <c r="AU753" s="216" t="s">
        <v>85</v>
      </c>
      <c r="AY753" s="13" t="s">
        <v>130</v>
      </c>
      <c r="BE753" s="217">
        <f>IF(N753="základní",J753,0)</f>
        <v>0</v>
      </c>
      <c r="BF753" s="217">
        <f>IF(N753="snížená",J753,0)</f>
        <v>0</v>
      </c>
      <c r="BG753" s="217">
        <f>IF(N753="zákl. přenesená",J753,0)</f>
        <v>0</v>
      </c>
      <c r="BH753" s="217">
        <f>IF(N753="sníž. přenesená",J753,0)</f>
        <v>0</v>
      </c>
      <c r="BI753" s="217">
        <f>IF(N753="nulová",J753,0)</f>
        <v>0</v>
      </c>
      <c r="BJ753" s="13" t="s">
        <v>85</v>
      </c>
      <c r="BK753" s="217">
        <f>ROUND(I753*H753,2)</f>
        <v>0</v>
      </c>
      <c r="BL753" s="13" t="s">
        <v>136</v>
      </c>
      <c r="BM753" s="216" t="s">
        <v>1499</v>
      </c>
    </row>
    <row r="754" s="2" customFormat="1">
      <c r="A754" s="34"/>
      <c r="B754" s="35"/>
      <c r="C754" s="36"/>
      <c r="D754" s="218" t="s">
        <v>137</v>
      </c>
      <c r="E754" s="36"/>
      <c r="F754" s="219" t="s">
        <v>1496</v>
      </c>
      <c r="G754" s="36"/>
      <c r="H754" s="36"/>
      <c r="I754" s="220"/>
      <c r="J754" s="36"/>
      <c r="K754" s="36"/>
      <c r="L754" s="40"/>
      <c r="M754" s="221"/>
      <c r="N754" s="222"/>
      <c r="O754" s="87"/>
      <c r="P754" s="87"/>
      <c r="Q754" s="87"/>
      <c r="R754" s="87"/>
      <c r="S754" s="87"/>
      <c r="T754" s="88"/>
      <c r="U754" s="34"/>
      <c r="V754" s="34"/>
      <c r="W754" s="34"/>
      <c r="X754" s="34"/>
      <c r="Y754" s="34"/>
      <c r="Z754" s="34"/>
      <c r="AA754" s="34"/>
      <c r="AB754" s="34"/>
      <c r="AC754" s="34"/>
      <c r="AD754" s="34"/>
      <c r="AE754" s="34"/>
      <c r="AT754" s="13" t="s">
        <v>137</v>
      </c>
      <c r="AU754" s="13" t="s">
        <v>85</v>
      </c>
    </row>
    <row r="755" s="2" customFormat="1" ht="16.5" customHeight="1">
      <c r="A755" s="34"/>
      <c r="B755" s="35"/>
      <c r="C755" s="203" t="s">
        <v>1500</v>
      </c>
      <c r="D755" s="203" t="s">
        <v>131</v>
      </c>
      <c r="E755" s="204" t="s">
        <v>1501</v>
      </c>
      <c r="F755" s="205" t="s">
        <v>1502</v>
      </c>
      <c r="G755" s="206" t="s">
        <v>1503</v>
      </c>
      <c r="H755" s="207">
        <v>5</v>
      </c>
      <c r="I755" s="208"/>
      <c r="J755" s="209">
        <f>ROUND(I755*H755,2)</f>
        <v>0</v>
      </c>
      <c r="K755" s="210"/>
      <c r="L755" s="211"/>
      <c r="M755" s="212" t="s">
        <v>1</v>
      </c>
      <c r="N755" s="213" t="s">
        <v>42</v>
      </c>
      <c r="O755" s="87"/>
      <c r="P755" s="214">
        <f>O755*H755</f>
        <v>0</v>
      </c>
      <c r="Q755" s="214">
        <v>0</v>
      </c>
      <c r="R755" s="214">
        <f>Q755*H755</f>
        <v>0</v>
      </c>
      <c r="S755" s="214">
        <v>0</v>
      </c>
      <c r="T755" s="215">
        <f>S755*H755</f>
        <v>0</v>
      </c>
      <c r="U755" s="34"/>
      <c r="V755" s="34"/>
      <c r="W755" s="34"/>
      <c r="X755" s="34"/>
      <c r="Y755" s="34"/>
      <c r="Z755" s="34"/>
      <c r="AA755" s="34"/>
      <c r="AB755" s="34"/>
      <c r="AC755" s="34"/>
      <c r="AD755" s="34"/>
      <c r="AE755" s="34"/>
      <c r="AR755" s="216" t="s">
        <v>135</v>
      </c>
      <c r="AT755" s="216" t="s">
        <v>131</v>
      </c>
      <c r="AU755" s="216" t="s">
        <v>85</v>
      </c>
      <c r="AY755" s="13" t="s">
        <v>130</v>
      </c>
      <c r="BE755" s="217">
        <f>IF(N755="základní",J755,0)</f>
        <v>0</v>
      </c>
      <c r="BF755" s="217">
        <f>IF(N755="snížená",J755,0)</f>
        <v>0</v>
      </c>
      <c r="BG755" s="217">
        <f>IF(N755="zákl. přenesená",J755,0)</f>
        <v>0</v>
      </c>
      <c r="BH755" s="217">
        <f>IF(N755="sníž. přenesená",J755,0)</f>
        <v>0</v>
      </c>
      <c r="BI755" s="217">
        <f>IF(N755="nulová",J755,0)</f>
        <v>0</v>
      </c>
      <c r="BJ755" s="13" t="s">
        <v>85</v>
      </c>
      <c r="BK755" s="217">
        <f>ROUND(I755*H755,2)</f>
        <v>0</v>
      </c>
      <c r="BL755" s="13" t="s">
        <v>136</v>
      </c>
      <c r="BM755" s="216" t="s">
        <v>1504</v>
      </c>
    </row>
    <row r="756" s="2" customFormat="1">
      <c r="A756" s="34"/>
      <c r="B756" s="35"/>
      <c r="C756" s="36"/>
      <c r="D756" s="218" t="s">
        <v>137</v>
      </c>
      <c r="E756" s="36"/>
      <c r="F756" s="219" t="s">
        <v>1505</v>
      </c>
      <c r="G756" s="36"/>
      <c r="H756" s="36"/>
      <c r="I756" s="220"/>
      <c r="J756" s="36"/>
      <c r="K756" s="36"/>
      <c r="L756" s="40"/>
      <c r="M756" s="221"/>
      <c r="N756" s="222"/>
      <c r="O756" s="87"/>
      <c r="P756" s="87"/>
      <c r="Q756" s="87"/>
      <c r="R756" s="87"/>
      <c r="S756" s="87"/>
      <c r="T756" s="88"/>
      <c r="U756" s="34"/>
      <c r="V756" s="34"/>
      <c r="W756" s="34"/>
      <c r="X756" s="34"/>
      <c r="Y756" s="34"/>
      <c r="Z756" s="34"/>
      <c r="AA756" s="34"/>
      <c r="AB756" s="34"/>
      <c r="AC756" s="34"/>
      <c r="AD756" s="34"/>
      <c r="AE756" s="34"/>
      <c r="AT756" s="13" t="s">
        <v>137</v>
      </c>
      <c r="AU756" s="13" t="s">
        <v>85</v>
      </c>
    </row>
    <row r="757" s="2" customFormat="1" ht="24.15" customHeight="1">
      <c r="A757" s="34"/>
      <c r="B757" s="35"/>
      <c r="C757" s="203" t="s">
        <v>790</v>
      </c>
      <c r="D757" s="203" t="s">
        <v>131</v>
      </c>
      <c r="E757" s="204" t="s">
        <v>1506</v>
      </c>
      <c r="F757" s="205" t="s">
        <v>1507</v>
      </c>
      <c r="G757" s="206" t="s">
        <v>134</v>
      </c>
      <c r="H757" s="207">
        <v>10</v>
      </c>
      <c r="I757" s="208"/>
      <c r="J757" s="209">
        <f>ROUND(I757*H757,2)</f>
        <v>0</v>
      </c>
      <c r="K757" s="210"/>
      <c r="L757" s="211"/>
      <c r="M757" s="212" t="s">
        <v>1</v>
      </c>
      <c r="N757" s="213" t="s">
        <v>42</v>
      </c>
      <c r="O757" s="87"/>
      <c r="P757" s="214">
        <f>O757*H757</f>
        <v>0</v>
      </c>
      <c r="Q757" s="214">
        <v>0</v>
      </c>
      <c r="R757" s="214">
        <f>Q757*H757</f>
        <v>0</v>
      </c>
      <c r="S757" s="214">
        <v>0</v>
      </c>
      <c r="T757" s="215">
        <f>S757*H757</f>
        <v>0</v>
      </c>
      <c r="U757" s="34"/>
      <c r="V757" s="34"/>
      <c r="W757" s="34"/>
      <c r="X757" s="34"/>
      <c r="Y757" s="34"/>
      <c r="Z757" s="34"/>
      <c r="AA757" s="34"/>
      <c r="AB757" s="34"/>
      <c r="AC757" s="34"/>
      <c r="AD757" s="34"/>
      <c r="AE757" s="34"/>
      <c r="AR757" s="216" t="s">
        <v>135</v>
      </c>
      <c r="AT757" s="216" t="s">
        <v>131</v>
      </c>
      <c r="AU757" s="216" t="s">
        <v>85</v>
      </c>
      <c r="AY757" s="13" t="s">
        <v>130</v>
      </c>
      <c r="BE757" s="217">
        <f>IF(N757="základní",J757,0)</f>
        <v>0</v>
      </c>
      <c r="BF757" s="217">
        <f>IF(N757="snížená",J757,0)</f>
        <v>0</v>
      </c>
      <c r="BG757" s="217">
        <f>IF(N757="zákl. přenesená",J757,0)</f>
        <v>0</v>
      </c>
      <c r="BH757" s="217">
        <f>IF(N757="sníž. přenesená",J757,0)</f>
        <v>0</v>
      </c>
      <c r="BI757" s="217">
        <f>IF(N757="nulová",J757,0)</f>
        <v>0</v>
      </c>
      <c r="BJ757" s="13" t="s">
        <v>85</v>
      </c>
      <c r="BK757" s="217">
        <f>ROUND(I757*H757,2)</f>
        <v>0</v>
      </c>
      <c r="BL757" s="13" t="s">
        <v>136</v>
      </c>
      <c r="BM757" s="216" t="s">
        <v>1508</v>
      </c>
    </row>
    <row r="758" s="2" customFormat="1">
      <c r="A758" s="34"/>
      <c r="B758" s="35"/>
      <c r="C758" s="36"/>
      <c r="D758" s="218" t="s">
        <v>137</v>
      </c>
      <c r="E758" s="36"/>
      <c r="F758" s="219" t="s">
        <v>1509</v>
      </c>
      <c r="G758" s="36"/>
      <c r="H758" s="36"/>
      <c r="I758" s="220"/>
      <c r="J758" s="36"/>
      <c r="K758" s="36"/>
      <c r="L758" s="40"/>
      <c r="M758" s="221"/>
      <c r="N758" s="222"/>
      <c r="O758" s="87"/>
      <c r="P758" s="87"/>
      <c r="Q758" s="87"/>
      <c r="R758" s="87"/>
      <c r="S758" s="87"/>
      <c r="T758" s="88"/>
      <c r="U758" s="34"/>
      <c r="V758" s="34"/>
      <c r="W758" s="34"/>
      <c r="X758" s="34"/>
      <c r="Y758" s="34"/>
      <c r="Z758" s="34"/>
      <c r="AA758" s="34"/>
      <c r="AB758" s="34"/>
      <c r="AC758" s="34"/>
      <c r="AD758" s="34"/>
      <c r="AE758" s="34"/>
      <c r="AT758" s="13" t="s">
        <v>137</v>
      </c>
      <c r="AU758" s="13" t="s">
        <v>85</v>
      </c>
    </row>
    <row r="759" s="2" customFormat="1" ht="24.15" customHeight="1">
      <c r="A759" s="34"/>
      <c r="B759" s="35"/>
      <c r="C759" s="203" t="s">
        <v>1510</v>
      </c>
      <c r="D759" s="203" t="s">
        <v>131</v>
      </c>
      <c r="E759" s="204" t="s">
        <v>1511</v>
      </c>
      <c r="F759" s="205" t="s">
        <v>1512</v>
      </c>
      <c r="G759" s="206" t="s">
        <v>134</v>
      </c>
      <c r="H759" s="207">
        <v>10</v>
      </c>
      <c r="I759" s="208"/>
      <c r="J759" s="209">
        <f>ROUND(I759*H759,2)</f>
        <v>0</v>
      </c>
      <c r="K759" s="210"/>
      <c r="L759" s="211"/>
      <c r="M759" s="212" t="s">
        <v>1</v>
      </c>
      <c r="N759" s="213" t="s">
        <v>42</v>
      </c>
      <c r="O759" s="87"/>
      <c r="P759" s="214">
        <f>O759*H759</f>
        <v>0</v>
      </c>
      <c r="Q759" s="214">
        <v>0</v>
      </c>
      <c r="R759" s="214">
        <f>Q759*H759</f>
        <v>0</v>
      </c>
      <c r="S759" s="214">
        <v>0</v>
      </c>
      <c r="T759" s="215">
        <f>S759*H759</f>
        <v>0</v>
      </c>
      <c r="U759" s="34"/>
      <c r="V759" s="34"/>
      <c r="W759" s="34"/>
      <c r="X759" s="34"/>
      <c r="Y759" s="34"/>
      <c r="Z759" s="34"/>
      <c r="AA759" s="34"/>
      <c r="AB759" s="34"/>
      <c r="AC759" s="34"/>
      <c r="AD759" s="34"/>
      <c r="AE759" s="34"/>
      <c r="AR759" s="216" t="s">
        <v>135</v>
      </c>
      <c r="AT759" s="216" t="s">
        <v>131</v>
      </c>
      <c r="AU759" s="216" t="s">
        <v>85</v>
      </c>
      <c r="AY759" s="13" t="s">
        <v>130</v>
      </c>
      <c r="BE759" s="217">
        <f>IF(N759="základní",J759,0)</f>
        <v>0</v>
      </c>
      <c r="BF759" s="217">
        <f>IF(N759="snížená",J759,0)</f>
        <v>0</v>
      </c>
      <c r="BG759" s="217">
        <f>IF(N759="zákl. přenesená",J759,0)</f>
        <v>0</v>
      </c>
      <c r="BH759" s="217">
        <f>IF(N759="sníž. přenesená",J759,0)</f>
        <v>0</v>
      </c>
      <c r="BI759" s="217">
        <f>IF(N759="nulová",J759,0)</f>
        <v>0</v>
      </c>
      <c r="BJ759" s="13" t="s">
        <v>85</v>
      </c>
      <c r="BK759" s="217">
        <f>ROUND(I759*H759,2)</f>
        <v>0</v>
      </c>
      <c r="BL759" s="13" t="s">
        <v>136</v>
      </c>
      <c r="BM759" s="216" t="s">
        <v>1513</v>
      </c>
    </row>
    <row r="760" s="2" customFormat="1">
      <c r="A760" s="34"/>
      <c r="B760" s="35"/>
      <c r="C760" s="36"/>
      <c r="D760" s="218" t="s">
        <v>137</v>
      </c>
      <c r="E760" s="36"/>
      <c r="F760" s="219" t="s">
        <v>1514</v>
      </c>
      <c r="G760" s="36"/>
      <c r="H760" s="36"/>
      <c r="I760" s="220"/>
      <c r="J760" s="36"/>
      <c r="K760" s="36"/>
      <c r="L760" s="40"/>
      <c r="M760" s="221"/>
      <c r="N760" s="222"/>
      <c r="O760" s="87"/>
      <c r="P760" s="87"/>
      <c r="Q760" s="87"/>
      <c r="R760" s="87"/>
      <c r="S760" s="87"/>
      <c r="T760" s="88"/>
      <c r="U760" s="34"/>
      <c r="V760" s="34"/>
      <c r="W760" s="34"/>
      <c r="X760" s="34"/>
      <c r="Y760" s="34"/>
      <c r="Z760" s="34"/>
      <c r="AA760" s="34"/>
      <c r="AB760" s="34"/>
      <c r="AC760" s="34"/>
      <c r="AD760" s="34"/>
      <c r="AE760" s="34"/>
      <c r="AT760" s="13" t="s">
        <v>137</v>
      </c>
      <c r="AU760" s="13" t="s">
        <v>85</v>
      </c>
    </row>
    <row r="761" s="2" customFormat="1" ht="16.5" customHeight="1">
      <c r="A761" s="34"/>
      <c r="B761" s="35"/>
      <c r="C761" s="203" t="s">
        <v>795</v>
      </c>
      <c r="D761" s="203" t="s">
        <v>131</v>
      </c>
      <c r="E761" s="204" t="s">
        <v>1515</v>
      </c>
      <c r="F761" s="205" t="s">
        <v>1516</v>
      </c>
      <c r="G761" s="206" t="s">
        <v>134</v>
      </c>
      <c r="H761" s="207">
        <v>10</v>
      </c>
      <c r="I761" s="208"/>
      <c r="J761" s="209">
        <f>ROUND(I761*H761,2)</f>
        <v>0</v>
      </c>
      <c r="K761" s="210"/>
      <c r="L761" s="211"/>
      <c r="M761" s="212" t="s">
        <v>1</v>
      </c>
      <c r="N761" s="213" t="s">
        <v>42</v>
      </c>
      <c r="O761" s="87"/>
      <c r="P761" s="214">
        <f>O761*H761</f>
        <v>0</v>
      </c>
      <c r="Q761" s="214">
        <v>0</v>
      </c>
      <c r="R761" s="214">
        <f>Q761*H761</f>
        <v>0</v>
      </c>
      <c r="S761" s="214">
        <v>0</v>
      </c>
      <c r="T761" s="215">
        <f>S761*H761</f>
        <v>0</v>
      </c>
      <c r="U761" s="34"/>
      <c r="V761" s="34"/>
      <c r="W761" s="34"/>
      <c r="X761" s="34"/>
      <c r="Y761" s="34"/>
      <c r="Z761" s="34"/>
      <c r="AA761" s="34"/>
      <c r="AB761" s="34"/>
      <c r="AC761" s="34"/>
      <c r="AD761" s="34"/>
      <c r="AE761" s="34"/>
      <c r="AR761" s="216" t="s">
        <v>135</v>
      </c>
      <c r="AT761" s="216" t="s">
        <v>131</v>
      </c>
      <c r="AU761" s="216" t="s">
        <v>85</v>
      </c>
      <c r="AY761" s="13" t="s">
        <v>130</v>
      </c>
      <c r="BE761" s="217">
        <f>IF(N761="základní",J761,0)</f>
        <v>0</v>
      </c>
      <c r="BF761" s="217">
        <f>IF(N761="snížená",J761,0)</f>
        <v>0</v>
      </c>
      <c r="BG761" s="217">
        <f>IF(N761="zákl. přenesená",J761,0)</f>
        <v>0</v>
      </c>
      <c r="BH761" s="217">
        <f>IF(N761="sníž. přenesená",J761,0)</f>
        <v>0</v>
      </c>
      <c r="BI761" s="217">
        <f>IF(N761="nulová",J761,0)</f>
        <v>0</v>
      </c>
      <c r="BJ761" s="13" t="s">
        <v>85</v>
      </c>
      <c r="BK761" s="217">
        <f>ROUND(I761*H761,2)</f>
        <v>0</v>
      </c>
      <c r="BL761" s="13" t="s">
        <v>136</v>
      </c>
      <c r="BM761" s="216" t="s">
        <v>1517</v>
      </c>
    </row>
    <row r="762" s="2" customFormat="1">
      <c r="A762" s="34"/>
      <c r="B762" s="35"/>
      <c r="C762" s="36"/>
      <c r="D762" s="218" t="s">
        <v>137</v>
      </c>
      <c r="E762" s="36"/>
      <c r="F762" s="219" t="s">
        <v>1518</v>
      </c>
      <c r="G762" s="36"/>
      <c r="H762" s="36"/>
      <c r="I762" s="220"/>
      <c r="J762" s="36"/>
      <c r="K762" s="36"/>
      <c r="L762" s="40"/>
      <c r="M762" s="221"/>
      <c r="N762" s="222"/>
      <c r="O762" s="87"/>
      <c r="P762" s="87"/>
      <c r="Q762" s="87"/>
      <c r="R762" s="87"/>
      <c r="S762" s="87"/>
      <c r="T762" s="88"/>
      <c r="U762" s="34"/>
      <c r="V762" s="34"/>
      <c r="W762" s="34"/>
      <c r="X762" s="34"/>
      <c r="Y762" s="34"/>
      <c r="Z762" s="34"/>
      <c r="AA762" s="34"/>
      <c r="AB762" s="34"/>
      <c r="AC762" s="34"/>
      <c r="AD762" s="34"/>
      <c r="AE762" s="34"/>
      <c r="AT762" s="13" t="s">
        <v>137</v>
      </c>
      <c r="AU762" s="13" t="s">
        <v>85</v>
      </c>
    </row>
    <row r="763" s="2" customFormat="1" ht="16.5" customHeight="1">
      <c r="A763" s="34"/>
      <c r="B763" s="35"/>
      <c r="C763" s="203" t="s">
        <v>1519</v>
      </c>
      <c r="D763" s="203" t="s">
        <v>131</v>
      </c>
      <c r="E763" s="204" t="s">
        <v>1520</v>
      </c>
      <c r="F763" s="205" t="s">
        <v>1521</v>
      </c>
      <c r="G763" s="206" t="s">
        <v>134</v>
      </c>
      <c r="H763" s="207">
        <v>10</v>
      </c>
      <c r="I763" s="208"/>
      <c r="J763" s="209">
        <f>ROUND(I763*H763,2)</f>
        <v>0</v>
      </c>
      <c r="K763" s="210"/>
      <c r="L763" s="211"/>
      <c r="M763" s="212" t="s">
        <v>1</v>
      </c>
      <c r="N763" s="213" t="s">
        <v>42</v>
      </c>
      <c r="O763" s="87"/>
      <c r="P763" s="214">
        <f>O763*H763</f>
        <v>0</v>
      </c>
      <c r="Q763" s="214">
        <v>0</v>
      </c>
      <c r="R763" s="214">
        <f>Q763*H763</f>
        <v>0</v>
      </c>
      <c r="S763" s="214">
        <v>0</v>
      </c>
      <c r="T763" s="215">
        <f>S763*H763</f>
        <v>0</v>
      </c>
      <c r="U763" s="34"/>
      <c r="V763" s="34"/>
      <c r="W763" s="34"/>
      <c r="X763" s="34"/>
      <c r="Y763" s="34"/>
      <c r="Z763" s="34"/>
      <c r="AA763" s="34"/>
      <c r="AB763" s="34"/>
      <c r="AC763" s="34"/>
      <c r="AD763" s="34"/>
      <c r="AE763" s="34"/>
      <c r="AR763" s="216" t="s">
        <v>135</v>
      </c>
      <c r="AT763" s="216" t="s">
        <v>131</v>
      </c>
      <c r="AU763" s="216" t="s">
        <v>85</v>
      </c>
      <c r="AY763" s="13" t="s">
        <v>130</v>
      </c>
      <c r="BE763" s="217">
        <f>IF(N763="základní",J763,0)</f>
        <v>0</v>
      </c>
      <c r="BF763" s="217">
        <f>IF(N763="snížená",J763,0)</f>
        <v>0</v>
      </c>
      <c r="BG763" s="217">
        <f>IF(N763="zákl. přenesená",J763,0)</f>
        <v>0</v>
      </c>
      <c r="BH763" s="217">
        <f>IF(N763="sníž. přenesená",J763,0)</f>
        <v>0</v>
      </c>
      <c r="BI763" s="217">
        <f>IF(N763="nulová",J763,0)</f>
        <v>0</v>
      </c>
      <c r="BJ763" s="13" t="s">
        <v>85</v>
      </c>
      <c r="BK763" s="217">
        <f>ROUND(I763*H763,2)</f>
        <v>0</v>
      </c>
      <c r="BL763" s="13" t="s">
        <v>136</v>
      </c>
      <c r="BM763" s="216" t="s">
        <v>1522</v>
      </c>
    </row>
    <row r="764" s="2" customFormat="1">
      <c r="A764" s="34"/>
      <c r="B764" s="35"/>
      <c r="C764" s="36"/>
      <c r="D764" s="218" t="s">
        <v>137</v>
      </c>
      <c r="E764" s="36"/>
      <c r="F764" s="219" t="s">
        <v>1523</v>
      </c>
      <c r="G764" s="36"/>
      <c r="H764" s="36"/>
      <c r="I764" s="220"/>
      <c r="J764" s="36"/>
      <c r="K764" s="36"/>
      <c r="L764" s="40"/>
      <c r="M764" s="221"/>
      <c r="N764" s="222"/>
      <c r="O764" s="87"/>
      <c r="P764" s="87"/>
      <c r="Q764" s="87"/>
      <c r="R764" s="87"/>
      <c r="S764" s="87"/>
      <c r="T764" s="88"/>
      <c r="U764" s="34"/>
      <c r="V764" s="34"/>
      <c r="W764" s="34"/>
      <c r="X764" s="34"/>
      <c r="Y764" s="34"/>
      <c r="Z764" s="34"/>
      <c r="AA764" s="34"/>
      <c r="AB764" s="34"/>
      <c r="AC764" s="34"/>
      <c r="AD764" s="34"/>
      <c r="AE764" s="34"/>
      <c r="AT764" s="13" t="s">
        <v>137</v>
      </c>
      <c r="AU764" s="13" t="s">
        <v>85</v>
      </c>
    </row>
    <row r="765" s="2" customFormat="1" ht="21.75" customHeight="1">
      <c r="A765" s="34"/>
      <c r="B765" s="35"/>
      <c r="C765" s="203" t="s">
        <v>799</v>
      </c>
      <c r="D765" s="203" t="s">
        <v>131</v>
      </c>
      <c r="E765" s="204" t="s">
        <v>1524</v>
      </c>
      <c r="F765" s="205" t="s">
        <v>1525</v>
      </c>
      <c r="G765" s="206" t="s">
        <v>134</v>
      </c>
      <c r="H765" s="207">
        <v>1</v>
      </c>
      <c r="I765" s="208"/>
      <c r="J765" s="209">
        <f>ROUND(I765*H765,2)</f>
        <v>0</v>
      </c>
      <c r="K765" s="210"/>
      <c r="L765" s="211"/>
      <c r="M765" s="212" t="s">
        <v>1</v>
      </c>
      <c r="N765" s="213" t="s">
        <v>42</v>
      </c>
      <c r="O765" s="87"/>
      <c r="P765" s="214">
        <f>O765*H765</f>
        <v>0</v>
      </c>
      <c r="Q765" s="214">
        <v>0</v>
      </c>
      <c r="R765" s="214">
        <f>Q765*H765</f>
        <v>0</v>
      </c>
      <c r="S765" s="214">
        <v>0</v>
      </c>
      <c r="T765" s="215">
        <f>S765*H765</f>
        <v>0</v>
      </c>
      <c r="U765" s="34"/>
      <c r="V765" s="34"/>
      <c r="W765" s="34"/>
      <c r="X765" s="34"/>
      <c r="Y765" s="34"/>
      <c r="Z765" s="34"/>
      <c r="AA765" s="34"/>
      <c r="AB765" s="34"/>
      <c r="AC765" s="34"/>
      <c r="AD765" s="34"/>
      <c r="AE765" s="34"/>
      <c r="AR765" s="216" t="s">
        <v>135</v>
      </c>
      <c r="AT765" s="216" t="s">
        <v>131</v>
      </c>
      <c r="AU765" s="216" t="s">
        <v>85</v>
      </c>
      <c r="AY765" s="13" t="s">
        <v>130</v>
      </c>
      <c r="BE765" s="217">
        <f>IF(N765="základní",J765,0)</f>
        <v>0</v>
      </c>
      <c r="BF765" s="217">
        <f>IF(N765="snížená",J765,0)</f>
        <v>0</v>
      </c>
      <c r="BG765" s="217">
        <f>IF(N765="zákl. přenesená",J765,0)</f>
        <v>0</v>
      </c>
      <c r="BH765" s="217">
        <f>IF(N765="sníž. přenesená",J765,0)</f>
        <v>0</v>
      </c>
      <c r="BI765" s="217">
        <f>IF(N765="nulová",J765,0)</f>
        <v>0</v>
      </c>
      <c r="BJ765" s="13" t="s">
        <v>85</v>
      </c>
      <c r="BK765" s="217">
        <f>ROUND(I765*H765,2)</f>
        <v>0</v>
      </c>
      <c r="BL765" s="13" t="s">
        <v>136</v>
      </c>
      <c r="BM765" s="216" t="s">
        <v>1526</v>
      </c>
    </row>
    <row r="766" s="2" customFormat="1">
      <c r="A766" s="34"/>
      <c r="B766" s="35"/>
      <c r="C766" s="36"/>
      <c r="D766" s="218" t="s">
        <v>137</v>
      </c>
      <c r="E766" s="36"/>
      <c r="F766" s="219" t="s">
        <v>1527</v>
      </c>
      <c r="G766" s="36"/>
      <c r="H766" s="36"/>
      <c r="I766" s="220"/>
      <c r="J766" s="36"/>
      <c r="K766" s="36"/>
      <c r="L766" s="40"/>
      <c r="M766" s="221"/>
      <c r="N766" s="222"/>
      <c r="O766" s="87"/>
      <c r="P766" s="87"/>
      <c r="Q766" s="87"/>
      <c r="R766" s="87"/>
      <c r="S766" s="87"/>
      <c r="T766" s="88"/>
      <c r="U766" s="34"/>
      <c r="V766" s="34"/>
      <c r="W766" s="34"/>
      <c r="X766" s="34"/>
      <c r="Y766" s="34"/>
      <c r="Z766" s="34"/>
      <c r="AA766" s="34"/>
      <c r="AB766" s="34"/>
      <c r="AC766" s="34"/>
      <c r="AD766" s="34"/>
      <c r="AE766" s="34"/>
      <c r="AT766" s="13" t="s">
        <v>137</v>
      </c>
      <c r="AU766" s="13" t="s">
        <v>85</v>
      </c>
    </row>
    <row r="767" s="2" customFormat="1" ht="21.75" customHeight="1">
      <c r="A767" s="34"/>
      <c r="B767" s="35"/>
      <c r="C767" s="203" t="s">
        <v>1528</v>
      </c>
      <c r="D767" s="203" t="s">
        <v>131</v>
      </c>
      <c r="E767" s="204" t="s">
        <v>1529</v>
      </c>
      <c r="F767" s="205" t="s">
        <v>1530</v>
      </c>
      <c r="G767" s="206" t="s">
        <v>134</v>
      </c>
      <c r="H767" s="207">
        <v>1</v>
      </c>
      <c r="I767" s="208"/>
      <c r="J767" s="209">
        <f>ROUND(I767*H767,2)</f>
        <v>0</v>
      </c>
      <c r="K767" s="210"/>
      <c r="L767" s="211"/>
      <c r="M767" s="212" t="s">
        <v>1</v>
      </c>
      <c r="N767" s="213" t="s">
        <v>42</v>
      </c>
      <c r="O767" s="87"/>
      <c r="P767" s="214">
        <f>O767*H767</f>
        <v>0</v>
      </c>
      <c r="Q767" s="214">
        <v>0</v>
      </c>
      <c r="R767" s="214">
        <f>Q767*H767</f>
        <v>0</v>
      </c>
      <c r="S767" s="214">
        <v>0</v>
      </c>
      <c r="T767" s="215">
        <f>S767*H767</f>
        <v>0</v>
      </c>
      <c r="U767" s="34"/>
      <c r="V767" s="34"/>
      <c r="W767" s="34"/>
      <c r="X767" s="34"/>
      <c r="Y767" s="34"/>
      <c r="Z767" s="34"/>
      <c r="AA767" s="34"/>
      <c r="AB767" s="34"/>
      <c r="AC767" s="34"/>
      <c r="AD767" s="34"/>
      <c r="AE767" s="34"/>
      <c r="AR767" s="216" t="s">
        <v>135</v>
      </c>
      <c r="AT767" s="216" t="s">
        <v>131</v>
      </c>
      <c r="AU767" s="216" t="s">
        <v>85</v>
      </c>
      <c r="AY767" s="13" t="s">
        <v>130</v>
      </c>
      <c r="BE767" s="217">
        <f>IF(N767="základní",J767,0)</f>
        <v>0</v>
      </c>
      <c r="BF767" s="217">
        <f>IF(N767="snížená",J767,0)</f>
        <v>0</v>
      </c>
      <c r="BG767" s="217">
        <f>IF(N767="zákl. přenesená",J767,0)</f>
        <v>0</v>
      </c>
      <c r="BH767" s="217">
        <f>IF(N767="sníž. přenesená",J767,0)</f>
        <v>0</v>
      </c>
      <c r="BI767" s="217">
        <f>IF(N767="nulová",J767,0)</f>
        <v>0</v>
      </c>
      <c r="BJ767" s="13" t="s">
        <v>85</v>
      </c>
      <c r="BK767" s="217">
        <f>ROUND(I767*H767,2)</f>
        <v>0</v>
      </c>
      <c r="BL767" s="13" t="s">
        <v>136</v>
      </c>
      <c r="BM767" s="216" t="s">
        <v>1531</v>
      </c>
    </row>
    <row r="768" s="2" customFormat="1">
      <c r="A768" s="34"/>
      <c r="B768" s="35"/>
      <c r="C768" s="36"/>
      <c r="D768" s="218" t="s">
        <v>137</v>
      </c>
      <c r="E768" s="36"/>
      <c r="F768" s="219" t="s">
        <v>1532</v>
      </c>
      <c r="G768" s="36"/>
      <c r="H768" s="36"/>
      <c r="I768" s="220"/>
      <c r="J768" s="36"/>
      <c r="K768" s="36"/>
      <c r="L768" s="40"/>
      <c r="M768" s="221"/>
      <c r="N768" s="222"/>
      <c r="O768" s="87"/>
      <c r="P768" s="87"/>
      <c r="Q768" s="87"/>
      <c r="R768" s="87"/>
      <c r="S768" s="87"/>
      <c r="T768" s="88"/>
      <c r="U768" s="34"/>
      <c r="V768" s="34"/>
      <c r="W768" s="34"/>
      <c r="X768" s="34"/>
      <c r="Y768" s="34"/>
      <c r="Z768" s="34"/>
      <c r="AA768" s="34"/>
      <c r="AB768" s="34"/>
      <c r="AC768" s="34"/>
      <c r="AD768" s="34"/>
      <c r="AE768" s="34"/>
      <c r="AT768" s="13" t="s">
        <v>137</v>
      </c>
      <c r="AU768" s="13" t="s">
        <v>85</v>
      </c>
    </row>
    <row r="769" s="2" customFormat="1" ht="16.5" customHeight="1">
      <c r="A769" s="34"/>
      <c r="B769" s="35"/>
      <c r="C769" s="203" t="s">
        <v>803</v>
      </c>
      <c r="D769" s="203" t="s">
        <v>131</v>
      </c>
      <c r="E769" s="204" t="s">
        <v>1533</v>
      </c>
      <c r="F769" s="205" t="s">
        <v>1534</v>
      </c>
      <c r="G769" s="206" t="s">
        <v>134</v>
      </c>
      <c r="H769" s="207">
        <v>1</v>
      </c>
      <c r="I769" s="208"/>
      <c r="J769" s="209">
        <f>ROUND(I769*H769,2)</f>
        <v>0</v>
      </c>
      <c r="K769" s="210"/>
      <c r="L769" s="211"/>
      <c r="M769" s="212" t="s">
        <v>1</v>
      </c>
      <c r="N769" s="213" t="s">
        <v>42</v>
      </c>
      <c r="O769" s="87"/>
      <c r="P769" s="214">
        <f>O769*H769</f>
        <v>0</v>
      </c>
      <c r="Q769" s="214">
        <v>0</v>
      </c>
      <c r="R769" s="214">
        <f>Q769*H769</f>
        <v>0</v>
      </c>
      <c r="S769" s="214">
        <v>0</v>
      </c>
      <c r="T769" s="215">
        <f>S769*H769</f>
        <v>0</v>
      </c>
      <c r="U769" s="34"/>
      <c r="V769" s="34"/>
      <c r="W769" s="34"/>
      <c r="X769" s="34"/>
      <c r="Y769" s="34"/>
      <c r="Z769" s="34"/>
      <c r="AA769" s="34"/>
      <c r="AB769" s="34"/>
      <c r="AC769" s="34"/>
      <c r="AD769" s="34"/>
      <c r="AE769" s="34"/>
      <c r="AR769" s="216" t="s">
        <v>135</v>
      </c>
      <c r="AT769" s="216" t="s">
        <v>131</v>
      </c>
      <c r="AU769" s="216" t="s">
        <v>85</v>
      </c>
      <c r="AY769" s="13" t="s">
        <v>130</v>
      </c>
      <c r="BE769" s="217">
        <f>IF(N769="základní",J769,0)</f>
        <v>0</v>
      </c>
      <c r="BF769" s="217">
        <f>IF(N769="snížená",J769,0)</f>
        <v>0</v>
      </c>
      <c r="BG769" s="217">
        <f>IF(N769="zákl. přenesená",J769,0)</f>
        <v>0</v>
      </c>
      <c r="BH769" s="217">
        <f>IF(N769="sníž. přenesená",J769,0)</f>
        <v>0</v>
      </c>
      <c r="BI769" s="217">
        <f>IF(N769="nulová",J769,0)</f>
        <v>0</v>
      </c>
      <c r="BJ769" s="13" t="s">
        <v>85</v>
      </c>
      <c r="BK769" s="217">
        <f>ROUND(I769*H769,2)</f>
        <v>0</v>
      </c>
      <c r="BL769" s="13" t="s">
        <v>136</v>
      </c>
      <c r="BM769" s="216" t="s">
        <v>1535</v>
      </c>
    </row>
    <row r="770" s="2" customFormat="1">
      <c r="A770" s="34"/>
      <c r="B770" s="35"/>
      <c r="C770" s="36"/>
      <c r="D770" s="218" t="s">
        <v>137</v>
      </c>
      <c r="E770" s="36"/>
      <c r="F770" s="219" t="s">
        <v>1536</v>
      </c>
      <c r="G770" s="36"/>
      <c r="H770" s="36"/>
      <c r="I770" s="220"/>
      <c r="J770" s="36"/>
      <c r="K770" s="36"/>
      <c r="L770" s="40"/>
      <c r="M770" s="221"/>
      <c r="N770" s="222"/>
      <c r="O770" s="87"/>
      <c r="P770" s="87"/>
      <c r="Q770" s="87"/>
      <c r="R770" s="87"/>
      <c r="S770" s="87"/>
      <c r="T770" s="88"/>
      <c r="U770" s="34"/>
      <c r="V770" s="34"/>
      <c r="W770" s="34"/>
      <c r="X770" s="34"/>
      <c r="Y770" s="34"/>
      <c r="Z770" s="34"/>
      <c r="AA770" s="34"/>
      <c r="AB770" s="34"/>
      <c r="AC770" s="34"/>
      <c r="AD770" s="34"/>
      <c r="AE770" s="34"/>
      <c r="AT770" s="13" t="s">
        <v>137</v>
      </c>
      <c r="AU770" s="13" t="s">
        <v>85</v>
      </c>
    </row>
    <row r="771" s="2" customFormat="1" ht="16.5" customHeight="1">
      <c r="A771" s="34"/>
      <c r="B771" s="35"/>
      <c r="C771" s="203" t="s">
        <v>1537</v>
      </c>
      <c r="D771" s="203" t="s">
        <v>131</v>
      </c>
      <c r="E771" s="204" t="s">
        <v>1538</v>
      </c>
      <c r="F771" s="205" t="s">
        <v>1539</v>
      </c>
      <c r="G771" s="206" t="s">
        <v>134</v>
      </c>
      <c r="H771" s="207">
        <v>1</v>
      </c>
      <c r="I771" s="208"/>
      <c r="J771" s="209">
        <f>ROUND(I771*H771,2)</f>
        <v>0</v>
      </c>
      <c r="K771" s="210"/>
      <c r="L771" s="211"/>
      <c r="M771" s="212" t="s">
        <v>1</v>
      </c>
      <c r="N771" s="213" t="s">
        <v>42</v>
      </c>
      <c r="O771" s="87"/>
      <c r="P771" s="214">
        <f>O771*H771</f>
        <v>0</v>
      </c>
      <c r="Q771" s="214">
        <v>0</v>
      </c>
      <c r="R771" s="214">
        <f>Q771*H771</f>
        <v>0</v>
      </c>
      <c r="S771" s="214">
        <v>0</v>
      </c>
      <c r="T771" s="215">
        <f>S771*H771</f>
        <v>0</v>
      </c>
      <c r="U771" s="34"/>
      <c r="V771" s="34"/>
      <c r="W771" s="34"/>
      <c r="X771" s="34"/>
      <c r="Y771" s="34"/>
      <c r="Z771" s="34"/>
      <c r="AA771" s="34"/>
      <c r="AB771" s="34"/>
      <c r="AC771" s="34"/>
      <c r="AD771" s="34"/>
      <c r="AE771" s="34"/>
      <c r="AR771" s="216" t="s">
        <v>135</v>
      </c>
      <c r="AT771" s="216" t="s">
        <v>131</v>
      </c>
      <c r="AU771" s="216" t="s">
        <v>85</v>
      </c>
      <c r="AY771" s="13" t="s">
        <v>130</v>
      </c>
      <c r="BE771" s="217">
        <f>IF(N771="základní",J771,0)</f>
        <v>0</v>
      </c>
      <c r="BF771" s="217">
        <f>IF(N771="snížená",J771,0)</f>
        <v>0</v>
      </c>
      <c r="BG771" s="217">
        <f>IF(N771="zákl. přenesená",J771,0)</f>
        <v>0</v>
      </c>
      <c r="BH771" s="217">
        <f>IF(N771="sníž. přenesená",J771,0)</f>
        <v>0</v>
      </c>
      <c r="BI771" s="217">
        <f>IF(N771="nulová",J771,0)</f>
        <v>0</v>
      </c>
      <c r="BJ771" s="13" t="s">
        <v>85</v>
      </c>
      <c r="BK771" s="217">
        <f>ROUND(I771*H771,2)</f>
        <v>0</v>
      </c>
      <c r="BL771" s="13" t="s">
        <v>136</v>
      </c>
      <c r="BM771" s="216" t="s">
        <v>1540</v>
      </c>
    </row>
    <row r="772" s="2" customFormat="1">
      <c r="A772" s="34"/>
      <c r="B772" s="35"/>
      <c r="C772" s="36"/>
      <c r="D772" s="218" t="s">
        <v>137</v>
      </c>
      <c r="E772" s="36"/>
      <c r="F772" s="219" t="s">
        <v>1541</v>
      </c>
      <c r="G772" s="36"/>
      <c r="H772" s="36"/>
      <c r="I772" s="220"/>
      <c r="J772" s="36"/>
      <c r="K772" s="36"/>
      <c r="L772" s="40"/>
      <c r="M772" s="221"/>
      <c r="N772" s="222"/>
      <c r="O772" s="87"/>
      <c r="P772" s="87"/>
      <c r="Q772" s="87"/>
      <c r="R772" s="87"/>
      <c r="S772" s="87"/>
      <c r="T772" s="88"/>
      <c r="U772" s="34"/>
      <c r="V772" s="34"/>
      <c r="W772" s="34"/>
      <c r="X772" s="34"/>
      <c r="Y772" s="34"/>
      <c r="Z772" s="34"/>
      <c r="AA772" s="34"/>
      <c r="AB772" s="34"/>
      <c r="AC772" s="34"/>
      <c r="AD772" s="34"/>
      <c r="AE772" s="34"/>
      <c r="AT772" s="13" t="s">
        <v>137</v>
      </c>
      <c r="AU772" s="13" t="s">
        <v>85</v>
      </c>
    </row>
    <row r="773" s="2" customFormat="1" ht="16.5" customHeight="1">
      <c r="A773" s="34"/>
      <c r="B773" s="35"/>
      <c r="C773" s="203" t="s">
        <v>807</v>
      </c>
      <c r="D773" s="203" t="s">
        <v>131</v>
      </c>
      <c r="E773" s="204" t="s">
        <v>1542</v>
      </c>
      <c r="F773" s="205" t="s">
        <v>1543</v>
      </c>
      <c r="G773" s="206" t="s">
        <v>134</v>
      </c>
      <c r="H773" s="207">
        <v>12</v>
      </c>
      <c r="I773" s="208"/>
      <c r="J773" s="209">
        <f>ROUND(I773*H773,2)</f>
        <v>0</v>
      </c>
      <c r="K773" s="210"/>
      <c r="L773" s="211"/>
      <c r="M773" s="212" t="s">
        <v>1</v>
      </c>
      <c r="N773" s="213" t="s">
        <v>42</v>
      </c>
      <c r="O773" s="87"/>
      <c r="P773" s="214">
        <f>O773*H773</f>
        <v>0</v>
      </c>
      <c r="Q773" s="214">
        <v>0</v>
      </c>
      <c r="R773" s="214">
        <f>Q773*H773</f>
        <v>0</v>
      </c>
      <c r="S773" s="214">
        <v>0</v>
      </c>
      <c r="T773" s="215">
        <f>S773*H773</f>
        <v>0</v>
      </c>
      <c r="U773" s="34"/>
      <c r="V773" s="34"/>
      <c r="W773" s="34"/>
      <c r="X773" s="34"/>
      <c r="Y773" s="34"/>
      <c r="Z773" s="34"/>
      <c r="AA773" s="34"/>
      <c r="AB773" s="34"/>
      <c r="AC773" s="34"/>
      <c r="AD773" s="34"/>
      <c r="AE773" s="34"/>
      <c r="AR773" s="216" t="s">
        <v>135</v>
      </c>
      <c r="AT773" s="216" t="s">
        <v>131</v>
      </c>
      <c r="AU773" s="216" t="s">
        <v>85</v>
      </c>
      <c r="AY773" s="13" t="s">
        <v>130</v>
      </c>
      <c r="BE773" s="217">
        <f>IF(N773="základní",J773,0)</f>
        <v>0</v>
      </c>
      <c r="BF773" s="217">
        <f>IF(N773="snížená",J773,0)</f>
        <v>0</v>
      </c>
      <c r="BG773" s="217">
        <f>IF(N773="zákl. přenesená",J773,0)</f>
        <v>0</v>
      </c>
      <c r="BH773" s="217">
        <f>IF(N773="sníž. přenesená",J773,0)</f>
        <v>0</v>
      </c>
      <c r="BI773" s="217">
        <f>IF(N773="nulová",J773,0)</f>
        <v>0</v>
      </c>
      <c r="BJ773" s="13" t="s">
        <v>85</v>
      </c>
      <c r="BK773" s="217">
        <f>ROUND(I773*H773,2)</f>
        <v>0</v>
      </c>
      <c r="BL773" s="13" t="s">
        <v>136</v>
      </c>
      <c r="BM773" s="216" t="s">
        <v>1544</v>
      </c>
    </row>
    <row r="774" s="2" customFormat="1">
      <c r="A774" s="34"/>
      <c r="B774" s="35"/>
      <c r="C774" s="36"/>
      <c r="D774" s="218" t="s">
        <v>137</v>
      </c>
      <c r="E774" s="36"/>
      <c r="F774" s="219" t="s">
        <v>1545</v>
      </c>
      <c r="G774" s="36"/>
      <c r="H774" s="36"/>
      <c r="I774" s="220"/>
      <c r="J774" s="36"/>
      <c r="K774" s="36"/>
      <c r="L774" s="40"/>
      <c r="M774" s="221"/>
      <c r="N774" s="222"/>
      <c r="O774" s="87"/>
      <c r="P774" s="87"/>
      <c r="Q774" s="87"/>
      <c r="R774" s="87"/>
      <c r="S774" s="87"/>
      <c r="T774" s="88"/>
      <c r="U774" s="34"/>
      <c r="V774" s="34"/>
      <c r="W774" s="34"/>
      <c r="X774" s="34"/>
      <c r="Y774" s="34"/>
      <c r="Z774" s="34"/>
      <c r="AA774" s="34"/>
      <c r="AB774" s="34"/>
      <c r="AC774" s="34"/>
      <c r="AD774" s="34"/>
      <c r="AE774" s="34"/>
      <c r="AT774" s="13" t="s">
        <v>137</v>
      </c>
      <c r="AU774" s="13" t="s">
        <v>85</v>
      </c>
    </row>
    <row r="775" s="2" customFormat="1" ht="16.5" customHeight="1">
      <c r="A775" s="34"/>
      <c r="B775" s="35"/>
      <c r="C775" s="203" t="s">
        <v>1546</v>
      </c>
      <c r="D775" s="203" t="s">
        <v>131</v>
      </c>
      <c r="E775" s="204" t="s">
        <v>1547</v>
      </c>
      <c r="F775" s="205" t="s">
        <v>1548</v>
      </c>
      <c r="G775" s="206" t="s">
        <v>134</v>
      </c>
      <c r="H775" s="207">
        <v>10</v>
      </c>
      <c r="I775" s="208"/>
      <c r="J775" s="209">
        <f>ROUND(I775*H775,2)</f>
        <v>0</v>
      </c>
      <c r="K775" s="210"/>
      <c r="L775" s="211"/>
      <c r="M775" s="212" t="s">
        <v>1</v>
      </c>
      <c r="N775" s="213" t="s">
        <v>42</v>
      </c>
      <c r="O775" s="87"/>
      <c r="P775" s="214">
        <f>O775*H775</f>
        <v>0</v>
      </c>
      <c r="Q775" s="214">
        <v>0</v>
      </c>
      <c r="R775" s="214">
        <f>Q775*H775</f>
        <v>0</v>
      </c>
      <c r="S775" s="214">
        <v>0</v>
      </c>
      <c r="T775" s="215">
        <f>S775*H775</f>
        <v>0</v>
      </c>
      <c r="U775" s="34"/>
      <c r="V775" s="34"/>
      <c r="W775" s="34"/>
      <c r="X775" s="34"/>
      <c r="Y775" s="34"/>
      <c r="Z775" s="34"/>
      <c r="AA775" s="34"/>
      <c r="AB775" s="34"/>
      <c r="AC775" s="34"/>
      <c r="AD775" s="34"/>
      <c r="AE775" s="34"/>
      <c r="AR775" s="216" t="s">
        <v>135</v>
      </c>
      <c r="AT775" s="216" t="s">
        <v>131</v>
      </c>
      <c r="AU775" s="216" t="s">
        <v>85</v>
      </c>
      <c r="AY775" s="13" t="s">
        <v>130</v>
      </c>
      <c r="BE775" s="217">
        <f>IF(N775="základní",J775,0)</f>
        <v>0</v>
      </c>
      <c r="BF775" s="217">
        <f>IF(N775="snížená",J775,0)</f>
        <v>0</v>
      </c>
      <c r="BG775" s="217">
        <f>IF(N775="zákl. přenesená",J775,0)</f>
        <v>0</v>
      </c>
      <c r="BH775" s="217">
        <f>IF(N775="sníž. přenesená",J775,0)</f>
        <v>0</v>
      </c>
      <c r="BI775" s="217">
        <f>IF(N775="nulová",J775,0)</f>
        <v>0</v>
      </c>
      <c r="BJ775" s="13" t="s">
        <v>85</v>
      </c>
      <c r="BK775" s="217">
        <f>ROUND(I775*H775,2)</f>
        <v>0</v>
      </c>
      <c r="BL775" s="13" t="s">
        <v>136</v>
      </c>
      <c r="BM775" s="216" t="s">
        <v>1549</v>
      </c>
    </row>
    <row r="776" s="2" customFormat="1">
      <c r="A776" s="34"/>
      <c r="B776" s="35"/>
      <c r="C776" s="36"/>
      <c r="D776" s="218" t="s">
        <v>137</v>
      </c>
      <c r="E776" s="36"/>
      <c r="F776" s="219" t="s">
        <v>1550</v>
      </c>
      <c r="G776" s="36"/>
      <c r="H776" s="36"/>
      <c r="I776" s="220"/>
      <c r="J776" s="36"/>
      <c r="K776" s="36"/>
      <c r="L776" s="40"/>
      <c r="M776" s="221"/>
      <c r="N776" s="222"/>
      <c r="O776" s="87"/>
      <c r="P776" s="87"/>
      <c r="Q776" s="87"/>
      <c r="R776" s="87"/>
      <c r="S776" s="87"/>
      <c r="T776" s="88"/>
      <c r="U776" s="34"/>
      <c r="V776" s="34"/>
      <c r="W776" s="34"/>
      <c r="X776" s="34"/>
      <c r="Y776" s="34"/>
      <c r="Z776" s="34"/>
      <c r="AA776" s="34"/>
      <c r="AB776" s="34"/>
      <c r="AC776" s="34"/>
      <c r="AD776" s="34"/>
      <c r="AE776" s="34"/>
      <c r="AT776" s="13" t="s">
        <v>137</v>
      </c>
      <c r="AU776" s="13" t="s">
        <v>85</v>
      </c>
    </row>
    <row r="777" s="2" customFormat="1" ht="37.8" customHeight="1">
      <c r="A777" s="34"/>
      <c r="B777" s="35"/>
      <c r="C777" s="203" t="s">
        <v>812</v>
      </c>
      <c r="D777" s="203" t="s">
        <v>131</v>
      </c>
      <c r="E777" s="204" t="s">
        <v>1551</v>
      </c>
      <c r="F777" s="205" t="s">
        <v>1552</v>
      </c>
      <c r="G777" s="206" t="s">
        <v>134</v>
      </c>
      <c r="H777" s="207">
        <v>1</v>
      </c>
      <c r="I777" s="208"/>
      <c r="J777" s="209">
        <f>ROUND(I777*H777,2)</f>
        <v>0</v>
      </c>
      <c r="K777" s="210"/>
      <c r="L777" s="211"/>
      <c r="M777" s="212" t="s">
        <v>1</v>
      </c>
      <c r="N777" s="213" t="s">
        <v>42</v>
      </c>
      <c r="O777" s="87"/>
      <c r="P777" s="214">
        <f>O777*H777</f>
        <v>0</v>
      </c>
      <c r="Q777" s="214">
        <v>0</v>
      </c>
      <c r="R777" s="214">
        <f>Q777*H777</f>
        <v>0</v>
      </c>
      <c r="S777" s="214">
        <v>0</v>
      </c>
      <c r="T777" s="215">
        <f>S777*H777</f>
        <v>0</v>
      </c>
      <c r="U777" s="34"/>
      <c r="V777" s="34"/>
      <c r="W777" s="34"/>
      <c r="X777" s="34"/>
      <c r="Y777" s="34"/>
      <c r="Z777" s="34"/>
      <c r="AA777" s="34"/>
      <c r="AB777" s="34"/>
      <c r="AC777" s="34"/>
      <c r="AD777" s="34"/>
      <c r="AE777" s="34"/>
      <c r="AR777" s="216" t="s">
        <v>135</v>
      </c>
      <c r="AT777" s="216" t="s">
        <v>131</v>
      </c>
      <c r="AU777" s="216" t="s">
        <v>85</v>
      </c>
      <c r="AY777" s="13" t="s">
        <v>130</v>
      </c>
      <c r="BE777" s="217">
        <f>IF(N777="základní",J777,0)</f>
        <v>0</v>
      </c>
      <c r="BF777" s="217">
        <f>IF(N777="snížená",J777,0)</f>
        <v>0</v>
      </c>
      <c r="BG777" s="217">
        <f>IF(N777="zákl. přenesená",J777,0)</f>
        <v>0</v>
      </c>
      <c r="BH777" s="217">
        <f>IF(N777="sníž. přenesená",J777,0)</f>
        <v>0</v>
      </c>
      <c r="BI777" s="217">
        <f>IF(N777="nulová",J777,0)</f>
        <v>0</v>
      </c>
      <c r="BJ777" s="13" t="s">
        <v>85</v>
      </c>
      <c r="BK777" s="217">
        <f>ROUND(I777*H777,2)</f>
        <v>0</v>
      </c>
      <c r="BL777" s="13" t="s">
        <v>136</v>
      </c>
      <c r="BM777" s="216" t="s">
        <v>1553</v>
      </c>
    </row>
    <row r="778" s="2" customFormat="1">
      <c r="A778" s="34"/>
      <c r="B778" s="35"/>
      <c r="C778" s="36"/>
      <c r="D778" s="218" t="s">
        <v>137</v>
      </c>
      <c r="E778" s="36"/>
      <c r="F778" s="219" t="s">
        <v>1554</v>
      </c>
      <c r="G778" s="36"/>
      <c r="H778" s="36"/>
      <c r="I778" s="220"/>
      <c r="J778" s="36"/>
      <c r="K778" s="36"/>
      <c r="L778" s="40"/>
      <c r="M778" s="221"/>
      <c r="N778" s="222"/>
      <c r="O778" s="87"/>
      <c r="P778" s="87"/>
      <c r="Q778" s="87"/>
      <c r="R778" s="87"/>
      <c r="S778" s="87"/>
      <c r="T778" s="88"/>
      <c r="U778" s="34"/>
      <c r="V778" s="34"/>
      <c r="W778" s="34"/>
      <c r="X778" s="34"/>
      <c r="Y778" s="34"/>
      <c r="Z778" s="34"/>
      <c r="AA778" s="34"/>
      <c r="AB778" s="34"/>
      <c r="AC778" s="34"/>
      <c r="AD778" s="34"/>
      <c r="AE778" s="34"/>
      <c r="AT778" s="13" t="s">
        <v>137</v>
      </c>
      <c r="AU778" s="13" t="s">
        <v>85</v>
      </c>
    </row>
    <row r="779" s="2" customFormat="1" ht="37.8" customHeight="1">
      <c r="A779" s="34"/>
      <c r="B779" s="35"/>
      <c r="C779" s="203" t="s">
        <v>1555</v>
      </c>
      <c r="D779" s="203" t="s">
        <v>131</v>
      </c>
      <c r="E779" s="204" t="s">
        <v>1556</v>
      </c>
      <c r="F779" s="205" t="s">
        <v>1557</v>
      </c>
      <c r="G779" s="206" t="s">
        <v>134</v>
      </c>
      <c r="H779" s="207">
        <v>1</v>
      </c>
      <c r="I779" s="208"/>
      <c r="J779" s="209">
        <f>ROUND(I779*H779,2)</f>
        <v>0</v>
      </c>
      <c r="K779" s="210"/>
      <c r="L779" s="211"/>
      <c r="M779" s="212" t="s">
        <v>1</v>
      </c>
      <c r="N779" s="213" t="s">
        <v>42</v>
      </c>
      <c r="O779" s="87"/>
      <c r="P779" s="214">
        <f>O779*H779</f>
        <v>0</v>
      </c>
      <c r="Q779" s="214">
        <v>0</v>
      </c>
      <c r="R779" s="214">
        <f>Q779*H779</f>
        <v>0</v>
      </c>
      <c r="S779" s="214">
        <v>0</v>
      </c>
      <c r="T779" s="215">
        <f>S779*H779</f>
        <v>0</v>
      </c>
      <c r="U779" s="34"/>
      <c r="V779" s="34"/>
      <c r="W779" s="34"/>
      <c r="X779" s="34"/>
      <c r="Y779" s="34"/>
      <c r="Z779" s="34"/>
      <c r="AA779" s="34"/>
      <c r="AB779" s="34"/>
      <c r="AC779" s="34"/>
      <c r="AD779" s="34"/>
      <c r="AE779" s="34"/>
      <c r="AR779" s="216" t="s">
        <v>135</v>
      </c>
      <c r="AT779" s="216" t="s">
        <v>131</v>
      </c>
      <c r="AU779" s="216" t="s">
        <v>85</v>
      </c>
      <c r="AY779" s="13" t="s">
        <v>130</v>
      </c>
      <c r="BE779" s="217">
        <f>IF(N779="základní",J779,0)</f>
        <v>0</v>
      </c>
      <c r="BF779" s="217">
        <f>IF(N779="snížená",J779,0)</f>
        <v>0</v>
      </c>
      <c r="BG779" s="217">
        <f>IF(N779="zákl. přenesená",J779,0)</f>
        <v>0</v>
      </c>
      <c r="BH779" s="217">
        <f>IF(N779="sníž. přenesená",J779,0)</f>
        <v>0</v>
      </c>
      <c r="BI779" s="217">
        <f>IF(N779="nulová",J779,0)</f>
        <v>0</v>
      </c>
      <c r="BJ779" s="13" t="s">
        <v>85</v>
      </c>
      <c r="BK779" s="217">
        <f>ROUND(I779*H779,2)</f>
        <v>0</v>
      </c>
      <c r="BL779" s="13" t="s">
        <v>136</v>
      </c>
      <c r="BM779" s="216" t="s">
        <v>1558</v>
      </c>
    </row>
    <row r="780" s="2" customFormat="1">
      <c r="A780" s="34"/>
      <c r="B780" s="35"/>
      <c r="C780" s="36"/>
      <c r="D780" s="218" t="s">
        <v>137</v>
      </c>
      <c r="E780" s="36"/>
      <c r="F780" s="219" t="s">
        <v>1559</v>
      </c>
      <c r="G780" s="36"/>
      <c r="H780" s="36"/>
      <c r="I780" s="220"/>
      <c r="J780" s="36"/>
      <c r="K780" s="36"/>
      <c r="L780" s="40"/>
      <c r="M780" s="221"/>
      <c r="N780" s="222"/>
      <c r="O780" s="87"/>
      <c r="P780" s="87"/>
      <c r="Q780" s="87"/>
      <c r="R780" s="87"/>
      <c r="S780" s="87"/>
      <c r="T780" s="88"/>
      <c r="U780" s="34"/>
      <c r="V780" s="34"/>
      <c r="W780" s="34"/>
      <c r="X780" s="34"/>
      <c r="Y780" s="34"/>
      <c r="Z780" s="34"/>
      <c r="AA780" s="34"/>
      <c r="AB780" s="34"/>
      <c r="AC780" s="34"/>
      <c r="AD780" s="34"/>
      <c r="AE780" s="34"/>
      <c r="AT780" s="13" t="s">
        <v>137</v>
      </c>
      <c r="AU780" s="13" t="s">
        <v>85</v>
      </c>
    </row>
    <row r="781" s="2" customFormat="1" ht="37.8" customHeight="1">
      <c r="A781" s="34"/>
      <c r="B781" s="35"/>
      <c r="C781" s="203" t="s">
        <v>815</v>
      </c>
      <c r="D781" s="203" t="s">
        <v>131</v>
      </c>
      <c r="E781" s="204" t="s">
        <v>1560</v>
      </c>
      <c r="F781" s="205" t="s">
        <v>1561</v>
      </c>
      <c r="G781" s="206" t="s">
        <v>134</v>
      </c>
      <c r="H781" s="207">
        <v>1</v>
      </c>
      <c r="I781" s="208"/>
      <c r="J781" s="209">
        <f>ROUND(I781*H781,2)</f>
        <v>0</v>
      </c>
      <c r="K781" s="210"/>
      <c r="L781" s="211"/>
      <c r="M781" s="212" t="s">
        <v>1</v>
      </c>
      <c r="N781" s="213" t="s">
        <v>42</v>
      </c>
      <c r="O781" s="87"/>
      <c r="P781" s="214">
        <f>O781*H781</f>
        <v>0</v>
      </c>
      <c r="Q781" s="214">
        <v>0</v>
      </c>
      <c r="R781" s="214">
        <f>Q781*H781</f>
        <v>0</v>
      </c>
      <c r="S781" s="214">
        <v>0</v>
      </c>
      <c r="T781" s="215">
        <f>S781*H781</f>
        <v>0</v>
      </c>
      <c r="U781" s="34"/>
      <c r="V781" s="34"/>
      <c r="W781" s="34"/>
      <c r="X781" s="34"/>
      <c r="Y781" s="34"/>
      <c r="Z781" s="34"/>
      <c r="AA781" s="34"/>
      <c r="AB781" s="34"/>
      <c r="AC781" s="34"/>
      <c r="AD781" s="34"/>
      <c r="AE781" s="34"/>
      <c r="AR781" s="216" t="s">
        <v>135</v>
      </c>
      <c r="AT781" s="216" t="s">
        <v>131</v>
      </c>
      <c r="AU781" s="216" t="s">
        <v>85</v>
      </c>
      <c r="AY781" s="13" t="s">
        <v>130</v>
      </c>
      <c r="BE781" s="217">
        <f>IF(N781="základní",J781,0)</f>
        <v>0</v>
      </c>
      <c r="BF781" s="217">
        <f>IF(N781="snížená",J781,0)</f>
        <v>0</v>
      </c>
      <c r="BG781" s="217">
        <f>IF(N781="zákl. přenesená",J781,0)</f>
        <v>0</v>
      </c>
      <c r="BH781" s="217">
        <f>IF(N781="sníž. přenesená",J781,0)</f>
        <v>0</v>
      </c>
      <c r="BI781" s="217">
        <f>IF(N781="nulová",J781,0)</f>
        <v>0</v>
      </c>
      <c r="BJ781" s="13" t="s">
        <v>85</v>
      </c>
      <c r="BK781" s="217">
        <f>ROUND(I781*H781,2)</f>
        <v>0</v>
      </c>
      <c r="BL781" s="13" t="s">
        <v>136</v>
      </c>
      <c r="BM781" s="216" t="s">
        <v>1562</v>
      </c>
    </row>
    <row r="782" s="2" customFormat="1">
      <c r="A782" s="34"/>
      <c r="B782" s="35"/>
      <c r="C782" s="36"/>
      <c r="D782" s="218" t="s">
        <v>137</v>
      </c>
      <c r="E782" s="36"/>
      <c r="F782" s="219" t="s">
        <v>1563</v>
      </c>
      <c r="G782" s="36"/>
      <c r="H782" s="36"/>
      <c r="I782" s="220"/>
      <c r="J782" s="36"/>
      <c r="K782" s="36"/>
      <c r="L782" s="40"/>
      <c r="M782" s="221"/>
      <c r="N782" s="222"/>
      <c r="O782" s="87"/>
      <c r="P782" s="87"/>
      <c r="Q782" s="87"/>
      <c r="R782" s="87"/>
      <c r="S782" s="87"/>
      <c r="T782" s="88"/>
      <c r="U782" s="34"/>
      <c r="V782" s="34"/>
      <c r="W782" s="34"/>
      <c r="X782" s="34"/>
      <c r="Y782" s="34"/>
      <c r="Z782" s="34"/>
      <c r="AA782" s="34"/>
      <c r="AB782" s="34"/>
      <c r="AC782" s="34"/>
      <c r="AD782" s="34"/>
      <c r="AE782" s="34"/>
      <c r="AT782" s="13" t="s">
        <v>137</v>
      </c>
      <c r="AU782" s="13" t="s">
        <v>85</v>
      </c>
    </row>
    <row r="783" s="2" customFormat="1" ht="33" customHeight="1">
      <c r="A783" s="34"/>
      <c r="B783" s="35"/>
      <c r="C783" s="203" t="s">
        <v>1564</v>
      </c>
      <c r="D783" s="203" t="s">
        <v>131</v>
      </c>
      <c r="E783" s="204" t="s">
        <v>1565</v>
      </c>
      <c r="F783" s="205" t="s">
        <v>1566</v>
      </c>
      <c r="G783" s="206" t="s">
        <v>134</v>
      </c>
      <c r="H783" s="207">
        <v>1</v>
      </c>
      <c r="I783" s="208"/>
      <c r="J783" s="209">
        <f>ROUND(I783*H783,2)</f>
        <v>0</v>
      </c>
      <c r="K783" s="210"/>
      <c r="L783" s="211"/>
      <c r="M783" s="212" t="s">
        <v>1</v>
      </c>
      <c r="N783" s="213" t="s">
        <v>42</v>
      </c>
      <c r="O783" s="87"/>
      <c r="P783" s="214">
        <f>O783*H783</f>
        <v>0</v>
      </c>
      <c r="Q783" s="214">
        <v>0</v>
      </c>
      <c r="R783" s="214">
        <f>Q783*H783</f>
        <v>0</v>
      </c>
      <c r="S783" s="214">
        <v>0</v>
      </c>
      <c r="T783" s="215">
        <f>S783*H783</f>
        <v>0</v>
      </c>
      <c r="U783" s="34"/>
      <c r="V783" s="34"/>
      <c r="W783" s="34"/>
      <c r="X783" s="34"/>
      <c r="Y783" s="34"/>
      <c r="Z783" s="34"/>
      <c r="AA783" s="34"/>
      <c r="AB783" s="34"/>
      <c r="AC783" s="34"/>
      <c r="AD783" s="34"/>
      <c r="AE783" s="34"/>
      <c r="AR783" s="216" t="s">
        <v>135</v>
      </c>
      <c r="AT783" s="216" t="s">
        <v>131</v>
      </c>
      <c r="AU783" s="216" t="s">
        <v>85</v>
      </c>
      <c r="AY783" s="13" t="s">
        <v>130</v>
      </c>
      <c r="BE783" s="217">
        <f>IF(N783="základní",J783,0)</f>
        <v>0</v>
      </c>
      <c r="BF783" s="217">
        <f>IF(N783="snížená",J783,0)</f>
        <v>0</v>
      </c>
      <c r="BG783" s="217">
        <f>IF(N783="zákl. přenesená",J783,0)</f>
        <v>0</v>
      </c>
      <c r="BH783" s="217">
        <f>IF(N783="sníž. přenesená",J783,0)</f>
        <v>0</v>
      </c>
      <c r="BI783" s="217">
        <f>IF(N783="nulová",J783,0)</f>
        <v>0</v>
      </c>
      <c r="BJ783" s="13" t="s">
        <v>85</v>
      </c>
      <c r="BK783" s="217">
        <f>ROUND(I783*H783,2)</f>
        <v>0</v>
      </c>
      <c r="BL783" s="13" t="s">
        <v>136</v>
      </c>
      <c r="BM783" s="216" t="s">
        <v>1567</v>
      </c>
    </row>
    <row r="784" s="2" customFormat="1">
      <c r="A784" s="34"/>
      <c r="B784" s="35"/>
      <c r="C784" s="36"/>
      <c r="D784" s="218" t="s">
        <v>137</v>
      </c>
      <c r="E784" s="36"/>
      <c r="F784" s="219" t="s">
        <v>1568</v>
      </c>
      <c r="G784" s="36"/>
      <c r="H784" s="36"/>
      <c r="I784" s="220"/>
      <c r="J784" s="36"/>
      <c r="K784" s="36"/>
      <c r="L784" s="40"/>
      <c r="M784" s="221"/>
      <c r="N784" s="222"/>
      <c r="O784" s="87"/>
      <c r="P784" s="87"/>
      <c r="Q784" s="87"/>
      <c r="R784" s="87"/>
      <c r="S784" s="87"/>
      <c r="T784" s="88"/>
      <c r="U784" s="34"/>
      <c r="V784" s="34"/>
      <c r="W784" s="34"/>
      <c r="X784" s="34"/>
      <c r="Y784" s="34"/>
      <c r="Z784" s="34"/>
      <c r="AA784" s="34"/>
      <c r="AB784" s="34"/>
      <c r="AC784" s="34"/>
      <c r="AD784" s="34"/>
      <c r="AE784" s="34"/>
      <c r="AT784" s="13" t="s">
        <v>137</v>
      </c>
      <c r="AU784" s="13" t="s">
        <v>85</v>
      </c>
    </row>
    <row r="785" s="2" customFormat="1" ht="16.5" customHeight="1">
      <c r="A785" s="34"/>
      <c r="B785" s="35"/>
      <c r="C785" s="203" t="s">
        <v>820</v>
      </c>
      <c r="D785" s="203" t="s">
        <v>131</v>
      </c>
      <c r="E785" s="204" t="s">
        <v>1569</v>
      </c>
      <c r="F785" s="205" t="s">
        <v>1570</v>
      </c>
      <c r="G785" s="206" t="s">
        <v>134</v>
      </c>
      <c r="H785" s="207">
        <v>3</v>
      </c>
      <c r="I785" s="208"/>
      <c r="J785" s="209">
        <f>ROUND(I785*H785,2)</f>
        <v>0</v>
      </c>
      <c r="K785" s="210"/>
      <c r="L785" s="211"/>
      <c r="M785" s="212" t="s">
        <v>1</v>
      </c>
      <c r="N785" s="213" t="s">
        <v>42</v>
      </c>
      <c r="O785" s="87"/>
      <c r="P785" s="214">
        <f>O785*H785</f>
        <v>0</v>
      </c>
      <c r="Q785" s="214">
        <v>0</v>
      </c>
      <c r="R785" s="214">
        <f>Q785*H785</f>
        <v>0</v>
      </c>
      <c r="S785" s="214">
        <v>0</v>
      </c>
      <c r="T785" s="215">
        <f>S785*H785</f>
        <v>0</v>
      </c>
      <c r="U785" s="34"/>
      <c r="V785" s="34"/>
      <c r="W785" s="34"/>
      <c r="X785" s="34"/>
      <c r="Y785" s="34"/>
      <c r="Z785" s="34"/>
      <c r="AA785" s="34"/>
      <c r="AB785" s="34"/>
      <c r="AC785" s="34"/>
      <c r="AD785" s="34"/>
      <c r="AE785" s="34"/>
      <c r="AR785" s="216" t="s">
        <v>135</v>
      </c>
      <c r="AT785" s="216" t="s">
        <v>131</v>
      </c>
      <c r="AU785" s="216" t="s">
        <v>85</v>
      </c>
      <c r="AY785" s="13" t="s">
        <v>130</v>
      </c>
      <c r="BE785" s="217">
        <f>IF(N785="základní",J785,0)</f>
        <v>0</v>
      </c>
      <c r="BF785" s="217">
        <f>IF(N785="snížená",J785,0)</f>
        <v>0</v>
      </c>
      <c r="BG785" s="217">
        <f>IF(N785="zákl. přenesená",J785,0)</f>
        <v>0</v>
      </c>
      <c r="BH785" s="217">
        <f>IF(N785="sníž. přenesená",J785,0)</f>
        <v>0</v>
      </c>
      <c r="BI785" s="217">
        <f>IF(N785="nulová",J785,0)</f>
        <v>0</v>
      </c>
      <c r="BJ785" s="13" t="s">
        <v>85</v>
      </c>
      <c r="BK785" s="217">
        <f>ROUND(I785*H785,2)</f>
        <v>0</v>
      </c>
      <c r="BL785" s="13" t="s">
        <v>136</v>
      </c>
      <c r="BM785" s="216" t="s">
        <v>1571</v>
      </c>
    </row>
    <row r="786" s="2" customFormat="1">
      <c r="A786" s="34"/>
      <c r="B786" s="35"/>
      <c r="C786" s="36"/>
      <c r="D786" s="218" t="s">
        <v>137</v>
      </c>
      <c r="E786" s="36"/>
      <c r="F786" s="219" t="s">
        <v>1572</v>
      </c>
      <c r="G786" s="36"/>
      <c r="H786" s="36"/>
      <c r="I786" s="220"/>
      <c r="J786" s="36"/>
      <c r="K786" s="36"/>
      <c r="L786" s="40"/>
      <c r="M786" s="221"/>
      <c r="N786" s="222"/>
      <c r="O786" s="87"/>
      <c r="P786" s="87"/>
      <c r="Q786" s="87"/>
      <c r="R786" s="87"/>
      <c r="S786" s="87"/>
      <c r="T786" s="88"/>
      <c r="U786" s="34"/>
      <c r="V786" s="34"/>
      <c r="W786" s="34"/>
      <c r="X786" s="34"/>
      <c r="Y786" s="34"/>
      <c r="Z786" s="34"/>
      <c r="AA786" s="34"/>
      <c r="AB786" s="34"/>
      <c r="AC786" s="34"/>
      <c r="AD786" s="34"/>
      <c r="AE786" s="34"/>
      <c r="AT786" s="13" t="s">
        <v>137</v>
      </c>
      <c r="AU786" s="13" t="s">
        <v>85</v>
      </c>
    </row>
    <row r="787" s="2" customFormat="1" ht="16.5" customHeight="1">
      <c r="A787" s="34"/>
      <c r="B787" s="35"/>
      <c r="C787" s="203" t="s">
        <v>1573</v>
      </c>
      <c r="D787" s="203" t="s">
        <v>131</v>
      </c>
      <c r="E787" s="204" t="s">
        <v>1574</v>
      </c>
      <c r="F787" s="205" t="s">
        <v>1575</v>
      </c>
      <c r="G787" s="206" t="s">
        <v>134</v>
      </c>
      <c r="H787" s="207">
        <v>3</v>
      </c>
      <c r="I787" s="208"/>
      <c r="J787" s="209">
        <f>ROUND(I787*H787,2)</f>
        <v>0</v>
      </c>
      <c r="K787" s="210"/>
      <c r="L787" s="211"/>
      <c r="M787" s="212" t="s">
        <v>1</v>
      </c>
      <c r="N787" s="213" t="s">
        <v>42</v>
      </c>
      <c r="O787" s="87"/>
      <c r="P787" s="214">
        <f>O787*H787</f>
        <v>0</v>
      </c>
      <c r="Q787" s="214">
        <v>0</v>
      </c>
      <c r="R787" s="214">
        <f>Q787*H787</f>
        <v>0</v>
      </c>
      <c r="S787" s="214">
        <v>0</v>
      </c>
      <c r="T787" s="215">
        <f>S787*H787</f>
        <v>0</v>
      </c>
      <c r="U787" s="34"/>
      <c r="V787" s="34"/>
      <c r="W787" s="34"/>
      <c r="X787" s="34"/>
      <c r="Y787" s="34"/>
      <c r="Z787" s="34"/>
      <c r="AA787" s="34"/>
      <c r="AB787" s="34"/>
      <c r="AC787" s="34"/>
      <c r="AD787" s="34"/>
      <c r="AE787" s="34"/>
      <c r="AR787" s="216" t="s">
        <v>135</v>
      </c>
      <c r="AT787" s="216" t="s">
        <v>131</v>
      </c>
      <c r="AU787" s="216" t="s">
        <v>85</v>
      </c>
      <c r="AY787" s="13" t="s">
        <v>130</v>
      </c>
      <c r="BE787" s="217">
        <f>IF(N787="základní",J787,0)</f>
        <v>0</v>
      </c>
      <c r="BF787" s="217">
        <f>IF(N787="snížená",J787,0)</f>
        <v>0</v>
      </c>
      <c r="BG787" s="217">
        <f>IF(N787="zákl. přenesená",J787,0)</f>
        <v>0</v>
      </c>
      <c r="BH787" s="217">
        <f>IF(N787="sníž. přenesená",J787,0)</f>
        <v>0</v>
      </c>
      <c r="BI787" s="217">
        <f>IF(N787="nulová",J787,0)</f>
        <v>0</v>
      </c>
      <c r="BJ787" s="13" t="s">
        <v>85</v>
      </c>
      <c r="BK787" s="217">
        <f>ROUND(I787*H787,2)</f>
        <v>0</v>
      </c>
      <c r="BL787" s="13" t="s">
        <v>136</v>
      </c>
      <c r="BM787" s="216" t="s">
        <v>1576</v>
      </c>
    </row>
    <row r="788" s="2" customFormat="1">
      <c r="A788" s="34"/>
      <c r="B788" s="35"/>
      <c r="C788" s="36"/>
      <c r="D788" s="218" t="s">
        <v>137</v>
      </c>
      <c r="E788" s="36"/>
      <c r="F788" s="219" t="s">
        <v>1577</v>
      </c>
      <c r="G788" s="36"/>
      <c r="H788" s="36"/>
      <c r="I788" s="220"/>
      <c r="J788" s="36"/>
      <c r="K788" s="36"/>
      <c r="L788" s="40"/>
      <c r="M788" s="221"/>
      <c r="N788" s="222"/>
      <c r="O788" s="87"/>
      <c r="P788" s="87"/>
      <c r="Q788" s="87"/>
      <c r="R788" s="87"/>
      <c r="S788" s="87"/>
      <c r="T788" s="88"/>
      <c r="U788" s="34"/>
      <c r="V788" s="34"/>
      <c r="W788" s="34"/>
      <c r="X788" s="34"/>
      <c r="Y788" s="34"/>
      <c r="Z788" s="34"/>
      <c r="AA788" s="34"/>
      <c r="AB788" s="34"/>
      <c r="AC788" s="34"/>
      <c r="AD788" s="34"/>
      <c r="AE788" s="34"/>
      <c r="AT788" s="13" t="s">
        <v>137</v>
      </c>
      <c r="AU788" s="13" t="s">
        <v>85</v>
      </c>
    </row>
    <row r="789" s="11" customFormat="1" ht="25.92" customHeight="1">
      <c r="A789" s="11"/>
      <c r="B789" s="189"/>
      <c r="C789" s="190"/>
      <c r="D789" s="191" t="s">
        <v>76</v>
      </c>
      <c r="E789" s="192" t="s">
        <v>1578</v>
      </c>
      <c r="F789" s="192" t="s">
        <v>1579</v>
      </c>
      <c r="G789" s="190"/>
      <c r="H789" s="190"/>
      <c r="I789" s="193"/>
      <c r="J789" s="194">
        <f>BK789</f>
        <v>0</v>
      </c>
      <c r="K789" s="190"/>
      <c r="L789" s="195"/>
      <c r="M789" s="196"/>
      <c r="N789" s="197"/>
      <c r="O789" s="197"/>
      <c r="P789" s="198">
        <f>SUM(P790:P895)</f>
        <v>0</v>
      </c>
      <c r="Q789" s="197"/>
      <c r="R789" s="198">
        <f>SUM(R790:R895)</f>
        <v>0</v>
      </c>
      <c r="S789" s="197"/>
      <c r="T789" s="199">
        <f>SUM(T790:T895)</f>
        <v>0</v>
      </c>
      <c r="U789" s="11"/>
      <c r="V789" s="11"/>
      <c r="W789" s="11"/>
      <c r="X789" s="11"/>
      <c r="Y789" s="11"/>
      <c r="Z789" s="11"/>
      <c r="AA789" s="11"/>
      <c r="AB789" s="11"/>
      <c r="AC789" s="11"/>
      <c r="AD789" s="11"/>
      <c r="AE789" s="11"/>
      <c r="AR789" s="200" t="s">
        <v>85</v>
      </c>
      <c r="AT789" s="201" t="s">
        <v>76</v>
      </c>
      <c r="AU789" s="201" t="s">
        <v>77</v>
      </c>
      <c r="AY789" s="200" t="s">
        <v>130</v>
      </c>
      <c r="BK789" s="202">
        <f>SUM(BK790:BK895)</f>
        <v>0</v>
      </c>
    </row>
    <row r="790" s="2" customFormat="1" ht="24.15" customHeight="1">
      <c r="A790" s="34"/>
      <c r="B790" s="35"/>
      <c r="C790" s="203" t="s">
        <v>824</v>
      </c>
      <c r="D790" s="203" t="s">
        <v>131</v>
      </c>
      <c r="E790" s="204" t="s">
        <v>1580</v>
      </c>
      <c r="F790" s="205" t="s">
        <v>1581</v>
      </c>
      <c r="G790" s="206" t="s">
        <v>134</v>
      </c>
      <c r="H790" s="207">
        <v>5</v>
      </c>
      <c r="I790" s="208"/>
      <c r="J790" s="209">
        <f>ROUND(I790*H790,2)</f>
        <v>0</v>
      </c>
      <c r="K790" s="210"/>
      <c r="L790" s="211"/>
      <c r="M790" s="212" t="s">
        <v>1</v>
      </c>
      <c r="N790" s="213" t="s">
        <v>42</v>
      </c>
      <c r="O790" s="87"/>
      <c r="P790" s="214">
        <f>O790*H790</f>
        <v>0</v>
      </c>
      <c r="Q790" s="214">
        <v>0</v>
      </c>
      <c r="R790" s="214">
        <f>Q790*H790</f>
        <v>0</v>
      </c>
      <c r="S790" s="214">
        <v>0</v>
      </c>
      <c r="T790" s="215">
        <f>S790*H790</f>
        <v>0</v>
      </c>
      <c r="U790" s="34"/>
      <c r="V790" s="34"/>
      <c r="W790" s="34"/>
      <c r="X790" s="34"/>
      <c r="Y790" s="34"/>
      <c r="Z790" s="34"/>
      <c r="AA790" s="34"/>
      <c r="AB790" s="34"/>
      <c r="AC790" s="34"/>
      <c r="AD790" s="34"/>
      <c r="AE790" s="34"/>
      <c r="AR790" s="216" t="s">
        <v>135</v>
      </c>
      <c r="AT790" s="216" t="s">
        <v>131</v>
      </c>
      <c r="AU790" s="216" t="s">
        <v>85</v>
      </c>
      <c r="AY790" s="13" t="s">
        <v>130</v>
      </c>
      <c r="BE790" s="217">
        <f>IF(N790="základní",J790,0)</f>
        <v>0</v>
      </c>
      <c r="BF790" s="217">
        <f>IF(N790="snížená",J790,0)</f>
        <v>0</v>
      </c>
      <c r="BG790" s="217">
        <f>IF(N790="zákl. přenesená",J790,0)</f>
        <v>0</v>
      </c>
      <c r="BH790" s="217">
        <f>IF(N790="sníž. přenesená",J790,0)</f>
        <v>0</v>
      </c>
      <c r="BI790" s="217">
        <f>IF(N790="nulová",J790,0)</f>
        <v>0</v>
      </c>
      <c r="BJ790" s="13" t="s">
        <v>85</v>
      </c>
      <c r="BK790" s="217">
        <f>ROUND(I790*H790,2)</f>
        <v>0</v>
      </c>
      <c r="BL790" s="13" t="s">
        <v>136</v>
      </c>
      <c r="BM790" s="216" t="s">
        <v>1582</v>
      </c>
    </row>
    <row r="791" s="2" customFormat="1">
      <c r="A791" s="34"/>
      <c r="B791" s="35"/>
      <c r="C791" s="36"/>
      <c r="D791" s="218" t="s">
        <v>137</v>
      </c>
      <c r="E791" s="36"/>
      <c r="F791" s="219" t="s">
        <v>1583</v>
      </c>
      <c r="G791" s="36"/>
      <c r="H791" s="36"/>
      <c r="I791" s="220"/>
      <c r="J791" s="36"/>
      <c r="K791" s="36"/>
      <c r="L791" s="40"/>
      <c r="M791" s="221"/>
      <c r="N791" s="222"/>
      <c r="O791" s="87"/>
      <c r="P791" s="87"/>
      <c r="Q791" s="87"/>
      <c r="R791" s="87"/>
      <c r="S791" s="87"/>
      <c r="T791" s="88"/>
      <c r="U791" s="34"/>
      <c r="V791" s="34"/>
      <c r="W791" s="34"/>
      <c r="X791" s="34"/>
      <c r="Y791" s="34"/>
      <c r="Z791" s="34"/>
      <c r="AA791" s="34"/>
      <c r="AB791" s="34"/>
      <c r="AC791" s="34"/>
      <c r="AD791" s="34"/>
      <c r="AE791" s="34"/>
      <c r="AT791" s="13" t="s">
        <v>137</v>
      </c>
      <c r="AU791" s="13" t="s">
        <v>85</v>
      </c>
    </row>
    <row r="792" s="2" customFormat="1" ht="24.15" customHeight="1">
      <c r="A792" s="34"/>
      <c r="B792" s="35"/>
      <c r="C792" s="203" t="s">
        <v>1584</v>
      </c>
      <c r="D792" s="203" t="s">
        <v>131</v>
      </c>
      <c r="E792" s="204" t="s">
        <v>1585</v>
      </c>
      <c r="F792" s="205" t="s">
        <v>1586</v>
      </c>
      <c r="G792" s="206" t="s">
        <v>134</v>
      </c>
      <c r="H792" s="207">
        <v>5</v>
      </c>
      <c r="I792" s="208"/>
      <c r="J792" s="209">
        <f>ROUND(I792*H792,2)</f>
        <v>0</v>
      </c>
      <c r="K792" s="210"/>
      <c r="L792" s="211"/>
      <c r="M792" s="212" t="s">
        <v>1</v>
      </c>
      <c r="N792" s="213" t="s">
        <v>42</v>
      </c>
      <c r="O792" s="87"/>
      <c r="P792" s="214">
        <f>O792*H792</f>
        <v>0</v>
      </c>
      <c r="Q792" s="214">
        <v>0</v>
      </c>
      <c r="R792" s="214">
        <f>Q792*H792</f>
        <v>0</v>
      </c>
      <c r="S792" s="214">
        <v>0</v>
      </c>
      <c r="T792" s="215">
        <f>S792*H792</f>
        <v>0</v>
      </c>
      <c r="U792" s="34"/>
      <c r="V792" s="34"/>
      <c r="W792" s="34"/>
      <c r="X792" s="34"/>
      <c r="Y792" s="34"/>
      <c r="Z792" s="34"/>
      <c r="AA792" s="34"/>
      <c r="AB792" s="34"/>
      <c r="AC792" s="34"/>
      <c r="AD792" s="34"/>
      <c r="AE792" s="34"/>
      <c r="AR792" s="216" t="s">
        <v>135</v>
      </c>
      <c r="AT792" s="216" t="s">
        <v>131</v>
      </c>
      <c r="AU792" s="216" t="s">
        <v>85</v>
      </c>
      <c r="AY792" s="13" t="s">
        <v>130</v>
      </c>
      <c r="BE792" s="217">
        <f>IF(N792="základní",J792,0)</f>
        <v>0</v>
      </c>
      <c r="BF792" s="217">
        <f>IF(N792="snížená",J792,0)</f>
        <v>0</v>
      </c>
      <c r="BG792" s="217">
        <f>IF(N792="zákl. přenesená",J792,0)</f>
        <v>0</v>
      </c>
      <c r="BH792" s="217">
        <f>IF(N792="sníž. přenesená",J792,0)</f>
        <v>0</v>
      </c>
      <c r="BI792" s="217">
        <f>IF(N792="nulová",J792,0)</f>
        <v>0</v>
      </c>
      <c r="BJ792" s="13" t="s">
        <v>85</v>
      </c>
      <c r="BK792" s="217">
        <f>ROUND(I792*H792,2)</f>
        <v>0</v>
      </c>
      <c r="BL792" s="13" t="s">
        <v>136</v>
      </c>
      <c r="BM792" s="216" t="s">
        <v>1587</v>
      </c>
    </row>
    <row r="793" s="2" customFormat="1">
      <c r="A793" s="34"/>
      <c r="B793" s="35"/>
      <c r="C793" s="36"/>
      <c r="D793" s="218" t="s">
        <v>137</v>
      </c>
      <c r="E793" s="36"/>
      <c r="F793" s="219" t="s">
        <v>1588</v>
      </c>
      <c r="G793" s="36"/>
      <c r="H793" s="36"/>
      <c r="I793" s="220"/>
      <c r="J793" s="36"/>
      <c r="K793" s="36"/>
      <c r="L793" s="40"/>
      <c r="M793" s="221"/>
      <c r="N793" s="222"/>
      <c r="O793" s="87"/>
      <c r="P793" s="87"/>
      <c r="Q793" s="87"/>
      <c r="R793" s="87"/>
      <c r="S793" s="87"/>
      <c r="T793" s="88"/>
      <c r="U793" s="34"/>
      <c r="V793" s="34"/>
      <c r="W793" s="34"/>
      <c r="X793" s="34"/>
      <c r="Y793" s="34"/>
      <c r="Z793" s="34"/>
      <c r="AA793" s="34"/>
      <c r="AB793" s="34"/>
      <c r="AC793" s="34"/>
      <c r="AD793" s="34"/>
      <c r="AE793" s="34"/>
      <c r="AT793" s="13" t="s">
        <v>137</v>
      </c>
      <c r="AU793" s="13" t="s">
        <v>85</v>
      </c>
    </row>
    <row r="794" s="2" customFormat="1" ht="24.15" customHeight="1">
      <c r="A794" s="34"/>
      <c r="B794" s="35"/>
      <c r="C794" s="203" t="s">
        <v>828</v>
      </c>
      <c r="D794" s="203" t="s">
        <v>131</v>
      </c>
      <c r="E794" s="204" t="s">
        <v>1589</v>
      </c>
      <c r="F794" s="205" t="s">
        <v>1590</v>
      </c>
      <c r="G794" s="206" t="s">
        <v>134</v>
      </c>
      <c r="H794" s="207">
        <v>5</v>
      </c>
      <c r="I794" s="208"/>
      <c r="J794" s="209">
        <f>ROUND(I794*H794,2)</f>
        <v>0</v>
      </c>
      <c r="K794" s="210"/>
      <c r="L794" s="211"/>
      <c r="M794" s="212" t="s">
        <v>1</v>
      </c>
      <c r="N794" s="213" t="s">
        <v>42</v>
      </c>
      <c r="O794" s="87"/>
      <c r="P794" s="214">
        <f>O794*H794</f>
        <v>0</v>
      </c>
      <c r="Q794" s="214">
        <v>0</v>
      </c>
      <c r="R794" s="214">
        <f>Q794*H794</f>
        <v>0</v>
      </c>
      <c r="S794" s="214">
        <v>0</v>
      </c>
      <c r="T794" s="215">
        <f>S794*H794</f>
        <v>0</v>
      </c>
      <c r="U794" s="34"/>
      <c r="V794" s="34"/>
      <c r="W794" s="34"/>
      <c r="X794" s="34"/>
      <c r="Y794" s="34"/>
      <c r="Z794" s="34"/>
      <c r="AA794" s="34"/>
      <c r="AB794" s="34"/>
      <c r="AC794" s="34"/>
      <c r="AD794" s="34"/>
      <c r="AE794" s="34"/>
      <c r="AR794" s="216" t="s">
        <v>135</v>
      </c>
      <c r="AT794" s="216" t="s">
        <v>131</v>
      </c>
      <c r="AU794" s="216" t="s">
        <v>85</v>
      </c>
      <c r="AY794" s="13" t="s">
        <v>130</v>
      </c>
      <c r="BE794" s="217">
        <f>IF(N794="základní",J794,0)</f>
        <v>0</v>
      </c>
      <c r="BF794" s="217">
        <f>IF(N794="snížená",J794,0)</f>
        <v>0</v>
      </c>
      <c r="BG794" s="217">
        <f>IF(N794="zákl. přenesená",J794,0)</f>
        <v>0</v>
      </c>
      <c r="BH794" s="217">
        <f>IF(N794="sníž. přenesená",J794,0)</f>
        <v>0</v>
      </c>
      <c r="BI794" s="217">
        <f>IF(N794="nulová",J794,0)</f>
        <v>0</v>
      </c>
      <c r="BJ794" s="13" t="s">
        <v>85</v>
      </c>
      <c r="BK794" s="217">
        <f>ROUND(I794*H794,2)</f>
        <v>0</v>
      </c>
      <c r="BL794" s="13" t="s">
        <v>136</v>
      </c>
      <c r="BM794" s="216" t="s">
        <v>1591</v>
      </c>
    </row>
    <row r="795" s="2" customFormat="1">
      <c r="A795" s="34"/>
      <c r="B795" s="35"/>
      <c r="C795" s="36"/>
      <c r="D795" s="218" t="s">
        <v>137</v>
      </c>
      <c r="E795" s="36"/>
      <c r="F795" s="219" t="s">
        <v>1592</v>
      </c>
      <c r="G795" s="36"/>
      <c r="H795" s="36"/>
      <c r="I795" s="220"/>
      <c r="J795" s="36"/>
      <c r="K795" s="36"/>
      <c r="L795" s="40"/>
      <c r="M795" s="221"/>
      <c r="N795" s="222"/>
      <c r="O795" s="87"/>
      <c r="P795" s="87"/>
      <c r="Q795" s="87"/>
      <c r="R795" s="87"/>
      <c r="S795" s="87"/>
      <c r="T795" s="88"/>
      <c r="U795" s="34"/>
      <c r="V795" s="34"/>
      <c r="W795" s="34"/>
      <c r="X795" s="34"/>
      <c r="Y795" s="34"/>
      <c r="Z795" s="34"/>
      <c r="AA795" s="34"/>
      <c r="AB795" s="34"/>
      <c r="AC795" s="34"/>
      <c r="AD795" s="34"/>
      <c r="AE795" s="34"/>
      <c r="AT795" s="13" t="s">
        <v>137</v>
      </c>
      <c r="AU795" s="13" t="s">
        <v>85</v>
      </c>
    </row>
    <row r="796" s="2" customFormat="1" ht="33" customHeight="1">
      <c r="A796" s="34"/>
      <c r="B796" s="35"/>
      <c r="C796" s="203" t="s">
        <v>1593</v>
      </c>
      <c r="D796" s="203" t="s">
        <v>131</v>
      </c>
      <c r="E796" s="204" t="s">
        <v>1594</v>
      </c>
      <c r="F796" s="205" t="s">
        <v>1595</v>
      </c>
      <c r="G796" s="206" t="s">
        <v>134</v>
      </c>
      <c r="H796" s="207">
        <v>3</v>
      </c>
      <c r="I796" s="208"/>
      <c r="J796" s="209">
        <f>ROUND(I796*H796,2)</f>
        <v>0</v>
      </c>
      <c r="K796" s="210"/>
      <c r="L796" s="211"/>
      <c r="M796" s="212" t="s">
        <v>1</v>
      </c>
      <c r="N796" s="213" t="s">
        <v>42</v>
      </c>
      <c r="O796" s="87"/>
      <c r="P796" s="214">
        <f>O796*H796</f>
        <v>0</v>
      </c>
      <c r="Q796" s="214">
        <v>0</v>
      </c>
      <c r="R796" s="214">
        <f>Q796*H796</f>
        <v>0</v>
      </c>
      <c r="S796" s="214">
        <v>0</v>
      </c>
      <c r="T796" s="215">
        <f>S796*H796</f>
        <v>0</v>
      </c>
      <c r="U796" s="34"/>
      <c r="V796" s="34"/>
      <c r="W796" s="34"/>
      <c r="X796" s="34"/>
      <c r="Y796" s="34"/>
      <c r="Z796" s="34"/>
      <c r="AA796" s="34"/>
      <c r="AB796" s="34"/>
      <c r="AC796" s="34"/>
      <c r="AD796" s="34"/>
      <c r="AE796" s="34"/>
      <c r="AR796" s="216" t="s">
        <v>135</v>
      </c>
      <c r="AT796" s="216" t="s">
        <v>131</v>
      </c>
      <c r="AU796" s="216" t="s">
        <v>85</v>
      </c>
      <c r="AY796" s="13" t="s">
        <v>130</v>
      </c>
      <c r="BE796" s="217">
        <f>IF(N796="základní",J796,0)</f>
        <v>0</v>
      </c>
      <c r="BF796" s="217">
        <f>IF(N796="snížená",J796,0)</f>
        <v>0</v>
      </c>
      <c r="BG796" s="217">
        <f>IF(N796="zákl. přenesená",J796,0)</f>
        <v>0</v>
      </c>
      <c r="BH796" s="217">
        <f>IF(N796="sníž. přenesená",J796,0)</f>
        <v>0</v>
      </c>
      <c r="BI796" s="217">
        <f>IF(N796="nulová",J796,0)</f>
        <v>0</v>
      </c>
      <c r="BJ796" s="13" t="s">
        <v>85</v>
      </c>
      <c r="BK796" s="217">
        <f>ROUND(I796*H796,2)</f>
        <v>0</v>
      </c>
      <c r="BL796" s="13" t="s">
        <v>136</v>
      </c>
      <c r="BM796" s="216" t="s">
        <v>1596</v>
      </c>
    </row>
    <row r="797" s="2" customFormat="1">
      <c r="A797" s="34"/>
      <c r="B797" s="35"/>
      <c r="C797" s="36"/>
      <c r="D797" s="218" t="s">
        <v>137</v>
      </c>
      <c r="E797" s="36"/>
      <c r="F797" s="219" t="s">
        <v>1597</v>
      </c>
      <c r="G797" s="36"/>
      <c r="H797" s="36"/>
      <c r="I797" s="220"/>
      <c r="J797" s="36"/>
      <c r="K797" s="36"/>
      <c r="L797" s="40"/>
      <c r="M797" s="221"/>
      <c r="N797" s="222"/>
      <c r="O797" s="87"/>
      <c r="P797" s="87"/>
      <c r="Q797" s="87"/>
      <c r="R797" s="87"/>
      <c r="S797" s="87"/>
      <c r="T797" s="88"/>
      <c r="U797" s="34"/>
      <c r="V797" s="34"/>
      <c r="W797" s="34"/>
      <c r="X797" s="34"/>
      <c r="Y797" s="34"/>
      <c r="Z797" s="34"/>
      <c r="AA797" s="34"/>
      <c r="AB797" s="34"/>
      <c r="AC797" s="34"/>
      <c r="AD797" s="34"/>
      <c r="AE797" s="34"/>
      <c r="AT797" s="13" t="s">
        <v>137</v>
      </c>
      <c r="AU797" s="13" t="s">
        <v>85</v>
      </c>
    </row>
    <row r="798" s="2" customFormat="1" ht="33" customHeight="1">
      <c r="A798" s="34"/>
      <c r="B798" s="35"/>
      <c r="C798" s="203" t="s">
        <v>832</v>
      </c>
      <c r="D798" s="203" t="s">
        <v>131</v>
      </c>
      <c r="E798" s="204" t="s">
        <v>1598</v>
      </c>
      <c r="F798" s="205" t="s">
        <v>1599</v>
      </c>
      <c r="G798" s="206" t="s">
        <v>134</v>
      </c>
      <c r="H798" s="207">
        <v>2</v>
      </c>
      <c r="I798" s="208"/>
      <c r="J798" s="209">
        <f>ROUND(I798*H798,2)</f>
        <v>0</v>
      </c>
      <c r="K798" s="210"/>
      <c r="L798" s="211"/>
      <c r="M798" s="212" t="s">
        <v>1</v>
      </c>
      <c r="N798" s="213" t="s">
        <v>42</v>
      </c>
      <c r="O798" s="87"/>
      <c r="P798" s="214">
        <f>O798*H798</f>
        <v>0</v>
      </c>
      <c r="Q798" s="214">
        <v>0</v>
      </c>
      <c r="R798" s="214">
        <f>Q798*H798</f>
        <v>0</v>
      </c>
      <c r="S798" s="214">
        <v>0</v>
      </c>
      <c r="T798" s="215">
        <f>S798*H798</f>
        <v>0</v>
      </c>
      <c r="U798" s="34"/>
      <c r="V798" s="34"/>
      <c r="W798" s="34"/>
      <c r="X798" s="34"/>
      <c r="Y798" s="34"/>
      <c r="Z798" s="34"/>
      <c r="AA798" s="34"/>
      <c r="AB798" s="34"/>
      <c r="AC798" s="34"/>
      <c r="AD798" s="34"/>
      <c r="AE798" s="34"/>
      <c r="AR798" s="216" t="s">
        <v>135</v>
      </c>
      <c r="AT798" s="216" t="s">
        <v>131</v>
      </c>
      <c r="AU798" s="216" t="s">
        <v>85</v>
      </c>
      <c r="AY798" s="13" t="s">
        <v>130</v>
      </c>
      <c r="BE798" s="217">
        <f>IF(N798="základní",J798,0)</f>
        <v>0</v>
      </c>
      <c r="BF798" s="217">
        <f>IF(N798="snížená",J798,0)</f>
        <v>0</v>
      </c>
      <c r="BG798" s="217">
        <f>IF(N798="zákl. přenesená",J798,0)</f>
        <v>0</v>
      </c>
      <c r="BH798" s="217">
        <f>IF(N798="sníž. přenesená",J798,0)</f>
        <v>0</v>
      </c>
      <c r="BI798" s="217">
        <f>IF(N798="nulová",J798,0)</f>
        <v>0</v>
      </c>
      <c r="BJ798" s="13" t="s">
        <v>85</v>
      </c>
      <c r="BK798" s="217">
        <f>ROUND(I798*H798,2)</f>
        <v>0</v>
      </c>
      <c r="BL798" s="13" t="s">
        <v>136</v>
      </c>
      <c r="BM798" s="216" t="s">
        <v>1600</v>
      </c>
    </row>
    <row r="799" s="2" customFormat="1">
      <c r="A799" s="34"/>
      <c r="B799" s="35"/>
      <c r="C799" s="36"/>
      <c r="D799" s="218" t="s">
        <v>137</v>
      </c>
      <c r="E799" s="36"/>
      <c r="F799" s="219" t="s">
        <v>1601</v>
      </c>
      <c r="G799" s="36"/>
      <c r="H799" s="36"/>
      <c r="I799" s="220"/>
      <c r="J799" s="36"/>
      <c r="K799" s="36"/>
      <c r="L799" s="40"/>
      <c r="M799" s="221"/>
      <c r="N799" s="222"/>
      <c r="O799" s="87"/>
      <c r="P799" s="87"/>
      <c r="Q799" s="87"/>
      <c r="R799" s="87"/>
      <c r="S799" s="87"/>
      <c r="T799" s="88"/>
      <c r="U799" s="34"/>
      <c r="V799" s="34"/>
      <c r="W799" s="34"/>
      <c r="X799" s="34"/>
      <c r="Y799" s="34"/>
      <c r="Z799" s="34"/>
      <c r="AA799" s="34"/>
      <c r="AB799" s="34"/>
      <c r="AC799" s="34"/>
      <c r="AD799" s="34"/>
      <c r="AE799" s="34"/>
      <c r="AT799" s="13" t="s">
        <v>137</v>
      </c>
      <c r="AU799" s="13" t="s">
        <v>85</v>
      </c>
    </row>
    <row r="800" s="2" customFormat="1" ht="37.8" customHeight="1">
      <c r="A800" s="34"/>
      <c r="B800" s="35"/>
      <c r="C800" s="203" t="s">
        <v>1602</v>
      </c>
      <c r="D800" s="203" t="s">
        <v>131</v>
      </c>
      <c r="E800" s="204" t="s">
        <v>1603</v>
      </c>
      <c r="F800" s="205" t="s">
        <v>1604</v>
      </c>
      <c r="G800" s="206" t="s">
        <v>134</v>
      </c>
      <c r="H800" s="207">
        <v>2</v>
      </c>
      <c r="I800" s="208"/>
      <c r="J800" s="209">
        <f>ROUND(I800*H800,2)</f>
        <v>0</v>
      </c>
      <c r="K800" s="210"/>
      <c r="L800" s="211"/>
      <c r="M800" s="212" t="s">
        <v>1</v>
      </c>
      <c r="N800" s="213" t="s">
        <v>42</v>
      </c>
      <c r="O800" s="87"/>
      <c r="P800" s="214">
        <f>O800*H800</f>
        <v>0</v>
      </c>
      <c r="Q800" s="214">
        <v>0</v>
      </c>
      <c r="R800" s="214">
        <f>Q800*H800</f>
        <v>0</v>
      </c>
      <c r="S800" s="214">
        <v>0</v>
      </c>
      <c r="T800" s="215">
        <f>S800*H800</f>
        <v>0</v>
      </c>
      <c r="U800" s="34"/>
      <c r="V800" s="34"/>
      <c r="W800" s="34"/>
      <c r="X800" s="34"/>
      <c r="Y800" s="34"/>
      <c r="Z800" s="34"/>
      <c r="AA800" s="34"/>
      <c r="AB800" s="34"/>
      <c r="AC800" s="34"/>
      <c r="AD800" s="34"/>
      <c r="AE800" s="34"/>
      <c r="AR800" s="216" t="s">
        <v>135</v>
      </c>
      <c r="AT800" s="216" t="s">
        <v>131</v>
      </c>
      <c r="AU800" s="216" t="s">
        <v>85</v>
      </c>
      <c r="AY800" s="13" t="s">
        <v>130</v>
      </c>
      <c r="BE800" s="217">
        <f>IF(N800="základní",J800,0)</f>
        <v>0</v>
      </c>
      <c r="BF800" s="217">
        <f>IF(N800="snížená",J800,0)</f>
        <v>0</v>
      </c>
      <c r="BG800" s="217">
        <f>IF(N800="zákl. přenesená",J800,0)</f>
        <v>0</v>
      </c>
      <c r="BH800" s="217">
        <f>IF(N800="sníž. přenesená",J800,0)</f>
        <v>0</v>
      </c>
      <c r="BI800" s="217">
        <f>IF(N800="nulová",J800,0)</f>
        <v>0</v>
      </c>
      <c r="BJ800" s="13" t="s">
        <v>85</v>
      </c>
      <c r="BK800" s="217">
        <f>ROUND(I800*H800,2)</f>
        <v>0</v>
      </c>
      <c r="BL800" s="13" t="s">
        <v>136</v>
      </c>
      <c r="BM800" s="216" t="s">
        <v>1605</v>
      </c>
    </row>
    <row r="801" s="2" customFormat="1">
      <c r="A801" s="34"/>
      <c r="B801" s="35"/>
      <c r="C801" s="36"/>
      <c r="D801" s="218" t="s">
        <v>137</v>
      </c>
      <c r="E801" s="36"/>
      <c r="F801" s="219" t="s">
        <v>1606</v>
      </c>
      <c r="G801" s="36"/>
      <c r="H801" s="36"/>
      <c r="I801" s="220"/>
      <c r="J801" s="36"/>
      <c r="K801" s="36"/>
      <c r="L801" s="40"/>
      <c r="M801" s="221"/>
      <c r="N801" s="222"/>
      <c r="O801" s="87"/>
      <c r="P801" s="87"/>
      <c r="Q801" s="87"/>
      <c r="R801" s="87"/>
      <c r="S801" s="87"/>
      <c r="T801" s="88"/>
      <c r="U801" s="34"/>
      <c r="V801" s="34"/>
      <c r="W801" s="34"/>
      <c r="X801" s="34"/>
      <c r="Y801" s="34"/>
      <c r="Z801" s="34"/>
      <c r="AA801" s="34"/>
      <c r="AB801" s="34"/>
      <c r="AC801" s="34"/>
      <c r="AD801" s="34"/>
      <c r="AE801" s="34"/>
      <c r="AT801" s="13" t="s">
        <v>137</v>
      </c>
      <c r="AU801" s="13" t="s">
        <v>85</v>
      </c>
    </row>
    <row r="802" s="2" customFormat="1" ht="24.15" customHeight="1">
      <c r="A802" s="34"/>
      <c r="B802" s="35"/>
      <c r="C802" s="203" t="s">
        <v>836</v>
      </c>
      <c r="D802" s="203" t="s">
        <v>131</v>
      </c>
      <c r="E802" s="204" t="s">
        <v>1607</v>
      </c>
      <c r="F802" s="205" t="s">
        <v>1608</v>
      </c>
      <c r="G802" s="206" t="s">
        <v>134</v>
      </c>
      <c r="H802" s="207">
        <v>2</v>
      </c>
      <c r="I802" s="208"/>
      <c r="J802" s="209">
        <f>ROUND(I802*H802,2)</f>
        <v>0</v>
      </c>
      <c r="K802" s="210"/>
      <c r="L802" s="211"/>
      <c r="M802" s="212" t="s">
        <v>1</v>
      </c>
      <c r="N802" s="213" t="s">
        <v>42</v>
      </c>
      <c r="O802" s="87"/>
      <c r="P802" s="214">
        <f>O802*H802</f>
        <v>0</v>
      </c>
      <c r="Q802" s="214">
        <v>0</v>
      </c>
      <c r="R802" s="214">
        <f>Q802*H802</f>
        <v>0</v>
      </c>
      <c r="S802" s="214">
        <v>0</v>
      </c>
      <c r="T802" s="215">
        <f>S802*H802</f>
        <v>0</v>
      </c>
      <c r="U802" s="34"/>
      <c r="V802" s="34"/>
      <c r="W802" s="34"/>
      <c r="X802" s="34"/>
      <c r="Y802" s="34"/>
      <c r="Z802" s="34"/>
      <c r="AA802" s="34"/>
      <c r="AB802" s="34"/>
      <c r="AC802" s="34"/>
      <c r="AD802" s="34"/>
      <c r="AE802" s="34"/>
      <c r="AR802" s="216" t="s">
        <v>135</v>
      </c>
      <c r="AT802" s="216" t="s">
        <v>131</v>
      </c>
      <c r="AU802" s="216" t="s">
        <v>85</v>
      </c>
      <c r="AY802" s="13" t="s">
        <v>130</v>
      </c>
      <c r="BE802" s="217">
        <f>IF(N802="základní",J802,0)</f>
        <v>0</v>
      </c>
      <c r="BF802" s="217">
        <f>IF(N802="snížená",J802,0)</f>
        <v>0</v>
      </c>
      <c r="BG802" s="217">
        <f>IF(N802="zákl. přenesená",J802,0)</f>
        <v>0</v>
      </c>
      <c r="BH802" s="217">
        <f>IF(N802="sníž. přenesená",J802,0)</f>
        <v>0</v>
      </c>
      <c r="BI802" s="217">
        <f>IF(N802="nulová",J802,0)</f>
        <v>0</v>
      </c>
      <c r="BJ802" s="13" t="s">
        <v>85</v>
      </c>
      <c r="BK802" s="217">
        <f>ROUND(I802*H802,2)</f>
        <v>0</v>
      </c>
      <c r="BL802" s="13" t="s">
        <v>136</v>
      </c>
      <c r="BM802" s="216" t="s">
        <v>1609</v>
      </c>
    </row>
    <row r="803" s="2" customFormat="1">
      <c r="A803" s="34"/>
      <c r="B803" s="35"/>
      <c r="C803" s="36"/>
      <c r="D803" s="218" t="s">
        <v>137</v>
      </c>
      <c r="E803" s="36"/>
      <c r="F803" s="219" t="s">
        <v>1610</v>
      </c>
      <c r="G803" s="36"/>
      <c r="H803" s="36"/>
      <c r="I803" s="220"/>
      <c r="J803" s="36"/>
      <c r="K803" s="36"/>
      <c r="L803" s="40"/>
      <c r="M803" s="221"/>
      <c r="N803" s="222"/>
      <c r="O803" s="87"/>
      <c r="P803" s="87"/>
      <c r="Q803" s="87"/>
      <c r="R803" s="87"/>
      <c r="S803" s="87"/>
      <c r="T803" s="88"/>
      <c r="U803" s="34"/>
      <c r="V803" s="34"/>
      <c r="W803" s="34"/>
      <c r="X803" s="34"/>
      <c r="Y803" s="34"/>
      <c r="Z803" s="34"/>
      <c r="AA803" s="34"/>
      <c r="AB803" s="34"/>
      <c r="AC803" s="34"/>
      <c r="AD803" s="34"/>
      <c r="AE803" s="34"/>
      <c r="AT803" s="13" t="s">
        <v>137</v>
      </c>
      <c r="AU803" s="13" t="s">
        <v>85</v>
      </c>
    </row>
    <row r="804" s="2" customFormat="1" ht="33" customHeight="1">
      <c r="A804" s="34"/>
      <c r="B804" s="35"/>
      <c r="C804" s="203" t="s">
        <v>1611</v>
      </c>
      <c r="D804" s="203" t="s">
        <v>131</v>
      </c>
      <c r="E804" s="204" t="s">
        <v>1612</v>
      </c>
      <c r="F804" s="205" t="s">
        <v>1613</v>
      </c>
      <c r="G804" s="206" t="s">
        <v>134</v>
      </c>
      <c r="H804" s="207">
        <v>2</v>
      </c>
      <c r="I804" s="208"/>
      <c r="J804" s="209">
        <f>ROUND(I804*H804,2)</f>
        <v>0</v>
      </c>
      <c r="K804" s="210"/>
      <c r="L804" s="211"/>
      <c r="M804" s="212" t="s">
        <v>1</v>
      </c>
      <c r="N804" s="213" t="s">
        <v>42</v>
      </c>
      <c r="O804" s="87"/>
      <c r="P804" s="214">
        <f>O804*H804</f>
        <v>0</v>
      </c>
      <c r="Q804" s="214">
        <v>0</v>
      </c>
      <c r="R804" s="214">
        <f>Q804*H804</f>
        <v>0</v>
      </c>
      <c r="S804" s="214">
        <v>0</v>
      </c>
      <c r="T804" s="215">
        <f>S804*H804</f>
        <v>0</v>
      </c>
      <c r="U804" s="34"/>
      <c r="V804" s="34"/>
      <c r="W804" s="34"/>
      <c r="X804" s="34"/>
      <c r="Y804" s="34"/>
      <c r="Z804" s="34"/>
      <c r="AA804" s="34"/>
      <c r="AB804" s="34"/>
      <c r="AC804" s="34"/>
      <c r="AD804" s="34"/>
      <c r="AE804" s="34"/>
      <c r="AR804" s="216" t="s">
        <v>135</v>
      </c>
      <c r="AT804" s="216" t="s">
        <v>131</v>
      </c>
      <c r="AU804" s="216" t="s">
        <v>85</v>
      </c>
      <c r="AY804" s="13" t="s">
        <v>130</v>
      </c>
      <c r="BE804" s="217">
        <f>IF(N804="základní",J804,0)</f>
        <v>0</v>
      </c>
      <c r="BF804" s="217">
        <f>IF(N804="snížená",J804,0)</f>
        <v>0</v>
      </c>
      <c r="BG804" s="217">
        <f>IF(N804="zákl. přenesená",J804,0)</f>
        <v>0</v>
      </c>
      <c r="BH804" s="217">
        <f>IF(N804="sníž. přenesená",J804,0)</f>
        <v>0</v>
      </c>
      <c r="BI804" s="217">
        <f>IF(N804="nulová",J804,0)</f>
        <v>0</v>
      </c>
      <c r="BJ804" s="13" t="s">
        <v>85</v>
      </c>
      <c r="BK804" s="217">
        <f>ROUND(I804*H804,2)</f>
        <v>0</v>
      </c>
      <c r="BL804" s="13" t="s">
        <v>136</v>
      </c>
      <c r="BM804" s="216" t="s">
        <v>1614</v>
      </c>
    </row>
    <row r="805" s="2" customFormat="1">
      <c r="A805" s="34"/>
      <c r="B805" s="35"/>
      <c r="C805" s="36"/>
      <c r="D805" s="218" t="s">
        <v>137</v>
      </c>
      <c r="E805" s="36"/>
      <c r="F805" s="219" t="s">
        <v>1615</v>
      </c>
      <c r="G805" s="36"/>
      <c r="H805" s="36"/>
      <c r="I805" s="220"/>
      <c r="J805" s="36"/>
      <c r="K805" s="36"/>
      <c r="L805" s="40"/>
      <c r="M805" s="221"/>
      <c r="N805" s="222"/>
      <c r="O805" s="87"/>
      <c r="P805" s="87"/>
      <c r="Q805" s="87"/>
      <c r="R805" s="87"/>
      <c r="S805" s="87"/>
      <c r="T805" s="88"/>
      <c r="U805" s="34"/>
      <c r="V805" s="34"/>
      <c r="W805" s="34"/>
      <c r="X805" s="34"/>
      <c r="Y805" s="34"/>
      <c r="Z805" s="34"/>
      <c r="AA805" s="34"/>
      <c r="AB805" s="34"/>
      <c r="AC805" s="34"/>
      <c r="AD805" s="34"/>
      <c r="AE805" s="34"/>
      <c r="AT805" s="13" t="s">
        <v>137</v>
      </c>
      <c r="AU805" s="13" t="s">
        <v>85</v>
      </c>
    </row>
    <row r="806" s="2" customFormat="1" ht="37.8" customHeight="1">
      <c r="A806" s="34"/>
      <c r="B806" s="35"/>
      <c r="C806" s="203" t="s">
        <v>840</v>
      </c>
      <c r="D806" s="203" t="s">
        <v>131</v>
      </c>
      <c r="E806" s="204" t="s">
        <v>1616</v>
      </c>
      <c r="F806" s="205" t="s">
        <v>1617</v>
      </c>
      <c r="G806" s="206" t="s">
        <v>134</v>
      </c>
      <c r="H806" s="207">
        <v>2</v>
      </c>
      <c r="I806" s="208"/>
      <c r="J806" s="209">
        <f>ROUND(I806*H806,2)</f>
        <v>0</v>
      </c>
      <c r="K806" s="210"/>
      <c r="L806" s="211"/>
      <c r="M806" s="212" t="s">
        <v>1</v>
      </c>
      <c r="N806" s="213" t="s">
        <v>42</v>
      </c>
      <c r="O806" s="87"/>
      <c r="P806" s="214">
        <f>O806*H806</f>
        <v>0</v>
      </c>
      <c r="Q806" s="214">
        <v>0</v>
      </c>
      <c r="R806" s="214">
        <f>Q806*H806</f>
        <v>0</v>
      </c>
      <c r="S806" s="214">
        <v>0</v>
      </c>
      <c r="T806" s="215">
        <f>S806*H806</f>
        <v>0</v>
      </c>
      <c r="U806" s="34"/>
      <c r="V806" s="34"/>
      <c r="W806" s="34"/>
      <c r="X806" s="34"/>
      <c r="Y806" s="34"/>
      <c r="Z806" s="34"/>
      <c r="AA806" s="34"/>
      <c r="AB806" s="34"/>
      <c r="AC806" s="34"/>
      <c r="AD806" s="34"/>
      <c r="AE806" s="34"/>
      <c r="AR806" s="216" t="s">
        <v>135</v>
      </c>
      <c r="AT806" s="216" t="s">
        <v>131</v>
      </c>
      <c r="AU806" s="216" t="s">
        <v>85</v>
      </c>
      <c r="AY806" s="13" t="s">
        <v>130</v>
      </c>
      <c r="BE806" s="217">
        <f>IF(N806="základní",J806,0)</f>
        <v>0</v>
      </c>
      <c r="BF806" s="217">
        <f>IF(N806="snížená",J806,0)</f>
        <v>0</v>
      </c>
      <c r="BG806" s="217">
        <f>IF(N806="zákl. přenesená",J806,0)</f>
        <v>0</v>
      </c>
      <c r="BH806" s="217">
        <f>IF(N806="sníž. přenesená",J806,0)</f>
        <v>0</v>
      </c>
      <c r="BI806" s="217">
        <f>IF(N806="nulová",J806,0)</f>
        <v>0</v>
      </c>
      <c r="BJ806" s="13" t="s">
        <v>85</v>
      </c>
      <c r="BK806" s="217">
        <f>ROUND(I806*H806,2)</f>
        <v>0</v>
      </c>
      <c r="BL806" s="13" t="s">
        <v>136</v>
      </c>
      <c r="BM806" s="216" t="s">
        <v>1618</v>
      </c>
    </row>
    <row r="807" s="2" customFormat="1">
      <c r="A807" s="34"/>
      <c r="B807" s="35"/>
      <c r="C807" s="36"/>
      <c r="D807" s="218" t="s">
        <v>137</v>
      </c>
      <c r="E807" s="36"/>
      <c r="F807" s="219" t="s">
        <v>1619</v>
      </c>
      <c r="G807" s="36"/>
      <c r="H807" s="36"/>
      <c r="I807" s="220"/>
      <c r="J807" s="36"/>
      <c r="K807" s="36"/>
      <c r="L807" s="40"/>
      <c r="M807" s="221"/>
      <c r="N807" s="222"/>
      <c r="O807" s="87"/>
      <c r="P807" s="87"/>
      <c r="Q807" s="87"/>
      <c r="R807" s="87"/>
      <c r="S807" s="87"/>
      <c r="T807" s="88"/>
      <c r="U807" s="34"/>
      <c r="V807" s="34"/>
      <c r="W807" s="34"/>
      <c r="X807" s="34"/>
      <c r="Y807" s="34"/>
      <c r="Z807" s="34"/>
      <c r="AA807" s="34"/>
      <c r="AB807" s="34"/>
      <c r="AC807" s="34"/>
      <c r="AD807" s="34"/>
      <c r="AE807" s="34"/>
      <c r="AT807" s="13" t="s">
        <v>137</v>
      </c>
      <c r="AU807" s="13" t="s">
        <v>85</v>
      </c>
    </row>
    <row r="808" s="2" customFormat="1" ht="33" customHeight="1">
      <c r="A808" s="34"/>
      <c r="B808" s="35"/>
      <c r="C808" s="203" t="s">
        <v>1620</v>
      </c>
      <c r="D808" s="203" t="s">
        <v>131</v>
      </c>
      <c r="E808" s="204" t="s">
        <v>1621</v>
      </c>
      <c r="F808" s="205" t="s">
        <v>1622</v>
      </c>
      <c r="G808" s="206" t="s">
        <v>134</v>
      </c>
      <c r="H808" s="207">
        <v>2</v>
      </c>
      <c r="I808" s="208"/>
      <c r="J808" s="209">
        <f>ROUND(I808*H808,2)</f>
        <v>0</v>
      </c>
      <c r="K808" s="210"/>
      <c r="L808" s="211"/>
      <c r="M808" s="212" t="s">
        <v>1</v>
      </c>
      <c r="N808" s="213" t="s">
        <v>42</v>
      </c>
      <c r="O808" s="87"/>
      <c r="P808" s="214">
        <f>O808*H808</f>
        <v>0</v>
      </c>
      <c r="Q808" s="214">
        <v>0</v>
      </c>
      <c r="R808" s="214">
        <f>Q808*H808</f>
        <v>0</v>
      </c>
      <c r="S808" s="214">
        <v>0</v>
      </c>
      <c r="T808" s="215">
        <f>S808*H808</f>
        <v>0</v>
      </c>
      <c r="U808" s="34"/>
      <c r="V808" s="34"/>
      <c r="W808" s="34"/>
      <c r="X808" s="34"/>
      <c r="Y808" s="34"/>
      <c r="Z808" s="34"/>
      <c r="AA808" s="34"/>
      <c r="AB808" s="34"/>
      <c r="AC808" s="34"/>
      <c r="AD808" s="34"/>
      <c r="AE808" s="34"/>
      <c r="AR808" s="216" t="s">
        <v>135</v>
      </c>
      <c r="AT808" s="216" t="s">
        <v>131</v>
      </c>
      <c r="AU808" s="216" t="s">
        <v>85</v>
      </c>
      <c r="AY808" s="13" t="s">
        <v>130</v>
      </c>
      <c r="BE808" s="217">
        <f>IF(N808="základní",J808,0)</f>
        <v>0</v>
      </c>
      <c r="BF808" s="217">
        <f>IF(N808="snížená",J808,0)</f>
        <v>0</v>
      </c>
      <c r="BG808" s="217">
        <f>IF(N808="zákl. přenesená",J808,0)</f>
        <v>0</v>
      </c>
      <c r="BH808" s="217">
        <f>IF(N808="sníž. přenesená",J808,0)</f>
        <v>0</v>
      </c>
      <c r="BI808" s="217">
        <f>IF(N808="nulová",J808,0)</f>
        <v>0</v>
      </c>
      <c r="BJ808" s="13" t="s">
        <v>85</v>
      </c>
      <c r="BK808" s="217">
        <f>ROUND(I808*H808,2)</f>
        <v>0</v>
      </c>
      <c r="BL808" s="13" t="s">
        <v>136</v>
      </c>
      <c r="BM808" s="216" t="s">
        <v>1623</v>
      </c>
    </row>
    <row r="809" s="2" customFormat="1">
      <c r="A809" s="34"/>
      <c r="B809" s="35"/>
      <c r="C809" s="36"/>
      <c r="D809" s="218" t="s">
        <v>137</v>
      </c>
      <c r="E809" s="36"/>
      <c r="F809" s="219" t="s">
        <v>1624</v>
      </c>
      <c r="G809" s="36"/>
      <c r="H809" s="36"/>
      <c r="I809" s="220"/>
      <c r="J809" s="36"/>
      <c r="K809" s="36"/>
      <c r="L809" s="40"/>
      <c r="M809" s="221"/>
      <c r="N809" s="222"/>
      <c r="O809" s="87"/>
      <c r="P809" s="87"/>
      <c r="Q809" s="87"/>
      <c r="R809" s="87"/>
      <c r="S809" s="87"/>
      <c r="T809" s="88"/>
      <c r="U809" s="34"/>
      <c r="V809" s="34"/>
      <c r="W809" s="34"/>
      <c r="X809" s="34"/>
      <c r="Y809" s="34"/>
      <c r="Z809" s="34"/>
      <c r="AA809" s="34"/>
      <c r="AB809" s="34"/>
      <c r="AC809" s="34"/>
      <c r="AD809" s="34"/>
      <c r="AE809" s="34"/>
      <c r="AT809" s="13" t="s">
        <v>137</v>
      </c>
      <c r="AU809" s="13" t="s">
        <v>85</v>
      </c>
    </row>
    <row r="810" s="2" customFormat="1" ht="33" customHeight="1">
      <c r="A810" s="34"/>
      <c r="B810" s="35"/>
      <c r="C810" s="203" t="s">
        <v>845</v>
      </c>
      <c r="D810" s="203" t="s">
        <v>131</v>
      </c>
      <c r="E810" s="204" t="s">
        <v>1625</v>
      </c>
      <c r="F810" s="205" t="s">
        <v>1626</v>
      </c>
      <c r="G810" s="206" t="s">
        <v>134</v>
      </c>
      <c r="H810" s="207">
        <v>2</v>
      </c>
      <c r="I810" s="208"/>
      <c r="J810" s="209">
        <f>ROUND(I810*H810,2)</f>
        <v>0</v>
      </c>
      <c r="K810" s="210"/>
      <c r="L810" s="211"/>
      <c r="M810" s="212" t="s">
        <v>1</v>
      </c>
      <c r="N810" s="213" t="s">
        <v>42</v>
      </c>
      <c r="O810" s="87"/>
      <c r="P810" s="214">
        <f>O810*H810</f>
        <v>0</v>
      </c>
      <c r="Q810" s="214">
        <v>0</v>
      </c>
      <c r="R810" s="214">
        <f>Q810*H810</f>
        <v>0</v>
      </c>
      <c r="S810" s="214">
        <v>0</v>
      </c>
      <c r="T810" s="215">
        <f>S810*H810</f>
        <v>0</v>
      </c>
      <c r="U810" s="34"/>
      <c r="V810" s="34"/>
      <c r="W810" s="34"/>
      <c r="X810" s="34"/>
      <c r="Y810" s="34"/>
      <c r="Z810" s="34"/>
      <c r="AA810" s="34"/>
      <c r="AB810" s="34"/>
      <c r="AC810" s="34"/>
      <c r="AD810" s="34"/>
      <c r="AE810" s="34"/>
      <c r="AR810" s="216" t="s">
        <v>135</v>
      </c>
      <c r="AT810" s="216" t="s">
        <v>131</v>
      </c>
      <c r="AU810" s="216" t="s">
        <v>85</v>
      </c>
      <c r="AY810" s="13" t="s">
        <v>130</v>
      </c>
      <c r="BE810" s="217">
        <f>IF(N810="základní",J810,0)</f>
        <v>0</v>
      </c>
      <c r="BF810" s="217">
        <f>IF(N810="snížená",J810,0)</f>
        <v>0</v>
      </c>
      <c r="BG810" s="217">
        <f>IF(N810="zákl. přenesená",J810,0)</f>
        <v>0</v>
      </c>
      <c r="BH810" s="217">
        <f>IF(N810="sníž. přenesená",J810,0)</f>
        <v>0</v>
      </c>
      <c r="BI810" s="217">
        <f>IF(N810="nulová",J810,0)</f>
        <v>0</v>
      </c>
      <c r="BJ810" s="13" t="s">
        <v>85</v>
      </c>
      <c r="BK810" s="217">
        <f>ROUND(I810*H810,2)</f>
        <v>0</v>
      </c>
      <c r="BL810" s="13" t="s">
        <v>136</v>
      </c>
      <c r="BM810" s="216" t="s">
        <v>1627</v>
      </c>
    </row>
    <row r="811" s="2" customFormat="1">
      <c r="A811" s="34"/>
      <c r="B811" s="35"/>
      <c r="C811" s="36"/>
      <c r="D811" s="218" t="s">
        <v>137</v>
      </c>
      <c r="E811" s="36"/>
      <c r="F811" s="219" t="s">
        <v>1628</v>
      </c>
      <c r="G811" s="36"/>
      <c r="H811" s="36"/>
      <c r="I811" s="220"/>
      <c r="J811" s="36"/>
      <c r="K811" s="36"/>
      <c r="L811" s="40"/>
      <c r="M811" s="221"/>
      <c r="N811" s="222"/>
      <c r="O811" s="87"/>
      <c r="P811" s="87"/>
      <c r="Q811" s="87"/>
      <c r="R811" s="87"/>
      <c r="S811" s="87"/>
      <c r="T811" s="88"/>
      <c r="U811" s="34"/>
      <c r="V811" s="34"/>
      <c r="W811" s="34"/>
      <c r="X811" s="34"/>
      <c r="Y811" s="34"/>
      <c r="Z811" s="34"/>
      <c r="AA811" s="34"/>
      <c r="AB811" s="34"/>
      <c r="AC811" s="34"/>
      <c r="AD811" s="34"/>
      <c r="AE811" s="34"/>
      <c r="AT811" s="13" t="s">
        <v>137</v>
      </c>
      <c r="AU811" s="13" t="s">
        <v>85</v>
      </c>
    </row>
    <row r="812" s="2" customFormat="1" ht="33" customHeight="1">
      <c r="A812" s="34"/>
      <c r="B812" s="35"/>
      <c r="C812" s="203" t="s">
        <v>1629</v>
      </c>
      <c r="D812" s="203" t="s">
        <v>131</v>
      </c>
      <c r="E812" s="204" t="s">
        <v>1630</v>
      </c>
      <c r="F812" s="205" t="s">
        <v>1631</v>
      </c>
      <c r="G812" s="206" t="s">
        <v>134</v>
      </c>
      <c r="H812" s="207">
        <v>10</v>
      </c>
      <c r="I812" s="208"/>
      <c r="J812" s="209">
        <f>ROUND(I812*H812,2)</f>
        <v>0</v>
      </c>
      <c r="K812" s="210"/>
      <c r="L812" s="211"/>
      <c r="M812" s="212" t="s">
        <v>1</v>
      </c>
      <c r="N812" s="213" t="s">
        <v>42</v>
      </c>
      <c r="O812" s="87"/>
      <c r="P812" s="214">
        <f>O812*H812</f>
        <v>0</v>
      </c>
      <c r="Q812" s="214">
        <v>0</v>
      </c>
      <c r="R812" s="214">
        <f>Q812*H812</f>
        <v>0</v>
      </c>
      <c r="S812" s="214">
        <v>0</v>
      </c>
      <c r="T812" s="215">
        <f>S812*H812</f>
        <v>0</v>
      </c>
      <c r="U812" s="34"/>
      <c r="V812" s="34"/>
      <c r="W812" s="34"/>
      <c r="X812" s="34"/>
      <c r="Y812" s="34"/>
      <c r="Z812" s="34"/>
      <c r="AA812" s="34"/>
      <c r="AB812" s="34"/>
      <c r="AC812" s="34"/>
      <c r="AD812" s="34"/>
      <c r="AE812" s="34"/>
      <c r="AR812" s="216" t="s">
        <v>135</v>
      </c>
      <c r="AT812" s="216" t="s">
        <v>131</v>
      </c>
      <c r="AU812" s="216" t="s">
        <v>85</v>
      </c>
      <c r="AY812" s="13" t="s">
        <v>130</v>
      </c>
      <c r="BE812" s="217">
        <f>IF(N812="základní",J812,0)</f>
        <v>0</v>
      </c>
      <c r="BF812" s="217">
        <f>IF(N812="snížená",J812,0)</f>
        <v>0</v>
      </c>
      <c r="BG812" s="217">
        <f>IF(N812="zákl. přenesená",J812,0)</f>
        <v>0</v>
      </c>
      <c r="BH812" s="217">
        <f>IF(N812="sníž. přenesená",J812,0)</f>
        <v>0</v>
      </c>
      <c r="BI812" s="217">
        <f>IF(N812="nulová",J812,0)</f>
        <v>0</v>
      </c>
      <c r="BJ812" s="13" t="s">
        <v>85</v>
      </c>
      <c r="BK812" s="217">
        <f>ROUND(I812*H812,2)</f>
        <v>0</v>
      </c>
      <c r="BL812" s="13" t="s">
        <v>136</v>
      </c>
      <c r="BM812" s="216" t="s">
        <v>1632</v>
      </c>
    </row>
    <row r="813" s="2" customFormat="1">
      <c r="A813" s="34"/>
      <c r="B813" s="35"/>
      <c r="C813" s="36"/>
      <c r="D813" s="218" t="s">
        <v>137</v>
      </c>
      <c r="E813" s="36"/>
      <c r="F813" s="219" t="s">
        <v>1633</v>
      </c>
      <c r="G813" s="36"/>
      <c r="H813" s="36"/>
      <c r="I813" s="220"/>
      <c r="J813" s="36"/>
      <c r="K813" s="36"/>
      <c r="L813" s="40"/>
      <c r="M813" s="221"/>
      <c r="N813" s="222"/>
      <c r="O813" s="87"/>
      <c r="P813" s="87"/>
      <c r="Q813" s="87"/>
      <c r="R813" s="87"/>
      <c r="S813" s="87"/>
      <c r="T813" s="88"/>
      <c r="U813" s="34"/>
      <c r="V813" s="34"/>
      <c r="W813" s="34"/>
      <c r="X813" s="34"/>
      <c r="Y813" s="34"/>
      <c r="Z813" s="34"/>
      <c r="AA813" s="34"/>
      <c r="AB813" s="34"/>
      <c r="AC813" s="34"/>
      <c r="AD813" s="34"/>
      <c r="AE813" s="34"/>
      <c r="AT813" s="13" t="s">
        <v>137</v>
      </c>
      <c r="AU813" s="13" t="s">
        <v>85</v>
      </c>
    </row>
    <row r="814" s="2" customFormat="1" ht="33" customHeight="1">
      <c r="A814" s="34"/>
      <c r="B814" s="35"/>
      <c r="C814" s="203" t="s">
        <v>849</v>
      </c>
      <c r="D814" s="203" t="s">
        <v>131</v>
      </c>
      <c r="E814" s="204" t="s">
        <v>1634</v>
      </c>
      <c r="F814" s="205" t="s">
        <v>1635</v>
      </c>
      <c r="G814" s="206" t="s">
        <v>134</v>
      </c>
      <c r="H814" s="207">
        <v>10</v>
      </c>
      <c r="I814" s="208"/>
      <c r="J814" s="209">
        <f>ROUND(I814*H814,2)</f>
        <v>0</v>
      </c>
      <c r="K814" s="210"/>
      <c r="L814" s="211"/>
      <c r="M814" s="212" t="s">
        <v>1</v>
      </c>
      <c r="N814" s="213" t="s">
        <v>42</v>
      </c>
      <c r="O814" s="87"/>
      <c r="P814" s="214">
        <f>O814*H814</f>
        <v>0</v>
      </c>
      <c r="Q814" s="214">
        <v>0</v>
      </c>
      <c r="R814" s="214">
        <f>Q814*H814</f>
        <v>0</v>
      </c>
      <c r="S814" s="214">
        <v>0</v>
      </c>
      <c r="T814" s="215">
        <f>S814*H814</f>
        <v>0</v>
      </c>
      <c r="U814" s="34"/>
      <c r="V814" s="34"/>
      <c r="W814" s="34"/>
      <c r="X814" s="34"/>
      <c r="Y814" s="34"/>
      <c r="Z814" s="34"/>
      <c r="AA814" s="34"/>
      <c r="AB814" s="34"/>
      <c r="AC814" s="34"/>
      <c r="AD814" s="34"/>
      <c r="AE814" s="34"/>
      <c r="AR814" s="216" t="s">
        <v>135</v>
      </c>
      <c r="AT814" s="216" t="s">
        <v>131</v>
      </c>
      <c r="AU814" s="216" t="s">
        <v>85</v>
      </c>
      <c r="AY814" s="13" t="s">
        <v>130</v>
      </c>
      <c r="BE814" s="217">
        <f>IF(N814="základní",J814,0)</f>
        <v>0</v>
      </c>
      <c r="BF814" s="217">
        <f>IF(N814="snížená",J814,0)</f>
        <v>0</v>
      </c>
      <c r="BG814" s="217">
        <f>IF(N814="zákl. přenesená",J814,0)</f>
        <v>0</v>
      </c>
      <c r="BH814" s="217">
        <f>IF(N814="sníž. přenesená",J814,0)</f>
        <v>0</v>
      </c>
      <c r="BI814" s="217">
        <f>IF(N814="nulová",J814,0)</f>
        <v>0</v>
      </c>
      <c r="BJ814" s="13" t="s">
        <v>85</v>
      </c>
      <c r="BK814" s="217">
        <f>ROUND(I814*H814,2)</f>
        <v>0</v>
      </c>
      <c r="BL814" s="13" t="s">
        <v>136</v>
      </c>
      <c r="BM814" s="216" t="s">
        <v>1636</v>
      </c>
    </row>
    <row r="815" s="2" customFormat="1">
      <c r="A815" s="34"/>
      <c r="B815" s="35"/>
      <c r="C815" s="36"/>
      <c r="D815" s="218" t="s">
        <v>137</v>
      </c>
      <c r="E815" s="36"/>
      <c r="F815" s="219" t="s">
        <v>1637</v>
      </c>
      <c r="G815" s="36"/>
      <c r="H815" s="36"/>
      <c r="I815" s="220"/>
      <c r="J815" s="36"/>
      <c r="K815" s="36"/>
      <c r="L815" s="40"/>
      <c r="M815" s="221"/>
      <c r="N815" s="222"/>
      <c r="O815" s="87"/>
      <c r="P815" s="87"/>
      <c r="Q815" s="87"/>
      <c r="R815" s="87"/>
      <c r="S815" s="87"/>
      <c r="T815" s="88"/>
      <c r="U815" s="34"/>
      <c r="V815" s="34"/>
      <c r="W815" s="34"/>
      <c r="X815" s="34"/>
      <c r="Y815" s="34"/>
      <c r="Z815" s="34"/>
      <c r="AA815" s="34"/>
      <c r="AB815" s="34"/>
      <c r="AC815" s="34"/>
      <c r="AD815" s="34"/>
      <c r="AE815" s="34"/>
      <c r="AT815" s="13" t="s">
        <v>137</v>
      </c>
      <c r="AU815" s="13" t="s">
        <v>85</v>
      </c>
    </row>
    <row r="816" s="2" customFormat="1" ht="37.8" customHeight="1">
      <c r="A816" s="34"/>
      <c r="B816" s="35"/>
      <c r="C816" s="203" t="s">
        <v>1638</v>
      </c>
      <c r="D816" s="203" t="s">
        <v>131</v>
      </c>
      <c r="E816" s="204" t="s">
        <v>1639</v>
      </c>
      <c r="F816" s="205" t="s">
        <v>1640</v>
      </c>
      <c r="G816" s="206" t="s">
        <v>134</v>
      </c>
      <c r="H816" s="207">
        <v>6</v>
      </c>
      <c r="I816" s="208"/>
      <c r="J816" s="209">
        <f>ROUND(I816*H816,2)</f>
        <v>0</v>
      </c>
      <c r="K816" s="210"/>
      <c r="L816" s="211"/>
      <c r="M816" s="212" t="s">
        <v>1</v>
      </c>
      <c r="N816" s="213" t="s">
        <v>42</v>
      </c>
      <c r="O816" s="87"/>
      <c r="P816" s="214">
        <f>O816*H816</f>
        <v>0</v>
      </c>
      <c r="Q816" s="214">
        <v>0</v>
      </c>
      <c r="R816" s="214">
        <f>Q816*H816</f>
        <v>0</v>
      </c>
      <c r="S816" s="214">
        <v>0</v>
      </c>
      <c r="T816" s="215">
        <f>S816*H816</f>
        <v>0</v>
      </c>
      <c r="U816" s="34"/>
      <c r="V816" s="34"/>
      <c r="W816" s="34"/>
      <c r="X816" s="34"/>
      <c r="Y816" s="34"/>
      <c r="Z816" s="34"/>
      <c r="AA816" s="34"/>
      <c r="AB816" s="34"/>
      <c r="AC816" s="34"/>
      <c r="AD816" s="34"/>
      <c r="AE816" s="34"/>
      <c r="AR816" s="216" t="s">
        <v>135</v>
      </c>
      <c r="AT816" s="216" t="s">
        <v>131</v>
      </c>
      <c r="AU816" s="216" t="s">
        <v>85</v>
      </c>
      <c r="AY816" s="13" t="s">
        <v>130</v>
      </c>
      <c r="BE816" s="217">
        <f>IF(N816="základní",J816,0)</f>
        <v>0</v>
      </c>
      <c r="BF816" s="217">
        <f>IF(N816="snížená",J816,0)</f>
        <v>0</v>
      </c>
      <c r="BG816" s="217">
        <f>IF(N816="zákl. přenesená",J816,0)</f>
        <v>0</v>
      </c>
      <c r="BH816" s="217">
        <f>IF(N816="sníž. přenesená",J816,0)</f>
        <v>0</v>
      </c>
      <c r="BI816" s="217">
        <f>IF(N816="nulová",J816,0)</f>
        <v>0</v>
      </c>
      <c r="BJ816" s="13" t="s">
        <v>85</v>
      </c>
      <c r="BK816" s="217">
        <f>ROUND(I816*H816,2)</f>
        <v>0</v>
      </c>
      <c r="BL816" s="13" t="s">
        <v>136</v>
      </c>
      <c r="BM816" s="216" t="s">
        <v>1641</v>
      </c>
    </row>
    <row r="817" s="2" customFormat="1">
      <c r="A817" s="34"/>
      <c r="B817" s="35"/>
      <c r="C817" s="36"/>
      <c r="D817" s="218" t="s">
        <v>137</v>
      </c>
      <c r="E817" s="36"/>
      <c r="F817" s="219" t="s">
        <v>1642</v>
      </c>
      <c r="G817" s="36"/>
      <c r="H817" s="36"/>
      <c r="I817" s="220"/>
      <c r="J817" s="36"/>
      <c r="K817" s="36"/>
      <c r="L817" s="40"/>
      <c r="M817" s="221"/>
      <c r="N817" s="222"/>
      <c r="O817" s="87"/>
      <c r="P817" s="87"/>
      <c r="Q817" s="87"/>
      <c r="R817" s="87"/>
      <c r="S817" s="87"/>
      <c r="T817" s="88"/>
      <c r="U817" s="34"/>
      <c r="V817" s="34"/>
      <c r="W817" s="34"/>
      <c r="X817" s="34"/>
      <c r="Y817" s="34"/>
      <c r="Z817" s="34"/>
      <c r="AA817" s="34"/>
      <c r="AB817" s="34"/>
      <c r="AC817" s="34"/>
      <c r="AD817" s="34"/>
      <c r="AE817" s="34"/>
      <c r="AT817" s="13" t="s">
        <v>137</v>
      </c>
      <c r="AU817" s="13" t="s">
        <v>85</v>
      </c>
    </row>
    <row r="818" s="2" customFormat="1" ht="37.8" customHeight="1">
      <c r="A818" s="34"/>
      <c r="B818" s="35"/>
      <c r="C818" s="203" t="s">
        <v>854</v>
      </c>
      <c r="D818" s="203" t="s">
        <v>131</v>
      </c>
      <c r="E818" s="204" t="s">
        <v>1643</v>
      </c>
      <c r="F818" s="205" t="s">
        <v>1644</v>
      </c>
      <c r="G818" s="206" t="s">
        <v>134</v>
      </c>
      <c r="H818" s="207">
        <v>7</v>
      </c>
      <c r="I818" s="208"/>
      <c r="J818" s="209">
        <f>ROUND(I818*H818,2)</f>
        <v>0</v>
      </c>
      <c r="K818" s="210"/>
      <c r="L818" s="211"/>
      <c r="M818" s="212" t="s">
        <v>1</v>
      </c>
      <c r="N818" s="213" t="s">
        <v>42</v>
      </c>
      <c r="O818" s="87"/>
      <c r="P818" s="214">
        <f>O818*H818</f>
        <v>0</v>
      </c>
      <c r="Q818" s="214">
        <v>0</v>
      </c>
      <c r="R818" s="214">
        <f>Q818*H818</f>
        <v>0</v>
      </c>
      <c r="S818" s="214">
        <v>0</v>
      </c>
      <c r="T818" s="215">
        <f>S818*H818</f>
        <v>0</v>
      </c>
      <c r="U818" s="34"/>
      <c r="V818" s="34"/>
      <c r="W818" s="34"/>
      <c r="X818" s="34"/>
      <c r="Y818" s="34"/>
      <c r="Z818" s="34"/>
      <c r="AA818" s="34"/>
      <c r="AB818" s="34"/>
      <c r="AC818" s="34"/>
      <c r="AD818" s="34"/>
      <c r="AE818" s="34"/>
      <c r="AR818" s="216" t="s">
        <v>135</v>
      </c>
      <c r="AT818" s="216" t="s">
        <v>131</v>
      </c>
      <c r="AU818" s="216" t="s">
        <v>85</v>
      </c>
      <c r="AY818" s="13" t="s">
        <v>130</v>
      </c>
      <c r="BE818" s="217">
        <f>IF(N818="základní",J818,0)</f>
        <v>0</v>
      </c>
      <c r="BF818" s="217">
        <f>IF(N818="snížená",J818,0)</f>
        <v>0</v>
      </c>
      <c r="BG818" s="217">
        <f>IF(N818="zákl. přenesená",J818,0)</f>
        <v>0</v>
      </c>
      <c r="BH818" s="217">
        <f>IF(N818="sníž. přenesená",J818,0)</f>
        <v>0</v>
      </c>
      <c r="BI818" s="217">
        <f>IF(N818="nulová",J818,0)</f>
        <v>0</v>
      </c>
      <c r="BJ818" s="13" t="s">
        <v>85</v>
      </c>
      <c r="BK818" s="217">
        <f>ROUND(I818*H818,2)</f>
        <v>0</v>
      </c>
      <c r="BL818" s="13" t="s">
        <v>136</v>
      </c>
      <c r="BM818" s="216" t="s">
        <v>1645</v>
      </c>
    </row>
    <row r="819" s="2" customFormat="1">
      <c r="A819" s="34"/>
      <c r="B819" s="35"/>
      <c r="C819" s="36"/>
      <c r="D819" s="218" t="s">
        <v>137</v>
      </c>
      <c r="E819" s="36"/>
      <c r="F819" s="219" t="s">
        <v>1646</v>
      </c>
      <c r="G819" s="36"/>
      <c r="H819" s="36"/>
      <c r="I819" s="220"/>
      <c r="J819" s="36"/>
      <c r="K819" s="36"/>
      <c r="L819" s="40"/>
      <c r="M819" s="221"/>
      <c r="N819" s="222"/>
      <c r="O819" s="87"/>
      <c r="P819" s="87"/>
      <c r="Q819" s="87"/>
      <c r="R819" s="87"/>
      <c r="S819" s="87"/>
      <c r="T819" s="88"/>
      <c r="U819" s="34"/>
      <c r="V819" s="34"/>
      <c r="W819" s="34"/>
      <c r="X819" s="34"/>
      <c r="Y819" s="34"/>
      <c r="Z819" s="34"/>
      <c r="AA819" s="34"/>
      <c r="AB819" s="34"/>
      <c r="AC819" s="34"/>
      <c r="AD819" s="34"/>
      <c r="AE819" s="34"/>
      <c r="AT819" s="13" t="s">
        <v>137</v>
      </c>
      <c r="AU819" s="13" t="s">
        <v>85</v>
      </c>
    </row>
    <row r="820" s="2" customFormat="1" ht="33" customHeight="1">
      <c r="A820" s="34"/>
      <c r="B820" s="35"/>
      <c r="C820" s="203" t="s">
        <v>1647</v>
      </c>
      <c r="D820" s="203" t="s">
        <v>131</v>
      </c>
      <c r="E820" s="204" t="s">
        <v>1648</v>
      </c>
      <c r="F820" s="205" t="s">
        <v>1649</v>
      </c>
      <c r="G820" s="206" t="s">
        <v>134</v>
      </c>
      <c r="H820" s="207">
        <v>2</v>
      </c>
      <c r="I820" s="208"/>
      <c r="J820" s="209">
        <f>ROUND(I820*H820,2)</f>
        <v>0</v>
      </c>
      <c r="K820" s="210"/>
      <c r="L820" s="211"/>
      <c r="M820" s="212" t="s">
        <v>1</v>
      </c>
      <c r="N820" s="213" t="s">
        <v>42</v>
      </c>
      <c r="O820" s="87"/>
      <c r="P820" s="214">
        <f>O820*H820</f>
        <v>0</v>
      </c>
      <c r="Q820" s="214">
        <v>0</v>
      </c>
      <c r="R820" s="214">
        <f>Q820*H820</f>
        <v>0</v>
      </c>
      <c r="S820" s="214">
        <v>0</v>
      </c>
      <c r="T820" s="215">
        <f>S820*H820</f>
        <v>0</v>
      </c>
      <c r="U820" s="34"/>
      <c r="V820" s="34"/>
      <c r="W820" s="34"/>
      <c r="X820" s="34"/>
      <c r="Y820" s="34"/>
      <c r="Z820" s="34"/>
      <c r="AA820" s="34"/>
      <c r="AB820" s="34"/>
      <c r="AC820" s="34"/>
      <c r="AD820" s="34"/>
      <c r="AE820" s="34"/>
      <c r="AR820" s="216" t="s">
        <v>135</v>
      </c>
      <c r="AT820" s="216" t="s">
        <v>131</v>
      </c>
      <c r="AU820" s="216" t="s">
        <v>85</v>
      </c>
      <c r="AY820" s="13" t="s">
        <v>130</v>
      </c>
      <c r="BE820" s="217">
        <f>IF(N820="základní",J820,0)</f>
        <v>0</v>
      </c>
      <c r="BF820" s="217">
        <f>IF(N820="snížená",J820,0)</f>
        <v>0</v>
      </c>
      <c r="BG820" s="217">
        <f>IF(N820="zákl. přenesená",J820,0)</f>
        <v>0</v>
      </c>
      <c r="BH820" s="217">
        <f>IF(N820="sníž. přenesená",J820,0)</f>
        <v>0</v>
      </c>
      <c r="BI820" s="217">
        <f>IF(N820="nulová",J820,0)</f>
        <v>0</v>
      </c>
      <c r="BJ820" s="13" t="s">
        <v>85</v>
      </c>
      <c r="BK820" s="217">
        <f>ROUND(I820*H820,2)</f>
        <v>0</v>
      </c>
      <c r="BL820" s="13" t="s">
        <v>136</v>
      </c>
      <c r="BM820" s="216" t="s">
        <v>1650</v>
      </c>
    </row>
    <row r="821" s="2" customFormat="1">
      <c r="A821" s="34"/>
      <c r="B821" s="35"/>
      <c r="C821" s="36"/>
      <c r="D821" s="218" t="s">
        <v>137</v>
      </c>
      <c r="E821" s="36"/>
      <c r="F821" s="219" t="s">
        <v>1651</v>
      </c>
      <c r="G821" s="36"/>
      <c r="H821" s="36"/>
      <c r="I821" s="220"/>
      <c r="J821" s="36"/>
      <c r="K821" s="36"/>
      <c r="L821" s="40"/>
      <c r="M821" s="221"/>
      <c r="N821" s="222"/>
      <c r="O821" s="87"/>
      <c r="P821" s="87"/>
      <c r="Q821" s="87"/>
      <c r="R821" s="87"/>
      <c r="S821" s="87"/>
      <c r="T821" s="88"/>
      <c r="U821" s="34"/>
      <c r="V821" s="34"/>
      <c r="W821" s="34"/>
      <c r="X821" s="34"/>
      <c r="Y821" s="34"/>
      <c r="Z821" s="34"/>
      <c r="AA821" s="34"/>
      <c r="AB821" s="34"/>
      <c r="AC821" s="34"/>
      <c r="AD821" s="34"/>
      <c r="AE821" s="34"/>
      <c r="AT821" s="13" t="s">
        <v>137</v>
      </c>
      <c r="AU821" s="13" t="s">
        <v>85</v>
      </c>
    </row>
    <row r="822" s="2" customFormat="1" ht="16.5" customHeight="1">
      <c r="A822" s="34"/>
      <c r="B822" s="35"/>
      <c r="C822" s="203" t="s">
        <v>858</v>
      </c>
      <c r="D822" s="203" t="s">
        <v>131</v>
      </c>
      <c r="E822" s="204" t="s">
        <v>1652</v>
      </c>
      <c r="F822" s="205" t="s">
        <v>1653</v>
      </c>
      <c r="G822" s="206" t="s">
        <v>134</v>
      </c>
      <c r="H822" s="207">
        <v>2</v>
      </c>
      <c r="I822" s="208"/>
      <c r="J822" s="209">
        <f>ROUND(I822*H822,2)</f>
        <v>0</v>
      </c>
      <c r="K822" s="210"/>
      <c r="L822" s="211"/>
      <c r="M822" s="212" t="s">
        <v>1</v>
      </c>
      <c r="N822" s="213" t="s">
        <v>42</v>
      </c>
      <c r="O822" s="87"/>
      <c r="P822" s="214">
        <f>O822*H822</f>
        <v>0</v>
      </c>
      <c r="Q822" s="214">
        <v>0</v>
      </c>
      <c r="R822" s="214">
        <f>Q822*H822</f>
        <v>0</v>
      </c>
      <c r="S822" s="214">
        <v>0</v>
      </c>
      <c r="T822" s="215">
        <f>S822*H822</f>
        <v>0</v>
      </c>
      <c r="U822" s="34"/>
      <c r="V822" s="34"/>
      <c r="W822" s="34"/>
      <c r="X822" s="34"/>
      <c r="Y822" s="34"/>
      <c r="Z822" s="34"/>
      <c r="AA822" s="34"/>
      <c r="AB822" s="34"/>
      <c r="AC822" s="34"/>
      <c r="AD822" s="34"/>
      <c r="AE822" s="34"/>
      <c r="AR822" s="216" t="s">
        <v>135</v>
      </c>
      <c r="AT822" s="216" t="s">
        <v>131</v>
      </c>
      <c r="AU822" s="216" t="s">
        <v>85</v>
      </c>
      <c r="AY822" s="13" t="s">
        <v>130</v>
      </c>
      <c r="BE822" s="217">
        <f>IF(N822="základní",J822,0)</f>
        <v>0</v>
      </c>
      <c r="BF822" s="217">
        <f>IF(N822="snížená",J822,0)</f>
        <v>0</v>
      </c>
      <c r="BG822" s="217">
        <f>IF(N822="zákl. přenesená",J822,0)</f>
        <v>0</v>
      </c>
      <c r="BH822" s="217">
        <f>IF(N822="sníž. přenesená",J822,0)</f>
        <v>0</v>
      </c>
      <c r="BI822" s="217">
        <f>IF(N822="nulová",J822,0)</f>
        <v>0</v>
      </c>
      <c r="BJ822" s="13" t="s">
        <v>85</v>
      </c>
      <c r="BK822" s="217">
        <f>ROUND(I822*H822,2)</f>
        <v>0</v>
      </c>
      <c r="BL822" s="13" t="s">
        <v>136</v>
      </c>
      <c r="BM822" s="216" t="s">
        <v>1654</v>
      </c>
    </row>
    <row r="823" s="2" customFormat="1">
      <c r="A823" s="34"/>
      <c r="B823" s="35"/>
      <c r="C823" s="36"/>
      <c r="D823" s="218" t="s">
        <v>137</v>
      </c>
      <c r="E823" s="36"/>
      <c r="F823" s="219" t="s">
        <v>1655</v>
      </c>
      <c r="G823" s="36"/>
      <c r="H823" s="36"/>
      <c r="I823" s="220"/>
      <c r="J823" s="36"/>
      <c r="K823" s="36"/>
      <c r="L823" s="40"/>
      <c r="M823" s="221"/>
      <c r="N823" s="222"/>
      <c r="O823" s="87"/>
      <c r="P823" s="87"/>
      <c r="Q823" s="87"/>
      <c r="R823" s="87"/>
      <c r="S823" s="87"/>
      <c r="T823" s="88"/>
      <c r="U823" s="34"/>
      <c r="V823" s="34"/>
      <c r="W823" s="34"/>
      <c r="X823" s="34"/>
      <c r="Y823" s="34"/>
      <c r="Z823" s="34"/>
      <c r="AA823" s="34"/>
      <c r="AB823" s="34"/>
      <c r="AC823" s="34"/>
      <c r="AD823" s="34"/>
      <c r="AE823" s="34"/>
      <c r="AT823" s="13" t="s">
        <v>137</v>
      </c>
      <c r="AU823" s="13" t="s">
        <v>85</v>
      </c>
    </row>
    <row r="824" s="2" customFormat="1" ht="24.15" customHeight="1">
      <c r="A824" s="34"/>
      <c r="B824" s="35"/>
      <c r="C824" s="203" t="s">
        <v>1656</v>
      </c>
      <c r="D824" s="203" t="s">
        <v>131</v>
      </c>
      <c r="E824" s="204" t="s">
        <v>1657</v>
      </c>
      <c r="F824" s="205" t="s">
        <v>1658</v>
      </c>
      <c r="G824" s="206" t="s">
        <v>134</v>
      </c>
      <c r="H824" s="207">
        <v>1</v>
      </c>
      <c r="I824" s="208"/>
      <c r="J824" s="209">
        <f>ROUND(I824*H824,2)</f>
        <v>0</v>
      </c>
      <c r="K824" s="210"/>
      <c r="L824" s="211"/>
      <c r="M824" s="212" t="s">
        <v>1</v>
      </c>
      <c r="N824" s="213" t="s">
        <v>42</v>
      </c>
      <c r="O824" s="87"/>
      <c r="P824" s="214">
        <f>O824*H824</f>
        <v>0</v>
      </c>
      <c r="Q824" s="214">
        <v>0</v>
      </c>
      <c r="R824" s="214">
        <f>Q824*H824</f>
        <v>0</v>
      </c>
      <c r="S824" s="214">
        <v>0</v>
      </c>
      <c r="T824" s="215">
        <f>S824*H824</f>
        <v>0</v>
      </c>
      <c r="U824" s="34"/>
      <c r="V824" s="34"/>
      <c r="W824" s="34"/>
      <c r="X824" s="34"/>
      <c r="Y824" s="34"/>
      <c r="Z824" s="34"/>
      <c r="AA824" s="34"/>
      <c r="AB824" s="34"/>
      <c r="AC824" s="34"/>
      <c r="AD824" s="34"/>
      <c r="AE824" s="34"/>
      <c r="AR824" s="216" t="s">
        <v>135</v>
      </c>
      <c r="AT824" s="216" t="s">
        <v>131</v>
      </c>
      <c r="AU824" s="216" t="s">
        <v>85</v>
      </c>
      <c r="AY824" s="13" t="s">
        <v>130</v>
      </c>
      <c r="BE824" s="217">
        <f>IF(N824="základní",J824,0)</f>
        <v>0</v>
      </c>
      <c r="BF824" s="217">
        <f>IF(N824="snížená",J824,0)</f>
        <v>0</v>
      </c>
      <c r="BG824" s="217">
        <f>IF(N824="zákl. přenesená",J824,0)</f>
        <v>0</v>
      </c>
      <c r="BH824" s="217">
        <f>IF(N824="sníž. přenesená",J824,0)</f>
        <v>0</v>
      </c>
      <c r="BI824" s="217">
        <f>IF(N824="nulová",J824,0)</f>
        <v>0</v>
      </c>
      <c r="BJ824" s="13" t="s">
        <v>85</v>
      </c>
      <c r="BK824" s="217">
        <f>ROUND(I824*H824,2)</f>
        <v>0</v>
      </c>
      <c r="BL824" s="13" t="s">
        <v>136</v>
      </c>
      <c r="BM824" s="216" t="s">
        <v>1659</v>
      </c>
    </row>
    <row r="825" s="2" customFormat="1">
      <c r="A825" s="34"/>
      <c r="B825" s="35"/>
      <c r="C825" s="36"/>
      <c r="D825" s="218" t="s">
        <v>137</v>
      </c>
      <c r="E825" s="36"/>
      <c r="F825" s="219" t="s">
        <v>1660</v>
      </c>
      <c r="G825" s="36"/>
      <c r="H825" s="36"/>
      <c r="I825" s="220"/>
      <c r="J825" s="36"/>
      <c r="K825" s="36"/>
      <c r="L825" s="40"/>
      <c r="M825" s="221"/>
      <c r="N825" s="222"/>
      <c r="O825" s="87"/>
      <c r="P825" s="87"/>
      <c r="Q825" s="87"/>
      <c r="R825" s="87"/>
      <c r="S825" s="87"/>
      <c r="T825" s="88"/>
      <c r="U825" s="34"/>
      <c r="V825" s="34"/>
      <c r="W825" s="34"/>
      <c r="X825" s="34"/>
      <c r="Y825" s="34"/>
      <c r="Z825" s="34"/>
      <c r="AA825" s="34"/>
      <c r="AB825" s="34"/>
      <c r="AC825" s="34"/>
      <c r="AD825" s="34"/>
      <c r="AE825" s="34"/>
      <c r="AT825" s="13" t="s">
        <v>137</v>
      </c>
      <c r="AU825" s="13" t="s">
        <v>85</v>
      </c>
    </row>
    <row r="826" s="2" customFormat="1" ht="16.5" customHeight="1">
      <c r="A826" s="34"/>
      <c r="B826" s="35"/>
      <c r="C826" s="203" t="s">
        <v>863</v>
      </c>
      <c r="D826" s="203" t="s">
        <v>131</v>
      </c>
      <c r="E826" s="204" t="s">
        <v>1661</v>
      </c>
      <c r="F826" s="205" t="s">
        <v>1662</v>
      </c>
      <c r="G826" s="206" t="s">
        <v>134</v>
      </c>
      <c r="H826" s="207">
        <v>6</v>
      </c>
      <c r="I826" s="208"/>
      <c r="J826" s="209">
        <f>ROUND(I826*H826,2)</f>
        <v>0</v>
      </c>
      <c r="K826" s="210"/>
      <c r="L826" s="211"/>
      <c r="M826" s="212" t="s">
        <v>1</v>
      </c>
      <c r="N826" s="213" t="s">
        <v>42</v>
      </c>
      <c r="O826" s="87"/>
      <c r="P826" s="214">
        <f>O826*H826</f>
        <v>0</v>
      </c>
      <c r="Q826" s="214">
        <v>0</v>
      </c>
      <c r="R826" s="214">
        <f>Q826*H826</f>
        <v>0</v>
      </c>
      <c r="S826" s="214">
        <v>0</v>
      </c>
      <c r="T826" s="215">
        <f>S826*H826</f>
        <v>0</v>
      </c>
      <c r="U826" s="34"/>
      <c r="V826" s="34"/>
      <c r="W826" s="34"/>
      <c r="X826" s="34"/>
      <c r="Y826" s="34"/>
      <c r="Z826" s="34"/>
      <c r="AA826" s="34"/>
      <c r="AB826" s="34"/>
      <c r="AC826" s="34"/>
      <c r="AD826" s="34"/>
      <c r="AE826" s="34"/>
      <c r="AR826" s="216" t="s">
        <v>135</v>
      </c>
      <c r="AT826" s="216" t="s">
        <v>131</v>
      </c>
      <c r="AU826" s="216" t="s">
        <v>85</v>
      </c>
      <c r="AY826" s="13" t="s">
        <v>130</v>
      </c>
      <c r="BE826" s="217">
        <f>IF(N826="základní",J826,0)</f>
        <v>0</v>
      </c>
      <c r="BF826" s="217">
        <f>IF(N826="snížená",J826,0)</f>
        <v>0</v>
      </c>
      <c r="BG826" s="217">
        <f>IF(N826="zákl. přenesená",J826,0)</f>
        <v>0</v>
      </c>
      <c r="BH826" s="217">
        <f>IF(N826="sníž. přenesená",J826,0)</f>
        <v>0</v>
      </c>
      <c r="BI826" s="217">
        <f>IF(N826="nulová",J826,0)</f>
        <v>0</v>
      </c>
      <c r="BJ826" s="13" t="s">
        <v>85</v>
      </c>
      <c r="BK826" s="217">
        <f>ROUND(I826*H826,2)</f>
        <v>0</v>
      </c>
      <c r="BL826" s="13" t="s">
        <v>136</v>
      </c>
      <c r="BM826" s="216" t="s">
        <v>1663</v>
      </c>
    </row>
    <row r="827" s="2" customFormat="1">
      <c r="A827" s="34"/>
      <c r="B827" s="35"/>
      <c r="C827" s="36"/>
      <c r="D827" s="218" t="s">
        <v>137</v>
      </c>
      <c r="E827" s="36"/>
      <c r="F827" s="219" t="s">
        <v>1664</v>
      </c>
      <c r="G827" s="36"/>
      <c r="H827" s="36"/>
      <c r="I827" s="220"/>
      <c r="J827" s="36"/>
      <c r="K827" s="36"/>
      <c r="L827" s="40"/>
      <c r="M827" s="221"/>
      <c r="N827" s="222"/>
      <c r="O827" s="87"/>
      <c r="P827" s="87"/>
      <c r="Q827" s="87"/>
      <c r="R827" s="87"/>
      <c r="S827" s="87"/>
      <c r="T827" s="88"/>
      <c r="U827" s="34"/>
      <c r="V827" s="34"/>
      <c r="W827" s="34"/>
      <c r="X827" s="34"/>
      <c r="Y827" s="34"/>
      <c r="Z827" s="34"/>
      <c r="AA827" s="34"/>
      <c r="AB827" s="34"/>
      <c r="AC827" s="34"/>
      <c r="AD827" s="34"/>
      <c r="AE827" s="34"/>
      <c r="AT827" s="13" t="s">
        <v>137</v>
      </c>
      <c r="AU827" s="13" t="s">
        <v>85</v>
      </c>
    </row>
    <row r="828" s="2" customFormat="1" ht="33" customHeight="1">
      <c r="A828" s="34"/>
      <c r="B828" s="35"/>
      <c r="C828" s="203" t="s">
        <v>1665</v>
      </c>
      <c r="D828" s="203" t="s">
        <v>131</v>
      </c>
      <c r="E828" s="204" t="s">
        <v>1666</v>
      </c>
      <c r="F828" s="205" t="s">
        <v>1667</v>
      </c>
      <c r="G828" s="206" t="s">
        <v>134</v>
      </c>
      <c r="H828" s="207">
        <v>3</v>
      </c>
      <c r="I828" s="208"/>
      <c r="J828" s="209">
        <f>ROUND(I828*H828,2)</f>
        <v>0</v>
      </c>
      <c r="K828" s="210"/>
      <c r="L828" s="211"/>
      <c r="M828" s="212" t="s">
        <v>1</v>
      </c>
      <c r="N828" s="213" t="s">
        <v>42</v>
      </c>
      <c r="O828" s="87"/>
      <c r="P828" s="214">
        <f>O828*H828</f>
        <v>0</v>
      </c>
      <c r="Q828" s="214">
        <v>0</v>
      </c>
      <c r="R828" s="214">
        <f>Q828*H828</f>
        <v>0</v>
      </c>
      <c r="S828" s="214">
        <v>0</v>
      </c>
      <c r="T828" s="215">
        <f>S828*H828</f>
        <v>0</v>
      </c>
      <c r="U828" s="34"/>
      <c r="V828" s="34"/>
      <c r="W828" s="34"/>
      <c r="X828" s="34"/>
      <c r="Y828" s="34"/>
      <c r="Z828" s="34"/>
      <c r="AA828" s="34"/>
      <c r="AB828" s="34"/>
      <c r="AC828" s="34"/>
      <c r="AD828" s="34"/>
      <c r="AE828" s="34"/>
      <c r="AR828" s="216" t="s">
        <v>135</v>
      </c>
      <c r="AT828" s="216" t="s">
        <v>131</v>
      </c>
      <c r="AU828" s="216" t="s">
        <v>85</v>
      </c>
      <c r="AY828" s="13" t="s">
        <v>130</v>
      </c>
      <c r="BE828" s="217">
        <f>IF(N828="základní",J828,0)</f>
        <v>0</v>
      </c>
      <c r="BF828" s="217">
        <f>IF(N828="snížená",J828,0)</f>
        <v>0</v>
      </c>
      <c r="BG828" s="217">
        <f>IF(N828="zákl. přenesená",J828,0)</f>
        <v>0</v>
      </c>
      <c r="BH828" s="217">
        <f>IF(N828="sníž. přenesená",J828,0)</f>
        <v>0</v>
      </c>
      <c r="BI828" s="217">
        <f>IF(N828="nulová",J828,0)</f>
        <v>0</v>
      </c>
      <c r="BJ828" s="13" t="s">
        <v>85</v>
      </c>
      <c r="BK828" s="217">
        <f>ROUND(I828*H828,2)</f>
        <v>0</v>
      </c>
      <c r="BL828" s="13" t="s">
        <v>136</v>
      </c>
      <c r="BM828" s="216" t="s">
        <v>1668</v>
      </c>
    </row>
    <row r="829" s="2" customFormat="1">
      <c r="A829" s="34"/>
      <c r="B829" s="35"/>
      <c r="C829" s="36"/>
      <c r="D829" s="218" t="s">
        <v>137</v>
      </c>
      <c r="E829" s="36"/>
      <c r="F829" s="219" t="s">
        <v>1669</v>
      </c>
      <c r="G829" s="36"/>
      <c r="H829" s="36"/>
      <c r="I829" s="220"/>
      <c r="J829" s="36"/>
      <c r="K829" s="36"/>
      <c r="L829" s="40"/>
      <c r="M829" s="221"/>
      <c r="N829" s="222"/>
      <c r="O829" s="87"/>
      <c r="P829" s="87"/>
      <c r="Q829" s="87"/>
      <c r="R829" s="87"/>
      <c r="S829" s="87"/>
      <c r="T829" s="88"/>
      <c r="U829" s="34"/>
      <c r="V829" s="34"/>
      <c r="W829" s="34"/>
      <c r="X829" s="34"/>
      <c r="Y829" s="34"/>
      <c r="Z829" s="34"/>
      <c r="AA829" s="34"/>
      <c r="AB829" s="34"/>
      <c r="AC829" s="34"/>
      <c r="AD829" s="34"/>
      <c r="AE829" s="34"/>
      <c r="AT829" s="13" t="s">
        <v>137</v>
      </c>
      <c r="AU829" s="13" t="s">
        <v>85</v>
      </c>
    </row>
    <row r="830" s="2" customFormat="1" ht="24.15" customHeight="1">
      <c r="A830" s="34"/>
      <c r="B830" s="35"/>
      <c r="C830" s="203" t="s">
        <v>867</v>
      </c>
      <c r="D830" s="203" t="s">
        <v>131</v>
      </c>
      <c r="E830" s="204" t="s">
        <v>1670</v>
      </c>
      <c r="F830" s="205" t="s">
        <v>1671</v>
      </c>
      <c r="G830" s="206" t="s">
        <v>134</v>
      </c>
      <c r="H830" s="207">
        <v>6</v>
      </c>
      <c r="I830" s="208"/>
      <c r="J830" s="209">
        <f>ROUND(I830*H830,2)</f>
        <v>0</v>
      </c>
      <c r="K830" s="210"/>
      <c r="L830" s="211"/>
      <c r="M830" s="212" t="s">
        <v>1</v>
      </c>
      <c r="N830" s="213" t="s">
        <v>42</v>
      </c>
      <c r="O830" s="87"/>
      <c r="P830" s="214">
        <f>O830*H830</f>
        <v>0</v>
      </c>
      <c r="Q830" s="214">
        <v>0</v>
      </c>
      <c r="R830" s="214">
        <f>Q830*H830</f>
        <v>0</v>
      </c>
      <c r="S830" s="214">
        <v>0</v>
      </c>
      <c r="T830" s="215">
        <f>S830*H830</f>
        <v>0</v>
      </c>
      <c r="U830" s="34"/>
      <c r="V830" s="34"/>
      <c r="W830" s="34"/>
      <c r="X830" s="34"/>
      <c r="Y830" s="34"/>
      <c r="Z830" s="34"/>
      <c r="AA830" s="34"/>
      <c r="AB830" s="34"/>
      <c r="AC830" s="34"/>
      <c r="AD830" s="34"/>
      <c r="AE830" s="34"/>
      <c r="AR830" s="216" t="s">
        <v>135</v>
      </c>
      <c r="AT830" s="216" t="s">
        <v>131</v>
      </c>
      <c r="AU830" s="216" t="s">
        <v>85</v>
      </c>
      <c r="AY830" s="13" t="s">
        <v>130</v>
      </c>
      <c r="BE830" s="217">
        <f>IF(N830="základní",J830,0)</f>
        <v>0</v>
      </c>
      <c r="BF830" s="217">
        <f>IF(N830="snížená",J830,0)</f>
        <v>0</v>
      </c>
      <c r="BG830" s="217">
        <f>IF(N830="zákl. přenesená",J830,0)</f>
        <v>0</v>
      </c>
      <c r="BH830" s="217">
        <f>IF(N830="sníž. přenesená",J830,0)</f>
        <v>0</v>
      </c>
      <c r="BI830" s="217">
        <f>IF(N830="nulová",J830,0)</f>
        <v>0</v>
      </c>
      <c r="BJ830" s="13" t="s">
        <v>85</v>
      </c>
      <c r="BK830" s="217">
        <f>ROUND(I830*H830,2)</f>
        <v>0</v>
      </c>
      <c r="BL830" s="13" t="s">
        <v>136</v>
      </c>
      <c r="BM830" s="216" t="s">
        <v>1672</v>
      </c>
    </row>
    <row r="831" s="2" customFormat="1">
      <c r="A831" s="34"/>
      <c r="B831" s="35"/>
      <c r="C831" s="36"/>
      <c r="D831" s="218" t="s">
        <v>137</v>
      </c>
      <c r="E831" s="36"/>
      <c r="F831" s="219" t="s">
        <v>1673</v>
      </c>
      <c r="G831" s="36"/>
      <c r="H831" s="36"/>
      <c r="I831" s="220"/>
      <c r="J831" s="36"/>
      <c r="K831" s="36"/>
      <c r="L831" s="40"/>
      <c r="M831" s="221"/>
      <c r="N831" s="222"/>
      <c r="O831" s="87"/>
      <c r="P831" s="87"/>
      <c r="Q831" s="87"/>
      <c r="R831" s="87"/>
      <c r="S831" s="87"/>
      <c r="T831" s="88"/>
      <c r="U831" s="34"/>
      <c r="V831" s="34"/>
      <c r="W831" s="34"/>
      <c r="X831" s="34"/>
      <c r="Y831" s="34"/>
      <c r="Z831" s="34"/>
      <c r="AA831" s="34"/>
      <c r="AB831" s="34"/>
      <c r="AC831" s="34"/>
      <c r="AD831" s="34"/>
      <c r="AE831" s="34"/>
      <c r="AT831" s="13" t="s">
        <v>137</v>
      </c>
      <c r="AU831" s="13" t="s">
        <v>85</v>
      </c>
    </row>
    <row r="832" s="2" customFormat="1" ht="33" customHeight="1">
      <c r="A832" s="34"/>
      <c r="B832" s="35"/>
      <c r="C832" s="203" t="s">
        <v>1674</v>
      </c>
      <c r="D832" s="203" t="s">
        <v>131</v>
      </c>
      <c r="E832" s="204" t="s">
        <v>1675</v>
      </c>
      <c r="F832" s="205" t="s">
        <v>1676</v>
      </c>
      <c r="G832" s="206" t="s">
        <v>134</v>
      </c>
      <c r="H832" s="207">
        <v>5</v>
      </c>
      <c r="I832" s="208"/>
      <c r="J832" s="209">
        <f>ROUND(I832*H832,2)</f>
        <v>0</v>
      </c>
      <c r="K832" s="210"/>
      <c r="L832" s="211"/>
      <c r="M832" s="212" t="s">
        <v>1</v>
      </c>
      <c r="N832" s="213" t="s">
        <v>42</v>
      </c>
      <c r="O832" s="87"/>
      <c r="P832" s="214">
        <f>O832*H832</f>
        <v>0</v>
      </c>
      <c r="Q832" s="214">
        <v>0</v>
      </c>
      <c r="R832" s="214">
        <f>Q832*H832</f>
        <v>0</v>
      </c>
      <c r="S832" s="214">
        <v>0</v>
      </c>
      <c r="T832" s="215">
        <f>S832*H832</f>
        <v>0</v>
      </c>
      <c r="U832" s="34"/>
      <c r="V832" s="34"/>
      <c r="W832" s="34"/>
      <c r="X832" s="34"/>
      <c r="Y832" s="34"/>
      <c r="Z832" s="34"/>
      <c r="AA832" s="34"/>
      <c r="AB832" s="34"/>
      <c r="AC832" s="34"/>
      <c r="AD832" s="34"/>
      <c r="AE832" s="34"/>
      <c r="AR832" s="216" t="s">
        <v>135</v>
      </c>
      <c r="AT832" s="216" t="s">
        <v>131</v>
      </c>
      <c r="AU832" s="216" t="s">
        <v>85</v>
      </c>
      <c r="AY832" s="13" t="s">
        <v>130</v>
      </c>
      <c r="BE832" s="217">
        <f>IF(N832="základní",J832,0)</f>
        <v>0</v>
      </c>
      <c r="BF832" s="217">
        <f>IF(N832="snížená",J832,0)</f>
        <v>0</v>
      </c>
      <c r="BG832" s="217">
        <f>IF(N832="zákl. přenesená",J832,0)</f>
        <v>0</v>
      </c>
      <c r="BH832" s="217">
        <f>IF(N832="sníž. přenesená",J832,0)</f>
        <v>0</v>
      </c>
      <c r="BI832" s="217">
        <f>IF(N832="nulová",J832,0)</f>
        <v>0</v>
      </c>
      <c r="BJ832" s="13" t="s">
        <v>85</v>
      </c>
      <c r="BK832" s="217">
        <f>ROUND(I832*H832,2)</f>
        <v>0</v>
      </c>
      <c r="BL832" s="13" t="s">
        <v>136</v>
      </c>
      <c r="BM832" s="216" t="s">
        <v>1677</v>
      </c>
    </row>
    <row r="833" s="2" customFormat="1">
      <c r="A833" s="34"/>
      <c r="B833" s="35"/>
      <c r="C833" s="36"/>
      <c r="D833" s="218" t="s">
        <v>137</v>
      </c>
      <c r="E833" s="36"/>
      <c r="F833" s="219" t="s">
        <v>1678</v>
      </c>
      <c r="G833" s="36"/>
      <c r="H833" s="36"/>
      <c r="I833" s="220"/>
      <c r="J833" s="36"/>
      <c r="K833" s="36"/>
      <c r="L833" s="40"/>
      <c r="M833" s="221"/>
      <c r="N833" s="222"/>
      <c r="O833" s="87"/>
      <c r="P833" s="87"/>
      <c r="Q833" s="87"/>
      <c r="R833" s="87"/>
      <c r="S833" s="87"/>
      <c r="T833" s="88"/>
      <c r="U833" s="34"/>
      <c r="V833" s="34"/>
      <c r="W833" s="34"/>
      <c r="X833" s="34"/>
      <c r="Y833" s="34"/>
      <c r="Z833" s="34"/>
      <c r="AA833" s="34"/>
      <c r="AB833" s="34"/>
      <c r="AC833" s="34"/>
      <c r="AD833" s="34"/>
      <c r="AE833" s="34"/>
      <c r="AT833" s="13" t="s">
        <v>137</v>
      </c>
      <c r="AU833" s="13" t="s">
        <v>85</v>
      </c>
    </row>
    <row r="834" s="2" customFormat="1" ht="24.15" customHeight="1">
      <c r="A834" s="34"/>
      <c r="B834" s="35"/>
      <c r="C834" s="203" t="s">
        <v>872</v>
      </c>
      <c r="D834" s="203" t="s">
        <v>131</v>
      </c>
      <c r="E834" s="204" t="s">
        <v>1679</v>
      </c>
      <c r="F834" s="205" t="s">
        <v>1680</v>
      </c>
      <c r="G834" s="206" t="s">
        <v>134</v>
      </c>
      <c r="H834" s="207">
        <v>10</v>
      </c>
      <c r="I834" s="208"/>
      <c r="J834" s="209">
        <f>ROUND(I834*H834,2)</f>
        <v>0</v>
      </c>
      <c r="K834" s="210"/>
      <c r="L834" s="211"/>
      <c r="M834" s="212" t="s">
        <v>1</v>
      </c>
      <c r="N834" s="213" t="s">
        <v>42</v>
      </c>
      <c r="O834" s="87"/>
      <c r="P834" s="214">
        <f>O834*H834</f>
        <v>0</v>
      </c>
      <c r="Q834" s="214">
        <v>0</v>
      </c>
      <c r="R834" s="214">
        <f>Q834*H834</f>
        <v>0</v>
      </c>
      <c r="S834" s="214">
        <v>0</v>
      </c>
      <c r="T834" s="215">
        <f>S834*H834</f>
        <v>0</v>
      </c>
      <c r="U834" s="34"/>
      <c r="V834" s="34"/>
      <c r="W834" s="34"/>
      <c r="X834" s="34"/>
      <c r="Y834" s="34"/>
      <c r="Z834" s="34"/>
      <c r="AA834" s="34"/>
      <c r="AB834" s="34"/>
      <c r="AC834" s="34"/>
      <c r="AD834" s="34"/>
      <c r="AE834" s="34"/>
      <c r="AR834" s="216" t="s">
        <v>135</v>
      </c>
      <c r="AT834" s="216" t="s">
        <v>131</v>
      </c>
      <c r="AU834" s="216" t="s">
        <v>85</v>
      </c>
      <c r="AY834" s="13" t="s">
        <v>130</v>
      </c>
      <c r="BE834" s="217">
        <f>IF(N834="základní",J834,0)</f>
        <v>0</v>
      </c>
      <c r="BF834" s="217">
        <f>IF(N834="snížená",J834,0)</f>
        <v>0</v>
      </c>
      <c r="BG834" s="217">
        <f>IF(N834="zákl. přenesená",J834,0)</f>
        <v>0</v>
      </c>
      <c r="BH834" s="217">
        <f>IF(N834="sníž. přenesená",J834,0)</f>
        <v>0</v>
      </c>
      <c r="BI834" s="217">
        <f>IF(N834="nulová",J834,0)</f>
        <v>0</v>
      </c>
      <c r="BJ834" s="13" t="s">
        <v>85</v>
      </c>
      <c r="BK834" s="217">
        <f>ROUND(I834*H834,2)</f>
        <v>0</v>
      </c>
      <c r="BL834" s="13" t="s">
        <v>136</v>
      </c>
      <c r="BM834" s="216" t="s">
        <v>1681</v>
      </c>
    </row>
    <row r="835" s="2" customFormat="1">
      <c r="A835" s="34"/>
      <c r="B835" s="35"/>
      <c r="C835" s="36"/>
      <c r="D835" s="218" t="s">
        <v>137</v>
      </c>
      <c r="E835" s="36"/>
      <c r="F835" s="219" t="s">
        <v>1682</v>
      </c>
      <c r="G835" s="36"/>
      <c r="H835" s="36"/>
      <c r="I835" s="220"/>
      <c r="J835" s="36"/>
      <c r="K835" s="36"/>
      <c r="L835" s="40"/>
      <c r="M835" s="221"/>
      <c r="N835" s="222"/>
      <c r="O835" s="87"/>
      <c r="P835" s="87"/>
      <c r="Q835" s="87"/>
      <c r="R835" s="87"/>
      <c r="S835" s="87"/>
      <c r="T835" s="88"/>
      <c r="U835" s="34"/>
      <c r="V835" s="34"/>
      <c r="W835" s="34"/>
      <c r="X835" s="34"/>
      <c r="Y835" s="34"/>
      <c r="Z835" s="34"/>
      <c r="AA835" s="34"/>
      <c r="AB835" s="34"/>
      <c r="AC835" s="34"/>
      <c r="AD835" s="34"/>
      <c r="AE835" s="34"/>
      <c r="AT835" s="13" t="s">
        <v>137</v>
      </c>
      <c r="AU835" s="13" t="s">
        <v>85</v>
      </c>
    </row>
    <row r="836" s="2" customFormat="1" ht="24.15" customHeight="1">
      <c r="A836" s="34"/>
      <c r="B836" s="35"/>
      <c r="C836" s="203" t="s">
        <v>1683</v>
      </c>
      <c r="D836" s="203" t="s">
        <v>131</v>
      </c>
      <c r="E836" s="204" t="s">
        <v>1684</v>
      </c>
      <c r="F836" s="205" t="s">
        <v>1685</v>
      </c>
      <c r="G836" s="206" t="s">
        <v>134</v>
      </c>
      <c r="H836" s="207">
        <v>10</v>
      </c>
      <c r="I836" s="208"/>
      <c r="J836" s="209">
        <f>ROUND(I836*H836,2)</f>
        <v>0</v>
      </c>
      <c r="K836" s="210"/>
      <c r="L836" s="211"/>
      <c r="M836" s="212" t="s">
        <v>1</v>
      </c>
      <c r="N836" s="213" t="s">
        <v>42</v>
      </c>
      <c r="O836" s="87"/>
      <c r="P836" s="214">
        <f>O836*H836</f>
        <v>0</v>
      </c>
      <c r="Q836" s="214">
        <v>0</v>
      </c>
      <c r="R836" s="214">
        <f>Q836*H836</f>
        <v>0</v>
      </c>
      <c r="S836" s="214">
        <v>0</v>
      </c>
      <c r="T836" s="215">
        <f>S836*H836</f>
        <v>0</v>
      </c>
      <c r="U836" s="34"/>
      <c r="V836" s="34"/>
      <c r="W836" s="34"/>
      <c r="X836" s="34"/>
      <c r="Y836" s="34"/>
      <c r="Z836" s="34"/>
      <c r="AA836" s="34"/>
      <c r="AB836" s="34"/>
      <c r="AC836" s="34"/>
      <c r="AD836" s="34"/>
      <c r="AE836" s="34"/>
      <c r="AR836" s="216" t="s">
        <v>135</v>
      </c>
      <c r="AT836" s="216" t="s">
        <v>131</v>
      </c>
      <c r="AU836" s="216" t="s">
        <v>85</v>
      </c>
      <c r="AY836" s="13" t="s">
        <v>130</v>
      </c>
      <c r="BE836" s="217">
        <f>IF(N836="základní",J836,0)</f>
        <v>0</v>
      </c>
      <c r="BF836" s="217">
        <f>IF(N836="snížená",J836,0)</f>
        <v>0</v>
      </c>
      <c r="BG836" s="217">
        <f>IF(N836="zákl. přenesená",J836,0)</f>
        <v>0</v>
      </c>
      <c r="BH836" s="217">
        <f>IF(N836="sníž. přenesená",J836,0)</f>
        <v>0</v>
      </c>
      <c r="BI836" s="217">
        <f>IF(N836="nulová",J836,0)</f>
        <v>0</v>
      </c>
      <c r="BJ836" s="13" t="s">
        <v>85</v>
      </c>
      <c r="BK836" s="217">
        <f>ROUND(I836*H836,2)</f>
        <v>0</v>
      </c>
      <c r="BL836" s="13" t="s">
        <v>136</v>
      </c>
      <c r="BM836" s="216" t="s">
        <v>1686</v>
      </c>
    </row>
    <row r="837" s="2" customFormat="1">
      <c r="A837" s="34"/>
      <c r="B837" s="35"/>
      <c r="C837" s="36"/>
      <c r="D837" s="218" t="s">
        <v>137</v>
      </c>
      <c r="E837" s="36"/>
      <c r="F837" s="219" t="s">
        <v>1687</v>
      </c>
      <c r="G837" s="36"/>
      <c r="H837" s="36"/>
      <c r="I837" s="220"/>
      <c r="J837" s="36"/>
      <c r="K837" s="36"/>
      <c r="L837" s="40"/>
      <c r="M837" s="221"/>
      <c r="N837" s="222"/>
      <c r="O837" s="87"/>
      <c r="P837" s="87"/>
      <c r="Q837" s="87"/>
      <c r="R837" s="87"/>
      <c r="S837" s="87"/>
      <c r="T837" s="88"/>
      <c r="U837" s="34"/>
      <c r="V837" s="34"/>
      <c r="W837" s="34"/>
      <c r="X837" s="34"/>
      <c r="Y837" s="34"/>
      <c r="Z837" s="34"/>
      <c r="AA837" s="34"/>
      <c r="AB837" s="34"/>
      <c r="AC837" s="34"/>
      <c r="AD837" s="34"/>
      <c r="AE837" s="34"/>
      <c r="AT837" s="13" t="s">
        <v>137</v>
      </c>
      <c r="AU837" s="13" t="s">
        <v>85</v>
      </c>
    </row>
    <row r="838" s="2" customFormat="1" ht="24.15" customHeight="1">
      <c r="A838" s="34"/>
      <c r="B838" s="35"/>
      <c r="C838" s="203" t="s">
        <v>876</v>
      </c>
      <c r="D838" s="203" t="s">
        <v>131</v>
      </c>
      <c r="E838" s="204" t="s">
        <v>1688</v>
      </c>
      <c r="F838" s="205" t="s">
        <v>1689</v>
      </c>
      <c r="G838" s="206" t="s">
        <v>134</v>
      </c>
      <c r="H838" s="207">
        <v>10</v>
      </c>
      <c r="I838" s="208"/>
      <c r="J838" s="209">
        <f>ROUND(I838*H838,2)</f>
        <v>0</v>
      </c>
      <c r="K838" s="210"/>
      <c r="L838" s="211"/>
      <c r="M838" s="212" t="s">
        <v>1</v>
      </c>
      <c r="N838" s="213" t="s">
        <v>42</v>
      </c>
      <c r="O838" s="87"/>
      <c r="P838" s="214">
        <f>O838*H838</f>
        <v>0</v>
      </c>
      <c r="Q838" s="214">
        <v>0</v>
      </c>
      <c r="R838" s="214">
        <f>Q838*H838</f>
        <v>0</v>
      </c>
      <c r="S838" s="214">
        <v>0</v>
      </c>
      <c r="T838" s="215">
        <f>S838*H838</f>
        <v>0</v>
      </c>
      <c r="U838" s="34"/>
      <c r="V838" s="34"/>
      <c r="W838" s="34"/>
      <c r="X838" s="34"/>
      <c r="Y838" s="34"/>
      <c r="Z838" s="34"/>
      <c r="AA838" s="34"/>
      <c r="AB838" s="34"/>
      <c r="AC838" s="34"/>
      <c r="AD838" s="34"/>
      <c r="AE838" s="34"/>
      <c r="AR838" s="216" t="s">
        <v>135</v>
      </c>
      <c r="AT838" s="216" t="s">
        <v>131</v>
      </c>
      <c r="AU838" s="216" t="s">
        <v>85</v>
      </c>
      <c r="AY838" s="13" t="s">
        <v>130</v>
      </c>
      <c r="BE838" s="217">
        <f>IF(N838="základní",J838,0)</f>
        <v>0</v>
      </c>
      <c r="BF838" s="217">
        <f>IF(N838="snížená",J838,0)</f>
        <v>0</v>
      </c>
      <c r="BG838" s="217">
        <f>IF(N838="zákl. přenesená",J838,0)</f>
        <v>0</v>
      </c>
      <c r="BH838" s="217">
        <f>IF(N838="sníž. přenesená",J838,0)</f>
        <v>0</v>
      </c>
      <c r="BI838" s="217">
        <f>IF(N838="nulová",J838,0)</f>
        <v>0</v>
      </c>
      <c r="BJ838" s="13" t="s">
        <v>85</v>
      </c>
      <c r="BK838" s="217">
        <f>ROUND(I838*H838,2)</f>
        <v>0</v>
      </c>
      <c r="BL838" s="13" t="s">
        <v>136</v>
      </c>
      <c r="BM838" s="216" t="s">
        <v>1690</v>
      </c>
    </row>
    <row r="839" s="2" customFormat="1">
      <c r="A839" s="34"/>
      <c r="B839" s="35"/>
      <c r="C839" s="36"/>
      <c r="D839" s="218" t="s">
        <v>137</v>
      </c>
      <c r="E839" s="36"/>
      <c r="F839" s="219" t="s">
        <v>1691</v>
      </c>
      <c r="G839" s="36"/>
      <c r="H839" s="36"/>
      <c r="I839" s="220"/>
      <c r="J839" s="36"/>
      <c r="K839" s="36"/>
      <c r="L839" s="40"/>
      <c r="M839" s="221"/>
      <c r="N839" s="222"/>
      <c r="O839" s="87"/>
      <c r="P839" s="87"/>
      <c r="Q839" s="87"/>
      <c r="R839" s="87"/>
      <c r="S839" s="87"/>
      <c r="T839" s="88"/>
      <c r="U839" s="34"/>
      <c r="V839" s="34"/>
      <c r="W839" s="34"/>
      <c r="X839" s="34"/>
      <c r="Y839" s="34"/>
      <c r="Z839" s="34"/>
      <c r="AA839" s="34"/>
      <c r="AB839" s="34"/>
      <c r="AC839" s="34"/>
      <c r="AD839" s="34"/>
      <c r="AE839" s="34"/>
      <c r="AT839" s="13" t="s">
        <v>137</v>
      </c>
      <c r="AU839" s="13" t="s">
        <v>85</v>
      </c>
    </row>
    <row r="840" s="2" customFormat="1" ht="24.15" customHeight="1">
      <c r="A840" s="34"/>
      <c r="B840" s="35"/>
      <c r="C840" s="203" t="s">
        <v>1692</v>
      </c>
      <c r="D840" s="203" t="s">
        <v>131</v>
      </c>
      <c r="E840" s="204" t="s">
        <v>1693</v>
      </c>
      <c r="F840" s="205" t="s">
        <v>1694</v>
      </c>
      <c r="G840" s="206" t="s">
        <v>134</v>
      </c>
      <c r="H840" s="207">
        <v>10</v>
      </c>
      <c r="I840" s="208"/>
      <c r="J840" s="209">
        <f>ROUND(I840*H840,2)</f>
        <v>0</v>
      </c>
      <c r="K840" s="210"/>
      <c r="L840" s="211"/>
      <c r="M840" s="212" t="s">
        <v>1</v>
      </c>
      <c r="N840" s="213" t="s">
        <v>42</v>
      </c>
      <c r="O840" s="87"/>
      <c r="P840" s="214">
        <f>O840*H840</f>
        <v>0</v>
      </c>
      <c r="Q840" s="214">
        <v>0</v>
      </c>
      <c r="R840" s="214">
        <f>Q840*H840</f>
        <v>0</v>
      </c>
      <c r="S840" s="214">
        <v>0</v>
      </c>
      <c r="T840" s="215">
        <f>S840*H840</f>
        <v>0</v>
      </c>
      <c r="U840" s="34"/>
      <c r="V840" s="34"/>
      <c r="W840" s="34"/>
      <c r="X840" s="34"/>
      <c r="Y840" s="34"/>
      <c r="Z840" s="34"/>
      <c r="AA840" s="34"/>
      <c r="AB840" s="34"/>
      <c r="AC840" s="34"/>
      <c r="AD840" s="34"/>
      <c r="AE840" s="34"/>
      <c r="AR840" s="216" t="s">
        <v>135</v>
      </c>
      <c r="AT840" s="216" t="s">
        <v>131</v>
      </c>
      <c r="AU840" s="216" t="s">
        <v>85</v>
      </c>
      <c r="AY840" s="13" t="s">
        <v>130</v>
      </c>
      <c r="BE840" s="217">
        <f>IF(N840="základní",J840,0)</f>
        <v>0</v>
      </c>
      <c r="BF840" s="217">
        <f>IF(N840="snížená",J840,0)</f>
        <v>0</v>
      </c>
      <c r="BG840" s="217">
        <f>IF(N840="zákl. přenesená",J840,0)</f>
        <v>0</v>
      </c>
      <c r="BH840" s="217">
        <f>IF(N840="sníž. přenesená",J840,0)</f>
        <v>0</v>
      </c>
      <c r="BI840" s="217">
        <f>IF(N840="nulová",J840,0)</f>
        <v>0</v>
      </c>
      <c r="BJ840" s="13" t="s">
        <v>85</v>
      </c>
      <c r="BK840" s="217">
        <f>ROUND(I840*H840,2)</f>
        <v>0</v>
      </c>
      <c r="BL840" s="13" t="s">
        <v>136</v>
      </c>
      <c r="BM840" s="216" t="s">
        <v>1695</v>
      </c>
    </row>
    <row r="841" s="2" customFormat="1">
      <c r="A841" s="34"/>
      <c r="B841" s="35"/>
      <c r="C841" s="36"/>
      <c r="D841" s="218" t="s">
        <v>137</v>
      </c>
      <c r="E841" s="36"/>
      <c r="F841" s="219" t="s">
        <v>1696</v>
      </c>
      <c r="G841" s="36"/>
      <c r="H841" s="36"/>
      <c r="I841" s="220"/>
      <c r="J841" s="36"/>
      <c r="K841" s="36"/>
      <c r="L841" s="40"/>
      <c r="M841" s="221"/>
      <c r="N841" s="222"/>
      <c r="O841" s="87"/>
      <c r="P841" s="87"/>
      <c r="Q841" s="87"/>
      <c r="R841" s="87"/>
      <c r="S841" s="87"/>
      <c r="T841" s="88"/>
      <c r="U841" s="34"/>
      <c r="V841" s="34"/>
      <c r="W841" s="34"/>
      <c r="X841" s="34"/>
      <c r="Y841" s="34"/>
      <c r="Z841" s="34"/>
      <c r="AA841" s="34"/>
      <c r="AB841" s="34"/>
      <c r="AC841" s="34"/>
      <c r="AD841" s="34"/>
      <c r="AE841" s="34"/>
      <c r="AT841" s="13" t="s">
        <v>137</v>
      </c>
      <c r="AU841" s="13" t="s">
        <v>85</v>
      </c>
    </row>
    <row r="842" s="2" customFormat="1" ht="24.15" customHeight="1">
      <c r="A842" s="34"/>
      <c r="B842" s="35"/>
      <c r="C842" s="203" t="s">
        <v>881</v>
      </c>
      <c r="D842" s="203" t="s">
        <v>131</v>
      </c>
      <c r="E842" s="204" t="s">
        <v>1697</v>
      </c>
      <c r="F842" s="205" t="s">
        <v>1698</v>
      </c>
      <c r="G842" s="206" t="s">
        <v>134</v>
      </c>
      <c r="H842" s="207">
        <v>10</v>
      </c>
      <c r="I842" s="208"/>
      <c r="J842" s="209">
        <f>ROUND(I842*H842,2)</f>
        <v>0</v>
      </c>
      <c r="K842" s="210"/>
      <c r="L842" s="211"/>
      <c r="M842" s="212" t="s">
        <v>1</v>
      </c>
      <c r="N842" s="213" t="s">
        <v>42</v>
      </c>
      <c r="O842" s="87"/>
      <c r="P842" s="214">
        <f>O842*H842</f>
        <v>0</v>
      </c>
      <c r="Q842" s="214">
        <v>0</v>
      </c>
      <c r="R842" s="214">
        <f>Q842*H842</f>
        <v>0</v>
      </c>
      <c r="S842" s="214">
        <v>0</v>
      </c>
      <c r="T842" s="215">
        <f>S842*H842</f>
        <v>0</v>
      </c>
      <c r="U842" s="34"/>
      <c r="V842" s="34"/>
      <c r="W842" s="34"/>
      <c r="X842" s="34"/>
      <c r="Y842" s="34"/>
      <c r="Z842" s="34"/>
      <c r="AA842" s="34"/>
      <c r="AB842" s="34"/>
      <c r="AC842" s="34"/>
      <c r="AD842" s="34"/>
      <c r="AE842" s="34"/>
      <c r="AR842" s="216" t="s">
        <v>135</v>
      </c>
      <c r="AT842" s="216" t="s">
        <v>131</v>
      </c>
      <c r="AU842" s="216" t="s">
        <v>85</v>
      </c>
      <c r="AY842" s="13" t="s">
        <v>130</v>
      </c>
      <c r="BE842" s="217">
        <f>IF(N842="základní",J842,0)</f>
        <v>0</v>
      </c>
      <c r="BF842" s="217">
        <f>IF(N842="snížená",J842,0)</f>
        <v>0</v>
      </c>
      <c r="BG842" s="217">
        <f>IF(N842="zákl. přenesená",J842,0)</f>
        <v>0</v>
      </c>
      <c r="BH842" s="217">
        <f>IF(N842="sníž. přenesená",J842,0)</f>
        <v>0</v>
      </c>
      <c r="BI842" s="217">
        <f>IF(N842="nulová",J842,0)</f>
        <v>0</v>
      </c>
      <c r="BJ842" s="13" t="s">
        <v>85</v>
      </c>
      <c r="BK842" s="217">
        <f>ROUND(I842*H842,2)</f>
        <v>0</v>
      </c>
      <c r="BL842" s="13" t="s">
        <v>136</v>
      </c>
      <c r="BM842" s="216" t="s">
        <v>1699</v>
      </c>
    </row>
    <row r="843" s="2" customFormat="1">
      <c r="A843" s="34"/>
      <c r="B843" s="35"/>
      <c r="C843" s="36"/>
      <c r="D843" s="218" t="s">
        <v>137</v>
      </c>
      <c r="E843" s="36"/>
      <c r="F843" s="219" t="s">
        <v>1700</v>
      </c>
      <c r="G843" s="36"/>
      <c r="H843" s="36"/>
      <c r="I843" s="220"/>
      <c r="J843" s="36"/>
      <c r="K843" s="36"/>
      <c r="L843" s="40"/>
      <c r="M843" s="221"/>
      <c r="N843" s="222"/>
      <c r="O843" s="87"/>
      <c r="P843" s="87"/>
      <c r="Q843" s="87"/>
      <c r="R843" s="87"/>
      <c r="S843" s="87"/>
      <c r="T843" s="88"/>
      <c r="U843" s="34"/>
      <c r="V843" s="34"/>
      <c r="W843" s="34"/>
      <c r="X843" s="34"/>
      <c r="Y843" s="34"/>
      <c r="Z843" s="34"/>
      <c r="AA843" s="34"/>
      <c r="AB843" s="34"/>
      <c r="AC843" s="34"/>
      <c r="AD843" s="34"/>
      <c r="AE843" s="34"/>
      <c r="AT843" s="13" t="s">
        <v>137</v>
      </c>
      <c r="AU843" s="13" t="s">
        <v>85</v>
      </c>
    </row>
    <row r="844" s="2" customFormat="1" ht="24.15" customHeight="1">
      <c r="A844" s="34"/>
      <c r="B844" s="35"/>
      <c r="C844" s="203" t="s">
        <v>1701</v>
      </c>
      <c r="D844" s="203" t="s">
        <v>131</v>
      </c>
      <c r="E844" s="204" t="s">
        <v>1702</v>
      </c>
      <c r="F844" s="205" t="s">
        <v>1703</v>
      </c>
      <c r="G844" s="206" t="s">
        <v>134</v>
      </c>
      <c r="H844" s="207">
        <v>8</v>
      </c>
      <c r="I844" s="208"/>
      <c r="J844" s="209">
        <f>ROUND(I844*H844,2)</f>
        <v>0</v>
      </c>
      <c r="K844" s="210"/>
      <c r="L844" s="211"/>
      <c r="M844" s="212" t="s">
        <v>1</v>
      </c>
      <c r="N844" s="213" t="s">
        <v>42</v>
      </c>
      <c r="O844" s="87"/>
      <c r="P844" s="214">
        <f>O844*H844</f>
        <v>0</v>
      </c>
      <c r="Q844" s="214">
        <v>0</v>
      </c>
      <c r="R844" s="214">
        <f>Q844*H844</f>
        <v>0</v>
      </c>
      <c r="S844" s="214">
        <v>0</v>
      </c>
      <c r="T844" s="215">
        <f>S844*H844</f>
        <v>0</v>
      </c>
      <c r="U844" s="34"/>
      <c r="V844" s="34"/>
      <c r="W844" s="34"/>
      <c r="X844" s="34"/>
      <c r="Y844" s="34"/>
      <c r="Z844" s="34"/>
      <c r="AA844" s="34"/>
      <c r="AB844" s="34"/>
      <c r="AC844" s="34"/>
      <c r="AD844" s="34"/>
      <c r="AE844" s="34"/>
      <c r="AR844" s="216" t="s">
        <v>135</v>
      </c>
      <c r="AT844" s="216" t="s">
        <v>131</v>
      </c>
      <c r="AU844" s="216" t="s">
        <v>85</v>
      </c>
      <c r="AY844" s="13" t="s">
        <v>130</v>
      </c>
      <c r="BE844" s="217">
        <f>IF(N844="základní",J844,0)</f>
        <v>0</v>
      </c>
      <c r="BF844" s="217">
        <f>IF(N844="snížená",J844,0)</f>
        <v>0</v>
      </c>
      <c r="BG844" s="217">
        <f>IF(N844="zákl. přenesená",J844,0)</f>
        <v>0</v>
      </c>
      <c r="BH844" s="217">
        <f>IF(N844="sníž. přenesená",J844,0)</f>
        <v>0</v>
      </c>
      <c r="BI844" s="217">
        <f>IF(N844="nulová",J844,0)</f>
        <v>0</v>
      </c>
      <c r="BJ844" s="13" t="s">
        <v>85</v>
      </c>
      <c r="BK844" s="217">
        <f>ROUND(I844*H844,2)</f>
        <v>0</v>
      </c>
      <c r="BL844" s="13" t="s">
        <v>136</v>
      </c>
      <c r="BM844" s="216" t="s">
        <v>1704</v>
      </c>
    </row>
    <row r="845" s="2" customFormat="1">
      <c r="A845" s="34"/>
      <c r="B845" s="35"/>
      <c r="C845" s="36"/>
      <c r="D845" s="218" t="s">
        <v>137</v>
      </c>
      <c r="E845" s="36"/>
      <c r="F845" s="219" t="s">
        <v>1705</v>
      </c>
      <c r="G845" s="36"/>
      <c r="H845" s="36"/>
      <c r="I845" s="220"/>
      <c r="J845" s="36"/>
      <c r="K845" s="36"/>
      <c r="L845" s="40"/>
      <c r="M845" s="221"/>
      <c r="N845" s="222"/>
      <c r="O845" s="87"/>
      <c r="P845" s="87"/>
      <c r="Q845" s="87"/>
      <c r="R845" s="87"/>
      <c r="S845" s="87"/>
      <c r="T845" s="88"/>
      <c r="U845" s="34"/>
      <c r="V845" s="34"/>
      <c r="W845" s="34"/>
      <c r="X845" s="34"/>
      <c r="Y845" s="34"/>
      <c r="Z845" s="34"/>
      <c r="AA845" s="34"/>
      <c r="AB845" s="34"/>
      <c r="AC845" s="34"/>
      <c r="AD845" s="34"/>
      <c r="AE845" s="34"/>
      <c r="AT845" s="13" t="s">
        <v>137</v>
      </c>
      <c r="AU845" s="13" t="s">
        <v>85</v>
      </c>
    </row>
    <row r="846" s="2" customFormat="1" ht="24.15" customHeight="1">
      <c r="A846" s="34"/>
      <c r="B846" s="35"/>
      <c r="C846" s="203" t="s">
        <v>885</v>
      </c>
      <c r="D846" s="203" t="s">
        <v>131</v>
      </c>
      <c r="E846" s="204" t="s">
        <v>1706</v>
      </c>
      <c r="F846" s="205" t="s">
        <v>1707</v>
      </c>
      <c r="G846" s="206" t="s">
        <v>134</v>
      </c>
      <c r="H846" s="207">
        <v>5</v>
      </c>
      <c r="I846" s="208"/>
      <c r="J846" s="209">
        <f>ROUND(I846*H846,2)</f>
        <v>0</v>
      </c>
      <c r="K846" s="210"/>
      <c r="L846" s="211"/>
      <c r="M846" s="212" t="s">
        <v>1</v>
      </c>
      <c r="N846" s="213" t="s">
        <v>42</v>
      </c>
      <c r="O846" s="87"/>
      <c r="P846" s="214">
        <f>O846*H846</f>
        <v>0</v>
      </c>
      <c r="Q846" s="214">
        <v>0</v>
      </c>
      <c r="R846" s="214">
        <f>Q846*H846</f>
        <v>0</v>
      </c>
      <c r="S846" s="214">
        <v>0</v>
      </c>
      <c r="T846" s="215">
        <f>S846*H846</f>
        <v>0</v>
      </c>
      <c r="U846" s="34"/>
      <c r="V846" s="34"/>
      <c r="W846" s="34"/>
      <c r="X846" s="34"/>
      <c r="Y846" s="34"/>
      <c r="Z846" s="34"/>
      <c r="AA846" s="34"/>
      <c r="AB846" s="34"/>
      <c r="AC846" s="34"/>
      <c r="AD846" s="34"/>
      <c r="AE846" s="34"/>
      <c r="AR846" s="216" t="s">
        <v>135</v>
      </c>
      <c r="AT846" s="216" t="s">
        <v>131</v>
      </c>
      <c r="AU846" s="216" t="s">
        <v>85</v>
      </c>
      <c r="AY846" s="13" t="s">
        <v>130</v>
      </c>
      <c r="BE846" s="217">
        <f>IF(N846="základní",J846,0)</f>
        <v>0</v>
      </c>
      <c r="BF846" s="217">
        <f>IF(N846="snížená",J846,0)</f>
        <v>0</v>
      </c>
      <c r="BG846" s="217">
        <f>IF(N846="zákl. přenesená",J846,0)</f>
        <v>0</v>
      </c>
      <c r="BH846" s="217">
        <f>IF(N846="sníž. přenesená",J846,0)</f>
        <v>0</v>
      </c>
      <c r="BI846" s="217">
        <f>IF(N846="nulová",J846,0)</f>
        <v>0</v>
      </c>
      <c r="BJ846" s="13" t="s">
        <v>85</v>
      </c>
      <c r="BK846" s="217">
        <f>ROUND(I846*H846,2)</f>
        <v>0</v>
      </c>
      <c r="BL846" s="13" t="s">
        <v>136</v>
      </c>
      <c r="BM846" s="216" t="s">
        <v>1708</v>
      </c>
    </row>
    <row r="847" s="2" customFormat="1">
      <c r="A847" s="34"/>
      <c r="B847" s="35"/>
      <c r="C847" s="36"/>
      <c r="D847" s="218" t="s">
        <v>137</v>
      </c>
      <c r="E847" s="36"/>
      <c r="F847" s="219" t="s">
        <v>1709</v>
      </c>
      <c r="G847" s="36"/>
      <c r="H847" s="36"/>
      <c r="I847" s="220"/>
      <c r="J847" s="36"/>
      <c r="K847" s="36"/>
      <c r="L847" s="40"/>
      <c r="M847" s="221"/>
      <c r="N847" s="222"/>
      <c r="O847" s="87"/>
      <c r="P847" s="87"/>
      <c r="Q847" s="87"/>
      <c r="R847" s="87"/>
      <c r="S847" s="87"/>
      <c r="T847" s="88"/>
      <c r="U847" s="34"/>
      <c r="V847" s="34"/>
      <c r="W847" s="34"/>
      <c r="X847" s="34"/>
      <c r="Y847" s="34"/>
      <c r="Z847" s="34"/>
      <c r="AA847" s="34"/>
      <c r="AB847" s="34"/>
      <c r="AC847" s="34"/>
      <c r="AD847" s="34"/>
      <c r="AE847" s="34"/>
      <c r="AT847" s="13" t="s">
        <v>137</v>
      </c>
      <c r="AU847" s="13" t="s">
        <v>85</v>
      </c>
    </row>
    <row r="848" s="2" customFormat="1" ht="24.15" customHeight="1">
      <c r="A848" s="34"/>
      <c r="B848" s="35"/>
      <c r="C848" s="203" t="s">
        <v>1710</v>
      </c>
      <c r="D848" s="203" t="s">
        <v>131</v>
      </c>
      <c r="E848" s="204" t="s">
        <v>1711</v>
      </c>
      <c r="F848" s="205" t="s">
        <v>1712</v>
      </c>
      <c r="G848" s="206" t="s">
        <v>134</v>
      </c>
      <c r="H848" s="207">
        <v>10</v>
      </c>
      <c r="I848" s="208"/>
      <c r="J848" s="209">
        <f>ROUND(I848*H848,2)</f>
        <v>0</v>
      </c>
      <c r="K848" s="210"/>
      <c r="L848" s="211"/>
      <c r="M848" s="212" t="s">
        <v>1</v>
      </c>
      <c r="N848" s="213" t="s">
        <v>42</v>
      </c>
      <c r="O848" s="87"/>
      <c r="P848" s="214">
        <f>O848*H848</f>
        <v>0</v>
      </c>
      <c r="Q848" s="214">
        <v>0</v>
      </c>
      <c r="R848" s="214">
        <f>Q848*H848</f>
        <v>0</v>
      </c>
      <c r="S848" s="214">
        <v>0</v>
      </c>
      <c r="T848" s="215">
        <f>S848*H848</f>
        <v>0</v>
      </c>
      <c r="U848" s="34"/>
      <c r="V848" s="34"/>
      <c r="W848" s="34"/>
      <c r="X848" s="34"/>
      <c r="Y848" s="34"/>
      <c r="Z848" s="34"/>
      <c r="AA848" s="34"/>
      <c r="AB848" s="34"/>
      <c r="AC848" s="34"/>
      <c r="AD848" s="34"/>
      <c r="AE848" s="34"/>
      <c r="AR848" s="216" t="s">
        <v>135</v>
      </c>
      <c r="AT848" s="216" t="s">
        <v>131</v>
      </c>
      <c r="AU848" s="216" t="s">
        <v>85</v>
      </c>
      <c r="AY848" s="13" t="s">
        <v>130</v>
      </c>
      <c r="BE848" s="217">
        <f>IF(N848="základní",J848,0)</f>
        <v>0</v>
      </c>
      <c r="BF848" s="217">
        <f>IF(N848="snížená",J848,0)</f>
        <v>0</v>
      </c>
      <c r="BG848" s="217">
        <f>IF(N848="zákl. přenesená",J848,0)</f>
        <v>0</v>
      </c>
      <c r="BH848" s="217">
        <f>IF(N848="sníž. přenesená",J848,0)</f>
        <v>0</v>
      </c>
      <c r="BI848" s="217">
        <f>IF(N848="nulová",J848,0)</f>
        <v>0</v>
      </c>
      <c r="BJ848" s="13" t="s">
        <v>85</v>
      </c>
      <c r="BK848" s="217">
        <f>ROUND(I848*H848,2)</f>
        <v>0</v>
      </c>
      <c r="BL848" s="13" t="s">
        <v>136</v>
      </c>
      <c r="BM848" s="216" t="s">
        <v>1713</v>
      </c>
    </row>
    <row r="849" s="2" customFormat="1">
      <c r="A849" s="34"/>
      <c r="B849" s="35"/>
      <c r="C849" s="36"/>
      <c r="D849" s="218" t="s">
        <v>137</v>
      </c>
      <c r="E849" s="36"/>
      <c r="F849" s="219" t="s">
        <v>1714</v>
      </c>
      <c r="G849" s="36"/>
      <c r="H849" s="36"/>
      <c r="I849" s="220"/>
      <c r="J849" s="36"/>
      <c r="K849" s="36"/>
      <c r="L849" s="40"/>
      <c r="M849" s="221"/>
      <c r="N849" s="222"/>
      <c r="O849" s="87"/>
      <c r="P849" s="87"/>
      <c r="Q849" s="87"/>
      <c r="R849" s="87"/>
      <c r="S849" s="87"/>
      <c r="T849" s="88"/>
      <c r="U849" s="34"/>
      <c r="V849" s="34"/>
      <c r="W849" s="34"/>
      <c r="X849" s="34"/>
      <c r="Y849" s="34"/>
      <c r="Z849" s="34"/>
      <c r="AA849" s="34"/>
      <c r="AB849" s="34"/>
      <c r="AC849" s="34"/>
      <c r="AD849" s="34"/>
      <c r="AE849" s="34"/>
      <c r="AT849" s="13" t="s">
        <v>137</v>
      </c>
      <c r="AU849" s="13" t="s">
        <v>85</v>
      </c>
    </row>
    <row r="850" s="2" customFormat="1" ht="24.15" customHeight="1">
      <c r="A850" s="34"/>
      <c r="B850" s="35"/>
      <c r="C850" s="203" t="s">
        <v>890</v>
      </c>
      <c r="D850" s="203" t="s">
        <v>131</v>
      </c>
      <c r="E850" s="204" t="s">
        <v>1715</v>
      </c>
      <c r="F850" s="205" t="s">
        <v>1716</v>
      </c>
      <c r="G850" s="206" t="s">
        <v>134</v>
      </c>
      <c r="H850" s="207">
        <v>10</v>
      </c>
      <c r="I850" s="208"/>
      <c r="J850" s="209">
        <f>ROUND(I850*H850,2)</f>
        <v>0</v>
      </c>
      <c r="K850" s="210"/>
      <c r="L850" s="211"/>
      <c r="M850" s="212" t="s">
        <v>1</v>
      </c>
      <c r="N850" s="213" t="s">
        <v>42</v>
      </c>
      <c r="O850" s="87"/>
      <c r="P850" s="214">
        <f>O850*H850</f>
        <v>0</v>
      </c>
      <c r="Q850" s="214">
        <v>0</v>
      </c>
      <c r="R850" s="214">
        <f>Q850*H850</f>
        <v>0</v>
      </c>
      <c r="S850" s="214">
        <v>0</v>
      </c>
      <c r="T850" s="215">
        <f>S850*H850</f>
        <v>0</v>
      </c>
      <c r="U850" s="34"/>
      <c r="V850" s="34"/>
      <c r="W850" s="34"/>
      <c r="X850" s="34"/>
      <c r="Y850" s="34"/>
      <c r="Z850" s="34"/>
      <c r="AA850" s="34"/>
      <c r="AB850" s="34"/>
      <c r="AC850" s="34"/>
      <c r="AD850" s="34"/>
      <c r="AE850" s="34"/>
      <c r="AR850" s="216" t="s">
        <v>135</v>
      </c>
      <c r="AT850" s="216" t="s">
        <v>131</v>
      </c>
      <c r="AU850" s="216" t="s">
        <v>85</v>
      </c>
      <c r="AY850" s="13" t="s">
        <v>130</v>
      </c>
      <c r="BE850" s="217">
        <f>IF(N850="základní",J850,0)</f>
        <v>0</v>
      </c>
      <c r="BF850" s="217">
        <f>IF(N850="snížená",J850,0)</f>
        <v>0</v>
      </c>
      <c r="BG850" s="217">
        <f>IF(N850="zákl. přenesená",J850,0)</f>
        <v>0</v>
      </c>
      <c r="BH850" s="217">
        <f>IF(N850="sníž. přenesená",J850,0)</f>
        <v>0</v>
      </c>
      <c r="BI850" s="217">
        <f>IF(N850="nulová",J850,0)</f>
        <v>0</v>
      </c>
      <c r="BJ850" s="13" t="s">
        <v>85</v>
      </c>
      <c r="BK850" s="217">
        <f>ROUND(I850*H850,2)</f>
        <v>0</v>
      </c>
      <c r="BL850" s="13" t="s">
        <v>136</v>
      </c>
      <c r="BM850" s="216" t="s">
        <v>1717</v>
      </c>
    </row>
    <row r="851" s="2" customFormat="1">
      <c r="A851" s="34"/>
      <c r="B851" s="35"/>
      <c r="C851" s="36"/>
      <c r="D851" s="218" t="s">
        <v>137</v>
      </c>
      <c r="E851" s="36"/>
      <c r="F851" s="219" t="s">
        <v>1718</v>
      </c>
      <c r="G851" s="36"/>
      <c r="H851" s="36"/>
      <c r="I851" s="220"/>
      <c r="J851" s="36"/>
      <c r="K851" s="36"/>
      <c r="L851" s="40"/>
      <c r="M851" s="221"/>
      <c r="N851" s="222"/>
      <c r="O851" s="87"/>
      <c r="P851" s="87"/>
      <c r="Q851" s="87"/>
      <c r="R851" s="87"/>
      <c r="S851" s="87"/>
      <c r="T851" s="88"/>
      <c r="U851" s="34"/>
      <c r="V851" s="34"/>
      <c r="W851" s="34"/>
      <c r="X851" s="34"/>
      <c r="Y851" s="34"/>
      <c r="Z851" s="34"/>
      <c r="AA851" s="34"/>
      <c r="AB851" s="34"/>
      <c r="AC851" s="34"/>
      <c r="AD851" s="34"/>
      <c r="AE851" s="34"/>
      <c r="AT851" s="13" t="s">
        <v>137</v>
      </c>
      <c r="AU851" s="13" t="s">
        <v>85</v>
      </c>
    </row>
    <row r="852" s="2" customFormat="1" ht="24.15" customHeight="1">
      <c r="A852" s="34"/>
      <c r="B852" s="35"/>
      <c r="C852" s="203" t="s">
        <v>1719</v>
      </c>
      <c r="D852" s="203" t="s">
        <v>131</v>
      </c>
      <c r="E852" s="204" t="s">
        <v>1720</v>
      </c>
      <c r="F852" s="205" t="s">
        <v>1721</v>
      </c>
      <c r="G852" s="206" t="s">
        <v>134</v>
      </c>
      <c r="H852" s="207">
        <v>10</v>
      </c>
      <c r="I852" s="208"/>
      <c r="J852" s="209">
        <f>ROUND(I852*H852,2)</f>
        <v>0</v>
      </c>
      <c r="K852" s="210"/>
      <c r="L852" s="211"/>
      <c r="M852" s="212" t="s">
        <v>1</v>
      </c>
      <c r="N852" s="213" t="s">
        <v>42</v>
      </c>
      <c r="O852" s="87"/>
      <c r="P852" s="214">
        <f>O852*H852</f>
        <v>0</v>
      </c>
      <c r="Q852" s="214">
        <v>0</v>
      </c>
      <c r="R852" s="214">
        <f>Q852*H852</f>
        <v>0</v>
      </c>
      <c r="S852" s="214">
        <v>0</v>
      </c>
      <c r="T852" s="215">
        <f>S852*H852</f>
        <v>0</v>
      </c>
      <c r="U852" s="34"/>
      <c r="V852" s="34"/>
      <c r="W852" s="34"/>
      <c r="X852" s="34"/>
      <c r="Y852" s="34"/>
      <c r="Z852" s="34"/>
      <c r="AA852" s="34"/>
      <c r="AB852" s="34"/>
      <c r="AC852" s="34"/>
      <c r="AD852" s="34"/>
      <c r="AE852" s="34"/>
      <c r="AR852" s="216" t="s">
        <v>135</v>
      </c>
      <c r="AT852" s="216" t="s">
        <v>131</v>
      </c>
      <c r="AU852" s="216" t="s">
        <v>85</v>
      </c>
      <c r="AY852" s="13" t="s">
        <v>130</v>
      </c>
      <c r="BE852" s="217">
        <f>IF(N852="základní",J852,0)</f>
        <v>0</v>
      </c>
      <c r="BF852" s="217">
        <f>IF(N852="snížená",J852,0)</f>
        <v>0</v>
      </c>
      <c r="BG852" s="217">
        <f>IF(N852="zákl. přenesená",J852,0)</f>
        <v>0</v>
      </c>
      <c r="BH852" s="217">
        <f>IF(N852="sníž. přenesená",J852,0)</f>
        <v>0</v>
      </c>
      <c r="BI852" s="217">
        <f>IF(N852="nulová",J852,0)</f>
        <v>0</v>
      </c>
      <c r="BJ852" s="13" t="s">
        <v>85</v>
      </c>
      <c r="BK852" s="217">
        <f>ROUND(I852*H852,2)</f>
        <v>0</v>
      </c>
      <c r="BL852" s="13" t="s">
        <v>136</v>
      </c>
      <c r="BM852" s="216" t="s">
        <v>1722</v>
      </c>
    </row>
    <row r="853" s="2" customFormat="1">
      <c r="A853" s="34"/>
      <c r="B853" s="35"/>
      <c r="C853" s="36"/>
      <c r="D853" s="218" t="s">
        <v>137</v>
      </c>
      <c r="E853" s="36"/>
      <c r="F853" s="219" t="s">
        <v>1723</v>
      </c>
      <c r="G853" s="36"/>
      <c r="H853" s="36"/>
      <c r="I853" s="220"/>
      <c r="J853" s="36"/>
      <c r="K853" s="36"/>
      <c r="L853" s="40"/>
      <c r="M853" s="221"/>
      <c r="N853" s="222"/>
      <c r="O853" s="87"/>
      <c r="P853" s="87"/>
      <c r="Q853" s="87"/>
      <c r="R853" s="87"/>
      <c r="S853" s="87"/>
      <c r="T853" s="88"/>
      <c r="U853" s="34"/>
      <c r="V853" s="34"/>
      <c r="W853" s="34"/>
      <c r="X853" s="34"/>
      <c r="Y853" s="34"/>
      <c r="Z853" s="34"/>
      <c r="AA853" s="34"/>
      <c r="AB853" s="34"/>
      <c r="AC853" s="34"/>
      <c r="AD853" s="34"/>
      <c r="AE853" s="34"/>
      <c r="AT853" s="13" t="s">
        <v>137</v>
      </c>
      <c r="AU853" s="13" t="s">
        <v>85</v>
      </c>
    </row>
    <row r="854" s="2" customFormat="1" ht="24.15" customHeight="1">
      <c r="A854" s="34"/>
      <c r="B854" s="35"/>
      <c r="C854" s="203" t="s">
        <v>894</v>
      </c>
      <c r="D854" s="203" t="s">
        <v>131</v>
      </c>
      <c r="E854" s="204" t="s">
        <v>1724</v>
      </c>
      <c r="F854" s="205" t="s">
        <v>1725</v>
      </c>
      <c r="G854" s="206" t="s">
        <v>134</v>
      </c>
      <c r="H854" s="207">
        <v>8</v>
      </c>
      <c r="I854" s="208"/>
      <c r="J854" s="209">
        <f>ROUND(I854*H854,2)</f>
        <v>0</v>
      </c>
      <c r="K854" s="210"/>
      <c r="L854" s="211"/>
      <c r="M854" s="212" t="s">
        <v>1</v>
      </c>
      <c r="N854" s="213" t="s">
        <v>42</v>
      </c>
      <c r="O854" s="87"/>
      <c r="P854" s="214">
        <f>O854*H854</f>
        <v>0</v>
      </c>
      <c r="Q854" s="214">
        <v>0</v>
      </c>
      <c r="R854" s="214">
        <f>Q854*H854</f>
        <v>0</v>
      </c>
      <c r="S854" s="214">
        <v>0</v>
      </c>
      <c r="T854" s="215">
        <f>S854*H854</f>
        <v>0</v>
      </c>
      <c r="U854" s="34"/>
      <c r="V854" s="34"/>
      <c r="W854" s="34"/>
      <c r="X854" s="34"/>
      <c r="Y854" s="34"/>
      <c r="Z854" s="34"/>
      <c r="AA854" s="34"/>
      <c r="AB854" s="34"/>
      <c r="AC854" s="34"/>
      <c r="AD854" s="34"/>
      <c r="AE854" s="34"/>
      <c r="AR854" s="216" t="s">
        <v>135</v>
      </c>
      <c r="AT854" s="216" t="s">
        <v>131</v>
      </c>
      <c r="AU854" s="216" t="s">
        <v>85</v>
      </c>
      <c r="AY854" s="13" t="s">
        <v>130</v>
      </c>
      <c r="BE854" s="217">
        <f>IF(N854="základní",J854,0)</f>
        <v>0</v>
      </c>
      <c r="BF854" s="217">
        <f>IF(N854="snížená",J854,0)</f>
        <v>0</v>
      </c>
      <c r="BG854" s="217">
        <f>IF(N854="zákl. přenesená",J854,0)</f>
        <v>0</v>
      </c>
      <c r="BH854" s="217">
        <f>IF(N854="sníž. přenesená",J854,0)</f>
        <v>0</v>
      </c>
      <c r="BI854" s="217">
        <f>IF(N854="nulová",J854,0)</f>
        <v>0</v>
      </c>
      <c r="BJ854" s="13" t="s">
        <v>85</v>
      </c>
      <c r="BK854" s="217">
        <f>ROUND(I854*H854,2)</f>
        <v>0</v>
      </c>
      <c r="BL854" s="13" t="s">
        <v>136</v>
      </c>
      <c r="BM854" s="216" t="s">
        <v>1726</v>
      </c>
    </row>
    <row r="855" s="2" customFormat="1">
      <c r="A855" s="34"/>
      <c r="B855" s="35"/>
      <c r="C855" s="36"/>
      <c r="D855" s="218" t="s">
        <v>137</v>
      </c>
      <c r="E855" s="36"/>
      <c r="F855" s="219" t="s">
        <v>1727</v>
      </c>
      <c r="G855" s="36"/>
      <c r="H855" s="36"/>
      <c r="I855" s="220"/>
      <c r="J855" s="36"/>
      <c r="K855" s="36"/>
      <c r="L855" s="40"/>
      <c r="M855" s="221"/>
      <c r="N855" s="222"/>
      <c r="O855" s="87"/>
      <c r="P855" s="87"/>
      <c r="Q855" s="87"/>
      <c r="R855" s="87"/>
      <c r="S855" s="87"/>
      <c r="T855" s="88"/>
      <c r="U855" s="34"/>
      <c r="V855" s="34"/>
      <c r="W855" s="34"/>
      <c r="X855" s="34"/>
      <c r="Y855" s="34"/>
      <c r="Z855" s="34"/>
      <c r="AA855" s="34"/>
      <c r="AB855" s="34"/>
      <c r="AC855" s="34"/>
      <c r="AD855" s="34"/>
      <c r="AE855" s="34"/>
      <c r="AT855" s="13" t="s">
        <v>137</v>
      </c>
      <c r="AU855" s="13" t="s">
        <v>85</v>
      </c>
    </row>
    <row r="856" s="2" customFormat="1" ht="24.15" customHeight="1">
      <c r="A856" s="34"/>
      <c r="B856" s="35"/>
      <c r="C856" s="203" t="s">
        <v>1728</v>
      </c>
      <c r="D856" s="203" t="s">
        <v>131</v>
      </c>
      <c r="E856" s="204" t="s">
        <v>1729</v>
      </c>
      <c r="F856" s="205" t="s">
        <v>1730</v>
      </c>
      <c r="G856" s="206" t="s">
        <v>134</v>
      </c>
      <c r="H856" s="207">
        <v>10</v>
      </c>
      <c r="I856" s="208"/>
      <c r="J856" s="209">
        <f>ROUND(I856*H856,2)</f>
        <v>0</v>
      </c>
      <c r="K856" s="210"/>
      <c r="L856" s="211"/>
      <c r="M856" s="212" t="s">
        <v>1</v>
      </c>
      <c r="N856" s="213" t="s">
        <v>42</v>
      </c>
      <c r="O856" s="87"/>
      <c r="P856" s="214">
        <f>O856*H856</f>
        <v>0</v>
      </c>
      <c r="Q856" s="214">
        <v>0</v>
      </c>
      <c r="R856" s="214">
        <f>Q856*H856</f>
        <v>0</v>
      </c>
      <c r="S856" s="214">
        <v>0</v>
      </c>
      <c r="T856" s="215">
        <f>S856*H856</f>
        <v>0</v>
      </c>
      <c r="U856" s="34"/>
      <c r="V856" s="34"/>
      <c r="W856" s="34"/>
      <c r="X856" s="34"/>
      <c r="Y856" s="34"/>
      <c r="Z856" s="34"/>
      <c r="AA856" s="34"/>
      <c r="AB856" s="34"/>
      <c r="AC856" s="34"/>
      <c r="AD856" s="34"/>
      <c r="AE856" s="34"/>
      <c r="AR856" s="216" t="s">
        <v>135</v>
      </c>
      <c r="AT856" s="216" t="s">
        <v>131</v>
      </c>
      <c r="AU856" s="216" t="s">
        <v>85</v>
      </c>
      <c r="AY856" s="13" t="s">
        <v>130</v>
      </c>
      <c r="BE856" s="217">
        <f>IF(N856="základní",J856,0)</f>
        <v>0</v>
      </c>
      <c r="BF856" s="217">
        <f>IF(N856="snížená",J856,0)</f>
        <v>0</v>
      </c>
      <c r="BG856" s="217">
        <f>IF(N856="zákl. přenesená",J856,0)</f>
        <v>0</v>
      </c>
      <c r="BH856" s="217">
        <f>IF(N856="sníž. přenesená",J856,0)</f>
        <v>0</v>
      </c>
      <c r="BI856" s="217">
        <f>IF(N856="nulová",J856,0)</f>
        <v>0</v>
      </c>
      <c r="BJ856" s="13" t="s">
        <v>85</v>
      </c>
      <c r="BK856" s="217">
        <f>ROUND(I856*H856,2)</f>
        <v>0</v>
      </c>
      <c r="BL856" s="13" t="s">
        <v>136</v>
      </c>
      <c r="BM856" s="216" t="s">
        <v>1731</v>
      </c>
    </row>
    <row r="857" s="2" customFormat="1">
      <c r="A857" s="34"/>
      <c r="B857" s="35"/>
      <c r="C857" s="36"/>
      <c r="D857" s="218" t="s">
        <v>137</v>
      </c>
      <c r="E857" s="36"/>
      <c r="F857" s="219" t="s">
        <v>1732</v>
      </c>
      <c r="G857" s="36"/>
      <c r="H857" s="36"/>
      <c r="I857" s="220"/>
      <c r="J857" s="36"/>
      <c r="K857" s="36"/>
      <c r="L857" s="40"/>
      <c r="M857" s="221"/>
      <c r="N857" s="222"/>
      <c r="O857" s="87"/>
      <c r="P857" s="87"/>
      <c r="Q857" s="87"/>
      <c r="R857" s="87"/>
      <c r="S857" s="87"/>
      <c r="T857" s="88"/>
      <c r="U857" s="34"/>
      <c r="V857" s="34"/>
      <c r="W857" s="34"/>
      <c r="X857" s="34"/>
      <c r="Y857" s="34"/>
      <c r="Z857" s="34"/>
      <c r="AA857" s="34"/>
      <c r="AB857" s="34"/>
      <c r="AC857" s="34"/>
      <c r="AD857" s="34"/>
      <c r="AE857" s="34"/>
      <c r="AT857" s="13" t="s">
        <v>137</v>
      </c>
      <c r="AU857" s="13" t="s">
        <v>85</v>
      </c>
    </row>
    <row r="858" s="2" customFormat="1" ht="24.15" customHeight="1">
      <c r="A858" s="34"/>
      <c r="B858" s="35"/>
      <c r="C858" s="203" t="s">
        <v>899</v>
      </c>
      <c r="D858" s="203" t="s">
        <v>131</v>
      </c>
      <c r="E858" s="204" t="s">
        <v>1733</v>
      </c>
      <c r="F858" s="205" t="s">
        <v>1734</v>
      </c>
      <c r="G858" s="206" t="s">
        <v>134</v>
      </c>
      <c r="H858" s="207">
        <v>10</v>
      </c>
      <c r="I858" s="208"/>
      <c r="J858" s="209">
        <f>ROUND(I858*H858,2)</f>
        <v>0</v>
      </c>
      <c r="K858" s="210"/>
      <c r="L858" s="211"/>
      <c r="M858" s="212" t="s">
        <v>1</v>
      </c>
      <c r="N858" s="213" t="s">
        <v>42</v>
      </c>
      <c r="O858" s="87"/>
      <c r="P858" s="214">
        <f>O858*H858</f>
        <v>0</v>
      </c>
      <c r="Q858" s="214">
        <v>0</v>
      </c>
      <c r="R858" s="214">
        <f>Q858*H858</f>
        <v>0</v>
      </c>
      <c r="S858" s="214">
        <v>0</v>
      </c>
      <c r="T858" s="215">
        <f>S858*H858</f>
        <v>0</v>
      </c>
      <c r="U858" s="34"/>
      <c r="V858" s="34"/>
      <c r="W858" s="34"/>
      <c r="X858" s="34"/>
      <c r="Y858" s="34"/>
      <c r="Z858" s="34"/>
      <c r="AA858" s="34"/>
      <c r="AB858" s="34"/>
      <c r="AC858" s="34"/>
      <c r="AD858" s="34"/>
      <c r="AE858" s="34"/>
      <c r="AR858" s="216" t="s">
        <v>135</v>
      </c>
      <c r="AT858" s="216" t="s">
        <v>131</v>
      </c>
      <c r="AU858" s="216" t="s">
        <v>85</v>
      </c>
      <c r="AY858" s="13" t="s">
        <v>130</v>
      </c>
      <c r="BE858" s="217">
        <f>IF(N858="základní",J858,0)</f>
        <v>0</v>
      </c>
      <c r="BF858" s="217">
        <f>IF(N858="snížená",J858,0)</f>
        <v>0</v>
      </c>
      <c r="BG858" s="217">
        <f>IF(N858="zákl. přenesená",J858,0)</f>
        <v>0</v>
      </c>
      <c r="BH858" s="217">
        <f>IF(N858="sníž. přenesená",J858,0)</f>
        <v>0</v>
      </c>
      <c r="BI858" s="217">
        <f>IF(N858="nulová",J858,0)</f>
        <v>0</v>
      </c>
      <c r="BJ858" s="13" t="s">
        <v>85</v>
      </c>
      <c r="BK858" s="217">
        <f>ROUND(I858*H858,2)</f>
        <v>0</v>
      </c>
      <c r="BL858" s="13" t="s">
        <v>136</v>
      </c>
      <c r="BM858" s="216" t="s">
        <v>1735</v>
      </c>
    </row>
    <row r="859" s="2" customFormat="1">
      <c r="A859" s="34"/>
      <c r="B859" s="35"/>
      <c r="C859" s="36"/>
      <c r="D859" s="218" t="s">
        <v>137</v>
      </c>
      <c r="E859" s="36"/>
      <c r="F859" s="219" t="s">
        <v>1736</v>
      </c>
      <c r="G859" s="36"/>
      <c r="H859" s="36"/>
      <c r="I859" s="220"/>
      <c r="J859" s="36"/>
      <c r="K859" s="36"/>
      <c r="L859" s="40"/>
      <c r="M859" s="221"/>
      <c r="N859" s="222"/>
      <c r="O859" s="87"/>
      <c r="P859" s="87"/>
      <c r="Q859" s="87"/>
      <c r="R859" s="87"/>
      <c r="S859" s="87"/>
      <c r="T859" s="88"/>
      <c r="U859" s="34"/>
      <c r="V859" s="34"/>
      <c r="W859" s="34"/>
      <c r="X859" s="34"/>
      <c r="Y859" s="34"/>
      <c r="Z859" s="34"/>
      <c r="AA859" s="34"/>
      <c r="AB859" s="34"/>
      <c r="AC859" s="34"/>
      <c r="AD859" s="34"/>
      <c r="AE859" s="34"/>
      <c r="AT859" s="13" t="s">
        <v>137</v>
      </c>
      <c r="AU859" s="13" t="s">
        <v>85</v>
      </c>
    </row>
    <row r="860" s="2" customFormat="1" ht="24.15" customHeight="1">
      <c r="A860" s="34"/>
      <c r="B860" s="35"/>
      <c r="C860" s="203" t="s">
        <v>1737</v>
      </c>
      <c r="D860" s="203" t="s">
        <v>131</v>
      </c>
      <c r="E860" s="204" t="s">
        <v>1738</v>
      </c>
      <c r="F860" s="205" t="s">
        <v>1739</v>
      </c>
      <c r="G860" s="206" t="s">
        <v>134</v>
      </c>
      <c r="H860" s="207">
        <v>10</v>
      </c>
      <c r="I860" s="208"/>
      <c r="J860" s="209">
        <f>ROUND(I860*H860,2)</f>
        <v>0</v>
      </c>
      <c r="K860" s="210"/>
      <c r="L860" s="211"/>
      <c r="M860" s="212" t="s">
        <v>1</v>
      </c>
      <c r="N860" s="213" t="s">
        <v>42</v>
      </c>
      <c r="O860" s="87"/>
      <c r="P860" s="214">
        <f>O860*H860</f>
        <v>0</v>
      </c>
      <c r="Q860" s="214">
        <v>0</v>
      </c>
      <c r="R860" s="214">
        <f>Q860*H860</f>
        <v>0</v>
      </c>
      <c r="S860" s="214">
        <v>0</v>
      </c>
      <c r="T860" s="215">
        <f>S860*H860</f>
        <v>0</v>
      </c>
      <c r="U860" s="34"/>
      <c r="V860" s="34"/>
      <c r="W860" s="34"/>
      <c r="X860" s="34"/>
      <c r="Y860" s="34"/>
      <c r="Z860" s="34"/>
      <c r="AA860" s="34"/>
      <c r="AB860" s="34"/>
      <c r="AC860" s="34"/>
      <c r="AD860" s="34"/>
      <c r="AE860" s="34"/>
      <c r="AR860" s="216" t="s">
        <v>135</v>
      </c>
      <c r="AT860" s="216" t="s">
        <v>131</v>
      </c>
      <c r="AU860" s="216" t="s">
        <v>85</v>
      </c>
      <c r="AY860" s="13" t="s">
        <v>130</v>
      </c>
      <c r="BE860" s="217">
        <f>IF(N860="základní",J860,0)</f>
        <v>0</v>
      </c>
      <c r="BF860" s="217">
        <f>IF(N860="snížená",J860,0)</f>
        <v>0</v>
      </c>
      <c r="BG860" s="217">
        <f>IF(N860="zákl. přenesená",J860,0)</f>
        <v>0</v>
      </c>
      <c r="BH860" s="217">
        <f>IF(N860="sníž. přenesená",J860,0)</f>
        <v>0</v>
      </c>
      <c r="BI860" s="217">
        <f>IF(N860="nulová",J860,0)</f>
        <v>0</v>
      </c>
      <c r="BJ860" s="13" t="s">
        <v>85</v>
      </c>
      <c r="BK860" s="217">
        <f>ROUND(I860*H860,2)</f>
        <v>0</v>
      </c>
      <c r="BL860" s="13" t="s">
        <v>136</v>
      </c>
      <c r="BM860" s="216" t="s">
        <v>1740</v>
      </c>
    </row>
    <row r="861" s="2" customFormat="1">
      <c r="A861" s="34"/>
      <c r="B861" s="35"/>
      <c r="C861" s="36"/>
      <c r="D861" s="218" t="s">
        <v>137</v>
      </c>
      <c r="E861" s="36"/>
      <c r="F861" s="219" t="s">
        <v>1741</v>
      </c>
      <c r="G861" s="36"/>
      <c r="H861" s="36"/>
      <c r="I861" s="220"/>
      <c r="J861" s="36"/>
      <c r="K861" s="36"/>
      <c r="L861" s="40"/>
      <c r="M861" s="221"/>
      <c r="N861" s="222"/>
      <c r="O861" s="87"/>
      <c r="P861" s="87"/>
      <c r="Q861" s="87"/>
      <c r="R861" s="87"/>
      <c r="S861" s="87"/>
      <c r="T861" s="88"/>
      <c r="U861" s="34"/>
      <c r="V861" s="34"/>
      <c r="W861" s="34"/>
      <c r="X861" s="34"/>
      <c r="Y861" s="34"/>
      <c r="Z861" s="34"/>
      <c r="AA861" s="34"/>
      <c r="AB861" s="34"/>
      <c r="AC861" s="34"/>
      <c r="AD861" s="34"/>
      <c r="AE861" s="34"/>
      <c r="AT861" s="13" t="s">
        <v>137</v>
      </c>
      <c r="AU861" s="13" t="s">
        <v>85</v>
      </c>
    </row>
    <row r="862" s="2" customFormat="1" ht="24.15" customHeight="1">
      <c r="A862" s="34"/>
      <c r="B862" s="35"/>
      <c r="C862" s="203" t="s">
        <v>903</v>
      </c>
      <c r="D862" s="203" t="s">
        <v>131</v>
      </c>
      <c r="E862" s="204" t="s">
        <v>1742</v>
      </c>
      <c r="F862" s="205" t="s">
        <v>1743</v>
      </c>
      <c r="G862" s="206" t="s">
        <v>134</v>
      </c>
      <c r="H862" s="207">
        <v>10</v>
      </c>
      <c r="I862" s="208"/>
      <c r="J862" s="209">
        <f>ROUND(I862*H862,2)</f>
        <v>0</v>
      </c>
      <c r="K862" s="210"/>
      <c r="L862" s="211"/>
      <c r="M862" s="212" t="s">
        <v>1</v>
      </c>
      <c r="N862" s="213" t="s">
        <v>42</v>
      </c>
      <c r="O862" s="87"/>
      <c r="P862" s="214">
        <f>O862*H862</f>
        <v>0</v>
      </c>
      <c r="Q862" s="214">
        <v>0</v>
      </c>
      <c r="R862" s="214">
        <f>Q862*H862</f>
        <v>0</v>
      </c>
      <c r="S862" s="214">
        <v>0</v>
      </c>
      <c r="T862" s="215">
        <f>S862*H862</f>
        <v>0</v>
      </c>
      <c r="U862" s="34"/>
      <c r="V862" s="34"/>
      <c r="W862" s="34"/>
      <c r="X862" s="34"/>
      <c r="Y862" s="34"/>
      <c r="Z862" s="34"/>
      <c r="AA862" s="34"/>
      <c r="AB862" s="34"/>
      <c r="AC862" s="34"/>
      <c r="AD862" s="34"/>
      <c r="AE862" s="34"/>
      <c r="AR862" s="216" t="s">
        <v>135</v>
      </c>
      <c r="AT862" s="216" t="s">
        <v>131</v>
      </c>
      <c r="AU862" s="216" t="s">
        <v>85</v>
      </c>
      <c r="AY862" s="13" t="s">
        <v>130</v>
      </c>
      <c r="BE862" s="217">
        <f>IF(N862="základní",J862,0)</f>
        <v>0</v>
      </c>
      <c r="BF862" s="217">
        <f>IF(N862="snížená",J862,0)</f>
        <v>0</v>
      </c>
      <c r="BG862" s="217">
        <f>IF(N862="zákl. přenesená",J862,0)</f>
        <v>0</v>
      </c>
      <c r="BH862" s="217">
        <f>IF(N862="sníž. přenesená",J862,0)</f>
        <v>0</v>
      </c>
      <c r="BI862" s="217">
        <f>IF(N862="nulová",J862,0)</f>
        <v>0</v>
      </c>
      <c r="BJ862" s="13" t="s">
        <v>85</v>
      </c>
      <c r="BK862" s="217">
        <f>ROUND(I862*H862,2)</f>
        <v>0</v>
      </c>
      <c r="BL862" s="13" t="s">
        <v>136</v>
      </c>
      <c r="BM862" s="216" t="s">
        <v>1744</v>
      </c>
    </row>
    <row r="863" s="2" customFormat="1">
      <c r="A863" s="34"/>
      <c r="B863" s="35"/>
      <c r="C863" s="36"/>
      <c r="D863" s="218" t="s">
        <v>137</v>
      </c>
      <c r="E863" s="36"/>
      <c r="F863" s="219" t="s">
        <v>1745</v>
      </c>
      <c r="G863" s="36"/>
      <c r="H863" s="36"/>
      <c r="I863" s="220"/>
      <c r="J863" s="36"/>
      <c r="K863" s="36"/>
      <c r="L863" s="40"/>
      <c r="M863" s="221"/>
      <c r="N863" s="222"/>
      <c r="O863" s="87"/>
      <c r="P863" s="87"/>
      <c r="Q863" s="87"/>
      <c r="R863" s="87"/>
      <c r="S863" s="87"/>
      <c r="T863" s="88"/>
      <c r="U863" s="34"/>
      <c r="V863" s="34"/>
      <c r="W863" s="34"/>
      <c r="X863" s="34"/>
      <c r="Y863" s="34"/>
      <c r="Z863" s="34"/>
      <c r="AA863" s="34"/>
      <c r="AB863" s="34"/>
      <c r="AC863" s="34"/>
      <c r="AD863" s="34"/>
      <c r="AE863" s="34"/>
      <c r="AT863" s="13" t="s">
        <v>137</v>
      </c>
      <c r="AU863" s="13" t="s">
        <v>85</v>
      </c>
    </row>
    <row r="864" s="2" customFormat="1" ht="24.15" customHeight="1">
      <c r="A864" s="34"/>
      <c r="B864" s="35"/>
      <c r="C864" s="203" t="s">
        <v>1746</v>
      </c>
      <c r="D864" s="203" t="s">
        <v>131</v>
      </c>
      <c r="E864" s="204" t="s">
        <v>1747</v>
      </c>
      <c r="F864" s="205" t="s">
        <v>1748</v>
      </c>
      <c r="G864" s="206" t="s">
        <v>134</v>
      </c>
      <c r="H864" s="207">
        <v>10</v>
      </c>
      <c r="I864" s="208"/>
      <c r="J864" s="209">
        <f>ROUND(I864*H864,2)</f>
        <v>0</v>
      </c>
      <c r="K864" s="210"/>
      <c r="L864" s="211"/>
      <c r="M864" s="212" t="s">
        <v>1</v>
      </c>
      <c r="N864" s="213" t="s">
        <v>42</v>
      </c>
      <c r="O864" s="87"/>
      <c r="P864" s="214">
        <f>O864*H864</f>
        <v>0</v>
      </c>
      <c r="Q864" s="214">
        <v>0</v>
      </c>
      <c r="R864" s="214">
        <f>Q864*H864</f>
        <v>0</v>
      </c>
      <c r="S864" s="214">
        <v>0</v>
      </c>
      <c r="T864" s="215">
        <f>S864*H864</f>
        <v>0</v>
      </c>
      <c r="U864" s="34"/>
      <c r="V864" s="34"/>
      <c r="W864" s="34"/>
      <c r="X864" s="34"/>
      <c r="Y864" s="34"/>
      <c r="Z864" s="34"/>
      <c r="AA864" s="34"/>
      <c r="AB864" s="34"/>
      <c r="AC864" s="34"/>
      <c r="AD864" s="34"/>
      <c r="AE864" s="34"/>
      <c r="AR864" s="216" t="s">
        <v>135</v>
      </c>
      <c r="AT864" s="216" t="s">
        <v>131</v>
      </c>
      <c r="AU864" s="216" t="s">
        <v>85</v>
      </c>
      <c r="AY864" s="13" t="s">
        <v>130</v>
      </c>
      <c r="BE864" s="217">
        <f>IF(N864="základní",J864,0)</f>
        <v>0</v>
      </c>
      <c r="BF864" s="217">
        <f>IF(N864="snížená",J864,0)</f>
        <v>0</v>
      </c>
      <c r="BG864" s="217">
        <f>IF(N864="zákl. přenesená",J864,0)</f>
        <v>0</v>
      </c>
      <c r="BH864" s="217">
        <f>IF(N864="sníž. přenesená",J864,0)</f>
        <v>0</v>
      </c>
      <c r="BI864" s="217">
        <f>IF(N864="nulová",J864,0)</f>
        <v>0</v>
      </c>
      <c r="BJ864" s="13" t="s">
        <v>85</v>
      </c>
      <c r="BK864" s="217">
        <f>ROUND(I864*H864,2)</f>
        <v>0</v>
      </c>
      <c r="BL864" s="13" t="s">
        <v>136</v>
      </c>
      <c r="BM864" s="216" t="s">
        <v>1749</v>
      </c>
    </row>
    <row r="865" s="2" customFormat="1">
      <c r="A865" s="34"/>
      <c r="B865" s="35"/>
      <c r="C865" s="36"/>
      <c r="D865" s="218" t="s">
        <v>137</v>
      </c>
      <c r="E865" s="36"/>
      <c r="F865" s="219" t="s">
        <v>1750</v>
      </c>
      <c r="G865" s="36"/>
      <c r="H865" s="36"/>
      <c r="I865" s="220"/>
      <c r="J865" s="36"/>
      <c r="K865" s="36"/>
      <c r="L865" s="40"/>
      <c r="M865" s="221"/>
      <c r="N865" s="222"/>
      <c r="O865" s="87"/>
      <c r="P865" s="87"/>
      <c r="Q865" s="87"/>
      <c r="R865" s="87"/>
      <c r="S865" s="87"/>
      <c r="T865" s="88"/>
      <c r="U865" s="34"/>
      <c r="V865" s="34"/>
      <c r="W865" s="34"/>
      <c r="X865" s="34"/>
      <c r="Y865" s="34"/>
      <c r="Z865" s="34"/>
      <c r="AA865" s="34"/>
      <c r="AB865" s="34"/>
      <c r="AC865" s="34"/>
      <c r="AD865" s="34"/>
      <c r="AE865" s="34"/>
      <c r="AT865" s="13" t="s">
        <v>137</v>
      </c>
      <c r="AU865" s="13" t="s">
        <v>85</v>
      </c>
    </row>
    <row r="866" s="2" customFormat="1" ht="33" customHeight="1">
      <c r="A866" s="34"/>
      <c r="B866" s="35"/>
      <c r="C866" s="203" t="s">
        <v>908</v>
      </c>
      <c r="D866" s="203" t="s">
        <v>131</v>
      </c>
      <c r="E866" s="204" t="s">
        <v>1751</v>
      </c>
      <c r="F866" s="205" t="s">
        <v>1752</v>
      </c>
      <c r="G866" s="206" t="s">
        <v>134</v>
      </c>
      <c r="H866" s="207">
        <v>2</v>
      </c>
      <c r="I866" s="208"/>
      <c r="J866" s="209">
        <f>ROUND(I866*H866,2)</f>
        <v>0</v>
      </c>
      <c r="K866" s="210"/>
      <c r="L866" s="211"/>
      <c r="M866" s="212" t="s">
        <v>1</v>
      </c>
      <c r="N866" s="213" t="s">
        <v>42</v>
      </c>
      <c r="O866" s="87"/>
      <c r="P866" s="214">
        <f>O866*H866</f>
        <v>0</v>
      </c>
      <c r="Q866" s="214">
        <v>0</v>
      </c>
      <c r="R866" s="214">
        <f>Q866*H866</f>
        <v>0</v>
      </c>
      <c r="S866" s="214">
        <v>0</v>
      </c>
      <c r="T866" s="215">
        <f>S866*H866</f>
        <v>0</v>
      </c>
      <c r="U866" s="34"/>
      <c r="V866" s="34"/>
      <c r="W866" s="34"/>
      <c r="X866" s="34"/>
      <c r="Y866" s="34"/>
      <c r="Z866" s="34"/>
      <c r="AA866" s="34"/>
      <c r="AB866" s="34"/>
      <c r="AC866" s="34"/>
      <c r="AD866" s="34"/>
      <c r="AE866" s="34"/>
      <c r="AR866" s="216" t="s">
        <v>135</v>
      </c>
      <c r="AT866" s="216" t="s">
        <v>131</v>
      </c>
      <c r="AU866" s="216" t="s">
        <v>85</v>
      </c>
      <c r="AY866" s="13" t="s">
        <v>130</v>
      </c>
      <c r="BE866" s="217">
        <f>IF(N866="základní",J866,0)</f>
        <v>0</v>
      </c>
      <c r="BF866" s="217">
        <f>IF(N866="snížená",J866,0)</f>
        <v>0</v>
      </c>
      <c r="BG866" s="217">
        <f>IF(N866="zákl. přenesená",J866,0)</f>
        <v>0</v>
      </c>
      <c r="BH866" s="217">
        <f>IF(N866="sníž. přenesená",J866,0)</f>
        <v>0</v>
      </c>
      <c r="BI866" s="217">
        <f>IF(N866="nulová",J866,0)</f>
        <v>0</v>
      </c>
      <c r="BJ866" s="13" t="s">
        <v>85</v>
      </c>
      <c r="BK866" s="217">
        <f>ROUND(I866*H866,2)</f>
        <v>0</v>
      </c>
      <c r="BL866" s="13" t="s">
        <v>136</v>
      </c>
      <c r="BM866" s="216" t="s">
        <v>1753</v>
      </c>
    </row>
    <row r="867" s="2" customFormat="1">
      <c r="A867" s="34"/>
      <c r="B867" s="35"/>
      <c r="C867" s="36"/>
      <c r="D867" s="218" t="s">
        <v>137</v>
      </c>
      <c r="E867" s="36"/>
      <c r="F867" s="219" t="s">
        <v>1754</v>
      </c>
      <c r="G867" s="36"/>
      <c r="H867" s="36"/>
      <c r="I867" s="220"/>
      <c r="J867" s="36"/>
      <c r="K867" s="36"/>
      <c r="L867" s="40"/>
      <c r="M867" s="221"/>
      <c r="N867" s="222"/>
      <c r="O867" s="87"/>
      <c r="P867" s="87"/>
      <c r="Q867" s="87"/>
      <c r="R867" s="87"/>
      <c r="S867" s="87"/>
      <c r="T867" s="88"/>
      <c r="U867" s="34"/>
      <c r="V867" s="34"/>
      <c r="W867" s="34"/>
      <c r="X867" s="34"/>
      <c r="Y867" s="34"/>
      <c r="Z867" s="34"/>
      <c r="AA867" s="34"/>
      <c r="AB867" s="34"/>
      <c r="AC867" s="34"/>
      <c r="AD867" s="34"/>
      <c r="AE867" s="34"/>
      <c r="AT867" s="13" t="s">
        <v>137</v>
      </c>
      <c r="AU867" s="13" t="s">
        <v>85</v>
      </c>
    </row>
    <row r="868" s="2" customFormat="1" ht="33" customHeight="1">
      <c r="A868" s="34"/>
      <c r="B868" s="35"/>
      <c r="C868" s="203" t="s">
        <v>1755</v>
      </c>
      <c r="D868" s="203" t="s">
        <v>131</v>
      </c>
      <c r="E868" s="204" t="s">
        <v>1756</v>
      </c>
      <c r="F868" s="205" t="s">
        <v>1757</v>
      </c>
      <c r="G868" s="206" t="s">
        <v>134</v>
      </c>
      <c r="H868" s="207">
        <v>2</v>
      </c>
      <c r="I868" s="208"/>
      <c r="J868" s="209">
        <f>ROUND(I868*H868,2)</f>
        <v>0</v>
      </c>
      <c r="K868" s="210"/>
      <c r="L868" s="211"/>
      <c r="M868" s="212" t="s">
        <v>1</v>
      </c>
      <c r="N868" s="213" t="s">
        <v>42</v>
      </c>
      <c r="O868" s="87"/>
      <c r="P868" s="214">
        <f>O868*H868</f>
        <v>0</v>
      </c>
      <c r="Q868" s="214">
        <v>0</v>
      </c>
      <c r="R868" s="214">
        <f>Q868*H868</f>
        <v>0</v>
      </c>
      <c r="S868" s="214">
        <v>0</v>
      </c>
      <c r="T868" s="215">
        <f>S868*H868</f>
        <v>0</v>
      </c>
      <c r="U868" s="34"/>
      <c r="V868" s="34"/>
      <c r="W868" s="34"/>
      <c r="X868" s="34"/>
      <c r="Y868" s="34"/>
      <c r="Z868" s="34"/>
      <c r="AA868" s="34"/>
      <c r="AB868" s="34"/>
      <c r="AC868" s="34"/>
      <c r="AD868" s="34"/>
      <c r="AE868" s="34"/>
      <c r="AR868" s="216" t="s">
        <v>135</v>
      </c>
      <c r="AT868" s="216" t="s">
        <v>131</v>
      </c>
      <c r="AU868" s="216" t="s">
        <v>85</v>
      </c>
      <c r="AY868" s="13" t="s">
        <v>130</v>
      </c>
      <c r="BE868" s="217">
        <f>IF(N868="základní",J868,0)</f>
        <v>0</v>
      </c>
      <c r="BF868" s="217">
        <f>IF(N868="snížená",J868,0)</f>
        <v>0</v>
      </c>
      <c r="BG868" s="217">
        <f>IF(N868="zákl. přenesená",J868,0)</f>
        <v>0</v>
      </c>
      <c r="BH868" s="217">
        <f>IF(N868="sníž. přenesená",J868,0)</f>
        <v>0</v>
      </c>
      <c r="BI868" s="217">
        <f>IF(N868="nulová",J868,0)</f>
        <v>0</v>
      </c>
      <c r="BJ868" s="13" t="s">
        <v>85</v>
      </c>
      <c r="BK868" s="217">
        <f>ROUND(I868*H868,2)</f>
        <v>0</v>
      </c>
      <c r="BL868" s="13" t="s">
        <v>136</v>
      </c>
      <c r="BM868" s="216" t="s">
        <v>1758</v>
      </c>
    </row>
    <row r="869" s="2" customFormat="1">
      <c r="A869" s="34"/>
      <c r="B869" s="35"/>
      <c r="C869" s="36"/>
      <c r="D869" s="218" t="s">
        <v>137</v>
      </c>
      <c r="E869" s="36"/>
      <c r="F869" s="219" t="s">
        <v>1759</v>
      </c>
      <c r="G869" s="36"/>
      <c r="H869" s="36"/>
      <c r="I869" s="220"/>
      <c r="J869" s="36"/>
      <c r="K869" s="36"/>
      <c r="L869" s="40"/>
      <c r="M869" s="221"/>
      <c r="N869" s="222"/>
      <c r="O869" s="87"/>
      <c r="P869" s="87"/>
      <c r="Q869" s="87"/>
      <c r="R869" s="87"/>
      <c r="S869" s="87"/>
      <c r="T869" s="88"/>
      <c r="U869" s="34"/>
      <c r="V869" s="34"/>
      <c r="W869" s="34"/>
      <c r="X869" s="34"/>
      <c r="Y869" s="34"/>
      <c r="Z869" s="34"/>
      <c r="AA869" s="34"/>
      <c r="AB869" s="34"/>
      <c r="AC869" s="34"/>
      <c r="AD869" s="34"/>
      <c r="AE869" s="34"/>
      <c r="AT869" s="13" t="s">
        <v>137</v>
      </c>
      <c r="AU869" s="13" t="s">
        <v>85</v>
      </c>
    </row>
    <row r="870" s="2" customFormat="1" ht="37.8" customHeight="1">
      <c r="A870" s="34"/>
      <c r="B870" s="35"/>
      <c r="C870" s="203" t="s">
        <v>912</v>
      </c>
      <c r="D870" s="203" t="s">
        <v>131</v>
      </c>
      <c r="E870" s="204" t="s">
        <v>1760</v>
      </c>
      <c r="F870" s="205" t="s">
        <v>1761</v>
      </c>
      <c r="G870" s="206" t="s">
        <v>134</v>
      </c>
      <c r="H870" s="207">
        <v>2</v>
      </c>
      <c r="I870" s="208"/>
      <c r="J870" s="209">
        <f>ROUND(I870*H870,2)</f>
        <v>0</v>
      </c>
      <c r="K870" s="210"/>
      <c r="L870" s="211"/>
      <c r="M870" s="212" t="s">
        <v>1</v>
      </c>
      <c r="N870" s="213" t="s">
        <v>42</v>
      </c>
      <c r="O870" s="87"/>
      <c r="P870" s="214">
        <f>O870*H870</f>
        <v>0</v>
      </c>
      <c r="Q870" s="214">
        <v>0</v>
      </c>
      <c r="R870" s="214">
        <f>Q870*H870</f>
        <v>0</v>
      </c>
      <c r="S870" s="214">
        <v>0</v>
      </c>
      <c r="T870" s="215">
        <f>S870*H870</f>
        <v>0</v>
      </c>
      <c r="U870" s="34"/>
      <c r="V870" s="34"/>
      <c r="W870" s="34"/>
      <c r="X870" s="34"/>
      <c r="Y870" s="34"/>
      <c r="Z870" s="34"/>
      <c r="AA870" s="34"/>
      <c r="AB870" s="34"/>
      <c r="AC870" s="34"/>
      <c r="AD870" s="34"/>
      <c r="AE870" s="34"/>
      <c r="AR870" s="216" t="s">
        <v>135</v>
      </c>
      <c r="AT870" s="216" t="s">
        <v>131</v>
      </c>
      <c r="AU870" s="216" t="s">
        <v>85</v>
      </c>
      <c r="AY870" s="13" t="s">
        <v>130</v>
      </c>
      <c r="BE870" s="217">
        <f>IF(N870="základní",J870,0)</f>
        <v>0</v>
      </c>
      <c r="BF870" s="217">
        <f>IF(N870="snížená",J870,0)</f>
        <v>0</v>
      </c>
      <c r="BG870" s="217">
        <f>IF(N870="zákl. přenesená",J870,0)</f>
        <v>0</v>
      </c>
      <c r="BH870" s="217">
        <f>IF(N870="sníž. přenesená",J870,0)</f>
        <v>0</v>
      </c>
      <c r="BI870" s="217">
        <f>IF(N870="nulová",J870,0)</f>
        <v>0</v>
      </c>
      <c r="BJ870" s="13" t="s">
        <v>85</v>
      </c>
      <c r="BK870" s="217">
        <f>ROUND(I870*H870,2)</f>
        <v>0</v>
      </c>
      <c r="BL870" s="13" t="s">
        <v>136</v>
      </c>
      <c r="BM870" s="216" t="s">
        <v>1762</v>
      </c>
    </row>
    <row r="871" s="2" customFormat="1">
      <c r="A871" s="34"/>
      <c r="B871" s="35"/>
      <c r="C871" s="36"/>
      <c r="D871" s="218" t="s">
        <v>137</v>
      </c>
      <c r="E871" s="36"/>
      <c r="F871" s="219" t="s">
        <v>1763</v>
      </c>
      <c r="G871" s="36"/>
      <c r="H871" s="36"/>
      <c r="I871" s="220"/>
      <c r="J871" s="36"/>
      <c r="K871" s="36"/>
      <c r="L871" s="40"/>
      <c r="M871" s="221"/>
      <c r="N871" s="222"/>
      <c r="O871" s="87"/>
      <c r="P871" s="87"/>
      <c r="Q871" s="87"/>
      <c r="R871" s="87"/>
      <c r="S871" s="87"/>
      <c r="T871" s="88"/>
      <c r="U871" s="34"/>
      <c r="V871" s="34"/>
      <c r="W871" s="34"/>
      <c r="X871" s="34"/>
      <c r="Y871" s="34"/>
      <c r="Z871" s="34"/>
      <c r="AA871" s="34"/>
      <c r="AB871" s="34"/>
      <c r="AC871" s="34"/>
      <c r="AD871" s="34"/>
      <c r="AE871" s="34"/>
      <c r="AT871" s="13" t="s">
        <v>137</v>
      </c>
      <c r="AU871" s="13" t="s">
        <v>85</v>
      </c>
    </row>
    <row r="872" s="2" customFormat="1" ht="24.15" customHeight="1">
      <c r="A872" s="34"/>
      <c r="B872" s="35"/>
      <c r="C872" s="203" t="s">
        <v>1764</v>
      </c>
      <c r="D872" s="203" t="s">
        <v>131</v>
      </c>
      <c r="E872" s="204" t="s">
        <v>1765</v>
      </c>
      <c r="F872" s="205" t="s">
        <v>1766</v>
      </c>
      <c r="G872" s="206" t="s">
        <v>1503</v>
      </c>
      <c r="H872" s="207">
        <v>15</v>
      </c>
      <c r="I872" s="208"/>
      <c r="J872" s="209">
        <f>ROUND(I872*H872,2)</f>
        <v>0</v>
      </c>
      <c r="K872" s="210"/>
      <c r="L872" s="211"/>
      <c r="M872" s="212" t="s">
        <v>1</v>
      </c>
      <c r="N872" s="213" t="s">
        <v>42</v>
      </c>
      <c r="O872" s="87"/>
      <c r="P872" s="214">
        <f>O872*H872</f>
        <v>0</v>
      </c>
      <c r="Q872" s="214">
        <v>0</v>
      </c>
      <c r="R872" s="214">
        <f>Q872*H872</f>
        <v>0</v>
      </c>
      <c r="S872" s="214">
        <v>0</v>
      </c>
      <c r="T872" s="215">
        <f>S872*H872</f>
        <v>0</v>
      </c>
      <c r="U872" s="34"/>
      <c r="V872" s="34"/>
      <c r="W872" s="34"/>
      <c r="X872" s="34"/>
      <c r="Y872" s="34"/>
      <c r="Z872" s="34"/>
      <c r="AA872" s="34"/>
      <c r="AB872" s="34"/>
      <c r="AC872" s="34"/>
      <c r="AD872" s="34"/>
      <c r="AE872" s="34"/>
      <c r="AR872" s="216" t="s">
        <v>135</v>
      </c>
      <c r="AT872" s="216" t="s">
        <v>131</v>
      </c>
      <c r="AU872" s="216" t="s">
        <v>85</v>
      </c>
      <c r="AY872" s="13" t="s">
        <v>130</v>
      </c>
      <c r="BE872" s="217">
        <f>IF(N872="základní",J872,0)</f>
        <v>0</v>
      </c>
      <c r="BF872" s="217">
        <f>IF(N872="snížená",J872,0)</f>
        <v>0</v>
      </c>
      <c r="BG872" s="217">
        <f>IF(N872="zákl. přenesená",J872,0)</f>
        <v>0</v>
      </c>
      <c r="BH872" s="217">
        <f>IF(N872="sníž. přenesená",J872,0)</f>
        <v>0</v>
      </c>
      <c r="BI872" s="217">
        <f>IF(N872="nulová",J872,0)</f>
        <v>0</v>
      </c>
      <c r="BJ872" s="13" t="s">
        <v>85</v>
      </c>
      <c r="BK872" s="217">
        <f>ROUND(I872*H872,2)</f>
        <v>0</v>
      </c>
      <c r="BL872" s="13" t="s">
        <v>136</v>
      </c>
      <c r="BM872" s="216" t="s">
        <v>1767</v>
      </c>
    </row>
    <row r="873" s="2" customFormat="1">
      <c r="A873" s="34"/>
      <c r="B873" s="35"/>
      <c r="C873" s="36"/>
      <c r="D873" s="218" t="s">
        <v>137</v>
      </c>
      <c r="E873" s="36"/>
      <c r="F873" s="219" t="s">
        <v>1768</v>
      </c>
      <c r="G873" s="36"/>
      <c r="H873" s="36"/>
      <c r="I873" s="220"/>
      <c r="J873" s="36"/>
      <c r="K873" s="36"/>
      <c r="L873" s="40"/>
      <c r="M873" s="221"/>
      <c r="N873" s="222"/>
      <c r="O873" s="87"/>
      <c r="P873" s="87"/>
      <c r="Q873" s="87"/>
      <c r="R873" s="87"/>
      <c r="S873" s="87"/>
      <c r="T873" s="88"/>
      <c r="U873" s="34"/>
      <c r="V873" s="34"/>
      <c r="W873" s="34"/>
      <c r="X873" s="34"/>
      <c r="Y873" s="34"/>
      <c r="Z873" s="34"/>
      <c r="AA873" s="34"/>
      <c r="AB873" s="34"/>
      <c r="AC873" s="34"/>
      <c r="AD873" s="34"/>
      <c r="AE873" s="34"/>
      <c r="AT873" s="13" t="s">
        <v>137</v>
      </c>
      <c r="AU873" s="13" t="s">
        <v>85</v>
      </c>
    </row>
    <row r="874" s="2" customFormat="1" ht="24.15" customHeight="1">
      <c r="A874" s="34"/>
      <c r="B874" s="35"/>
      <c r="C874" s="203" t="s">
        <v>917</v>
      </c>
      <c r="D874" s="203" t="s">
        <v>131</v>
      </c>
      <c r="E874" s="204" t="s">
        <v>1769</v>
      </c>
      <c r="F874" s="205" t="s">
        <v>1770</v>
      </c>
      <c r="G874" s="206" t="s">
        <v>1503</v>
      </c>
      <c r="H874" s="207">
        <v>10</v>
      </c>
      <c r="I874" s="208"/>
      <c r="J874" s="209">
        <f>ROUND(I874*H874,2)</f>
        <v>0</v>
      </c>
      <c r="K874" s="210"/>
      <c r="L874" s="211"/>
      <c r="M874" s="212" t="s">
        <v>1</v>
      </c>
      <c r="N874" s="213" t="s">
        <v>42</v>
      </c>
      <c r="O874" s="87"/>
      <c r="P874" s="214">
        <f>O874*H874</f>
        <v>0</v>
      </c>
      <c r="Q874" s="214">
        <v>0</v>
      </c>
      <c r="R874" s="214">
        <f>Q874*H874</f>
        <v>0</v>
      </c>
      <c r="S874" s="214">
        <v>0</v>
      </c>
      <c r="T874" s="215">
        <f>S874*H874</f>
        <v>0</v>
      </c>
      <c r="U874" s="34"/>
      <c r="V874" s="34"/>
      <c r="W874" s="34"/>
      <c r="X874" s="34"/>
      <c r="Y874" s="34"/>
      <c r="Z874" s="34"/>
      <c r="AA874" s="34"/>
      <c r="AB874" s="34"/>
      <c r="AC874" s="34"/>
      <c r="AD874" s="34"/>
      <c r="AE874" s="34"/>
      <c r="AR874" s="216" t="s">
        <v>135</v>
      </c>
      <c r="AT874" s="216" t="s">
        <v>131</v>
      </c>
      <c r="AU874" s="216" t="s">
        <v>85</v>
      </c>
      <c r="AY874" s="13" t="s">
        <v>130</v>
      </c>
      <c r="BE874" s="217">
        <f>IF(N874="základní",J874,0)</f>
        <v>0</v>
      </c>
      <c r="BF874" s="217">
        <f>IF(N874="snížená",J874,0)</f>
        <v>0</v>
      </c>
      <c r="BG874" s="217">
        <f>IF(N874="zákl. přenesená",J874,0)</f>
        <v>0</v>
      </c>
      <c r="BH874" s="217">
        <f>IF(N874="sníž. přenesená",J874,0)</f>
        <v>0</v>
      </c>
      <c r="BI874" s="217">
        <f>IF(N874="nulová",J874,0)</f>
        <v>0</v>
      </c>
      <c r="BJ874" s="13" t="s">
        <v>85</v>
      </c>
      <c r="BK874" s="217">
        <f>ROUND(I874*H874,2)</f>
        <v>0</v>
      </c>
      <c r="BL874" s="13" t="s">
        <v>136</v>
      </c>
      <c r="BM874" s="216" t="s">
        <v>1771</v>
      </c>
    </row>
    <row r="875" s="2" customFormat="1">
      <c r="A875" s="34"/>
      <c r="B875" s="35"/>
      <c r="C875" s="36"/>
      <c r="D875" s="218" t="s">
        <v>137</v>
      </c>
      <c r="E875" s="36"/>
      <c r="F875" s="219" t="s">
        <v>1772</v>
      </c>
      <c r="G875" s="36"/>
      <c r="H875" s="36"/>
      <c r="I875" s="220"/>
      <c r="J875" s="36"/>
      <c r="K875" s="36"/>
      <c r="L875" s="40"/>
      <c r="M875" s="221"/>
      <c r="N875" s="222"/>
      <c r="O875" s="87"/>
      <c r="P875" s="87"/>
      <c r="Q875" s="87"/>
      <c r="R875" s="87"/>
      <c r="S875" s="87"/>
      <c r="T875" s="88"/>
      <c r="U875" s="34"/>
      <c r="V875" s="34"/>
      <c r="W875" s="34"/>
      <c r="X875" s="34"/>
      <c r="Y875" s="34"/>
      <c r="Z875" s="34"/>
      <c r="AA875" s="34"/>
      <c r="AB875" s="34"/>
      <c r="AC875" s="34"/>
      <c r="AD875" s="34"/>
      <c r="AE875" s="34"/>
      <c r="AT875" s="13" t="s">
        <v>137</v>
      </c>
      <c r="AU875" s="13" t="s">
        <v>85</v>
      </c>
    </row>
    <row r="876" s="2" customFormat="1" ht="24.15" customHeight="1">
      <c r="A876" s="34"/>
      <c r="B876" s="35"/>
      <c r="C876" s="203" t="s">
        <v>1773</v>
      </c>
      <c r="D876" s="203" t="s">
        <v>131</v>
      </c>
      <c r="E876" s="204" t="s">
        <v>1774</v>
      </c>
      <c r="F876" s="205" t="s">
        <v>1775</v>
      </c>
      <c r="G876" s="206" t="s">
        <v>1503</v>
      </c>
      <c r="H876" s="207">
        <v>20</v>
      </c>
      <c r="I876" s="208"/>
      <c r="J876" s="209">
        <f>ROUND(I876*H876,2)</f>
        <v>0</v>
      </c>
      <c r="K876" s="210"/>
      <c r="L876" s="211"/>
      <c r="M876" s="212" t="s">
        <v>1</v>
      </c>
      <c r="N876" s="213" t="s">
        <v>42</v>
      </c>
      <c r="O876" s="87"/>
      <c r="P876" s="214">
        <f>O876*H876</f>
        <v>0</v>
      </c>
      <c r="Q876" s="214">
        <v>0</v>
      </c>
      <c r="R876" s="214">
        <f>Q876*H876</f>
        <v>0</v>
      </c>
      <c r="S876" s="214">
        <v>0</v>
      </c>
      <c r="T876" s="215">
        <f>S876*H876</f>
        <v>0</v>
      </c>
      <c r="U876" s="34"/>
      <c r="V876" s="34"/>
      <c r="W876" s="34"/>
      <c r="X876" s="34"/>
      <c r="Y876" s="34"/>
      <c r="Z876" s="34"/>
      <c r="AA876" s="34"/>
      <c r="AB876" s="34"/>
      <c r="AC876" s="34"/>
      <c r="AD876" s="34"/>
      <c r="AE876" s="34"/>
      <c r="AR876" s="216" t="s">
        <v>135</v>
      </c>
      <c r="AT876" s="216" t="s">
        <v>131</v>
      </c>
      <c r="AU876" s="216" t="s">
        <v>85</v>
      </c>
      <c r="AY876" s="13" t="s">
        <v>130</v>
      </c>
      <c r="BE876" s="217">
        <f>IF(N876="základní",J876,0)</f>
        <v>0</v>
      </c>
      <c r="BF876" s="217">
        <f>IF(N876="snížená",J876,0)</f>
        <v>0</v>
      </c>
      <c r="BG876" s="217">
        <f>IF(N876="zákl. přenesená",J876,0)</f>
        <v>0</v>
      </c>
      <c r="BH876" s="217">
        <f>IF(N876="sníž. přenesená",J876,0)</f>
        <v>0</v>
      </c>
      <c r="BI876" s="217">
        <f>IF(N876="nulová",J876,0)</f>
        <v>0</v>
      </c>
      <c r="BJ876" s="13" t="s">
        <v>85</v>
      </c>
      <c r="BK876" s="217">
        <f>ROUND(I876*H876,2)</f>
        <v>0</v>
      </c>
      <c r="BL876" s="13" t="s">
        <v>136</v>
      </c>
      <c r="BM876" s="216" t="s">
        <v>1776</v>
      </c>
    </row>
    <row r="877" s="2" customFormat="1">
      <c r="A877" s="34"/>
      <c r="B877" s="35"/>
      <c r="C877" s="36"/>
      <c r="D877" s="218" t="s">
        <v>137</v>
      </c>
      <c r="E877" s="36"/>
      <c r="F877" s="219" t="s">
        <v>1777</v>
      </c>
      <c r="G877" s="36"/>
      <c r="H877" s="36"/>
      <c r="I877" s="220"/>
      <c r="J877" s="36"/>
      <c r="K877" s="36"/>
      <c r="L877" s="40"/>
      <c r="M877" s="221"/>
      <c r="N877" s="222"/>
      <c r="O877" s="87"/>
      <c r="P877" s="87"/>
      <c r="Q877" s="87"/>
      <c r="R877" s="87"/>
      <c r="S877" s="87"/>
      <c r="T877" s="88"/>
      <c r="U877" s="34"/>
      <c r="V877" s="34"/>
      <c r="W877" s="34"/>
      <c r="X877" s="34"/>
      <c r="Y877" s="34"/>
      <c r="Z877" s="34"/>
      <c r="AA877" s="34"/>
      <c r="AB877" s="34"/>
      <c r="AC877" s="34"/>
      <c r="AD877" s="34"/>
      <c r="AE877" s="34"/>
      <c r="AT877" s="13" t="s">
        <v>137</v>
      </c>
      <c r="AU877" s="13" t="s">
        <v>85</v>
      </c>
    </row>
    <row r="878" s="2" customFormat="1" ht="24.15" customHeight="1">
      <c r="A878" s="34"/>
      <c r="B878" s="35"/>
      <c r="C878" s="203" t="s">
        <v>921</v>
      </c>
      <c r="D878" s="203" t="s">
        <v>131</v>
      </c>
      <c r="E878" s="204" t="s">
        <v>1778</v>
      </c>
      <c r="F878" s="205" t="s">
        <v>1779</v>
      </c>
      <c r="G878" s="206" t="s">
        <v>1503</v>
      </c>
      <c r="H878" s="207">
        <v>12</v>
      </c>
      <c r="I878" s="208"/>
      <c r="J878" s="209">
        <f>ROUND(I878*H878,2)</f>
        <v>0</v>
      </c>
      <c r="K878" s="210"/>
      <c r="L878" s="211"/>
      <c r="M878" s="212" t="s">
        <v>1</v>
      </c>
      <c r="N878" s="213" t="s">
        <v>42</v>
      </c>
      <c r="O878" s="87"/>
      <c r="P878" s="214">
        <f>O878*H878</f>
        <v>0</v>
      </c>
      <c r="Q878" s="214">
        <v>0</v>
      </c>
      <c r="R878" s="214">
        <f>Q878*H878</f>
        <v>0</v>
      </c>
      <c r="S878" s="214">
        <v>0</v>
      </c>
      <c r="T878" s="215">
        <f>S878*H878</f>
        <v>0</v>
      </c>
      <c r="U878" s="34"/>
      <c r="V878" s="34"/>
      <c r="W878" s="34"/>
      <c r="X878" s="34"/>
      <c r="Y878" s="34"/>
      <c r="Z878" s="34"/>
      <c r="AA878" s="34"/>
      <c r="AB878" s="34"/>
      <c r="AC878" s="34"/>
      <c r="AD878" s="34"/>
      <c r="AE878" s="34"/>
      <c r="AR878" s="216" t="s">
        <v>135</v>
      </c>
      <c r="AT878" s="216" t="s">
        <v>131</v>
      </c>
      <c r="AU878" s="216" t="s">
        <v>85</v>
      </c>
      <c r="AY878" s="13" t="s">
        <v>130</v>
      </c>
      <c r="BE878" s="217">
        <f>IF(N878="základní",J878,0)</f>
        <v>0</v>
      </c>
      <c r="BF878" s="217">
        <f>IF(N878="snížená",J878,0)</f>
        <v>0</v>
      </c>
      <c r="BG878" s="217">
        <f>IF(N878="zákl. přenesená",J878,0)</f>
        <v>0</v>
      </c>
      <c r="BH878" s="217">
        <f>IF(N878="sníž. přenesená",J878,0)</f>
        <v>0</v>
      </c>
      <c r="BI878" s="217">
        <f>IF(N878="nulová",J878,0)</f>
        <v>0</v>
      </c>
      <c r="BJ878" s="13" t="s">
        <v>85</v>
      </c>
      <c r="BK878" s="217">
        <f>ROUND(I878*H878,2)</f>
        <v>0</v>
      </c>
      <c r="BL878" s="13" t="s">
        <v>136</v>
      </c>
      <c r="BM878" s="216" t="s">
        <v>1780</v>
      </c>
    </row>
    <row r="879" s="2" customFormat="1">
      <c r="A879" s="34"/>
      <c r="B879" s="35"/>
      <c r="C879" s="36"/>
      <c r="D879" s="218" t="s">
        <v>137</v>
      </c>
      <c r="E879" s="36"/>
      <c r="F879" s="219" t="s">
        <v>1781</v>
      </c>
      <c r="G879" s="36"/>
      <c r="H879" s="36"/>
      <c r="I879" s="220"/>
      <c r="J879" s="36"/>
      <c r="K879" s="36"/>
      <c r="L879" s="40"/>
      <c r="M879" s="221"/>
      <c r="N879" s="222"/>
      <c r="O879" s="87"/>
      <c r="P879" s="87"/>
      <c r="Q879" s="87"/>
      <c r="R879" s="87"/>
      <c r="S879" s="87"/>
      <c r="T879" s="88"/>
      <c r="U879" s="34"/>
      <c r="V879" s="34"/>
      <c r="W879" s="34"/>
      <c r="X879" s="34"/>
      <c r="Y879" s="34"/>
      <c r="Z879" s="34"/>
      <c r="AA879" s="34"/>
      <c r="AB879" s="34"/>
      <c r="AC879" s="34"/>
      <c r="AD879" s="34"/>
      <c r="AE879" s="34"/>
      <c r="AT879" s="13" t="s">
        <v>137</v>
      </c>
      <c r="AU879" s="13" t="s">
        <v>85</v>
      </c>
    </row>
    <row r="880" s="2" customFormat="1" ht="24.15" customHeight="1">
      <c r="A880" s="34"/>
      <c r="B880" s="35"/>
      <c r="C880" s="203" t="s">
        <v>1782</v>
      </c>
      <c r="D880" s="203" t="s">
        <v>131</v>
      </c>
      <c r="E880" s="204" t="s">
        <v>1783</v>
      </c>
      <c r="F880" s="205" t="s">
        <v>1784</v>
      </c>
      <c r="G880" s="206" t="s">
        <v>1503</v>
      </c>
      <c r="H880" s="207">
        <v>5</v>
      </c>
      <c r="I880" s="208"/>
      <c r="J880" s="209">
        <f>ROUND(I880*H880,2)</f>
        <v>0</v>
      </c>
      <c r="K880" s="210"/>
      <c r="L880" s="211"/>
      <c r="M880" s="212" t="s">
        <v>1</v>
      </c>
      <c r="N880" s="213" t="s">
        <v>42</v>
      </c>
      <c r="O880" s="87"/>
      <c r="P880" s="214">
        <f>O880*H880</f>
        <v>0</v>
      </c>
      <c r="Q880" s="214">
        <v>0</v>
      </c>
      <c r="R880" s="214">
        <f>Q880*H880</f>
        <v>0</v>
      </c>
      <c r="S880" s="214">
        <v>0</v>
      </c>
      <c r="T880" s="215">
        <f>S880*H880</f>
        <v>0</v>
      </c>
      <c r="U880" s="34"/>
      <c r="V880" s="34"/>
      <c r="W880" s="34"/>
      <c r="X880" s="34"/>
      <c r="Y880" s="34"/>
      <c r="Z880" s="34"/>
      <c r="AA880" s="34"/>
      <c r="AB880" s="34"/>
      <c r="AC880" s="34"/>
      <c r="AD880" s="34"/>
      <c r="AE880" s="34"/>
      <c r="AR880" s="216" t="s">
        <v>135</v>
      </c>
      <c r="AT880" s="216" t="s">
        <v>131</v>
      </c>
      <c r="AU880" s="216" t="s">
        <v>85</v>
      </c>
      <c r="AY880" s="13" t="s">
        <v>130</v>
      </c>
      <c r="BE880" s="217">
        <f>IF(N880="základní",J880,0)</f>
        <v>0</v>
      </c>
      <c r="BF880" s="217">
        <f>IF(N880="snížená",J880,0)</f>
        <v>0</v>
      </c>
      <c r="BG880" s="217">
        <f>IF(N880="zákl. přenesená",J880,0)</f>
        <v>0</v>
      </c>
      <c r="BH880" s="217">
        <f>IF(N880="sníž. přenesená",J880,0)</f>
        <v>0</v>
      </c>
      <c r="BI880" s="217">
        <f>IF(N880="nulová",J880,0)</f>
        <v>0</v>
      </c>
      <c r="BJ880" s="13" t="s">
        <v>85</v>
      </c>
      <c r="BK880" s="217">
        <f>ROUND(I880*H880,2)</f>
        <v>0</v>
      </c>
      <c r="BL880" s="13" t="s">
        <v>136</v>
      </c>
      <c r="BM880" s="216" t="s">
        <v>1785</v>
      </c>
    </row>
    <row r="881" s="2" customFormat="1">
      <c r="A881" s="34"/>
      <c r="B881" s="35"/>
      <c r="C881" s="36"/>
      <c r="D881" s="218" t="s">
        <v>137</v>
      </c>
      <c r="E881" s="36"/>
      <c r="F881" s="219" t="s">
        <v>1786</v>
      </c>
      <c r="G881" s="36"/>
      <c r="H881" s="36"/>
      <c r="I881" s="220"/>
      <c r="J881" s="36"/>
      <c r="K881" s="36"/>
      <c r="L881" s="40"/>
      <c r="M881" s="221"/>
      <c r="N881" s="222"/>
      <c r="O881" s="87"/>
      <c r="P881" s="87"/>
      <c r="Q881" s="87"/>
      <c r="R881" s="87"/>
      <c r="S881" s="87"/>
      <c r="T881" s="88"/>
      <c r="U881" s="34"/>
      <c r="V881" s="34"/>
      <c r="W881" s="34"/>
      <c r="X881" s="34"/>
      <c r="Y881" s="34"/>
      <c r="Z881" s="34"/>
      <c r="AA881" s="34"/>
      <c r="AB881" s="34"/>
      <c r="AC881" s="34"/>
      <c r="AD881" s="34"/>
      <c r="AE881" s="34"/>
      <c r="AT881" s="13" t="s">
        <v>137</v>
      </c>
      <c r="AU881" s="13" t="s">
        <v>85</v>
      </c>
    </row>
    <row r="882" s="2" customFormat="1" ht="24.15" customHeight="1">
      <c r="A882" s="34"/>
      <c r="B882" s="35"/>
      <c r="C882" s="203" t="s">
        <v>926</v>
      </c>
      <c r="D882" s="203" t="s">
        <v>131</v>
      </c>
      <c r="E882" s="204" t="s">
        <v>1787</v>
      </c>
      <c r="F882" s="205" t="s">
        <v>1788</v>
      </c>
      <c r="G882" s="206" t="s">
        <v>1503</v>
      </c>
      <c r="H882" s="207">
        <v>5</v>
      </c>
      <c r="I882" s="208"/>
      <c r="J882" s="209">
        <f>ROUND(I882*H882,2)</f>
        <v>0</v>
      </c>
      <c r="K882" s="210"/>
      <c r="L882" s="211"/>
      <c r="M882" s="212" t="s">
        <v>1</v>
      </c>
      <c r="N882" s="213" t="s">
        <v>42</v>
      </c>
      <c r="O882" s="87"/>
      <c r="P882" s="214">
        <f>O882*H882</f>
        <v>0</v>
      </c>
      <c r="Q882" s="214">
        <v>0</v>
      </c>
      <c r="R882" s="214">
        <f>Q882*H882</f>
        <v>0</v>
      </c>
      <c r="S882" s="214">
        <v>0</v>
      </c>
      <c r="T882" s="215">
        <f>S882*H882</f>
        <v>0</v>
      </c>
      <c r="U882" s="34"/>
      <c r="V882" s="34"/>
      <c r="W882" s="34"/>
      <c r="X882" s="34"/>
      <c r="Y882" s="34"/>
      <c r="Z882" s="34"/>
      <c r="AA882" s="34"/>
      <c r="AB882" s="34"/>
      <c r="AC882" s="34"/>
      <c r="AD882" s="34"/>
      <c r="AE882" s="34"/>
      <c r="AR882" s="216" t="s">
        <v>135</v>
      </c>
      <c r="AT882" s="216" t="s">
        <v>131</v>
      </c>
      <c r="AU882" s="216" t="s">
        <v>85</v>
      </c>
      <c r="AY882" s="13" t="s">
        <v>130</v>
      </c>
      <c r="BE882" s="217">
        <f>IF(N882="základní",J882,0)</f>
        <v>0</v>
      </c>
      <c r="BF882" s="217">
        <f>IF(N882="snížená",J882,0)</f>
        <v>0</v>
      </c>
      <c r="BG882" s="217">
        <f>IF(N882="zákl. přenesená",J882,0)</f>
        <v>0</v>
      </c>
      <c r="BH882" s="217">
        <f>IF(N882="sníž. přenesená",J882,0)</f>
        <v>0</v>
      </c>
      <c r="BI882" s="217">
        <f>IF(N882="nulová",J882,0)</f>
        <v>0</v>
      </c>
      <c r="BJ882" s="13" t="s">
        <v>85</v>
      </c>
      <c r="BK882" s="217">
        <f>ROUND(I882*H882,2)</f>
        <v>0</v>
      </c>
      <c r="BL882" s="13" t="s">
        <v>136</v>
      </c>
      <c r="BM882" s="216" t="s">
        <v>1789</v>
      </c>
    </row>
    <row r="883" s="2" customFormat="1">
      <c r="A883" s="34"/>
      <c r="B883" s="35"/>
      <c r="C883" s="36"/>
      <c r="D883" s="218" t="s">
        <v>137</v>
      </c>
      <c r="E883" s="36"/>
      <c r="F883" s="219" t="s">
        <v>1790</v>
      </c>
      <c r="G883" s="36"/>
      <c r="H883" s="36"/>
      <c r="I883" s="220"/>
      <c r="J883" s="36"/>
      <c r="K883" s="36"/>
      <c r="L883" s="40"/>
      <c r="M883" s="221"/>
      <c r="N883" s="222"/>
      <c r="O883" s="87"/>
      <c r="P883" s="87"/>
      <c r="Q883" s="87"/>
      <c r="R883" s="87"/>
      <c r="S883" s="87"/>
      <c r="T883" s="88"/>
      <c r="U883" s="34"/>
      <c r="V883" s="34"/>
      <c r="W883" s="34"/>
      <c r="X883" s="34"/>
      <c r="Y883" s="34"/>
      <c r="Z883" s="34"/>
      <c r="AA883" s="34"/>
      <c r="AB883" s="34"/>
      <c r="AC883" s="34"/>
      <c r="AD883" s="34"/>
      <c r="AE883" s="34"/>
      <c r="AT883" s="13" t="s">
        <v>137</v>
      </c>
      <c r="AU883" s="13" t="s">
        <v>85</v>
      </c>
    </row>
    <row r="884" s="2" customFormat="1" ht="24.15" customHeight="1">
      <c r="A884" s="34"/>
      <c r="B884" s="35"/>
      <c r="C884" s="203" t="s">
        <v>1791</v>
      </c>
      <c r="D884" s="203" t="s">
        <v>131</v>
      </c>
      <c r="E884" s="204" t="s">
        <v>1792</v>
      </c>
      <c r="F884" s="205" t="s">
        <v>1793</v>
      </c>
      <c r="G884" s="206" t="s">
        <v>1503</v>
      </c>
      <c r="H884" s="207">
        <v>30</v>
      </c>
      <c r="I884" s="208"/>
      <c r="J884" s="209">
        <f>ROUND(I884*H884,2)</f>
        <v>0</v>
      </c>
      <c r="K884" s="210"/>
      <c r="L884" s="211"/>
      <c r="M884" s="212" t="s">
        <v>1</v>
      </c>
      <c r="N884" s="213" t="s">
        <v>42</v>
      </c>
      <c r="O884" s="87"/>
      <c r="P884" s="214">
        <f>O884*H884</f>
        <v>0</v>
      </c>
      <c r="Q884" s="214">
        <v>0</v>
      </c>
      <c r="R884" s="214">
        <f>Q884*H884</f>
        <v>0</v>
      </c>
      <c r="S884" s="214">
        <v>0</v>
      </c>
      <c r="T884" s="215">
        <f>S884*H884</f>
        <v>0</v>
      </c>
      <c r="U884" s="34"/>
      <c r="V884" s="34"/>
      <c r="W884" s="34"/>
      <c r="X884" s="34"/>
      <c r="Y884" s="34"/>
      <c r="Z884" s="34"/>
      <c r="AA884" s="34"/>
      <c r="AB884" s="34"/>
      <c r="AC884" s="34"/>
      <c r="AD884" s="34"/>
      <c r="AE884" s="34"/>
      <c r="AR884" s="216" t="s">
        <v>135</v>
      </c>
      <c r="AT884" s="216" t="s">
        <v>131</v>
      </c>
      <c r="AU884" s="216" t="s">
        <v>85</v>
      </c>
      <c r="AY884" s="13" t="s">
        <v>130</v>
      </c>
      <c r="BE884" s="217">
        <f>IF(N884="základní",J884,0)</f>
        <v>0</v>
      </c>
      <c r="BF884" s="217">
        <f>IF(N884="snížená",J884,0)</f>
        <v>0</v>
      </c>
      <c r="BG884" s="217">
        <f>IF(N884="zákl. přenesená",J884,0)</f>
        <v>0</v>
      </c>
      <c r="BH884" s="217">
        <f>IF(N884="sníž. přenesená",J884,0)</f>
        <v>0</v>
      </c>
      <c r="BI884" s="217">
        <f>IF(N884="nulová",J884,0)</f>
        <v>0</v>
      </c>
      <c r="BJ884" s="13" t="s">
        <v>85</v>
      </c>
      <c r="BK884" s="217">
        <f>ROUND(I884*H884,2)</f>
        <v>0</v>
      </c>
      <c r="BL884" s="13" t="s">
        <v>136</v>
      </c>
      <c r="BM884" s="216" t="s">
        <v>1794</v>
      </c>
    </row>
    <row r="885" s="2" customFormat="1">
      <c r="A885" s="34"/>
      <c r="B885" s="35"/>
      <c r="C885" s="36"/>
      <c r="D885" s="218" t="s">
        <v>137</v>
      </c>
      <c r="E885" s="36"/>
      <c r="F885" s="219" t="s">
        <v>1795</v>
      </c>
      <c r="G885" s="36"/>
      <c r="H885" s="36"/>
      <c r="I885" s="220"/>
      <c r="J885" s="36"/>
      <c r="K885" s="36"/>
      <c r="L885" s="40"/>
      <c r="M885" s="221"/>
      <c r="N885" s="222"/>
      <c r="O885" s="87"/>
      <c r="P885" s="87"/>
      <c r="Q885" s="87"/>
      <c r="R885" s="87"/>
      <c r="S885" s="87"/>
      <c r="T885" s="88"/>
      <c r="U885" s="34"/>
      <c r="V885" s="34"/>
      <c r="W885" s="34"/>
      <c r="X885" s="34"/>
      <c r="Y885" s="34"/>
      <c r="Z885" s="34"/>
      <c r="AA885" s="34"/>
      <c r="AB885" s="34"/>
      <c r="AC885" s="34"/>
      <c r="AD885" s="34"/>
      <c r="AE885" s="34"/>
      <c r="AT885" s="13" t="s">
        <v>137</v>
      </c>
      <c r="AU885" s="13" t="s">
        <v>85</v>
      </c>
    </row>
    <row r="886" s="2" customFormat="1" ht="24.15" customHeight="1">
      <c r="A886" s="34"/>
      <c r="B886" s="35"/>
      <c r="C886" s="203" t="s">
        <v>930</v>
      </c>
      <c r="D886" s="203" t="s">
        <v>131</v>
      </c>
      <c r="E886" s="204" t="s">
        <v>1796</v>
      </c>
      <c r="F886" s="205" t="s">
        <v>1797</v>
      </c>
      <c r="G886" s="206" t="s">
        <v>1503</v>
      </c>
      <c r="H886" s="207">
        <v>2</v>
      </c>
      <c r="I886" s="208"/>
      <c r="J886" s="209">
        <f>ROUND(I886*H886,2)</f>
        <v>0</v>
      </c>
      <c r="K886" s="210"/>
      <c r="L886" s="211"/>
      <c r="M886" s="212" t="s">
        <v>1</v>
      </c>
      <c r="N886" s="213" t="s">
        <v>42</v>
      </c>
      <c r="O886" s="87"/>
      <c r="P886" s="214">
        <f>O886*H886</f>
        <v>0</v>
      </c>
      <c r="Q886" s="214">
        <v>0</v>
      </c>
      <c r="R886" s="214">
        <f>Q886*H886</f>
        <v>0</v>
      </c>
      <c r="S886" s="214">
        <v>0</v>
      </c>
      <c r="T886" s="215">
        <f>S886*H886</f>
        <v>0</v>
      </c>
      <c r="U886" s="34"/>
      <c r="V886" s="34"/>
      <c r="W886" s="34"/>
      <c r="X886" s="34"/>
      <c r="Y886" s="34"/>
      <c r="Z886" s="34"/>
      <c r="AA886" s="34"/>
      <c r="AB886" s="34"/>
      <c r="AC886" s="34"/>
      <c r="AD886" s="34"/>
      <c r="AE886" s="34"/>
      <c r="AR886" s="216" t="s">
        <v>135</v>
      </c>
      <c r="AT886" s="216" t="s">
        <v>131</v>
      </c>
      <c r="AU886" s="216" t="s">
        <v>85</v>
      </c>
      <c r="AY886" s="13" t="s">
        <v>130</v>
      </c>
      <c r="BE886" s="217">
        <f>IF(N886="základní",J886,0)</f>
        <v>0</v>
      </c>
      <c r="BF886" s="217">
        <f>IF(N886="snížená",J886,0)</f>
        <v>0</v>
      </c>
      <c r="BG886" s="217">
        <f>IF(N886="zákl. přenesená",J886,0)</f>
        <v>0</v>
      </c>
      <c r="BH886" s="217">
        <f>IF(N886="sníž. přenesená",J886,0)</f>
        <v>0</v>
      </c>
      <c r="BI886" s="217">
        <f>IF(N886="nulová",J886,0)</f>
        <v>0</v>
      </c>
      <c r="BJ886" s="13" t="s">
        <v>85</v>
      </c>
      <c r="BK886" s="217">
        <f>ROUND(I886*H886,2)</f>
        <v>0</v>
      </c>
      <c r="BL886" s="13" t="s">
        <v>136</v>
      </c>
      <c r="BM886" s="216" t="s">
        <v>1798</v>
      </c>
    </row>
    <row r="887" s="2" customFormat="1">
      <c r="A887" s="34"/>
      <c r="B887" s="35"/>
      <c r="C887" s="36"/>
      <c r="D887" s="218" t="s">
        <v>137</v>
      </c>
      <c r="E887" s="36"/>
      <c r="F887" s="219" t="s">
        <v>1799</v>
      </c>
      <c r="G887" s="36"/>
      <c r="H887" s="36"/>
      <c r="I887" s="220"/>
      <c r="J887" s="36"/>
      <c r="K887" s="36"/>
      <c r="L887" s="40"/>
      <c r="M887" s="221"/>
      <c r="N887" s="222"/>
      <c r="O887" s="87"/>
      <c r="P887" s="87"/>
      <c r="Q887" s="87"/>
      <c r="R887" s="87"/>
      <c r="S887" s="87"/>
      <c r="T887" s="88"/>
      <c r="U887" s="34"/>
      <c r="V887" s="34"/>
      <c r="W887" s="34"/>
      <c r="X887" s="34"/>
      <c r="Y887" s="34"/>
      <c r="Z887" s="34"/>
      <c r="AA887" s="34"/>
      <c r="AB887" s="34"/>
      <c r="AC887" s="34"/>
      <c r="AD887" s="34"/>
      <c r="AE887" s="34"/>
      <c r="AT887" s="13" t="s">
        <v>137</v>
      </c>
      <c r="AU887" s="13" t="s">
        <v>85</v>
      </c>
    </row>
    <row r="888" s="2" customFormat="1" ht="24.15" customHeight="1">
      <c r="A888" s="34"/>
      <c r="B888" s="35"/>
      <c r="C888" s="203" t="s">
        <v>1800</v>
      </c>
      <c r="D888" s="203" t="s">
        <v>131</v>
      </c>
      <c r="E888" s="204" t="s">
        <v>1801</v>
      </c>
      <c r="F888" s="205" t="s">
        <v>1802</v>
      </c>
      <c r="G888" s="206" t="s">
        <v>1503</v>
      </c>
      <c r="H888" s="207">
        <v>25</v>
      </c>
      <c r="I888" s="208"/>
      <c r="J888" s="209">
        <f>ROUND(I888*H888,2)</f>
        <v>0</v>
      </c>
      <c r="K888" s="210"/>
      <c r="L888" s="211"/>
      <c r="M888" s="212" t="s">
        <v>1</v>
      </c>
      <c r="N888" s="213" t="s">
        <v>42</v>
      </c>
      <c r="O888" s="87"/>
      <c r="P888" s="214">
        <f>O888*H888</f>
        <v>0</v>
      </c>
      <c r="Q888" s="214">
        <v>0</v>
      </c>
      <c r="R888" s="214">
        <f>Q888*H888</f>
        <v>0</v>
      </c>
      <c r="S888" s="214">
        <v>0</v>
      </c>
      <c r="T888" s="215">
        <f>S888*H888</f>
        <v>0</v>
      </c>
      <c r="U888" s="34"/>
      <c r="V888" s="34"/>
      <c r="W888" s="34"/>
      <c r="X888" s="34"/>
      <c r="Y888" s="34"/>
      <c r="Z888" s="34"/>
      <c r="AA888" s="34"/>
      <c r="AB888" s="34"/>
      <c r="AC888" s="34"/>
      <c r="AD888" s="34"/>
      <c r="AE888" s="34"/>
      <c r="AR888" s="216" t="s">
        <v>135</v>
      </c>
      <c r="AT888" s="216" t="s">
        <v>131</v>
      </c>
      <c r="AU888" s="216" t="s">
        <v>85</v>
      </c>
      <c r="AY888" s="13" t="s">
        <v>130</v>
      </c>
      <c r="BE888" s="217">
        <f>IF(N888="základní",J888,0)</f>
        <v>0</v>
      </c>
      <c r="BF888" s="217">
        <f>IF(N888="snížená",J888,0)</f>
        <v>0</v>
      </c>
      <c r="BG888" s="217">
        <f>IF(N888="zákl. přenesená",J888,0)</f>
        <v>0</v>
      </c>
      <c r="BH888" s="217">
        <f>IF(N888="sníž. přenesená",J888,0)</f>
        <v>0</v>
      </c>
      <c r="BI888" s="217">
        <f>IF(N888="nulová",J888,0)</f>
        <v>0</v>
      </c>
      <c r="BJ888" s="13" t="s">
        <v>85</v>
      </c>
      <c r="BK888" s="217">
        <f>ROUND(I888*H888,2)</f>
        <v>0</v>
      </c>
      <c r="BL888" s="13" t="s">
        <v>136</v>
      </c>
      <c r="BM888" s="216" t="s">
        <v>1803</v>
      </c>
    </row>
    <row r="889" s="2" customFormat="1">
      <c r="A889" s="34"/>
      <c r="B889" s="35"/>
      <c r="C889" s="36"/>
      <c r="D889" s="218" t="s">
        <v>137</v>
      </c>
      <c r="E889" s="36"/>
      <c r="F889" s="219" t="s">
        <v>1804</v>
      </c>
      <c r="G889" s="36"/>
      <c r="H889" s="36"/>
      <c r="I889" s="220"/>
      <c r="J889" s="36"/>
      <c r="K889" s="36"/>
      <c r="L889" s="40"/>
      <c r="M889" s="221"/>
      <c r="N889" s="222"/>
      <c r="O889" s="87"/>
      <c r="P889" s="87"/>
      <c r="Q889" s="87"/>
      <c r="R889" s="87"/>
      <c r="S889" s="87"/>
      <c r="T889" s="88"/>
      <c r="U889" s="34"/>
      <c r="V889" s="34"/>
      <c r="W889" s="34"/>
      <c r="X889" s="34"/>
      <c r="Y889" s="34"/>
      <c r="Z889" s="34"/>
      <c r="AA889" s="34"/>
      <c r="AB889" s="34"/>
      <c r="AC889" s="34"/>
      <c r="AD889" s="34"/>
      <c r="AE889" s="34"/>
      <c r="AT889" s="13" t="s">
        <v>137</v>
      </c>
      <c r="AU889" s="13" t="s">
        <v>85</v>
      </c>
    </row>
    <row r="890" s="2" customFormat="1" ht="24.15" customHeight="1">
      <c r="A890" s="34"/>
      <c r="B890" s="35"/>
      <c r="C890" s="203" t="s">
        <v>935</v>
      </c>
      <c r="D890" s="203" t="s">
        <v>131</v>
      </c>
      <c r="E890" s="204" t="s">
        <v>1805</v>
      </c>
      <c r="F890" s="205" t="s">
        <v>1806</v>
      </c>
      <c r="G890" s="206" t="s">
        <v>1503</v>
      </c>
      <c r="H890" s="207">
        <v>15</v>
      </c>
      <c r="I890" s="208"/>
      <c r="J890" s="209">
        <f>ROUND(I890*H890,2)</f>
        <v>0</v>
      </c>
      <c r="K890" s="210"/>
      <c r="L890" s="211"/>
      <c r="M890" s="212" t="s">
        <v>1</v>
      </c>
      <c r="N890" s="213" t="s">
        <v>42</v>
      </c>
      <c r="O890" s="87"/>
      <c r="P890" s="214">
        <f>O890*H890</f>
        <v>0</v>
      </c>
      <c r="Q890" s="214">
        <v>0</v>
      </c>
      <c r="R890" s="214">
        <f>Q890*H890</f>
        <v>0</v>
      </c>
      <c r="S890" s="214">
        <v>0</v>
      </c>
      <c r="T890" s="215">
        <f>S890*H890</f>
        <v>0</v>
      </c>
      <c r="U890" s="34"/>
      <c r="V890" s="34"/>
      <c r="W890" s="34"/>
      <c r="X890" s="34"/>
      <c r="Y890" s="34"/>
      <c r="Z890" s="34"/>
      <c r="AA890" s="34"/>
      <c r="AB890" s="34"/>
      <c r="AC890" s="34"/>
      <c r="AD890" s="34"/>
      <c r="AE890" s="34"/>
      <c r="AR890" s="216" t="s">
        <v>135</v>
      </c>
      <c r="AT890" s="216" t="s">
        <v>131</v>
      </c>
      <c r="AU890" s="216" t="s">
        <v>85</v>
      </c>
      <c r="AY890" s="13" t="s">
        <v>130</v>
      </c>
      <c r="BE890" s="217">
        <f>IF(N890="základní",J890,0)</f>
        <v>0</v>
      </c>
      <c r="BF890" s="217">
        <f>IF(N890="snížená",J890,0)</f>
        <v>0</v>
      </c>
      <c r="BG890" s="217">
        <f>IF(N890="zákl. přenesená",J890,0)</f>
        <v>0</v>
      </c>
      <c r="BH890" s="217">
        <f>IF(N890="sníž. přenesená",J890,0)</f>
        <v>0</v>
      </c>
      <c r="BI890" s="217">
        <f>IF(N890="nulová",J890,0)</f>
        <v>0</v>
      </c>
      <c r="BJ890" s="13" t="s">
        <v>85</v>
      </c>
      <c r="BK890" s="217">
        <f>ROUND(I890*H890,2)</f>
        <v>0</v>
      </c>
      <c r="BL890" s="13" t="s">
        <v>136</v>
      </c>
      <c r="BM890" s="216" t="s">
        <v>1807</v>
      </c>
    </row>
    <row r="891" s="2" customFormat="1">
      <c r="A891" s="34"/>
      <c r="B891" s="35"/>
      <c r="C891" s="36"/>
      <c r="D891" s="218" t="s">
        <v>137</v>
      </c>
      <c r="E891" s="36"/>
      <c r="F891" s="219" t="s">
        <v>1808</v>
      </c>
      <c r="G891" s="36"/>
      <c r="H891" s="36"/>
      <c r="I891" s="220"/>
      <c r="J891" s="36"/>
      <c r="K891" s="36"/>
      <c r="L891" s="40"/>
      <c r="M891" s="221"/>
      <c r="N891" s="222"/>
      <c r="O891" s="87"/>
      <c r="P891" s="87"/>
      <c r="Q891" s="87"/>
      <c r="R891" s="87"/>
      <c r="S891" s="87"/>
      <c r="T891" s="88"/>
      <c r="U891" s="34"/>
      <c r="V891" s="34"/>
      <c r="W891" s="34"/>
      <c r="X891" s="34"/>
      <c r="Y891" s="34"/>
      <c r="Z891" s="34"/>
      <c r="AA891" s="34"/>
      <c r="AB891" s="34"/>
      <c r="AC891" s="34"/>
      <c r="AD891" s="34"/>
      <c r="AE891" s="34"/>
      <c r="AT891" s="13" t="s">
        <v>137</v>
      </c>
      <c r="AU891" s="13" t="s">
        <v>85</v>
      </c>
    </row>
    <row r="892" s="2" customFormat="1" ht="16.5" customHeight="1">
      <c r="A892" s="34"/>
      <c r="B892" s="35"/>
      <c r="C892" s="203" t="s">
        <v>1809</v>
      </c>
      <c r="D892" s="203" t="s">
        <v>131</v>
      </c>
      <c r="E892" s="204" t="s">
        <v>1810</v>
      </c>
      <c r="F892" s="205" t="s">
        <v>1811</v>
      </c>
      <c r="G892" s="206" t="s">
        <v>134</v>
      </c>
      <c r="H892" s="207">
        <v>2</v>
      </c>
      <c r="I892" s="208"/>
      <c r="J892" s="209">
        <f>ROUND(I892*H892,2)</f>
        <v>0</v>
      </c>
      <c r="K892" s="210"/>
      <c r="L892" s="211"/>
      <c r="M892" s="212" t="s">
        <v>1</v>
      </c>
      <c r="N892" s="213" t="s">
        <v>42</v>
      </c>
      <c r="O892" s="87"/>
      <c r="P892" s="214">
        <f>O892*H892</f>
        <v>0</v>
      </c>
      <c r="Q892" s="214">
        <v>0</v>
      </c>
      <c r="R892" s="214">
        <f>Q892*H892</f>
        <v>0</v>
      </c>
      <c r="S892" s="214">
        <v>0</v>
      </c>
      <c r="T892" s="215">
        <f>S892*H892</f>
        <v>0</v>
      </c>
      <c r="U892" s="34"/>
      <c r="V892" s="34"/>
      <c r="W892" s="34"/>
      <c r="X892" s="34"/>
      <c r="Y892" s="34"/>
      <c r="Z892" s="34"/>
      <c r="AA892" s="34"/>
      <c r="AB892" s="34"/>
      <c r="AC892" s="34"/>
      <c r="AD892" s="34"/>
      <c r="AE892" s="34"/>
      <c r="AR892" s="216" t="s">
        <v>135</v>
      </c>
      <c r="AT892" s="216" t="s">
        <v>131</v>
      </c>
      <c r="AU892" s="216" t="s">
        <v>85</v>
      </c>
      <c r="AY892" s="13" t="s">
        <v>130</v>
      </c>
      <c r="BE892" s="217">
        <f>IF(N892="základní",J892,0)</f>
        <v>0</v>
      </c>
      <c r="BF892" s="217">
        <f>IF(N892="snížená",J892,0)</f>
        <v>0</v>
      </c>
      <c r="BG892" s="217">
        <f>IF(N892="zákl. přenesená",J892,0)</f>
        <v>0</v>
      </c>
      <c r="BH892" s="217">
        <f>IF(N892="sníž. přenesená",J892,0)</f>
        <v>0</v>
      </c>
      <c r="BI892" s="217">
        <f>IF(N892="nulová",J892,0)</f>
        <v>0</v>
      </c>
      <c r="BJ892" s="13" t="s">
        <v>85</v>
      </c>
      <c r="BK892" s="217">
        <f>ROUND(I892*H892,2)</f>
        <v>0</v>
      </c>
      <c r="BL892" s="13" t="s">
        <v>136</v>
      </c>
      <c r="BM892" s="216" t="s">
        <v>1812</v>
      </c>
    </row>
    <row r="893" s="2" customFormat="1">
      <c r="A893" s="34"/>
      <c r="B893" s="35"/>
      <c r="C893" s="36"/>
      <c r="D893" s="218" t="s">
        <v>137</v>
      </c>
      <c r="E893" s="36"/>
      <c r="F893" s="219" t="s">
        <v>1813</v>
      </c>
      <c r="G893" s="36"/>
      <c r="H893" s="36"/>
      <c r="I893" s="220"/>
      <c r="J893" s="36"/>
      <c r="K893" s="36"/>
      <c r="L893" s="40"/>
      <c r="M893" s="221"/>
      <c r="N893" s="222"/>
      <c r="O893" s="87"/>
      <c r="P893" s="87"/>
      <c r="Q893" s="87"/>
      <c r="R893" s="87"/>
      <c r="S893" s="87"/>
      <c r="T893" s="88"/>
      <c r="U893" s="34"/>
      <c r="V893" s="34"/>
      <c r="W893" s="34"/>
      <c r="X893" s="34"/>
      <c r="Y893" s="34"/>
      <c r="Z893" s="34"/>
      <c r="AA893" s="34"/>
      <c r="AB893" s="34"/>
      <c r="AC893" s="34"/>
      <c r="AD893" s="34"/>
      <c r="AE893" s="34"/>
      <c r="AT893" s="13" t="s">
        <v>137</v>
      </c>
      <c r="AU893" s="13" t="s">
        <v>85</v>
      </c>
    </row>
    <row r="894" s="2" customFormat="1" ht="16.5" customHeight="1">
      <c r="A894" s="34"/>
      <c r="B894" s="35"/>
      <c r="C894" s="203" t="s">
        <v>939</v>
      </c>
      <c r="D894" s="203" t="s">
        <v>131</v>
      </c>
      <c r="E894" s="204" t="s">
        <v>1814</v>
      </c>
      <c r="F894" s="205" t="s">
        <v>1815</v>
      </c>
      <c r="G894" s="206" t="s">
        <v>134</v>
      </c>
      <c r="H894" s="207">
        <v>2</v>
      </c>
      <c r="I894" s="208"/>
      <c r="J894" s="209">
        <f>ROUND(I894*H894,2)</f>
        <v>0</v>
      </c>
      <c r="K894" s="210"/>
      <c r="L894" s="211"/>
      <c r="M894" s="212" t="s">
        <v>1</v>
      </c>
      <c r="N894" s="213" t="s">
        <v>42</v>
      </c>
      <c r="O894" s="87"/>
      <c r="P894" s="214">
        <f>O894*H894</f>
        <v>0</v>
      </c>
      <c r="Q894" s="214">
        <v>0</v>
      </c>
      <c r="R894" s="214">
        <f>Q894*H894</f>
        <v>0</v>
      </c>
      <c r="S894" s="214">
        <v>0</v>
      </c>
      <c r="T894" s="215">
        <f>S894*H894</f>
        <v>0</v>
      </c>
      <c r="U894" s="34"/>
      <c r="V894" s="34"/>
      <c r="W894" s="34"/>
      <c r="X894" s="34"/>
      <c r="Y894" s="34"/>
      <c r="Z894" s="34"/>
      <c r="AA894" s="34"/>
      <c r="AB894" s="34"/>
      <c r="AC894" s="34"/>
      <c r="AD894" s="34"/>
      <c r="AE894" s="34"/>
      <c r="AR894" s="216" t="s">
        <v>135</v>
      </c>
      <c r="AT894" s="216" t="s">
        <v>131</v>
      </c>
      <c r="AU894" s="216" t="s">
        <v>85</v>
      </c>
      <c r="AY894" s="13" t="s">
        <v>130</v>
      </c>
      <c r="BE894" s="217">
        <f>IF(N894="základní",J894,0)</f>
        <v>0</v>
      </c>
      <c r="BF894" s="217">
        <f>IF(N894="snížená",J894,0)</f>
        <v>0</v>
      </c>
      <c r="BG894" s="217">
        <f>IF(N894="zákl. přenesená",J894,0)</f>
        <v>0</v>
      </c>
      <c r="BH894" s="217">
        <f>IF(N894="sníž. přenesená",J894,0)</f>
        <v>0</v>
      </c>
      <c r="BI894" s="217">
        <f>IF(N894="nulová",J894,0)</f>
        <v>0</v>
      </c>
      <c r="BJ894" s="13" t="s">
        <v>85</v>
      </c>
      <c r="BK894" s="217">
        <f>ROUND(I894*H894,2)</f>
        <v>0</v>
      </c>
      <c r="BL894" s="13" t="s">
        <v>136</v>
      </c>
      <c r="BM894" s="216" t="s">
        <v>1816</v>
      </c>
    </row>
    <row r="895" s="2" customFormat="1">
      <c r="A895" s="34"/>
      <c r="B895" s="35"/>
      <c r="C895" s="36"/>
      <c r="D895" s="218" t="s">
        <v>137</v>
      </c>
      <c r="E895" s="36"/>
      <c r="F895" s="219" t="s">
        <v>1817</v>
      </c>
      <c r="G895" s="36"/>
      <c r="H895" s="36"/>
      <c r="I895" s="220"/>
      <c r="J895" s="36"/>
      <c r="K895" s="36"/>
      <c r="L895" s="40"/>
      <c r="M895" s="221"/>
      <c r="N895" s="222"/>
      <c r="O895" s="87"/>
      <c r="P895" s="87"/>
      <c r="Q895" s="87"/>
      <c r="R895" s="87"/>
      <c r="S895" s="87"/>
      <c r="T895" s="88"/>
      <c r="U895" s="34"/>
      <c r="V895" s="34"/>
      <c r="W895" s="34"/>
      <c r="X895" s="34"/>
      <c r="Y895" s="34"/>
      <c r="Z895" s="34"/>
      <c r="AA895" s="34"/>
      <c r="AB895" s="34"/>
      <c r="AC895" s="34"/>
      <c r="AD895" s="34"/>
      <c r="AE895" s="34"/>
      <c r="AT895" s="13" t="s">
        <v>137</v>
      </c>
      <c r="AU895" s="13" t="s">
        <v>85</v>
      </c>
    </row>
    <row r="896" s="11" customFormat="1" ht="25.92" customHeight="1">
      <c r="A896" s="11"/>
      <c r="B896" s="189"/>
      <c r="C896" s="190"/>
      <c r="D896" s="191" t="s">
        <v>76</v>
      </c>
      <c r="E896" s="192" t="s">
        <v>1818</v>
      </c>
      <c r="F896" s="192" t="s">
        <v>1819</v>
      </c>
      <c r="G896" s="190"/>
      <c r="H896" s="190"/>
      <c r="I896" s="193"/>
      <c r="J896" s="194">
        <f>BK896</f>
        <v>0</v>
      </c>
      <c r="K896" s="190"/>
      <c r="L896" s="195"/>
      <c r="M896" s="196"/>
      <c r="N896" s="197"/>
      <c r="O896" s="197"/>
      <c r="P896" s="198">
        <f>SUM(P897:P948)</f>
        <v>0</v>
      </c>
      <c r="Q896" s="197"/>
      <c r="R896" s="198">
        <f>SUM(R897:R948)</f>
        <v>0</v>
      </c>
      <c r="S896" s="197"/>
      <c r="T896" s="199">
        <f>SUM(T897:T948)</f>
        <v>0</v>
      </c>
      <c r="U896" s="11"/>
      <c r="V896" s="11"/>
      <c r="W896" s="11"/>
      <c r="X896" s="11"/>
      <c r="Y896" s="11"/>
      <c r="Z896" s="11"/>
      <c r="AA896" s="11"/>
      <c r="AB896" s="11"/>
      <c r="AC896" s="11"/>
      <c r="AD896" s="11"/>
      <c r="AE896" s="11"/>
      <c r="AR896" s="200" t="s">
        <v>85</v>
      </c>
      <c r="AT896" s="201" t="s">
        <v>76</v>
      </c>
      <c r="AU896" s="201" t="s">
        <v>77</v>
      </c>
      <c r="AY896" s="200" t="s">
        <v>130</v>
      </c>
      <c r="BK896" s="202">
        <f>SUM(BK897:BK948)</f>
        <v>0</v>
      </c>
    </row>
    <row r="897" s="2" customFormat="1" ht="55.5" customHeight="1">
      <c r="A897" s="34"/>
      <c r="B897" s="35"/>
      <c r="C897" s="203" t="s">
        <v>1820</v>
      </c>
      <c r="D897" s="203" t="s">
        <v>131</v>
      </c>
      <c r="E897" s="204" t="s">
        <v>1821</v>
      </c>
      <c r="F897" s="205" t="s">
        <v>1822</v>
      </c>
      <c r="G897" s="206" t="s">
        <v>134</v>
      </c>
      <c r="H897" s="207">
        <v>2</v>
      </c>
      <c r="I897" s="208"/>
      <c r="J897" s="209">
        <f>ROUND(I897*H897,2)</f>
        <v>0</v>
      </c>
      <c r="K897" s="210"/>
      <c r="L897" s="211"/>
      <c r="M897" s="212" t="s">
        <v>1</v>
      </c>
      <c r="N897" s="213" t="s">
        <v>42</v>
      </c>
      <c r="O897" s="87"/>
      <c r="P897" s="214">
        <f>O897*H897</f>
        <v>0</v>
      </c>
      <c r="Q897" s="214">
        <v>0</v>
      </c>
      <c r="R897" s="214">
        <f>Q897*H897</f>
        <v>0</v>
      </c>
      <c r="S897" s="214">
        <v>0</v>
      </c>
      <c r="T897" s="215">
        <f>S897*H897</f>
        <v>0</v>
      </c>
      <c r="U897" s="34"/>
      <c r="V897" s="34"/>
      <c r="W897" s="34"/>
      <c r="X897" s="34"/>
      <c r="Y897" s="34"/>
      <c r="Z897" s="34"/>
      <c r="AA897" s="34"/>
      <c r="AB897" s="34"/>
      <c r="AC897" s="34"/>
      <c r="AD897" s="34"/>
      <c r="AE897" s="34"/>
      <c r="AR897" s="216" t="s">
        <v>135</v>
      </c>
      <c r="AT897" s="216" t="s">
        <v>131</v>
      </c>
      <c r="AU897" s="216" t="s">
        <v>85</v>
      </c>
      <c r="AY897" s="13" t="s">
        <v>130</v>
      </c>
      <c r="BE897" s="217">
        <f>IF(N897="základní",J897,0)</f>
        <v>0</v>
      </c>
      <c r="BF897" s="217">
        <f>IF(N897="snížená",J897,0)</f>
        <v>0</v>
      </c>
      <c r="BG897" s="217">
        <f>IF(N897="zákl. přenesená",J897,0)</f>
        <v>0</v>
      </c>
      <c r="BH897" s="217">
        <f>IF(N897="sníž. přenesená",J897,0)</f>
        <v>0</v>
      </c>
      <c r="BI897" s="217">
        <f>IF(N897="nulová",J897,0)</f>
        <v>0</v>
      </c>
      <c r="BJ897" s="13" t="s">
        <v>85</v>
      </c>
      <c r="BK897" s="217">
        <f>ROUND(I897*H897,2)</f>
        <v>0</v>
      </c>
      <c r="BL897" s="13" t="s">
        <v>136</v>
      </c>
      <c r="BM897" s="216" t="s">
        <v>1823</v>
      </c>
    </row>
    <row r="898" s="2" customFormat="1">
      <c r="A898" s="34"/>
      <c r="B898" s="35"/>
      <c r="C898" s="36"/>
      <c r="D898" s="218" t="s">
        <v>137</v>
      </c>
      <c r="E898" s="36"/>
      <c r="F898" s="219" t="s">
        <v>1824</v>
      </c>
      <c r="G898" s="36"/>
      <c r="H898" s="36"/>
      <c r="I898" s="220"/>
      <c r="J898" s="36"/>
      <c r="K898" s="36"/>
      <c r="L898" s="40"/>
      <c r="M898" s="221"/>
      <c r="N898" s="222"/>
      <c r="O898" s="87"/>
      <c r="P898" s="87"/>
      <c r="Q898" s="87"/>
      <c r="R898" s="87"/>
      <c r="S898" s="87"/>
      <c r="T898" s="88"/>
      <c r="U898" s="34"/>
      <c r="V898" s="34"/>
      <c r="W898" s="34"/>
      <c r="X898" s="34"/>
      <c r="Y898" s="34"/>
      <c r="Z898" s="34"/>
      <c r="AA898" s="34"/>
      <c r="AB898" s="34"/>
      <c r="AC898" s="34"/>
      <c r="AD898" s="34"/>
      <c r="AE898" s="34"/>
      <c r="AT898" s="13" t="s">
        <v>137</v>
      </c>
      <c r="AU898" s="13" t="s">
        <v>85</v>
      </c>
    </row>
    <row r="899" s="2" customFormat="1" ht="55.5" customHeight="1">
      <c r="A899" s="34"/>
      <c r="B899" s="35"/>
      <c r="C899" s="203" t="s">
        <v>944</v>
      </c>
      <c r="D899" s="203" t="s">
        <v>131</v>
      </c>
      <c r="E899" s="204" t="s">
        <v>1825</v>
      </c>
      <c r="F899" s="205" t="s">
        <v>1826</v>
      </c>
      <c r="G899" s="206" t="s">
        <v>134</v>
      </c>
      <c r="H899" s="207">
        <v>0.10000000000000001</v>
      </c>
      <c r="I899" s="208"/>
      <c r="J899" s="209">
        <f>ROUND(I899*H899,2)</f>
        <v>0</v>
      </c>
      <c r="K899" s="210"/>
      <c r="L899" s="211"/>
      <c r="M899" s="212" t="s">
        <v>1</v>
      </c>
      <c r="N899" s="213" t="s">
        <v>42</v>
      </c>
      <c r="O899" s="87"/>
      <c r="P899" s="214">
        <f>O899*H899</f>
        <v>0</v>
      </c>
      <c r="Q899" s="214">
        <v>0</v>
      </c>
      <c r="R899" s="214">
        <f>Q899*H899</f>
        <v>0</v>
      </c>
      <c r="S899" s="214">
        <v>0</v>
      </c>
      <c r="T899" s="215">
        <f>S899*H899</f>
        <v>0</v>
      </c>
      <c r="U899" s="34"/>
      <c r="V899" s="34"/>
      <c r="W899" s="34"/>
      <c r="X899" s="34"/>
      <c r="Y899" s="34"/>
      <c r="Z899" s="34"/>
      <c r="AA899" s="34"/>
      <c r="AB899" s="34"/>
      <c r="AC899" s="34"/>
      <c r="AD899" s="34"/>
      <c r="AE899" s="34"/>
      <c r="AR899" s="216" t="s">
        <v>135</v>
      </c>
      <c r="AT899" s="216" t="s">
        <v>131</v>
      </c>
      <c r="AU899" s="216" t="s">
        <v>85</v>
      </c>
      <c r="AY899" s="13" t="s">
        <v>130</v>
      </c>
      <c r="BE899" s="217">
        <f>IF(N899="základní",J899,0)</f>
        <v>0</v>
      </c>
      <c r="BF899" s="217">
        <f>IF(N899="snížená",J899,0)</f>
        <v>0</v>
      </c>
      <c r="BG899" s="217">
        <f>IF(N899="zákl. přenesená",J899,0)</f>
        <v>0</v>
      </c>
      <c r="BH899" s="217">
        <f>IF(N899="sníž. přenesená",J899,0)</f>
        <v>0</v>
      </c>
      <c r="BI899" s="217">
        <f>IF(N899="nulová",J899,0)</f>
        <v>0</v>
      </c>
      <c r="BJ899" s="13" t="s">
        <v>85</v>
      </c>
      <c r="BK899" s="217">
        <f>ROUND(I899*H899,2)</f>
        <v>0</v>
      </c>
      <c r="BL899" s="13" t="s">
        <v>136</v>
      </c>
      <c r="BM899" s="216" t="s">
        <v>1827</v>
      </c>
    </row>
    <row r="900" s="2" customFormat="1">
      <c r="A900" s="34"/>
      <c r="B900" s="35"/>
      <c r="C900" s="36"/>
      <c r="D900" s="218" t="s">
        <v>137</v>
      </c>
      <c r="E900" s="36"/>
      <c r="F900" s="219" t="s">
        <v>1828</v>
      </c>
      <c r="G900" s="36"/>
      <c r="H900" s="36"/>
      <c r="I900" s="220"/>
      <c r="J900" s="36"/>
      <c r="K900" s="36"/>
      <c r="L900" s="40"/>
      <c r="M900" s="221"/>
      <c r="N900" s="222"/>
      <c r="O900" s="87"/>
      <c r="P900" s="87"/>
      <c r="Q900" s="87"/>
      <c r="R900" s="87"/>
      <c r="S900" s="87"/>
      <c r="T900" s="88"/>
      <c r="U900" s="34"/>
      <c r="V900" s="34"/>
      <c r="W900" s="34"/>
      <c r="X900" s="34"/>
      <c r="Y900" s="34"/>
      <c r="Z900" s="34"/>
      <c r="AA900" s="34"/>
      <c r="AB900" s="34"/>
      <c r="AC900" s="34"/>
      <c r="AD900" s="34"/>
      <c r="AE900" s="34"/>
      <c r="AT900" s="13" t="s">
        <v>137</v>
      </c>
      <c r="AU900" s="13" t="s">
        <v>85</v>
      </c>
    </row>
    <row r="901" s="2" customFormat="1" ht="55.5" customHeight="1">
      <c r="A901" s="34"/>
      <c r="B901" s="35"/>
      <c r="C901" s="203" t="s">
        <v>1829</v>
      </c>
      <c r="D901" s="203" t="s">
        <v>131</v>
      </c>
      <c r="E901" s="204" t="s">
        <v>1830</v>
      </c>
      <c r="F901" s="205" t="s">
        <v>1831</v>
      </c>
      <c r="G901" s="206" t="s">
        <v>134</v>
      </c>
      <c r="H901" s="207">
        <v>0.10000000000000001</v>
      </c>
      <c r="I901" s="208"/>
      <c r="J901" s="209">
        <f>ROUND(I901*H901,2)</f>
        <v>0</v>
      </c>
      <c r="K901" s="210"/>
      <c r="L901" s="211"/>
      <c r="M901" s="212" t="s">
        <v>1</v>
      </c>
      <c r="N901" s="213" t="s">
        <v>42</v>
      </c>
      <c r="O901" s="87"/>
      <c r="P901" s="214">
        <f>O901*H901</f>
        <v>0</v>
      </c>
      <c r="Q901" s="214">
        <v>0</v>
      </c>
      <c r="R901" s="214">
        <f>Q901*H901</f>
        <v>0</v>
      </c>
      <c r="S901" s="214">
        <v>0</v>
      </c>
      <c r="T901" s="215">
        <f>S901*H901</f>
        <v>0</v>
      </c>
      <c r="U901" s="34"/>
      <c r="V901" s="34"/>
      <c r="W901" s="34"/>
      <c r="X901" s="34"/>
      <c r="Y901" s="34"/>
      <c r="Z901" s="34"/>
      <c r="AA901" s="34"/>
      <c r="AB901" s="34"/>
      <c r="AC901" s="34"/>
      <c r="AD901" s="34"/>
      <c r="AE901" s="34"/>
      <c r="AR901" s="216" t="s">
        <v>135</v>
      </c>
      <c r="AT901" s="216" t="s">
        <v>131</v>
      </c>
      <c r="AU901" s="216" t="s">
        <v>85</v>
      </c>
      <c r="AY901" s="13" t="s">
        <v>130</v>
      </c>
      <c r="BE901" s="217">
        <f>IF(N901="základní",J901,0)</f>
        <v>0</v>
      </c>
      <c r="BF901" s="217">
        <f>IF(N901="snížená",J901,0)</f>
        <v>0</v>
      </c>
      <c r="BG901" s="217">
        <f>IF(N901="zákl. přenesená",J901,0)</f>
        <v>0</v>
      </c>
      <c r="BH901" s="217">
        <f>IF(N901="sníž. přenesená",J901,0)</f>
        <v>0</v>
      </c>
      <c r="BI901" s="217">
        <f>IF(N901="nulová",J901,0)</f>
        <v>0</v>
      </c>
      <c r="BJ901" s="13" t="s">
        <v>85</v>
      </c>
      <c r="BK901" s="217">
        <f>ROUND(I901*H901,2)</f>
        <v>0</v>
      </c>
      <c r="BL901" s="13" t="s">
        <v>136</v>
      </c>
      <c r="BM901" s="216" t="s">
        <v>1832</v>
      </c>
    </row>
    <row r="902" s="2" customFormat="1">
      <c r="A902" s="34"/>
      <c r="B902" s="35"/>
      <c r="C902" s="36"/>
      <c r="D902" s="218" t="s">
        <v>137</v>
      </c>
      <c r="E902" s="36"/>
      <c r="F902" s="219" t="s">
        <v>1833</v>
      </c>
      <c r="G902" s="36"/>
      <c r="H902" s="36"/>
      <c r="I902" s="220"/>
      <c r="J902" s="36"/>
      <c r="K902" s="36"/>
      <c r="L902" s="40"/>
      <c r="M902" s="221"/>
      <c r="N902" s="222"/>
      <c r="O902" s="87"/>
      <c r="P902" s="87"/>
      <c r="Q902" s="87"/>
      <c r="R902" s="87"/>
      <c r="S902" s="87"/>
      <c r="T902" s="88"/>
      <c r="U902" s="34"/>
      <c r="V902" s="34"/>
      <c r="W902" s="34"/>
      <c r="X902" s="34"/>
      <c r="Y902" s="34"/>
      <c r="Z902" s="34"/>
      <c r="AA902" s="34"/>
      <c r="AB902" s="34"/>
      <c r="AC902" s="34"/>
      <c r="AD902" s="34"/>
      <c r="AE902" s="34"/>
      <c r="AT902" s="13" t="s">
        <v>137</v>
      </c>
      <c r="AU902" s="13" t="s">
        <v>85</v>
      </c>
    </row>
    <row r="903" s="2" customFormat="1" ht="55.5" customHeight="1">
      <c r="A903" s="34"/>
      <c r="B903" s="35"/>
      <c r="C903" s="203" t="s">
        <v>948</v>
      </c>
      <c r="D903" s="203" t="s">
        <v>131</v>
      </c>
      <c r="E903" s="204" t="s">
        <v>1834</v>
      </c>
      <c r="F903" s="205" t="s">
        <v>1835</v>
      </c>
      <c r="G903" s="206" t="s">
        <v>134</v>
      </c>
      <c r="H903" s="207">
        <v>0.10000000000000001</v>
      </c>
      <c r="I903" s="208"/>
      <c r="J903" s="209">
        <f>ROUND(I903*H903,2)</f>
        <v>0</v>
      </c>
      <c r="K903" s="210"/>
      <c r="L903" s="211"/>
      <c r="M903" s="212" t="s">
        <v>1</v>
      </c>
      <c r="N903" s="213" t="s">
        <v>42</v>
      </c>
      <c r="O903" s="87"/>
      <c r="P903" s="214">
        <f>O903*H903</f>
        <v>0</v>
      </c>
      <c r="Q903" s="214">
        <v>0</v>
      </c>
      <c r="R903" s="214">
        <f>Q903*H903</f>
        <v>0</v>
      </c>
      <c r="S903" s="214">
        <v>0</v>
      </c>
      <c r="T903" s="215">
        <f>S903*H903</f>
        <v>0</v>
      </c>
      <c r="U903" s="34"/>
      <c r="V903" s="34"/>
      <c r="W903" s="34"/>
      <c r="X903" s="34"/>
      <c r="Y903" s="34"/>
      <c r="Z903" s="34"/>
      <c r="AA903" s="34"/>
      <c r="AB903" s="34"/>
      <c r="AC903" s="34"/>
      <c r="AD903" s="34"/>
      <c r="AE903" s="34"/>
      <c r="AR903" s="216" t="s">
        <v>135</v>
      </c>
      <c r="AT903" s="216" t="s">
        <v>131</v>
      </c>
      <c r="AU903" s="216" t="s">
        <v>85</v>
      </c>
      <c r="AY903" s="13" t="s">
        <v>130</v>
      </c>
      <c r="BE903" s="217">
        <f>IF(N903="základní",J903,0)</f>
        <v>0</v>
      </c>
      <c r="BF903" s="217">
        <f>IF(N903="snížená",J903,0)</f>
        <v>0</v>
      </c>
      <c r="BG903" s="217">
        <f>IF(N903="zákl. přenesená",J903,0)</f>
        <v>0</v>
      </c>
      <c r="BH903" s="217">
        <f>IF(N903="sníž. přenesená",J903,0)</f>
        <v>0</v>
      </c>
      <c r="BI903" s="217">
        <f>IF(N903="nulová",J903,0)</f>
        <v>0</v>
      </c>
      <c r="BJ903" s="13" t="s">
        <v>85</v>
      </c>
      <c r="BK903" s="217">
        <f>ROUND(I903*H903,2)</f>
        <v>0</v>
      </c>
      <c r="BL903" s="13" t="s">
        <v>136</v>
      </c>
      <c r="BM903" s="216" t="s">
        <v>1836</v>
      </c>
    </row>
    <row r="904" s="2" customFormat="1">
      <c r="A904" s="34"/>
      <c r="B904" s="35"/>
      <c r="C904" s="36"/>
      <c r="D904" s="218" t="s">
        <v>137</v>
      </c>
      <c r="E904" s="36"/>
      <c r="F904" s="219" t="s">
        <v>1837</v>
      </c>
      <c r="G904" s="36"/>
      <c r="H904" s="36"/>
      <c r="I904" s="220"/>
      <c r="J904" s="36"/>
      <c r="K904" s="36"/>
      <c r="L904" s="40"/>
      <c r="M904" s="221"/>
      <c r="N904" s="222"/>
      <c r="O904" s="87"/>
      <c r="P904" s="87"/>
      <c r="Q904" s="87"/>
      <c r="R904" s="87"/>
      <c r="S904" s="87"/>
      <c r="T904" s="88"/>
      <c r="U904" s="34"/>
      <c r="V904" s="34"/>
      <c r="W904" s="34"/>
      <c r="X904" s="34"/>
      <c r="Y904" s="34"/>
      <c r="Z904" s="34"/>
      <c r="AA904" s="34"/>
      <c r="AB904" s="34"/>
      <c r="AC904" s="34"/>
      <c r="AD904" s="34"/>
      <c r="AE904" s="34"/>
      <c r="AT904" s="13" t="s">
        <v>137</v>
      </c>
      <c r="AU904" s="13" t="s">
        <v>85</v>
      </c>
    </row>
    <row r="905" s="2" customFormat="1" ht="55.5" customHeight="1">
      <c r="A905" s="34"/>
      <c r="B905" s="35"/>
      <c r="C905" s="203" t="s">
        <v>1838</v>
      </c>
      <c r="D905" s="203" t="s">
        <v>131</v>
      </c>
      <c r="E905" s="204" t="s">
        <v>1839</v>
      </c>
      <c r="F905" s="205" t="s">
        <v>1840</v>
      </c>
      <c r="G905" s="206" t="s">
        <v>134</v>
      </c>
      <c r="H905" s="207">
        <v>0.10000000000000001</v>
      </c>
      <c r="I905" s="208"/>
      <c r="J905" s="209">
        <f>ROUND(I905*H905,2)</f>
        <v>0</v>
      </c>
      <c r="K905" s="210"/>
      <c r="L905" s="211"/>
      <c r="M905" s="212" t="s">
        <v>1</v>
      </c>
      <c r="N905" s="213" t="s">
        <v>42</v>
      </c>
      <c r="O905" s="87"/>
      <c r="P905" s="214">
        <f>O905*H905</f>
        <v>0</v>
      </c>
      <c r="Q905" s="214">
        <v>0</v>
      </c>
      <c r="R905" s="214">
        <f>Q905*H905</f>
        <v>0</v>
      </c>
      <c r="S905" s="214">
        <v>0</v>
      </c>
      <c r="T905" s="215">
        <f>S905*H905</f>
        <v>0</v>
      </c>
      <c r="U905" s="34"/>
      <c r="V905" s="34"/>
      <c r="W905" s="34"/>
      <c r="X905" s="34"/>
      <c r="Y905" s="34"/>
      <c r="Z905" s="34"/>
      <c r="AA905" s="34"/>
      <c r="AB905" s="34"/>
      <c r="AC905" s="34"/>
      <c r="AD905" s="34"/>
      <c r="AE905" s="34"/>
      <c r="AR905" s="216" t="s">
        <v>135</v>
      </c>
      <c r="AT905" s="216" t="s">
        <v>131</v>
      </c>
      <c r="AU905" s="216" t="s">
        <v>85</v>
      </c>
      <c r="AY905" s="13" t="s">
        <v>130</v>
      </c>
      <c r="BE905" s="217">
        <f>IF(N905="základní",J905,0)</f>
        <v>0</v>
      </c>
      <c r="BF905" s="217">
        <f>IF(N905="snížená",J905,0)</f>
        <v>0</v>
      </c>
      <c r="BG905" s="217">
        <f>IF(N905="zákl. přenesená",J905,0)</f>
        <v>0</v>
      </c>
      <c r="BH905" s="217">
        <f>IF(N905="sníž. přenesená",J905,0)</f>
        <v>0</v>
      </c>
      <c r="BI905" s="217">
        <f>IF(N905="nulová",J905,0)</f>
        <v>0</v>
      </c>
      <c r="BJ905" s="13" t="s">
        <v>85</v>
      </c>
      <c r="BK905" s="217">
        <f>ROUND(I905*H905,2)</f>
        <v>0</v>
      </c>
      <c r="BL905" s="13" t="s">
        <v>136</v>
      </c>
      <c r="BM905" s="216" t="s">
        <v>1841</v>
      </c>
    </row>
    <row r="906" s="2" customFormat="1">
      <c r="A906" s="34"/>
      <c r="B906" s="35"/>
      <c r="C906" s="36"/>
      <c r="D906" s="218" t="s">
        <v>137</v>
      </c>
      <c r="E906" s="36"/>
      <c r="F906" s="219" t="s">
        <v>1842</v>
      </c>
      <c r="G906" s="36"/>
      <c r="H906" s="36"/>
      <c r="I906" s="220"/>
      <c r="J906" s="36"/>
      <c r="K906" s="36"/>
      <c r="L906" s="40"/>
      <c r="M906" s="221"/>
      <c r="N906" s="222"/>
      <c r="O906" s="87"/>
      <c r="P906" s="87"/>
      <c r="Q906" s="87"/>
      <c r="R906" s="87"/>
      <c r="S906" s="87"/>
      <c r="T906" s="88"/>
      <c r="U906" s="34"/>
      <c r="V906" s="34"/>
      <c r="W906" s="34"/>
      <c r="X906" s="34"/>
      <c r="Y906" s="34"/>
      <c r="Z906" s="34"/>
      <c r="AA906" s="34"/>
      <c r="AB906" s="34"/>
      <c r="AC906" s="34"/>
      <c r="AD906" s="34"/>
      <c r="AE906" s="34"/>
      <c r="AT906" s="13" t="s">
        <v>137</v>
      </c>
      <c r="AU906" s="13" t="s">
        <v>85</v>
      </c>
    </row>
    <row r="907" s="2" customFormat="1" ht="55.5" customHeight="1">
      <c r="A907" s="34"/>
      <c r="B907" s="35"/>
      <c r="C907" s="203" t="s">
        <v>953</v>
      </c>
      <c r="D907" s="203" t="s">
        <v>131</v>
      </c>
      <c r="E907" s="204" t="s">
        <v>1843</v>
      </c>
      <c r="F907" s="205" t="s">
        <v>1844</v>
      </c>
      <c r="G907" s="206" t="s">
        <v>134</v>
      </c>
      <c r="H907" s="207">
        <v>0.10000000000000001</v>
      </c>
      <c r="I907" s="208"/>
      <c r="J907" s="209">
        <f>ROUND(I907*H907,2)</f>
        <v>0</v>
      </c>
      <c r="K907" s="210"/>
      <c r="L907" s="211"/>
      <c r="M907" s="212" t="s">
        <v>1</v>
      </c>
      <c r="N907" s="213" t="s">
        <v>42</v>
      </c>
      <c r="O907" s="87"/>
      <c r="P907" s="214">
        <f>O907*H907</f>
        <v>0</v>
      </c>
      <c r="Q907" s="214">
        <v>0</v>
      </c>
      <c r="R907" s="214">
        <f>Q907*H907</f>
        <v>0</v>
      </c>
      <c r="S907" s="214">
        <v>0</v>
      </c>
      <c r="T907" s="215">
        <f>S907*H907</f>
        <v>0</v>
      </c>
      <c r="U907" s="34"/>
      <c r="V907" s="34"/>
      <c r="W907" s="34"/>
      <c r="X907" s="34"/>
      <c r="Y907" s="34"/>
      <c r="Z907" s="34"/>
      <c r="AA907" s="34"/>
      <c r="AB907" s="34"/>
      <c r="AC907" s="34"/>
      <c r="AD907" s="34"/>
      <c r="AE907" s="34"/>
      <c r="AR907" s="216" t="s">
        <v>135</v>
      </c>
      <c r="AT907" s="216" t="s">
        <v>131</v>
      </c>
      <c r="AU907" s="216" t="s">
        <v>85</v>
      </c>
      <c r="AY907" s="13" t="s">
        <v>130</v>
      </c>
      <c r="BE907" s="217">
        <f>IF(N907="základní",J907,0)</f>
        <v>0</v>
      </c>
      <c r="BF907" s="217">
        <f>IF(N907="snížená",J907,0)</f>
        <v>0</v>
      </c>
      <c r="BG907" s="217">
        <f>IF(N907="zákl. přenesená",J907,0)</f>
        <v>0</v>
      </c>
      <c r="BH907" s="217">
        <f>IF(N907="sníž. přenesená",J907,0)</f>
        <v>0</v>
      </c>
      <c r="BI907" s="217">
        <f>IF(N907="nulová",J907,0)</f>
        <v>0</v>
      </c>
      <c r="BJ907" s="13" t="s">
        <v>85</v>
      </c>
      <c r="BK907" s="217">
        <f>ROUND(I907*H907,2)</f>
        <v>0</v>
      </c>
      <c r="BL907" s="13" t="s">
        <v>136</v>
      </c>
      <c r="BM907" s="216" t="s">
        <v>1845</v>
      </c>
    </row>
    <row r="908" s="2" customFormat="1">
      <c r="A908" s="34"/>
      <c r="B908" s="35"/>
      <c r="C908" s="36"/>
      <c r="D908" s="218" t="s">
        <v>137</v>
      </c>
      <c r="E908" s="36"/>
      <c r="F908" s="219" t="s">
        <v>1846</v>
      </c>
      <c r="G908" s="36"/>
      <c r="H908" s="36"/>
      <c r="I908" s="220"/>
      <c r="J908" s="36"/>
      <c r="K908" s="36"/>
      <c r="L908" s="40"/>
      <c r="M908" s="221"/>
      <c r="N908" s="222"/>
      <c r="O908" s="87"/>
      <c r="P908" s="87"/>
      <c r="Q908" s="87"/>
      <c r="R908" s="87"/>
      <c r="S908" s="87"/>
      <c r="T908" s="88"/>
      <c r="U908" s="34"/>
      <c r="V908" s="34"/>
      <c r="W908" s="34"/>
      <c r="X908" s="34"/>
      <c r="Y908" s="34"/>
      <c r="Z908" s="34"/>
      <c r="AA908" s="34"/>
      <c r="AB908" s="34"/>
      <c r="AC908" s="34"/>
      <c r="AD908" s="34"/>
      <c r="AE908" s="34"/>
      <c r="AT908" s="13" t="s">
        <v>137</v>
      </c>
      <c r="AU908" s="13" t="s">
        <v>85</v>
      </c>
    </row>
    <row r="909" s="2" customFormat="1" ht="37.8" customHeight="1">
      <c r="A909" s="34"/>
      <c r="B909" s="35"/>
      <c r="C909" s="203" t="s">
        <v>1847</v>
      </c>
      <c r="D909" s="203" t="s">
        <v>131</v>
      </c>
      <c r="E909" s="204" t="s">
        <v>1848</v>
      </c>
      <c r="F909" s="205" t="s">
        <v>1849</v>
      </c>
      <c r="G909" s="206" t="s">
        <v>134</v>
      </c>
      <c r="H909" s="207">
        <v>3</v>
      </c>
      <c r="I909" s="208"/>
      <c r="J909" s="209">
        <f>ROUND(I909*H909,2)</f>
        <v>0</v>
      </c>
      <c r="K909" s="210"/>
      <c r="L909" s="211"/>
      <c r="M909" s="212" t="s">
        <v>1</v>
      </c>
      <c r="N909" s="213" t="s">
        <v>42</v>
      </c>
      <c r="O909" s="87"/>
      <c r="P909" s="214">
        <f>O909*H909</f>
        <v>0</v>
      </c>
      <c r="Q909" s="214">
        <v>0</v>
      </c>
      <c r="R909" s="214">
        <f>Q909*H909</f>
        <v>0</v>
      </c>
      <c r="S909" s="214">
        <v>0</v>
      </c>
      <c r="T909" s="215">
        <f>S909*H909</f>
        <v>0</v>
      </c>
      <c r="U909" s="34"/>
      <c r="V909" s="34"/>
      <c r="W909" s="34"/>
      <c r="X909" s="34"/>
      <c r="Y909" s="34"/>
      <c r="Z909" s="34"/>
      <c r="AA909" s="34"/>
      <c r="AB909" s="34"/>
      <c r="AC909" s="34"/>
      <c r="AD909" s="34"/>
      <c r="AE909" s="34"/>
      <c r="AR909" s="216" t="s">
        <v>135</v>
      </c>
      <c r="AT909" s="216" t="s">
        <v>131</v>
      </c>
      <c r="AU909" s="216" t="s">
        <v>85</v>
      </c>
      <c r="AY909" s="13" t="s">
        <v>130</v>
      </c>
      <c r="BE909" s="217">
        <f>IF(N909="základní",J909,0)</f>
        <v>0</v>
      </c>
      <c r="BF909" s="217">
        <f>IF(N909="snížená",J909,0)</f>
        <v>0</v>
      </c>
      <c r="BG909" s="217">
        <f>IF(N909="zákl. přenesená",J909,0)</f>
        <v>0</v>
      </c>
      <c r="BH909" s="217">
        <f>IF(N909="sníž. přenesená",J909,0)</f>
        <v>0</v>
      </c>
      <c r="BI909" s="217">
        <f>IF(N909="nulová",J909,0)</f>
        <v>0</v>
      </c>
      <c r="BJ909" s="13" t="s">
        <v>85</v>
      </c>
      <c r="BK909" s="217">
        <f>ROUND(I909*H909,2)</f>
        <v>0</v>
      </c>
      <c r="BL909" s="13" t="s">
        <v>136</v>
      </c>
      <c r="BM909" s="216" t="s">
        <v>1850</v>
      </c>
    </row>
    <row r="910" s="2" customFormat="1">
      <c r="A910" s="34"/>
      <c r="B910" s="35"/>
      <c r="C910" s="36"/>
      <c r="D910" s="218" t="s">
        <v>137</v>
      </c>
      <c r="E910" s="36"/>
      <c r="F910" s="219" t="s">
        <v>1851</v>
      </c>
      <c r="G910" s="36"/>
      <c r="H910" s="36"/>
      <c r="I910" s="220"/>
      <c r="J910" s="36"/>
      <c r="K910" s="36"/>
      <c r="L910" s="40"/>
      <c r="M910" s="221"/>
      <c r="N910" s="222"/>
      <c r="O910" s="87"/>
      <c r="P910" s="87"/>
      <c r="Q910" s="87"/>
      <c r="R910" s="87"/>
      <c r="S910" s="87"/>
      <c r="T910" s="88"/>
      <c r="U910" s="34"/>
      <c r="V910" s="34"/>
      <c r="W910" s="34"/>
      <c r="X910" s="34"/>
      <c r="Y910" s="34"/>
      <c r="Z910" s="34"/>
      <c r="AA910" s="34"/>
      <c r="AB910" s="34"/>
      <c r="AC910" s="34"/>
      <c r="AD910" s="34"/>
      <c r="AE910" s="34"/>
      <c r="AT910" s="13" t="s">
        <v>137</v>
      </c>
      <c r="AU910" s="13" t="s">
        <v>85</v>
      </c>
    </row>
    <row r="911" s="2" customFormat="1" ht="66.75" customHeight="1">
      <c r="A911" s="34"/>
      <c r="B911" s="35"/>
      <c r="C911" s="203" t="s">
        <v>957</v>
      </c>
      <c r="D911" s="203" t="s">
        <v>131</v>
      </c>
      <c r="E911" s="204" t="s">
        <v>1852</v>
      </c>
      <c r="F911" s="205" t="s">
        <v>1853</v>
      </c>
      <c r="G911" s="206" t="s">
        <v>134</v>
      </c>
      <c r="H911" s="207">
        <v>2</v>
      </c>
      <c r="I911" s="208"/>
      <c r="J911" s="209">
        <f>ROUND(I911*H911,2)</f>
        <v>0</v>
      </c>
      <c r="K911" s="210"/>
      <c r="L911" s="211"/>
      <c r="M911" s="212" t="s">
        <v>1</v>
      </c>
      <c r="N911" s="213" t="s">
        <v>42</v>
      </c>
      <c r="O911" s="87"/>
      <c r="P911" s="214">
        <f>O911*H911</f>
        <v>0</v>
      </c>
      <c r="Q911" s="214">
        <v>0</v>
      </c>
      <c r="R911" s="214">
        <f>Q911*H911</f>
        <v>0</v>
      </c>
      <c r="S911" s="214">
        <v>0</v>
      </c>
      <c r="T911" s="215">
        <f>S911*H911</f>
        <v>0</v>
      </c>
      <c r="U911" s="34"/>
      <c r="V911" s="34"/>
      <c r="W911" s="34"/>
      <c r="X911" s="34"/>
      <c r="Y911" s="34"/>
      <c r="Z911" s="34"/>
      <c r="AA911" s="34"/>
      <c r="AB911" s="34"/>
      <c r="AC911" s="34"/>
      <c r="AD911" s="34"/>
      <c r="AE911" s="34"/>
      <c r="AR911" s="216" t="s">
        <v>135</v>
      </c>
      <c r="AT911" s="216" t="s">
        <v>131</v>
      </c>
      <c r="AU911" s="216" t="s">
        <v>85</v>
      </c>
      <c r="AY911" s="13" t="s">
        <v>130</v>
      </c>
      <c r="BE911" s="217">
        <f>IF(N911="základní",J911,0)</f>
        <v>0</v>
      </c>
      <c r="BF911" s="217">
        <f>IF(N911="snížená",J911,0)</f>
        <v>0</v>
      </c>
      <c r="BG911" s="217">
        <f>IF(N911="zákl. přenesená",J911,0)</f>
        <v>0</v>
      </c>
      <c r="BH911" s="217">
        <f>IF(N911="sníž. přenesená",J911,0)</f>
        <v>0</v>
      </c>
      <c r="BI911" s="217">
        <f>IF(N911="nulová",J911,0)</f>
        <v>0</v>
      </c>
      <c r="BJ911" s="13" t="s">
        <v>85</v>
      </c>
      <c r="BK911" s="217">
        <f>ROUND(I911*H911,2)</f>
        <v>0</v>
      </c>
      <c r="BL911" s="13" t="s">
        <v>136</v>
      </c>
      <c r="BM911" s="216" t="s">
        <v>1854</v>
      </c>
    </row>
    <row r="912" s="2" customFormat="1">
      <c r="A912" s="34"/>
      <c r="B912" s="35"/>
      <c r="C912" s="36"/>
      <c r="D912" s="218" t="s">
        <v>137</v>
      </c>
      <c r="E912" s="36"/>
      <c r="F912" s="219" t="s">
        <v>1855</v>
      </c>
      <c r="G912" s="36"/>
      <c r="H912" s="36"/>
      <c r="I912" s="220"/>
      <c r="J912" s="36"/>
      <c r="K912" s="36"/>
      <c r="L912" s="40"/>
      <c r="M912" s="221"/>
      <c r="N912" s="222"/>
      <c r="O912" s="87"/>
      <c r="P912" s="87"/>
      <c r="Q912" s="87"/>
      <c r="R912" s="87"/>
      <c r="S912" s="87"/>
      <c r="T912" s="88"/>
      <c r="U912" s="34"/>
      <c r="V912" s="34"/>
      <c r="W912" s="34"/>
      <c r="X912" s="34"/>
      <c r="Y912" s="34"/>
      <c r="Z912" s="34"/>
      <c r="AA912" s="34"/>
      <c r="AB912" s="34"/>
      <c r="AC912" s="34"/>
      <c r="AD912" s="34"/>
      <c r="AE912" s="34"/>
      <c r="AT912" s="13" t="s">
        <v>137</v>
      </c>
      <c r="AU912" s="13" t="s">
        <v>85</v>
      </c>
    </row>
    <row r="913" s="2" customFormat="1" ht="44.25" customHeight="1">
      <c r="A913" s="34"/>
      <c r="B913" s="35"/>
      <c r="C913" s="203" t="s">
        <v>1856</v>
      </c>
      <c r="D913" s="203" t="s">
        <v>131</v>
      </c>
      <c r="E913" s="204" t="s">
        <v>1857</v>
      </c>
      <c r="F913" s="205" t="s">
        <v>1858</v>
      </c>
      <c r="G913" s="206" t="s">
        <v>134</v>
      </c>
      <c r="H913" s="207">
        <v>2</v>
      </c>
      <c r="I913" s="208"/>
      <c r="J913" s="209">
        <f>ROUND(I913*H913,2)</f>
        <v>0</v>
      </c>
      <c r="K913" s="210"/>
      <c r="L913" s="211"/>
      <c r="M913" s="212" t="s">
        <v>1</v>
      </c>
      <c r="N913" s="213" t="s">
        <v>42</v>
      </c>
      <c r="O913" s="87"/>
      <c r="P913" s="214">
        <f>O913*H913</f>
        <v>0</v>
      </c>
      <c r="Q913" s="214">
        <v>0</v>
      </c>
      <c r="R913" s="214">
        <f>Q913*H913</f>
        <v>0</v>
      </c>
      <c r="S913" s="214">
        <v>0</v>
      </c>
      <c r="T913" s="215">
        <f>S913*H913</f>
        <v>0</v>
      </c>
      <c r="U913" s="34"/>
      <c r="V913" s="34"/>
      <c r="W913" s="34"/>
      <c r="X913" s="34"/>
      <c r="Y913" s="34"/>
      <c r="Z913" s="34"/>
      <c r="AA913" s="34"/>
      <c r="AB913" s="34"/>
      <c r="AC913" s="34"/>
      <c r="AD913" s="34"/>
      <c r="AE913" s="34"/>
      <c r="AR913" s="216" t="s">
        <v>135</v>
      </c>
      <c r="AT913" s="216" t="s">
        <v>131</v>
      </c>
      <c r="AU913" s="216" t="s">
        <v>85</v>
      </c>
      <c r="AY913" s="13" t="s">
        <v>130</v>
      </c>
      <c r="BE913" s="217">
        <f>IF(N913="základní",J913,0)</f>
        <v>0</v>
      </c>
      <c r="BF913" s="217">
        <f>IF(N913="snížená",J913,0)</f>
        <v>0</v>
      </c>
      <c r="BG913" s="217">
        <f>IF(N913="zákl. přenesená",J913,0)</f>
        <v>0</v>
      </c>
      <c r="BH913" s="217">
        <f>IF(N913="sníž. přenesená",J913,0)</f>
        <v>0</v>
      </c>
      <c r="BI913" s="217">
        <f>IF(N913="nulová",J913,0)</f>
        <v>0</v>
      </c>
      <c r="BJ913" s="13" t="s">
        <v>85</v>
      </c>
      <c r="BK913" s="217">
        <f>ROUND(I913*H913,2)</f>
        <v>0</v>
      </c>
      <c r="BL913" s="13" t="s">
        <v>136</v>
      </c>
      <c r="BM913" s="216" t="s">
        <v>1859</v>
      </c>
    </row>
    <row r="914" s="2" customFormat="1">
      <c r="A914" s="34"/>
      <c r="B914" s="35"/>
      <c r="C914" s="36"/>
      <c r="D914" s="218" t="s">
        <v>137</v>
      </c>
      <c r="E914" s="36"/>
      <c r="F914" s="219" t="s">
        <v>1860</v>
      </c>
      <c r="G914" s="36"/>
      <c r="H914" s="36"/>
      <c r="I914" s="220"/>
      <c r="J914" s="36"/>
      <c r="K914" s="36"/>
      <c r="L914" s="40"/>
      <c r="M914" s="221"/>
      <c r="N914" s="222"/>
      <c r="O914" s="87"/>
      <c r="P914" s="87"/>
      <c r="Q914" s="87"/>
      <c r="R914" s="87"/>
      <c r="S914" s="87"/>
      <c r="T914" s="88"/>
      <c r="U914" s="34"/>
      <c r="V914" s="34"/>
      <c r="W914" s="34"/>
      <c r="X914" s="34"/>
      <c r="Y914" s="34"/>
      <c r="Z914" s="34"/>
      <c r="AA914" s="34"/>
      <c r="AB914" s="34"/>
      <c r="AC914" s="34"/>
      <c r="AD914" s="34"/>
      <c r="AE914" s="34"/>
      <c r="AT914" s="13" t="s">
        <v>137</v>
      </c>
      <c r="AU914" s="13" t="s">
        <v>85</v>
      </c>
    </row>
    <row r="915" s="2" customFormat="1" ht="16.5" customHeight="1">
      <c r="A915" s="34"/>
      <c r="B915" s="35"/>
      <c r="C915" s="203" t="s">
        <v>962</v>
      </c>
      <c r="D915" s="203" t="s">
        <v>131</v>
      </c>
      <c r="E915" s="204" t="s">
        <v>1861</v>
      </c>
      <c r="F915" s="205" t="s">
        <v>1862</v>
      </c>
      <c r="G915" s="206" t="s">
        <v>134</v>
      </c>
      <c r="H915" s="207">
        <v>5</v>
      </c>
      <c r="I915" s="208"/>
      <c r="J915" s="209">
        <f>ROUND(I915*H915,2)</f>
        <v>0</v>
      </c>
      <c r="K915" s="210"/>
      <c r="L915" s="211"/>
      <c r="M915" s="212" t="s">
        <v>1</v>
      </c>
      <c r="N915" s="213" t="s">
        <v>42</v>
      </c>
      <c r="O915" s="87"/>
      <c r="P915" s="214">
        <f>O915*H915</f>
        <v>0</v>
      </c>
      <c r="Q915" s="214">
        <v>0</v>
      </c>
      <c r="R915" s="214">
        <f>Q915*H915</f>
        <v>0</v>
      </c>
      <c r="S915" s="214">
        <v>0</v>
      </c>
      <c r="T915" s="215">
        <f>S915*H915</f>
        <v>0</v>
      </c>
      <c r="U915" s="34"/>
      <c r="V915" s="34"/>
      <c r="W915" s="34"/>
      <c r="X915" s="34"/>
      <c r="Y915" s="34"/>
      <c r="Z915" s="34"/>
      <c r="AA915" s="34"/>
      <c r="AB915" s="34"/>
      <c r="AC915" s="34"/>
      <c r="AD915" s="34"/>
      <c r="AE915" s="34"/>
      <c r="AR915" s="216" t="s">
        <v>135</v>
      </c>
      <c r="AT915" s="216" t="s">
        <v>131</v>
      </c>
      <c r="AU915" s="216" t="s">
        <v>85</v>
      </c>
      <c r="AY915" s="13" t="s">
        <v>130</v>
      </c>
      <c r="BE915" s="217">
        <f>IF(N915="základní",J915,0)</f>
        <v>0</v>
      </c>
      <c r="BF915" s="217">
        <f>IF(N915="snížená",J915,0)</f>
        <v>0</v>
      </c>
      <c r="BG915" s="217">
        <f>IF(N915="zákl. přenesená",J915,0)</f>
        <v>0</v>
      </c>
      <c r="BH915" s="217">
        <f>IF(N915="sníž. přenesená",J915,0)</f>
        <v>0</v>
      </c>
      <c r="BI915" s="217">
        <f>IF(N915="nulová",J915,0)</f>
        <v>0</v>
      </c>
      <c r="BJ915" s="13" t="s">
        <v>85</v>
      </c>
      <c r="BK915" s="217">
        <f>ROUND(I915*H915,2)</f>
        <v>0</v>
      </c>
      <c r="BL915" s="13" t="s">
        <v>136</v>
      </c>
      <c r="BM915" s="216" t="s">
        <v>1863</v>
      </c>
    </row>
    <row r="916" s="2" customFormat="1">
      <c r="A916" s="34"/>
      <c r="B916" s="35"/>
      <c r="C916" s="36"/>
      <c r="D916" s="218" t="s">
        <v>137</v>
      </c>
      <c r="E916" s="36"/>
      <c r="F916" s="219" t="s">
        <v>1864</v>
      </c>
      <c r="G916" s="36"/>
      <c r="H916" s="36"/>
      <c r="I916" s="220"/>
      <c r="J916" s="36"/>
      <c r="K916" s="36"/>
      <c r="L916" s="40"/>
      <c r="M916" s="221"/>
      <c r="N916" s="222"/>
      <c r="O916" s="87"/>
      <c r="P916" s="87"/>
      <c r="Q916" s="87"/>
      <c r="R916" s="87"/>
      <c r="S916" s="87"/>
      <c r="T916" s="88"/>
      <c r="U916" s="34"/>
      <c r="V916" s="34"/>
      <c r="W916" s="34"/>
      <c r="X916" s="34"/>
      <c r="Y916" s="34"/>
      <c r="Z916" s="34"/>
      <c r="AA916" s="34"/>
      <c r="AB916" s="34"/>
      <c r="AC916" s="34"/>
      <c r="AD916" s="34"/>
      <c r="AE916" s="34"/>
      <c r="AT916" s="13" t="s">
        <v>137</v>
      </c>
      <c r="AU916" s="13" t="s">
        <v>85</v>
      </c>
    </row>
    <row r="917" s="2" customFormat="1" ht="16.5" customHeight="1">
      <c r="A917" s="34"/>
      <c r="B917" s="35"/>
      <c r="C917" s="203" t="s">
        <v>1865</v>
      </c>
      <c r="D917" s="203" t="s">
        <v>131</v>
      </c>
      <c r="E917" s="204" t="s">
        <v>1866</v>
      </c>
      <c r="F917" s="205" t="s">
        <v>1867</v>
      </c>
      <c r="G917" s="206" t="s">
        <v>134</v>
      </c>
      <c r="H917" s="207">
        <v>5</v>
      </c>
      <c r="I917" s="208"/>
      <c r="J917" s="209">
        <f>ROUND(I917*H917,2)</f>
        <v>0</v>
      </c>
      <c r="K917" s="210"/>
      <c r="L917" s="211"/>
      <c r="M917" s="212" t="s">
        <v>1</v>
      </c>
      <c r="N917" s="213" t="s">
        <v>42</v>
      </c>
      <c r="O917" s="87"/>
      <c r="P917" s="214">
        <f>O917*H917</f>
        <v>0</v>
      </c>
      <c r="Q917" s="214">
        <v>0</v>
      </c>
      <c r="R917" s="214">
        <f>Q917*H917</f>
        <v>0</v>
      </c>
      <c r="S917" s="214">
        <v>0</v>
      </c>
      <c r="T917" s="215">
        <f>S917*H917</f>
        <v>0</v>
      </c>
      <c r="U917" s="34"/>
      <c r="V917" s="34"/>
      <c r="W917" s="34"/>
      <c r="X917" s="34"/>
      <c r="Y917" s="34"/>
      <c r="Z917" s="34"/>
      <c r="AA917" s="34"/>
      <c r="AB917" s="34"/>
      <c r="AC917" s="34"/>
      <c r="AD917" s="34"/>
      <c r="AE917" s="34"/>
      <c r="AR917" s="216" t="s">
        <v>135</v>
      </c>
      <c r="AT917" s="216" t="s">
        <v>131</v>
      </c>
      <c r="AU917" s="216" t="s">
        <v>85</v>
      </c>
      <c r="AY917" s="13" t="s">
        <v>130</v>
      </c>
      <c r="BE917" s="217">
        <f>IF(N917="základní",J917,0)</f>
        <v>0</v>
      </c>
      <c r="BF917" s="217">
        <f>IF(N917="snížená",J917,0)</f>
        <v>0</v>
      </c>
      <c r="BG917" s="217">
        <f>IF(N917="zákl. přenesená",J917,0)</f>
        <v>0</v>
      </c>
      <c r="BH917" s="217">
        <f>IF(N917="sníž. přenesená",J917,0)</f>
        <v>0</v>
      </c>
      <c r="BI917" s="217">
        <f>IF(N917="nulová",J917,0)</f>
        <v>0</v>
      </c>
      <c r="BJ917" s="13" t="s">
        <v>85</v>
      </c>
      <c r="BK917" s="217">
        <f>ROUND(I917*H917,2)</f>
        <v>0</v>
      </c>
      <c r="BL917" s="13" t="s">
        <v>136</v>
      </c>
      <c r="BM917" s="216" t="s">
        <v>1868</v>
      </c>
    </row>
    <row r="918" s="2" customFormat="1">
      <c r="A918" s="34"/>
      <c r="B918" s="35"/>
      <c r="C918" s="36"/>
      <c r="D918" s="218" t="s">
        <v>137</v>
      </c>
      <c r="E918" s="36"/>
      <c r="F918" s="219" t="s">
        <v>1869</v>
      </c>
      <c r="G918" s="36"/>
      <c r="H918" s="36"/>
      <c r="I918" s="220"/>
      <c r="J918" s="36"/>
      <c r="K918" s="36"/>
      <c r="L918" s="40"/>
      <c r="M918" s="221"/>
      <c r="N918" s="222"/>
      <c r="O918" s="87"/>
      <c r="P918" s="87"/>
      <c r="Q918" s="87"/>
      <c r="R918" s="87"/>
      <c r="S918" s="87"/>
      <c r="T918" s="88"/>
      <c r="U918" s="34"/>
      <c r="V918" s="34"/>
      <c r="W918" s="34"/>
      <c r="X918" s="34"/>
      <c r="Y918" s="34"/>
      <c r="Z918" s="34"/>
      <c r="AA918" s="34"/>
      <c r="AB918" s="34"/>
      <c r="AC918" s="34"/>
      <c r="AD918" s="34"/>
      <c r="AE918" s="34"/>
      <c r="AT918" s="13" t="s">
        <v>137</v>
      </c>
      <c r="AU918" s="13" t="s">
        <v>85</v>
      </c>
    </row>
    <row r="919" s="2" customFormat="1" ht="16.5" customHeight="1">
      <c r="A919" s="34"/>
      <c r="B919" s="35"/>
      <c r="C919" s="203" t="s">
        <v>966</v>
      </c>
      <c r="D919" s="203" t="s">
        <v>131</v>
      </c>
      <c r="E919" s="204" t="s">
        <v>1870</v>
      </c>
      <c r="F919" s="205" t="s">
        <v>1871</v>
      </c>
      <c r="G919" s="206" t="s">
        <v>134</v>
      </c>
      <c r="H919" s="207">
        <v>5</v>
      </c>
      <c r="I919" s="208"/>
      <c r="J919" s="209">
        <f>ROUND(I919*H919,2)</f>
        <v>0</v>
      </c>
      <c r="K919" s="210"/>
      <c r="L919" s="211"/>
      <c r="M919" s="212" t="s">
        <v>1</v>
      </c>
      <c r="N919" s="213" t="s">
        <v>42</v>
      </c>
      <c r="O919" s="87"/>
      <c r="P919" s="214">
        <f>O919*H919</f>
        <v>0</v>
      </c>
      <c r="Q919" s="214">
        <v>0</v>
      </c>
      <c r="R919" s="214">
        <f>Q919*H919</f>
        <v>0</v>
      </c>
      <c r="S919" s="214">
        <v>0</v>
      </c>
      <c r="T919" s="215">
        <f>S919*H919</f>
        <v>0</v>
      </c>
      <c r="U919" s="34"/>
      <c r="V919" s="34"/>
      <c r="W919" s="34"/>
      <c r="X919" s="34"/>
      <c r="Y919" s="34"/>
      <c r="Z919" s="34"/>
      <c r="AA919" s="34"/>
      <c r="AB919" s="34"/>
      <c r="AC919" s="34"/>
      <c r="AD919" s="34"/>
      <c r="AE919" s="34"/>
      <c r="AR919" s="216" t="s">
        <v>135</v>
      </c>
      <c r="AT919" s="216" t="s">
        <v>131</v>
      </c>
      <c r="AU919" s="216" t="s">
        <v>85</v>
      </c>
      <c r="AY919" s="13" t="s">
        <v>130</v>
      </c>
      <c r="BE919" s="217">
        <f>IF(N919="základní",J919,0)</f>
        <v>0</v>
      </c>
      <c r="BF919" s="217">
        <f>IF(N919="snížená",J919,0)</f>
        <v>0</v>
      </c>
      <c r="BG919" s="217">
        <f>IF(N919="zákl. přenesená",J919,0)</f>
        <v>0</v>
      </c>
      <c r="BH919" s="217">
        <f>IF(N919="sníž. přenesená",J919,0)</f>
        <v>0</v>
      </c>
      <c r="BI919" s="217">
        <f>IF(N919="nulová",J919,0)</f>
        <v>0</v>
      </c>
      <c r="BJ919" s="13" t="s">
        <v>85</v>
      </c>
      <c r="BK919" s="217">
        <f>ROUND(I919*H919,2)</f>
        <v>0</v>
      </c>
      <c r="BL919" s="13" t="s">
        <v>136</v>
      </c>
      <c r="BM919" s="216" t="s">
        <v>1872</v>
      </c>
    </row>
    <row r="920" s="2" customFormat="1">
      <c r="A920" s="34"/>
      <c r="B920" s="35"/>
      <c r="C920" s="36"/>
      <c r="D920" s="218" t="s">
        <v>137</v>
      </c>
      <c r="E920" s="36"/>
      <c r="F920" s="219" t="s">
        <v>1873</v>
      </c>
      <c r="G920" s="36"/>
      <c r="H920" s="36"/>
      <c r="I920" s="220"/>
      <c r="J920" s="36"/>
      <c r="K920" s="36"/>
      <c r="L920" s="40"/>
      <c r="M920" s="221"/>
      <c r="N920" s="222"/>
      <c r="O920" s="87"/>
      <c r="P920" s="87"/>
      <c r="Q920" s="87"/>
      <c r="R920" s="87"/>
      <c r="S920" s="87"/>
      <c r="T920" s="88"/>
      <c r="U920" s="34"/>
      <c r="V920" s="34"/>
      <c r="W920" s="34"/>
      <c r="X920" s="34"/>
      <c r="Y920" s="34"/>
      <c r="Z920" s="34"/>
      <c r="AA920" s="34"/>
      <c r="AB920" s="34"/>
      <c r="AC920" s="34"/>
      <c r="AD920" s="34"/>
      <c r="AE920" s="34"/>
      <c r="AT920" s="13" t="s">
        <v>137</v>
      </c>
      <c r="AU920" s="13" t="s">
        <v>85</v>
      </c>
    </row>
    <row r="921" s="2" customFormat="1" ht="16.5" customHeight="1">
      <c r="A921" s="34"/>
      <c r="B921" s="35"/>
      <c r="C921" s="203" t="s">
        <v>1874</v>
      </c>
      <c r="D921" s="203" t="s">
        <v>131</v>
      </c>
      <c r="E921" s="204" t="s">
        <v>1875</v>
      </c>
      <c r="F921" s="205" t="s">
        <v>1876</v>
      </c>
      <c r="G921" s="206" t="s">
        <v>134</v>
      </c>
      <c r="H921" s="207">
        <v>5</v>
      </c>
      <c r="I921" s="208"/>
      <c r="J921" s="209">
        <f>ROUND(I921*H921,2)</f>
        <v>0</v>
      </c>
      <c r="K921" s="210"/>
      <c r="L921" s="211"/>
      <c r="M921" s="212" t="s">
        <v>1</v>
      </c>
      <c r="N921" s="213" t="s">
        <v>42</v>
      </c>
      <c r="O921" s="87"/>
      <c r="P921" s="214">
        <f>O921*H921</f>
        <v>0</v>
      </c>
      <c r="Q921" s="214">
        <v>0</v>
      </c>
      <c r="R921" s="214">
        <f>Q921*H921</f>
        <v>0</v>
      </c>
      <c r="S921" s="214">
        <v>0</v>
      </c>
      <c r="T921" s="215">
        <f>S921*H921</f>
        <v>0</v>
      </c>
      <c r="U921" s="34"/>
      <c r="V921" s="34"/>
      <c r="W921" s="34"/>
      <c r="X921" s="34"/>
      <c r="Y921" s="34"/>
      <c r="Z921" s="34"/>
      <c r="AA921" s="34"/>
      <c r="AB921" s="34"/>
      <c r="AC921" s="34"/>
      <c r="AD921" s="34"/>
      <c r="AE921" s="34"/>
      <c r="AR921" s="216" t="s">
        <v>135</v>
      </c>
      <c r="AT921" s="216" t="s">
        <v>131</v>
      </c>
      <c r="AU921" s="216" t="s">
        <v>85</v>
      </c>
      <c r="AY921" s="13" t="s">
        <v>130</v>
      </c>
      <c r="BE921" s="217">
        <f>IF(N921="základní",J921,0)</f>
        <v>0</v>
      </c>
      <c r="BF921" s="217">
        <f>IF(N921="snížená",J921,0)</f>
        <v>0</v>
      </c>
      <c r="BG921" s="217">
        <f>IF(N921="zákl. přenesená",J921,0)</f>
        <v>0</v>
      </c>
      <c r="BH921" s="217">
        <f>IF(N921="sníž. přenesená",J921,0)</f>
        <v>0</v>
      </c>
      <c r="BI921" s="217">
        <f>IF(N921="nulová",J921,0)</f>
        <v>0</v>
      </c>
      <c r="BJ921" s="13" t="s">
        <v>85</v>
      </c>
      <c r="BK921" s="217">
        <f>ROUND(I921*H921,2)</f>
        <v>0</v>
      </c>
      <c r="BL921" s="13" t="s">
        <v>136</v>
      </c>
      <c r="BM921" s="216" t="s">
        <v>1877</v>
      </c>
    </row>
    <row r="922" s="2" customFormat="1">
      <c r="A922" s="34"/>
      <c r="B922" s="35"/>
      <c r="C922" s="36"/>
      <c r="D922" s="218" t="s">
        <v>137</v>
      </c>
      <c r="E922" s="36"/>
      <c r="F922" s="219" t="s">
        <v>1878</v>
      </c>
      <c r="G922" s="36"/>
      <c r="H922" s="36"/>
      <c r="I922" s="220"/>
      <c r="J922" s="36"/>
      <c r="K922" s="36"/>
      <c r="L922" s="40"/>
      <c r="M922" s="221"/>
      <c r="N922" s="222"/>
      <c r="O922" s="87"/>
      <c r="P922" s="87"/>
      <c r="Q922" s="87"/>
      <c r="R922" s="87"/>
      <c r="S922" s="87"/>
      <c r="T922" s="88"/>
      <c r="U922" s="34"/>
      <c r="V922" s="34"/>
      <c r="W922" s="34"/>
      <c r="X922" s="34"/>
      <c r="Y922" s="34"/>
      <c r="Z922" s="34"/>
      <c r="AA922" s="34"/>
      <c r="AB922" s="34"/>
      <c r="AC922" s="34"/>
      <c r="AD922" s="34"/>
      <c r="AE922" s="34"/>
      <c r="AT922" s="13" t="s">
        <v>137</v>
      </c>
      <c r="AU922" s="13" t="s">
        <v>85</v>
      </c>
    </row>
    <row r="923" s="2" customFormat="1" ht="16.5" customHeight="1">
      <c r="A923" s="34"/>
      <c r="B923" s="35"/>
      <c r="C923" s="203" t="s">
        <v>971</v>
      </c>
      <c r="D923" s="203" t="s">
        <v>131</v>
      </c>
      <c r="E923" s="204" t="s">
        <v>1879</v>
      </c>
      <c r="F923" s="205" t="s">
        <v>1880</v>
      </c>
      <c r="G923" s="206" t="s">
        <v>134</v>
      </c>
      <c r="H923" s="207">
        <v>5</v>
      </c>
      <c r="I923" s="208"/>
      <c r="J923" s="209">
        <f>ROUND(I923*H923,2)</f>
        <v>0</v>
      </c>
      <c r="K923" s="210"/>
      <c r="L923" s="211"/>
      <c r="M923" s="212" t="s">
        <v>1</v>
      </c>
      <c r="N923" s="213" t="s">
        <v>42</v>
      </c>
      <c r="O923" s="87"/>
      <c r="P923" s="214">
        <f>O923*H923</f>
        <v>0</v>
      </c>
      <c r="Q923" s="214">
        <v>0</v>
      </c>
      <c r="R923" s="214">
        <f>Q923*H923</f>
        <v>0</v>
      </c>
      <c r="S923" s="214">
        <v>0</v>
      </c>
      <c r="T923" s="215">
        <f>S923*H923</f>
        <v>0</v>
      </c>
      <c r="U923" s="34"/>
      <c r="V923" s="34"/>
      <c r="W923" s="34"/>
      <c r="X923" s="34"/>
      <c r="Y923" s="34"/>
      <c r="Z923" s="34"/>
      <c r="AA923" s="34"/>
      <c r="AB923" s="34"/>
      <c r="AC923" s="34"/>
      <c r="AD923" s="34"/>
      <c r="AE923" s="34"/>
      <c r="AR923" s="216" t="s">
        <v>135</v>
      </c>
      <c r="AT923" s="216" t="s">
        <v>131</v>
      </c>
      <c r="AU923" s="216" t="s">
        <v>85</v>
      </c>
      <c r="AY923" s="13" t="s">
        <v>130</v>
      </c>
      <c r="BE923" s="217">
        <f>IF(N923="základní",J923,0)</f>
        <v>0</v>
      </c>
      <c r="BF923" s="217">
        <f>IF(N923="snížená",J923,0)</f>
        <v>0</v>
      </c>
      <c r="BG923" s="217">
        <f>IF(N923="zákl. přenesená",J923,0)</f>
        <v>0</v>
      </c>
      <c r="BH923" s="217">
        <f>IF(N923="sníž. přenesená",J923,0)</f>
        <v>0</v>
      </c>
      <c r="BI923" s="217">
        <f>IF(N923="nulová",J923,0)</f>
        <v>0</v>
      </c>
      <c r="BJ923" s="13" t="s">
        <v>85</v>
      </c>
      <c r="BK923" s="217">
        <f>ROUND(I923*H923,2)</f>
        <v>0</v>
      </c>
      <c r="BL923" s="13" t="s">
        <v>136</v>
      </c>
      <c r="BM923" s="216" t="s">
        <v>1881</v>
      </c>
    </row>
    <row r="924" s="2" customFormat="1">
      <c r="A924" s="34"/>
      <c r="B924" s="35"/>
      <c r="C924" s="36"/>
      <c r="D924" s="218" t="s">
        <v>137</v>
      </c>
      <c r="E924" s="36"/>
      <c r="F924" s="219" t="s">
        <v>1882</v>
      </c>
      <c r="G924" s="36"/>
      <c r="H924" s="36"/>
      <c r="I924" s="220"/>
      <c r="J924" s="36"/>
      <c r="K924" s="36"/>
      <c r="L924" s="40"/>
      <c r="M924" s="221"/>
      <c r="N924" s="222"/>
      <c r="O924" s="87"/>
      <c r="P924" s="87"/>
      <c r="Q924" s="87"/>
      <c r="R924" s="87"/>
      <c r="S924" s="87"/>
      <c r="T924" s="88"/>
      <c r="U924" s="34"/>
      <c r="V924" s="34"/>
      <c r="W924" s="34"/>
      <c r="X924" s="34"/>
      <c r="Y924" s="34"/>
      <c r="Z924" s="34"/>
      <c r="AA924" s="34"/>
      <c r="AB924" s="34"/>
      <c r="AC924" s="34"/>
      <c r="AD924" s="34"/>
      <c r="AE924" s="34"/>
      <c r="AT924" s="13" t="s">
        <v>137</v>
      </c>
      <c r="AU924" s="13" t="s">
        <v>85</v>
      </c>
    </row>
    <row r="925" s="2" customFormat="1" ht="16.5" customHeight="1">
      <c r="A925" s="34"/>
      <c r="B925" s="35"/>
      <c r="C925" s="203" t="s">
        <v>1883</v>
      </c>
      <c r="D925" s="203" t="s">
        <v>131</v>
      </c>
      <c r="E925" s="204" t="s">
        <v>1884</v>
      </c>
      <c r="F925" s="205" t="s">
        <v>1885</v>
      </c>
      <c r="G925" s="206" t="s">
        <v>134</v>
      </c>
      <c r="H925" s="207">
        <v>5</v>
      </c>
      <c r="I925" s="208"/>
      <c r="J925" s="209">
        <f>ROUND(I925*H925,2)</f>
        <v>0</v>
      </c>
      <c r="K925" s="210"/>
      <c r="L925" s="211"/>
      <c r="M925" s="212" t="s">
        <v>1</v>
      </c>
      <c r="N925" s="213" t="s">
        <v>42</v>
      </c>
      <c r="O925" s="87"/>
      <c r="P925" s="214">
        <f>O925*H925</f>
        <v>0</v>
      </c>
      <c r="Q925" s="214">
        <v>0</v>
      </c>
      <c r="R925" s="214">
        <f>Q925*H925</f>
        <v>0</v>
      </c>
      <c r="S925" s="214">
        <v>0</v>
      </c>
      <c r="T925" s="215">
        <f>S925*H925</f>
        <v>0</v>
      </c>
      <c r="U925" s="34"/>
      <c r="V925" s="34"/>
      <c r="W925" s="34"/>
      <c r="X925" s="34"/>
      <c r="Y925" s="34"/>
      <c r="Z925" s="34"/>
      <c r="AA925" s="34"/>
      <c r="AB925" s="34"/>
      <c r="AC925" s="34"/>
      <c r="AD925" s="34"/>
      <c r="AE925" s="34"/>
      <c r="AR925" s="216" t="s">
        <v>135</v>
      </c>
      <c r="AT925" s="216" t="s">
        <v>131</v>
      </c>
      <c r="AU925" s="216" t="s">
        <v>85</v>
      </c>
      <c r="AY925" s="13" t="s">
        <v>130</v>
      </c>
      <c r="BE925" s="217">
        <f>IF(N925="základní",J925,0)</f>
        <v>0</v>
      </c>
      <c r="BF925" s="217">
        <f>IF(N925="snížená",J925,0)</f>
        <v>0</v>
      </c>
      <c r="BG925" s="217">
        <f>IF(N925="zákl. přenesená",J925,0)</f>
        <v>0</v>
      </c>
      <c r="BH925" s="217">
        <f>IF(N925="sníž. přenesená",J925,0)</f>
        <v>0</v>
      </c>
      <c r="BI925" s="217">
        <f>IF(N925="nulová",J925,0)</f>
        <v>0</v>
      </c>
      <c r="BJ925" s="13" t="s">
        <v>85</v>
      </c>
      <c r="BK925" s="217">
        <f>ROUND(I925*H925,2)</f>
        <v>0</v>
      </c>
      <c r="BL925" s="13" t="s">
        <v>136</v>
      </c>
      <c r="BM925" s="216" t="s">
        <v>1886</v>
      </c>
    </row>
    <row r="926" s="2" customFormat="1">
      <c r="A926" s="34"/>
      <c r="B926" s="35"/>
      <c r="C926" s="36"/>
      <c r="D926" s="218" t="s">
        <v>137</v>
      </c>
      <c r="E926" s="36"/>
      <c r="F926" s="219" t="s">
        <v>1887</v>
      </c>
      <c r="G926" s="36"/>
      <c r="H926" s="36"/>
      <c r="I926" s="220"/>
      <c r="J926" s="36"/>
      <c r="K926" s="36"/>
      <c r="L926" s="40"/>
      <c r="M926" s="221"/>
      <c r="N926" s="222"/>
      <c r="O926" s="87"/>
      <c r="P926" s="87"/>
      <c r="Q926" s="87"/>
      <c r="R926" s="87"/>
      <c r="S926" s="87"/>
      <c r="T926" s="88"/>
      <c r="U926" s="34"/>
      <c r="V926" s="34"/>
      <c r="W926" s="34"/>
      <c r="X926" s="34"/>
      <c r="Y926" s="34"/>
      <c r="Z926" s="34"/>
      <c r="AA926" s="34"/>
      <c r="AB926" s="34"/>
      <c r="AC926" s="34"/>
      <c r="AD926" s="34"/>
      <c r="AE926" s="34"/>
      <c r="AT926" s="13" t="s">
        <v>137</v>
      </c>
      <c r="AU926" s="13" t="s">
        <v>85</v>
      </c>
    </row>
    <row r="927" s="2" customFormat="1" ht="21.75" customHeight="1">
      <c r="A927" s="34"/>
      <c r="B927" s="35"/>
      <c r="C927" s="203" t="s">
        <v>975</v>
      </c>
      <c r="D927" s="203" t="s">
        <v>131</v>
      </c>
      <c r="E927" s="204" t="s">
        <v>1888</v>
      </c>
      <c r="F927" s="205" t="s">
        <v>1889</v>
      </c>
      <c r="G927" s="206" t="s">
        <v>134</v>
      </c>
      <c r="H927" s="207">
        <v>5</v>
      </c>
      <c r="I927" s="208"/>
      <c r="J927" s="209">
        <f>ROUND(I927*H927,2)</f>
        <v>0</v>
      </c>
      <c r="K927" s="210"/>
      <c r="L927" s="211"/>
      <c r="M927" s="212" t="s">
        <v>1</v>
      </c>
      <c r="N927" s="213" t="s">
        <v>42</v>
      </c>
      <c r="O927" s="87"/>
      <c r="P927" s="214">
        <f>O927*H927</f>
        <v>0</v>
      </c>
      <c r="Q927" s="214">
        <v>0</v>
      </c>
      <c r="R927" s="214">
        <f>Q927*H927</f>
        <v>0</v>
      </c>
      <c r="S927" s="214">
        <v>0</v>
      </c>
      <c r="T927" s="215">
        <f>S927*H927</f>
        <v>0</v>
      </c>
      <c r="U927" s="34"/>
      <c r="V927" s="34"/>
      <c r="W927" s="34"/>
      <c r="X927" s="34"/>
      <c r="Y927" s="34"/>
      <c r="Z927" s="34"/>
      <c r="AA927" s="34"/>
      <c r="AB927" s="34"/>
      <c r="AC927" s="34"/>
      <c r="AD927" s="34"/>
      <c r="AE927" s="34"/>
      <c r="AR927" s="216" t="s">
        <v>135</v>
      </c>
      <c r="AT927" s="216" t="s">
        <v>131</v>
      </c>
      <c r="AU927" s="216" t="s">
        <v>85</v>
      </c>
      <c r="AY927" s="13" t="s">
        <v>130</v>
      </c>
      <c r="BE927" s="217">
        <f>IF(N927="základní",J927,0)</f>
        <v>0</v>
      </c>
      <c r="BF927" s="217">
        <f>IF(N927="snížená",J927,0)</f>
        <v>0</v>
      </c>
      <c r="BG927" s="217">
        <f>IF(N927="zákl. přenesená",J927,0)</f>
        <v>0</v>
      </c>
      <c r="BH927" s="217">
        <f>IF(N927="sníž. přenesená",J927,0)</f>
        <v>0</v>
      </c>
      <c r="BI927" s="217">
        <f>IF(N927="nulová",J927,0)</f>
        <v>0</v>
      </c>
      <c r="BJ927" s="13" t="s">
        <v>85</v>
      </c>
      <c r="BK927" s="217">
        <f>ROUND(I927*H927,2)</f>
        <v>0</v>
      </c>
      <c r="BL927" s="13" t="s">
        <v>136</v>
      </c>
      <c r="BM927" s="216" t="s">
        <v>1890</v>
      </c>
    </row>
    <row r="928" s="2" customFormat="1">
      <c r="A928" s="34"/>
      <c r="B928" s="35"/>
      <c r="C928" s="36"/>
      <c r="D928" s="218" t="s">
        <v>137</v>
      </c>
      <c r="E928" s="36"/>
      <c r="F928" s="219" t="s">
        <v>1891</v>
      </c>
      <c r="G928" s="36"/>
      <c r="H928" s="36"/>
      <c r="I928" s="220"/>
      <c r="J928" s="36"/>
      <c r="K928" s="36"/>
      <c r="L928" s="40"/>
      <c r="M928" s="221"/>
      <c r="N928" s="222"/>
      <c r="O928" s="87"/>
      <c r="P928" s="87"/>
      <c r="Q928" s="87"/>
      <c r="R928" s="87"/>
      <c r="S928" s="87"/>
      <c r="T928" s="88"/>
      <c r="U928" s="34"/>
      <c r="V928" s="34"/>
      <c r="W928" s="34"/>
      <c r="X928" s="34"/>
      <c r="Y928" s="34"/>
      <c r="Z928" s="34"/>
      <c r="AA928" s="34"/>
      <c r="AB928" s="34"/>
      <c r="AC928" s="34"/>
      <c r="AD928" s="34"/>
      <c r="AE928" s="34"/>
      <c r="AT928" s="13" t="s">
        <v>137</v>
      </c>
      <c r="AU928" s="13" t="s">
        <v>85</v>
      </c>
    </row>
    <row r="929" s="2" customFormat="1" ht="16.5" customHeight="1">
      <c r="A929" s="34"/>
      <c r="B929" s="35"/>
      <c r="C929" s="203" t="s">
        <v>1892</v>
      </c>
      <c r="D929" s="203" t="s">
        <v>131</v>
      </c>
      <c r="E929" s="204" t="s">
        <v>1893</v>
      </c>
      <c r="F929" s="205" t="s">
        <v>1894</v>
      </c>
      <c r="G929" s="206" t="s">
        <v>134</v>
      </c>
      <c r="H929" s="207">
        <v>5</v>
      </c>
      <c r="I929" s="208"/>
      <c r="J929" s="209">
        <f>ROUND(I929*H929,2)</f>
        <v>0</v>
      </c>
      <c r="K929" s="210"/>
      <c r="L929" s="211"/>
      <c r="M929" s="212" t="s">
        <v>1</v>
      </c>
      <c r="N929" s="213" t="s">
        <v>42</v>
      </c>
      <c r="O929" s="87"/>
      <c r="P929" s="214">
        <f>O929*H929</f>
        <v>0</v>
      </c>
      <c r="Q929" s="214">
        <v>0</v>
      </c>
      <c r="R929" s="214">
        <f>Q929*H929</f>
        <v>0</v>
      </c>
      <c r="S929" s="214">
        <v>0</v>
      </c>
      <c r="T929" s="215">
        <f>S929*H929</f>
        <v>0</v>
      </c>
      <c r="U929" s="34"/>
      <c r="V929" s="34"/>
      <c r="W929" s="34"/>
      <c r="X929" s="34"/>
      <c r="Y929" s="34"/>
      <c r="Z929" s="34"/>
      <c r="AA929" s="34"/>
      <c r="AB929" s="34"/>
      <c r="AC929" s="34"/>
      <c r="AD929" s="34"/>
      <c r="AE929" s="34"/>
      <c r="AR929" s="216" t="s">
        <v>135</v>
      </c>
      <c r="AT929" s="216" t="s">
        <v>131</v>
      </c>
      <c r="AU929" s="216" t="s">
        <v>85</v>
      </c>
      <c r="AY929" s="13" t="s">
        <v>130</v>
      </c>
      <c r="BE929" s="217">
        <f>IF(N929="základní",J929,0)</f>
        <v>0</v>
      </c>
      <c r="BF929" s="217">
        <f>IF(N929="snížená",J929,0)</f>
        <v>0</v>
      </c>
      <c r="BG929" s="217">
        <f>IF(N929="zákl. přenesená",J929,0)</f>
        <v>0</v>
      </c>
      <c r="BH929" s="217">
        <f>IF(N929="sníž. přenesená",J929,0)</f>
        <v>0</v>
      </c>
      <c r="BI929" s="217">
        <f>IF(N929="nulová",J929,0)</f>
        <v>0</v>
      </c>
      <c r="BJ929" s="13" t="s">
        <v>85</v>
      </c>
      <c r="BK929" s="217">
        <f>ROUND(I929*H929,2)</f>
        <v>0</v>
      </c>
      <c r="BL929" s="13" t="s">
        <v>136</v>
      </c>
      <c r="BM929" s="216" t="s">
        <v>1895</v>
      </c>
    </row>
    <row r="930" s="2" customFormat="1">
      <c r="A930" s="34"/>
      <c r="B930" s="35"/>
      <c r="C930" s="36"/>
      <c r="D930" s="218" t="s">
        <v>137</v>
      </c>
      <c r="E930" s="36"/>
      <c r="F930" s="219" t="s">
        <v>1896</v>
      </c>
      <c r="G930" s="36"/>
      <c r="H930" s="36"/>
      <c r="I930" s="220"/>
      <c r="J930" s="36"/>
      <c r="K930" s="36"/>
      <c r="L930" s="40"/>
      <c r="M930" s="221"/>
      <c r="N930" s="222"/>
      <c r="O930" s="87"/>
      <c r="P930" s="87"/>
      <c r="Q930" s="87"/>
      <c r="R930" s="87"/>
      <c r="S930" s="87"/>
      <c r="T930" s="88"/>
      <c r="U930" s="34"/>
      <c r="V930" s="34"/>
      <c r="W930" s="34"/>
      <c r="X930" s="34"/>
      <c r="Y930" s="34"/>
      <c r="Z930" s="34"/>
      <c r="AA930" s="34"/>
      <c r="AB930" s="34"/>
      <c r="AC930" s="34"/>
      <c r="AD930" s="34"/>
      <c r="AE930" s="34"/>
      <c r="AT930" s="13" t="s">
        <v>137</v>
      </c>
      <c r="AU930" s="13" t="s">
        <v>85</v>
      </c>
    </row>
    <row r="931" s="2" customFormat="1" ht="24.15" customHeight="1">
      <c r="A931" s="34"/>
      <c r="B931" s="35"/>
      <c r="C931" s="203" t="s">
        <v>980</v>
      </c>
      <c r="D931" s="203" t="s">
        <v>131</v>
      </c>
      <c r="E931" s="204" t="s">
        <v>1897</v>
      </c>
      <c r="F931" s="205" t="s">
        <v>1898</v>
      </c>
      <c r="G931" s="206" t="s">
        <v>134</v>
      </c>
      <c r="H931" s="207">
        <v>5</v>
      </c>
      <c r="I931" s="208"/>
      <c r="J931" s="209">
        <f>ROUND(I931*H931,2)</f>
        <v>0</v>
      </c>
      <c r="K931" s="210"/>
      <c r="L931" s="211"/>
      <c r="M931" s="212" t="s">
        <v>1</v>
      </c>
      <c r="N931" s="213" t="s">
        <v>42</v>
      </c>
      <c r="O931" s="87"/>
      <c r="P931" s="214">
        <f>O931*H931</f>
        <v>0</v>
      </c>
      <c r="Q931" s="214">
        <v>0</v>
      </c>
      <c r="R931" s="214">
        <f>Q931*H931</f>
        <v>0</v>
      </c>
      <c r="S931" s="214">
        <v>0</v>
      </c>
      <c r="T931" s="215">
        <f>S931*H931</f>
        <v>0</v>
      </c>
      <c r="U931" s="34"/>
      <c r="V931" s="34"/>
      <c r="W931" s="34"/>
      <c r="X931" s="34"/>
      <c r="Y931" s="34"/>
      <c r="Z931" s="34"/>
      <c r="AA931" s="34"/>
      <c r="AB931" s="34"/>
      <c r="AC931" s="34"/>
      <c r="AD931" s="34"/>
      <c r="AE931" s="34"/>
      <c r="AR931" s="216" t="s">
        <v>135</v>
      </c>
      <c r="AT931" s="216" t="s">
        <v>131</v>
      </c>
      <c r="AU931" s="216" t="s">
        <v>85</v>
      </c>
      <c r="AY931" s="13" t="s">
        <v>130</v>
      </c>
      <c r="BE931" s="217">
        <f>IF(N931="základní",J931,0)</f>
        <v>0</v>
      </c>
      <c r="BF931" s="217">
        <f>IF(N931="snížená",J931,0)</f>
        <v>0</v>
      </c>
      <c r="BG931" s="217">
        <f>IF(N931="zákl. přenesená",J931,0)</f>
        <v>0</v>
      </c>
      <c r="BH931" s="217">
        <f>IF(N931="sníž. přenesená",J931,0)</f>
        <v>0</v>
      </c>
      <c r="BI931" s="217">
        <f>IF(N931="nulová",J931,0)</f>
        <v>0</v>
      </c>
      <c r="BJ931" s="13" t="s">
        <v>85</v>
      </c>
      <c r="BK931" s="217">
        <f>ROUND(I931*H931,2)</f>
        <v>0</v>
      </c>
      <c r="BL931" s="13" t="s">
        <v>136</v>
      </c>
      <c r="BM931" s="216" t="s">
        <v>1899</v>
      </c>
    </row>
    <row r="932" s="2" customFormat="1">
      <c r="A932" s="34"/>
      <c r="B932" s="35"/>
      <c r="C932" s="36"/>
      <c r="D932" s="218" t="s">
        <v>137</v>
      </c>
      <c r="E932" s="36"/>
      <c r="F932" s="219" t="s">
        <v>1900</v>
      </c>
      <c r="G932" s="36"/>
      <c r="H932" s="36"/>
      <c r="I932" s="220"/>
      <c r="J932" s="36"/>
      <c r="K932" s="36"/>
      <c r="L932" s="40"/>
      <c r="M932" s="221"/>
      <c r="N932" s="222"/>
      <c r="O932" s="87"/>
      <c r="P932" s="87"/>
      <c r="Q932" s="87"/>
      <c r="R932" s="87"/>
      <c r="S932" s="87"/>
      <c r="T932" s="88"/>
      <c r="U932" s="34"/>
      <c r="V932" s="34"/>
      <c r="W932" s="34"/>
      <c r="X932" s="34"/>
      <c r="Y932" s="34"/>
      <c r="Z932" s="34"/>
      <c r="AA932" s="34"/>
      <c r="AB932" s="34"/>
      <c r="AC932" s="34"/>
      <c r="AD932" s="34"/>
      <c r="AE932" s="34"/>
      <c r="AT932" s="13" t="s">
        <v>137</v>
      </c>
      <c r="AU932" s="13" t="s">
        <v>85</v>
      </c>
    </row>
    <row r="933" s="2" customFormat="1" ht="37.8" customHeight="1">
      <c r="A933" s="34"/>
      <c r="B933" s="35"/>
      <c r="C933" s="203" t="s">
        <v>1901</v>
      </c>
      <c r="D933" s="203" t="s">
        <v>131</v>
      </c>
      <c r="E933" s="204" t="s">
        <v>1902</v>
      </c>
      <c r="F933" s="205" t="s">
        <v>1903</v>
      </c>
      <c r="G933" s="206" t="s">
        <v>134</v>
      </c>
      <c r="H933" s="207">
        <v>10</v>
      </c>
      <c r="I933" s="208"/>
      <c r="J933" s="209">
        <f>ROUND(I933*H933,2)</f>
        <v>0</v>
      </c>
      <c r="K933" s="210"/>
      <c r="L933" s="211"/>
      <c r="M933" s="212" t="s">
        <v>1</v>
      </c>
      <c r="N933" s="213" t="s">
        <v>42</v>
      </c>
      <c r="O933" s="87"/>
      <c r="P933" s="214">
        <f>O933*H933</f>
        <v>0</v>
      </c>
      <c r="Q933" s="214">
        <v>0</v>
      </c>
      <c r="R933" s="214">
        <f>Q933*H933</f>
        <v>0</v>
      </c>
      <c r="S933" s="214">
        <v>0</v>
      </c>
      <c r="T933" s="215">
        <f>S933*H933</f>
        <v>0</v>
      </c>
      <c r="U933" s="34"/>
      <c r="V933" s="34"/>
      <c r="W933" s="34"/>
      <c r="X933" s="34"/>
      <c r="Y933" s="34"/>
      <c r="Z933" s="34"/>
      <c r="AA933" s="34"/>
      <c r="AB933" s="34"/>
      <c r="AC933" s="34"/>
      <c r="AD933" s="34"/>
      <c r="AE933" s="34"/>
      <c r="AR933" s="216" t="s">
        <v>135</v>
      </c>
      <c r="AT933" s="216" t="s">
        <v>131</v>
      </c>
      <c r="AU933" s="216" t="s">
        <v>85</v>
      </c>
      <c r="AY933" s="13" t="s">
        <v>130</v>
      </c>
      <c r="BE933" s="217">
        <f>IF(N933="základní",J933,0)</f>
        <v>0</v>
      </c>
      <c r="BF933" s="217">
        <f>IF(N933="snížená",J933,0)</f>
        <v>0</v>
      </c>
      <c r="BG933" s="217">
        <f>IF(N933="zákl. přenesená",J933,0)</f>
        <v>0</v>
      </c>
      <c r="BH933" s="217">
        <f>IF(N933="sníž. přenesená",J933,0)</f>
        <v>0</v>
      </c>
      <c r="BI933" s="217">
        <f>IF(N933="nulová",J933,0)</f>
        <v>0</v>
      </c>
      <c r="BJ933" s="13" t="s">
        <v>85</v>
      </c>
      <c r="BK933" s="217">
        <f>ROUND(I933*H933,2)</f>
        <v>0</v>
      </c>
      <c r="BL933" s="13" t="s">
        <v>136</v>
      </c>
      <c r="BM933" s="216" t="s">
        <v>1904</v>
      </c>
    </row>
    <row r="934" s="2" customFormat="1">
      <c r="A934" s="34"/>
      <c r="B934" s="35"/>
      <c r="C934" s="36"/>
      <c r="D934" s="218" t="s">
        <v>137</v>
      </c>
      <c r="E934" s="36"/>
      <c r="F934" s="219" t="s">
        <v>1905</v>
      </c>
      <c r="G934" s="36"/>
      <c r="H934" s="36"/>
      <c r="I934" s="220"/>
      <c r="J934" s="36"/>
      <c r="K934" s="36"/>
      <c r="L934" s="40"/>
      <c r="M934" s="221"/>
      <c r="N934" s="222"/>
      <c r="O934" s="87"/>
      <c r="P934" s="87"/>
      <c r="Q934" s="87"/>
      <c r="R934" s="87"/>
      <c r="S934" s="87"/>
      <c r="T934" s="88"/>
      <c r="U934" s="34"/>
      <c r="V934" s="34"/>
      <c r="W934" s="34"/>
      <c r="X934" s="34"/>
      <c r="Y934" s="34"/>
      <c r="Z934" s="34"/>
      <c r="AA934" s="34"/>
      <c r="AB934" s="34"/>
      <c r="AC934" s="34"/>
      <c r="AD934" s="34"/>
      <c r="AE934" s="34"/>
      <c r="AT934" s="13" t="s">
        <v>137</v>
      </c>
      <c r="AU934" s="13" t="s">
        <v>85</v>
      </c>
    </row>
    <row r="935" s="2" customFormat="1" ht="37.8" customHeight="1">
      <c r="A935" s="34"/>
      <c r="B935" s="35"/>
      <c r="C935" s="203" t="s">
        <v>984</v>
      </c>
      <c r="D935" s="203" t="s">
        <v>131</v>
      </c>
      <c r="E935" s="204" t="s">
        <v>1906</v>
      </c>
      <c r="F935" s="205" t="s">
        <v>1907</v>
      </c>
      <c r="G935" s="206" t="s">
        <v>134</v>
      </c>
      <c r="H935" s="207">
        <v>10</v>
      </c>
      <c r="I935" s="208"/>
      <c r="J935" s="209">
        <f>ROUND(I935*H935,2)</f>
        <v>0</v>
      </c>
      <c r="K935" s="210"/>
      <c r="L935" s="211"/>
      <c r="M935" s="212" t="s">
        <v>1</v>
      </c>
      <c r="N935" s="213" t="s">
        <v>42</v>
      </c>
      <c r="O935" s="87"/>
      <c r="P935" s="214">
        <f>O935*H935</f>
        <v>0</v>
      </c>
      <c r="Q935" s="214">
        <v>0</v>
      </c>
      <c r="R935" s="214">
        <f>Q935*H935</f>
        <v>0</v>
      </c>
      <c r="S935" s="214">
        <v>0</v>
      </c>
      <c r="T935" s="215">
        <f>S935*H935</f>
        <v>0</v>
      </c>
      <c r="U935" s="34"/>
      <c r="V935" s="34"/>
      <c r="W935" s="34"/>
      <c r="X935" s="34"/>
      <c r="Y935" s="34"/>
      <c r="Z935" s="34"/>
      <c r="AA935" s="34"/>
      <c r="AB935" s="34"/>
      <c r="AC935" s="34"/>
      <c r="AD935" s="34"/>
      <c r="AE935" s="34"/>
      <c r="AR935" s="216" t="s">
        <v>135</v>
      </c>
      <c r="AT935" s="216" t="s">
        <v>131</v>
      </c>
      <c r="AU935" s="216" t="s">
        <v>85</v>
      </c>
      <c r="AY935" s="13" t="s">
        <v>130</v>
      </c>
      <c r="BE935" s="217">
        <f>IF(N935="základní",J935,0)</f>
        <v>0</v>
      </c>
      <c r="BF935" s="217">
        <f>IF(N935="snížená",J935,0)</f>
        <v>0</v>
      </c>
      <c r="BG935" s="217">
        <f>IF(N935="zákl. přenesená",J935,0)</f>
        <v>0</v>
      </c>
      <c r="BH935" s="217">
        <f>IF(N935="sníž. přenesená",J935,0)</f>
        <v>0</v>
      </c>
      <c r="BI935" s="217">
        <f>IF(N935="nulová",J935,0)</f>
        <v>0</v>
      </c>
      <c r="BJ935" s="13" t="s">
        <v>85</v>
      </c>
      <c r="BK935" s="217">
        <f>ROUND(I935*H935,2)</f>
        <v>0</v>
      </c>
      <c r="BL935" s="13" t="s">
        <v>136</v>
      </c>
      <c r="BM935" s="216" t="s">
        <v>1908</v>
      </c>
    </row>
    <row r="936" s="2" customFormat="1">
      <c r="A936" s="34"/>
      <c r="B936" s="35"/>
      <c r="C936" s="36"/>
      <c r="D936" s="218" t="s">
        <v>137</v>
      </c>
      <c r="E936" s="36"/>
      <c r="F936" s="219" t="s">
        <v>1909</v>
      </c>
      <c r="G936" s="36"/>
      <c r="H936" s="36"/>
      <c r="I936" s="220"/>
      <c r="J936" s="36"/>
      <c r="K936" s="36"/>
      <c r="L936" s="40"/>
      <c r="M936" s="221"/>
      <c r="N936" s="222"/>
      <c r="O936" s="87"/>
      <c r="P936" s="87"/>
      <c r="Q936" s="87"/>
      <c r="R936" s="87"/>
      <c r="S936" s="87"/>
      <c r="T936" s="88"/>
      <c r="U936" s="34"/>
      <c r="V936" s="34"/>
      <c r="W936" s="34"/>
      <c r="X936" s="34"/>
      <c r="Y936" s="34"/>
      <c r="Z936" s="34"/>
      <c r="AA936" s="34"/>
      <c r="AB936" s="34"/>
      <c r="AC936" s="34"/>
      <c r="AD936" s="34"/>
      <c r="AE936" s="34"/>
      <c r="AT936" s="13" t="s">
        <v>137</v>
      </c>
      <c r="AU936" s="13" t="s">
        <v>85</v>
      </c>
    </row>
    <row r="937" s="2" customFormat="1" ht="37.8" customHeight="1">
      <c r="A937" s="34"/>
      <c r="B937" s="35"/>
      <c r="C937" s="203" t="s">
        <v>1910</v>
      </c>
      <c r="D937" s="203" t="s">
        <v>131</v>
      </c>
      <c r="E937" s="204" t="s">
        <v>1911</v>
      </c>
      <c r="F937" s="205" t="s">
        <v>1912</v>
      </c>
      <c r="G937" s="206" t="s">
        <v>134</v>
      </c>
      <c r="H937" s="207">
        <v>10</v>
      </c>
      <c r="I937" s="208"/>
      <c r="J937" s="209">
        <f>ROUND(I937*H937,2)</f>
        <v>0</v>
      </c>
      <c r="K937" s="210"/>
      <c r="L937" s="211"/>
      <c r="M937" s="212" t="s">
        <v>1</v>
      </c>
      <c r="N937" s="213" t="s">
        <v>42</v>
      </c>
      <c r="O937" s="87"/>
      <c r="P937" s="214">
        <f>O937*H937</f>
        <v>0</v>
      </c>
      <c r="Q937" s="214">
        <v>0</v>
      </c>
      <c r="R937" s="214">
        <f>Q937*H937</f>
        <v>0</v>
      </c>
      <c r="S937" s="214">
        <v>0</v>
      </c>
      <c r="T937" s="215">
        <f>S937*H937</f>
        <v>0</v>
      </c>
      <c r="U937" s="34"/>
      <c r="V937" s="34"/>
      <c r="W937" s="34"/>
      <c r="X937" s="34"/>
      <c r="Y937" s="34"/>
      <c r="Z937" s="34"/>
      <c r="AA937" s="34"/>
      <c r="AB937" s="34"/>
      <c r="AC937" s="34"/>
      <c r="AD937" s="34"/>
      <c r="AE937" s="34"/>
      <c r="AR937" s="216" t="s">
        <v>135</v>
      </c>
      <c r="AT937" s="216" t="s">
        <v>131</v>
      </c>
      <c r="AU937" s="216" t="s">
        <v>85</v>
      </c>
      <c r="AY937" s="13" t="s">
        <v>130</v>
      </c>
      <c r="BE937" s="217">
        <f>IF(N937="základní",J937,0)</f>
        <v>0</v>
      </c>
      <c r="BF937" s="217">
        <f>IF(N937="snížená",J937,0)</f>
        <v>0</v>
      </c>
      <c r="BG937" s="217">
        <f>IF(N937="zákl. přenesená",J937,0)</f>
        <v>0</v>
      </c>
      <c r="BH937" s="217">
        <f>IF(N937="sníž. přenesená",J937,0)</f>
        <v>0</v>
      </c>
      <c r="BI937" s="217">
        <f>IF(N937="nulová",J937,0)</f>
        <v>0</v>
      </c>
      <c r="BJ937" s="13" t="s">
        <v>85</v>
      </c>
      <c r="BK937" s="217">
        <f>ROUND(I937*H937,2)</f>
        <v>0</v>
      </c>
      <c r="BL937" s="13" t="s">
        <v>136</v>
      </c>
      <c r="BM937" s="216" t="s">
        <v>1913</v>
      </c>
    </row>
    <row r="938" s="2" customFormat="1">
      <c r="A938" s="34"/>
      <c r="B938" s="35"/>
      <c r="C938" s="36"/>
      <c r="D938" s="218" t="s">
        <v>137</v>
      </c>
      <c r="E938" s="36"/>
      <c r="F938" s="219" t="s">
        <v>1914</v>
      </c>
      <c r="G938" s="36"/>
      <c r="H938" s="36"/>
      <c r="I938" s="220"/>
      <c r="J938" s="36"/>
      <c r="K938" s="36"/>
      <c r="L938" s="40"/>
      <c r="M938" s="221"/>
      <c r="N938" s="222"/>
      <c r="O938" s="87"/>
      <c r="P938" s="87"/>
      <c r="Q938" s="87"/>
      <c r="R938" s="87"/>
      <c r="S938" s="87"/>
      <c r="T938" s="88"/>
      <c r="U938" s="34"/>
      <c r="V938" s="34"/>
      <c r="W938" s="34"/>
      <c r="X938" s="34"/>
      <c r="Y938" s="34"/>
      <c r="Z938" s="34"/>
      <c r="AA938" s="34"/>
      <c r="AB938" s="34"/>
      <c r="AC938" s="34"/>
      <c r="AD938" s="34"/>
      <c r="AE938" s="34"/>
      <c r="AT938" s="13" t="s">
        <v>137</v>
      </c>
      <c r="AU938" s="13" t="s">
        <v>85</v>
      </c>
    </row>
    <row r="939" s="2" customFormat="1" ht="37.8" customHeight="1">
      <c r="A939" s="34"/>
      <c r="B939" s="35"/>
      <c r="C939" s="203" t="s">
        <v>989</v>
      </c>
      <c r="D939" s="203" t="s">
        <v>131</v>
      </c>
      <c r="E939" s="204" t="s">
        <v>1915</v>
      </c>
      <c r="F939" s="205" t="s">
        <v>1916</v>
      </c>
      <c r="G939" s="206" t="s">
        <v>134</v>
      </c>
      <c r="H939" s="207">
        <v>10</v>
      </c>
      <c r="I939" s="208"/>
      <c r="J939" s="209">
        <f>ROUND(I939*H939,2)</f>
        <v>0</v>
      </c>
      <c r="K939" s="210"/>
      <c r="L939" s="211"/>
      <c r="M939" s="212" t="s">
        <v>1</v>
      </c>
      <c r="N939" s="213" t="s">
        <v>42</v>
      </c>
      <c r="O939" s="87"/>
      <c r="P939" s="214">
        <f>O939*H939</f>
        <v>0</v>
      </c>
      <c r="Q939" s="214">
        <v>0</v>
      </c>
      <c r="R939" s="214">
        <f>Q939*H939</f>
        <v>0</v>
      </c>
      <c r="S939" s="214">
        <v>0</v>
      </c>
      <c r="T939" s="215">
        <f>S939*H939</f>
        <v>0</v>
      </c>
      <c r="U939" s="34"/>
      <c r="V939" s="34"/>
      <c r="W939" s="34"/>
      <c r="X939" s="34"/>
      <c r="Y939" s="34"/>
      <c r="Z939" s="34"/>
      <c r="AA939" s="34"/>
      <c r="AB939" s="34"/>
      <c r="AC939" s="34"/>
      <c r="AD939" s="34"/>
      <c r="AE939" s="34"/>
      <c r="AR939" s="216" t="s">
        <v>135</v>
      </c>
      <c r="AT939" s="216" t="s">
        <v>131</v>
      </c>
      <c r="AU939" s="216" t="s">
        <v>85</v>
      </c>
      <c r="AY939" s="13" t="s">
        <v>130</v>
      </c>
      <c r="BE939" s="217">
        <f>IF(N939="základní",J939,0)</f>
        <v>0</v>
      </c>
      <c r="BF939" s="217">
        <f>IF(N939="snížená",J939,0)</f>
        <v>0</v>
      </c>
      <c r="BG939" s="217">
        <f>IF(N939="zákl. přenesená",J939,0)</f>
        <v>0</v>
      </c>
      <c r="BH939" s="217">
        <f>IF(N939="sníž. přenesená",J939,0)</f>
        <v>0</v>
      </c>
      <c r="BI939" s="217">
        <f>IF(N939="nulová",J939,0)</f>
        <v>0</v>
      </c>
      <c r="BJ939" s="13" t="s">
        <v>85</v>
      </c>
      <c r="BK939" s="217">
        <f>ROUND(I939*H939,2)</f>
        <v>0</v>
      </c>
      <c r="BL939" s="13" t="s">
        <v>136</v>
      </c>
      <c r="BM939" s="216" t="s">
        <v>1917</v>
      </c>
    </row>
    <row r="940" s="2" customFormat="1">
      <c r="A940" s="34"/>
      <c r="B940" s="35"/>
      <c r="C940" s="36"/>
      <c r="D940" s="218" t="s">
        <v>137</v>
      </c>
      <c r="E940" s="36"/>
      <c r="F940" s="219" t="s">
        <v>1918</v>
      </c>
      <c r="G940" s="36"/>
      <c r="H940" s="36"/>
      <c r="I940" s="220"/>
      <c r="J940" s="36"/>
      <c r="K940" s="36"/>
      <c r="L940" s="40"/>
      <c r="M940" s="221"/>
      <c r="N940" s="222"/>
      <c r="O940" s="87"/>
      <c r="P940" s="87"/>
      <c r="Q940" s="87"/>
      <c r="R940" s="87"/>
      <c r="S940" s="87"/>
      <c r="T940" s="88"/>
      <c r="U940" s="34"/>
      <c r="V940" s="34"/>
      <c r="W940" s="34"/>
      <c r="X940" s="34"/>
      <c r="Y940" s="34"/>
      <c r="Z940" s="34"/>
      <c r="AA940" s="34"/>
      <c r="AB940" s="34"/>
      <c r="AC940" s="34"/>
      <c r="AD940" s="34"/>
      <c r="AE940" s="34"/>
      <c r="AT940" s="13" t="s">
        <v>137</v>
      </c>
      <c r="AU940" s="13" t="s">
        <v>85</v>
      </c>
    </row>
    <row r="941" s="2" customFormat="1" ht="37.8" customHeight="1">
      <c r="A941" s="34"/>
      <c r="B941" s="35"/>
      <c r="C941" s="203" t="s">
        <v>1919</v>
      </c>
      <c r="D941" s="203" t="s">
        <v>131</v>
      </c>
      <c r="E941" s="204" t="s">
        <v>1920</v>
      </c>
      <c r="F941" s="205" t="s">
        <v>1921</v>
      </c>
      <c r="G941" s="206" t="s">
        <v>134</v>
      </c>
      <c r="H941" s="207">
        <v>10</v>
      </c>
      <c r="I941" s="208"/>
      <c r="J941" s="209">
        <f>ROUND(I941*H941,2)</f>
        <v>0</v>
      </c>
      <c r="K941" s="210"/>
      <c r="L941" s="211"/>
      <c r="M941" s="212" t="s">
        <v>1</v>
      </c>
      <c r="N941" s="213" t="s">
        <v>42</v>
      </c>
      <c r="O941" s="87"/>
      <c r="P941" s="214">
        <f>O941*H941</f>
        <v>0</v>
      </c>
      <c r="Q941" s="214">
        <v>0</v>
      </c>
      <c r="R941" s="214">
        <f>Q941*H941</f>
        <v>0</v>
      </c>
      <c r="S941" s="214">
        <v>0</v>
      </c>
      <c r="T941" s="215">
        <f>S941*H941</f>
        <v>0</v>
      </c>
      <c r="U941" s="34"/>
      <c r="V941" s="34"/>
      <c r="W941" s="34"/>
      <c r="X941" s="34"/>
      <c r="Y941" s="34"/>
      <c r="Z941" s="34"/>
      <c r="AA941" s="34"/>
      <c r="AB941" s="34"/>
      <c r="AC941" s="34"/>
      <c r="AD941" s="34"/>
      <c r="AE941" s="34"/>
      <c r="AR941" s="216" t="s">
        <v>135</v>
      </c>
      <c r="AT941" s="216" t="s">
        <v>131</v>
      </c>
      <c r="AU941" s="216" t="s">
        <v>85</v>
      </c>
      <c r="AY941" s="13" t="s">
        <v>130</v>
      </c>
      <c r="BE941" s="217">
        <f>IF(N941="základní",J941,0)</f>
        <v>0</v>
      </c>
      <c r="BF941" s="217">
        <f>IF(N941="snížená",J941,0)</f>
        <v>0</v>
      </c>
      <c r="BG941" s="217">
        <f>IF(N941="zákl. přenesená",J941,0)</f>
        <v>0</v>
      </c>
      <c r="BH941" s="217">
        <f>IF(N941="sníž. přenesená",J941,0)</f>
        <v>0</v>
      </c>
      <c r="BI941" s="217">
        <f>IF(N941="nulová",J941,0)</f>
        <v>0</v>
      </c>
      <c r="BJ941" s="13" t="s">
        <v>85</v>
      </c>
      <c r="BK941" s="217">
        <f>ROUND(I941*H941,2)</f>
        <v>0</v>
      </c>
      <c r="BL941" s="13" t="s">
        <v>136</v>
      </c>
      <c r="BM941" s="216" t="s">
        <v>1922</v>
      </c>
    </row>
    <row r="942" s="2" customFormat="1">
      <c r="A942" s="34"/>
      <c r="B942" s="35"/>
      <c r="C942" s="36"/>
      <c r="D942" s="218" t="s">
        <v>137</v>
      </c>
      <c r="E942" s="36"/>
      <c r="F942" s="219" t="s">
        <v>1923</v>
      </c>
      <c r="G942" s="36"/>
      <c r="H942" s="36"/>
      <c r="I942" s="220"/>
      <c r="J942" s="36"/>
      <c r="K942" s="36"/>
      <c r="L942" s="40"/>
      <c r="M942" s="221"/>
      <c r="N942" s="222"/>
      <c r="O942" s="87"/>
      <c r="P942" s="87"/>
      <c r="Q942" s="87"/>
      <c r="R942" s="87"/>
      <c r="S942" s="87"/>
      <c r="T942" s="88"/>
      <c r="U942" s="34"/>
      <c r="V942" s="34"/>
      <c r="W942" s="34"/>
      <c r="X942" s="34"/>
      <c r="Y942" s="34"/>
      <c r="Z942" s="34"/>
      <c r="AA942" s="34"/>
      <c r="AB942" s="34"/>
      <c r="AC942" s="34"/>
      <c r="AD942" s="34"/>
      <c r="AE942" s="34"/>
      <c r="AT942" s="13" t="s">
        <v>137</v>
      </c>
      <c r="AU942" s="13" t="s">
        <v>85</v>
      </c>
    </row>
    <row r="943" s="2" customFormat="1" ht="37.8" customHeight="1">
      <c r="A943" s="34"/>
      <c r="B943" s="35"/>
      <c r="C943" s="203" t="s">
        <v>993</v>
      </c>
      <c r="D943" s="203" t="s">
        <v>131</v>
      </c>
      <c r="E943" s="204" t="s">
        <v>1924</v>
      </c>
      <c r="F943" s="205" t="s">
        <v>1925</v>
      </c>
      <c r="G943" s="206" t="s">
        <v>134</v>
      </c>
      <c r="H943" s="207">
        <v>10</v>
      </c>
      <c r="I943" s="208"/>
      <c r="J943" s="209">
        <f>ROUND(I943*H943,2)</f>
        <v>0</v>
      </c>
      <c r="K943" s="210"/>
      <c r="L943" s="211"/>
      <c r="M943" s="212" t="s">
        <v>1</v>
      </c>
      <c r="N943" s="213" t="s">
        <v>42</v>
      </c>
      <c r="O943" s="87"/>
      <c r="P943" s="214">
        <f>O943*H943</f>
        <v>0</v>
      </c>
      <c r="Q943" s="214">
        <v>0</v>
      </c>
      <c r="R943" s="214">
        <f>Q943*H943</f>
        <v>0</v>
      </c>
      <c r="S943" s="214">
        <v>0</v>
      </c>
      <c r="T943" s="215">
        <f>S943*H943</f>
        <v>0</v>
      </c>
      <c r="U943" s="34"/>
      <c r="V943" s="34"/>
      <c r="W943" s="34"/>
      <c r="X943" s="34"/>
      <c r="Y943" s="34"/>
      <c r="Z943" s="34"/>
      <c r="AA943" s="34"/>
      <c r="AB943" s="34"/>
      <c r="AC943" s="34"/>
      <c r="AD943" s="34"/>
      <c r="AE943" s="34"/>
      <c r="AR943" s="216" t="s">
        <v>135</v>
      </c>
      <c r="AT943" s="216" t="s">
        <v>131</v>
      </c>
      <c r="AU943" s="216" t="s">
        <v>85</v>
      </c>
      <c r="AY943" s="13" t="s">
        <v>130</v>
      </c>
      <c r="BE943" s="217">
        <f>IF(N943="základní",J943,0)</f>
        <v>0</v>
      </c>
      <c r="BF943" s="217">
        <f>IF(N943="snížená",J943,0)</f>
        <v>0</v>
      </c>
      <c r="BG943" s="217">
        <f>IF(N943="zákl. přenesená",J943,0)</f>
        <v>0</v>
      </c>
      <c r="BH943" s="217">
        <f>IF(N943="sníž. přenesená",J943,0)</f>
        <v>0</v>
      </c>
      <c r="BI943" s="217">
        <f>IF(N943="nulová",J943,0)</f>
        <v>0</v>
      </c>
      <c r="BJ943" s="13" t="s">
        <v>85</v>
      </c>
      <c r="BK943" s="217">
        <f>ROUND(I943*H943,2)</f>
        <v>0</v>
      </c>
      <c r="BL943" s="13" t="s">
        <v>136</v>
      </c>
      <c r="BM943" s="216" t="s">
        <v>1926</v>
      </c>
    </row>
    <row r="944" s="2" customFormat="1">
      <c r="A944" s="34"/>
      <c r="B944" s="35"/>
      <c r="C944" s="36"/>
      <c r="D944" s="218" t="s">
        <v>137</v>
      </c>
      <c r="E944" s="36"/>
      <c r="F944" s="219" t="s">
        <v>1927</v>
      </c>
      <c r="G944" s="36"/>
      <c r="H944" s="36"/>
      <c r="I944" s="220"/>
      <c r="J944" s="36"/>
      <c r="K944" s="36"/>
      <c r="L944" s="40"/>
      <c r="M944" s="221"/>
      <c r="N944" s="222"/>
      <c r="O944" s="87"/>
      <c r="P944" s="87"/>
      <c r="Q944" s="87"/>
      <c r="R944" s="87"/>
      <c r="S944" s="87"/>
      <c r="T944" s="88"/>
      <c r="U944" s="34"/>
      <c r="V944" s="34"/>
      <c r="W944" s="34"/>
      <c r="X944" s="34"/>
      <c r="Y944" s="34"/>
      <c r="Z944" s="34"/>
      <c r="AA944" s="34"/>
      <c r="AB944" s="34"/>
      <c r="AC944" s="34"/>
      <c r="AD944" s="34"/>
      <c r="AE944" s="34"/>
      <c r="AT944" s="13" t="s">
        <v>137</v>
      </c>
      <c r="AU944" s="13" t="s">
        <v>85</v>
      </c>
    </row>
    <row r="945" s="2" customFormat="1" ht="37.8" customHeight="1">
      <c r="A945" s="34"/>
      <c r="B945" s="35"/>
      <c r="C945" s="203" t="s">
        <v>1928</v>
      </c>
      <c r="D945" s="203" t="s">
        <v>131</v>
      </c>
      <c r="E945" s="204" t="s">
        <v>1929</v>
      </c>
      <c r="F945" s="205" t="s">
        <v>1930</v>
      </c>
      <c r="G945" s="206" t="s">
        <v>134</v>
      </c>
      <c r="H945" s="207">
        <v>10</v>
      </c>
      <c r="I945" s="208"/>
      <c r="J945" s="209">
        <f>ROUND(I945*H945,2)</f>
        <v>0</v>
      </c>
      <c r="K945" s="210"/>
      <c r="L945" s="211"/>
      <c r="M945" s="212" t="s">
        <v>1</v>
      </c>
      <c r="N945" s="213" t="s">
        <v>42</v>
      </c>
      <c r="O945" s="87"/>
      <c r="P945" s="214">
        <f>O945*H945</f>
        <v>0</v>
      </c>
      <c r="Q945" s="214">
        <v>0</v>
      </c>
      <c r="R945" s="214">
        <f>Q945*H945</f>
        <v>0</v>
      </c>
      <c r="S945" s="214">
        <v>0</v>
      </c>
      <c r="T945" s="215">
        <f>S945*H945</f>
        <v>0</v>
      </c>
      <c r="U945" s="34"/>
      <c r="V945" s="34"/>
      <c r="W945" s="34"/>
      <c r="X945" s="34"/>
      <c r="Y945" s="34"/>
      <c r="Z945" s="34"/>
      <c r="AA945" s="34"/>
      <c r="AB945" s="34"/>
      <c r="AC945" s="34"/>
      <c r="AD945" s="34"/>
      <c r="AE945" s="34"/>
      <c r="AR945" s="216" t="s">
        <v>135</v>
      </c>
      <c r="AT945" s="216" t="s">
        <v>131</v>
      </c>
      <c r="AU945" s="216" t="s">
        <v>85</v>
      </c>
      <c r="AY945" s="13" t="s">
        <v>130</v>
      </c>
      <c r="BE945" s="217">
        <f>IF(N945="základní",J945,0)</f>
        <v>0</v>
      </c>
      <c r="BF945" s="217">
        <f>IF(N945="snížená",J945,0)</f>
        <v>0</v>
      </c>
      <c r="BG945" s="217">
        <f>IF(N945="zákl. přenesená",J945,0)</f>
        <v>0</v>
      </c>
      <c r="BH945" s="217">
        <f>IF(N945="sníž. přenesená",J945,0)</f>
        <v>0</v>
      </c>
      <c r="BI945" s="217">
        <f>IF(N945="nulová",J945,0)</f>
        <v>0</v>
      </c>
      <c r="BJ945" s="13" t="s">
        <v>85</v>
      </c>
      <c r="BK945" s="217">
        <f>ROUND(I945*H945,2)</f>
        <v>0</v>
      </c>
      <c r="BL945" s="13" t="s">
        <v>136</v>
      </c>
      <c r="BM945" s="216" t="s">
        <v>1931</v>
      </c>
    </row>
    <row r="946" s="2" customFormat="1">
      <c r="A946" s="34"/>
      <c r="B946" s="35"/>
      <c r="C946" s="36"/>
      <c r="D946" s="218" t="s">
        <v>137</v>
      </c>
      <c r="E946" s="36"/>
      <c r="F946" s="219" t="s">
        <v>1932</v>
      </c>
      <c r="G946" s="36"/>
      <c r="H946" s="36"/>
      <c r="I946" s="220"/>
      <c r="J946" s="36"/>
      <c r="K946" s="36"/>
      <c r="L946" s="40"/>
      <c r="M946" s="221"/>
      <c r="N946" s="222"/>
      <c r="O946" s="87"/>
      <c r="P946" s="87"/>
      <c r="Q946" s="87"/>
      <c r="R946" s="87"/>
      <c r="S946" s="87"/>
      <c r="T946" s="88"/>
      <c r="U946" s="34"/>
      <c r="V946" s="34"/>
      <c r="W946" s="34"/>
      <c r="X946" s="34"/>
      <c r="Y946" s="34"/>
      <c r="Z946" s="34"/>
      <c r="AA946" s="34"/>
      <c r="AB946" s="34"/>
      <c r="AC946" s="34"/>
      <c r="AD946" s="34"/>
      <c r="AE946" s="34"/>
      <c r="AT946" s="13" t="s">
        <v>137</v>
      </c>
      <c r="AU946" s="13" t="s">
        <v>85</v>
      </c>
    </row>
    <row r="947" s="2" customFormat="1" ht="33" customHeight="1">
      <c r="A947" s="34"/>
      <c r="B947" s="35"/>
      <c r="C947" s="203" t="s">
        <v>998</v>
      </c>
      <c r="D947" s="203" t="s">
        <v>131</v>
      </c>
      <c r="E947" s="204" t="s">
        <v>1933</v>
      </c>
      <c r="F947" s="205" t="s">
        <v>1934</v>
      </c>
      <c r="G947" s="206" t="s">
        <v>134</v>
      </c>
      <c r="H947" s="207">
        <v>10</v>
      </c>
      <c r="I947" s="208"/>
      <c r="J947" s="209">
        <f>ROUND(I947*H947,2)</f>
        <v>0</v>
      </c>
      <c r="K947" s="210"/>
      <c r="L947" s="211"/>
      <c r="M947" s="212" t="s">
        <v>1</v>
      </c>
      <c r="N947" s="213" t="s">
        <v>42</v>
      </c>
      <c r="O947" s="87"/>
      <c r="P947" s="214">
        <f>O947*H947</f>
        <v>0</v>
      </c>
      <c r="Q947" s="214">
        <v>0</v>
      </c>
      <c r="R947" s="214">
        <f>Q947*H947</f>
        <v>0</v>
      </c>
      <c r="S947" s="214">
        <v>0</v>
      </c>
      <c r="T947" s="215">
        <f>S947*H947</f>
        <v>0</v>
      </c>
      <c r="U947" s="34"/>
      <c r="V947" s="34"/>
      <c r="W947" s="34"/>
      <c r="X947" s="34"/>
      <c r="Y947" s="34"/>
      <c r="Z947" s="34"/>
      <c r="AA947" s="34"/>
      <c r="AB947" s="34"/>
      <c r="AC947" s="34"/>
      <c r="AD947" s="34"/>
      <c r="AE947" s="34"/>
      <c r="AR947" s="216" t="s">
        <v>135</v>
      </c>
      <c r="AT947" s="216" t="s">
        <v>131</v>
      </c>
      <c r="AU947" s="216" t="s">
        <v>85</v>
      </c>
      <c r="AY947" s="13" t="s">
        <v>130</v>
      </c>
      <c r="BE947" s="217">
        <f>IF(N947="základní",J947,0)</f>
        <v>0</v>
      </c>
      <c r="BF947" s="217">
        <f>IF(N947="snížená",J947,0)</f>
        <v>0</v>
      </c>
      <c r="BG947" s="217">
        <f>IF(N947="zákl. přenesená",J947,0)</f>
        <v>0</v>
      </c>
      <c r="BH947" s="217">
        <f>IF(N947="sníž. přenesená",J947,0)</f>
        <v>0</v>
      </c>
      <c r="BI947" s="217">
        <f>IF(N947="nulová",J947,0)</f>
        <v>0</v>
      </c>
      <c r="BJ947" s="13" t="s">
        <v>85</v>
      </c>
      <c r="BK947" s="217">
        <f>ROUND(I947*H947,2)</f>
        <v>0</v>
      </c>
      <c r="BL947" s="13" t="s">
        <v>136</v>
      </c>
      <c r="BM947" s="216" t="s">
        <v>1935</v>
      </c>
    </row>
    <row r="948" s="2" customFormat="1">
      <c r="A948" s="34"/>
      <c r="B948" s="35"/>
      <c r="C948" s="36"/>
      <c r="D948" s="218" t="s">
        <v>137</v>
      </c>
      <c r="E948" s="36"/>
      <c r="F948" s="219" t="s">
        <v>1936</v>
      </c>
      <c r="G948" s="36"/>
      <c r="H948" s="36"/>
      <c r="I948" s="220"/>
      <c r="J948" s="36"/>
      <c r="K948" s="36"/>
      <c r="L948" s="40"/>
      <c r="M948" s="221"/>
      <c r="N948" s="222"/>
      <c r="O948" s="87"/>
      <c r="P948" s="87"/>
      <c r="Q948" s="87"/>
      <c r="R948" s="87"/>
      <c r="S948" s="87"/>
      <c r="T948" s="88"/>
      <c r="U948" s="34"/>
      <c r="V948" s="34"/>
      <c r="W948" s="34"/>
      <c r="X948" s="34"/>
      <c r="Y948" s="34"/>
      <c r="Z948" s="34"/>
      <c r="AA948" s="34"/>
      <c r="AB948" s="34"/>
      <c r="AC948" s="34"/>
      <c r="AD948" s="34"/>
      <c r="AE948" s="34"/>
      <c r="AT948" s="13" t="s">
        <v>137</v>
      </c>
      <c r="AU948" s="13" t="s">
        <v>85</v>
      </c>
    </row>
    <row r="949" s="11" customFormat="1" ht="25.92" customHeight="1">
      <c r="A949" s="11"/>
      <c r="B949" s="189"/>
      <c r="C949" s="190"/>
      <c r="D949" s="191" t="s">
        <v>76</v>
      </c>
      <c r="E949" s="192" t="s">
        <v>1937</v>
      </c>
      <c r="F949" s="192" t="s">
        <v>1938</v>
      </c>
      <c r="G949" s="190"/>
      <c r="H949" s="190"/>
      <c r="I949" s="193"/>
      <c r="J949" s="194">
        <f>BK949</f>
        <v>0</v>
      </c>
      <c r="K949" s="190"/>
      <c r="L949" s="195"/>
      <c r="M949" s="196"/>
      <c r="N949" s="197"/>
      <c r="O949" s="197"/>
      <c r="P949" s="198">
        <f>SUM(P950:P1019)</f>
        <v>0</v>
      </c>
      <c r="Q949" s="197"/>
      <c r="R949" s="198">
        <f>SUM(R950:R1019)</f>
        <v>0</v>
      </c>
      <c r="S949" s="197"/>
      <c r="T949" s="199">
        <f>SUM(T950:T1019)</f>
        <v>0</v>
      </c>
      <c r="U949" s="11"/>
      <c r="V949" s="11"/>
      <c r="W949" s="11"/>
      <c r="X949" s="11"/>
      <c r="Y949" s="11"/>
      <c r="Z949" s="11"/>
      <c r="AA949" s="11"/>
      <c r="AB949" s="11"/>
      <c r="AC949" s="11"/>
      <c r="AD949" s="11"/>
      <c r="AE949" s="11"/>
      <c r="AR949" s="200" t="s">
        <v>85</v>
      </c>
      <c r="AT949" s="201" t="s">
        <v>76</v>
      </c>
      <c r="AU949" s="201" t="s">
        <v>77</v>
      </c>
      <c r="AY949" s="200" t="s">
        <v>130</v>
      </c>
      <c r="BK949" s="202">
        <f>SUM(BK950:BK1019)</f>
        <v>0</v>
      </c>
    </row>
    <row r="950" s="2" customFormat="1" ht="24.15" customHeight="1">
      <c r="A950" s="34"/>
      <c r="B950" s="35"/>
      <c r="C950" s="203" t="s">
        <v>1939</v>
      </c>
      <c r="D950" s="203" t="s">
        <v>131</v>
      </c>
      <c r="E950" s="204" t="s">
        <v>1940</v>
      </c>
      <c r="F950" s="205" t="s">
        <v>1941</v>
      </c>
      <c r="G950" s="206" t="s">
        <v>134</v>
      </c>
      <c r="H950" s="207">
        <v>5</v>
      </c>
      <c r="I950" s="208"/>
      <c r="J950" s="209">
        <f>ROUND(I950*H950,2)</f>
        <v>0</v>
      </c>
      <c r="K950" s="210"/>
      <c r="L950" s="211"/>
      <c r="M950" s="212" t="s">
        <v>1</v>
      </c>
      <c r="N950" s="213" t="s">
        <v>42</v>
      </c>
      <c r="O950" s="87"/>
      <c r="P950" s="214">
        <f>O950*H950</f>
        <v>0</v>
      </c>
      <c r="Q950" s="214">
        <v>0</v>
      </c>
      <c r="R950" s="214">
        <f>Q950*H950</f>
        <v>0</v>
      </c>
      <c r="S950" s="214">
        <v>0</v>
      </c>
      <c r="T950" s="215">
        <f>S950*H950</f>
        <v>0</v>
      </c>
      <c r="U950" s="34"/>
      <c r="V950" s="34"/>
      <c r="W950" s="34"/>
      <c r="X950" s="34"/>
      <c r="Y950" s="34"/>
      <c r="Z950" s="34"/>
      <c r="AA950" s="34"/>
      <c r="AB950" s="34"/>
      <c r="AC950" s="34"/>
      <c r="AD950" s="34"/>
      <c r="AE950" s="34"/>
      <c r="AR950" s="216" t="s">
        <v>135</v>
      </c>
      <c r="AT950" s="216" t="s">
        <v>131</v>
      </c>
      <c r="AU950" s="216" t="s">
        <v>85</v>
      </c>
      <c r="AY950" s="13" t="s">
        <v>130</v>
      </c>
      <c r="BE950" s="217">
        <f>IF(N950="základní",J950,0)</f>
        <v>0</v>
      </c>
      <c r="BF950" s="217">
        <f>IF(N950="snížená",J950,0)</f>
        <v>0</v>
      </c>
      <c r="BG950" s="217">
        <f>IF(N950="zákl. přenesená",J950,0)</f>
        <v>0</v>
      </c>
      <c r="BH950" s="217">
        <f>IF(N950="sníž. přenesená",J950,0)</f>
        <v>0</v>
      </c>
      <c r="BI950" s="217">
        <f>IF(N950="nulová",J950,0)</f>
        <v>0</v>
      </c>
      <c r="BJ950" s="13" t="s">
        <v>85</v>
      </c>
      <c r="BK950" s="217">
        <f>ROUND(I950*H950,2)</f>
        <v>0</v>
      </c>
      <c r="BL950" s="13" t="s">
        <v>136</v>
      </c>
      <c r="BM950" s="216" t="s">
        <v>1942</v>
      </c>
    </row>
    <row r="951" s="2" customFormat="1">
      <c r="A951" s="34"/>
      <c r="B951" s="35"/>
      <c r="C951" s="36"/>
      <c r="D951" s="218" t="s">
        <v>137</v>
      </c>
      <c r="E951" s="36"/>
      <c r="F951" s="219" t="s">
        <v>1943</v>
      </c>
      <c r="G951" s="36"/>
      <c r="H951" s="36"/>
      <c r="I951" s="220"/>
      <c r="J951" s="36"/>
      <c r="K951" s="36"/>
      <c r="L951" s="40"/>
      <c r="M951" s="221"/>
      <c r="N951" s="222"/>
      <c r="O951" s="87"/>
      <c r="P951" s="87"/>
      <c r="Q951" s="87"/>
      <c r="R951" s="87"/>
      <c r="S951" s="87"/>
      <c r="T951" s="88"/>
      <c r="U951" s="34"/>
      <c r="V951" s="34"/>
      <c r="W951" s="34"/>
      <c r="X951" s="34"/>
      <c r="Y951" s="34"/>
      <c r="Z951" s="34"/>
      <c r="AA951" s="34"/>
      <c r="AB951" s="34"/>
      <c r="AC951" s="34"/>
      <c r="AD951" s="34"/>
      <c r="AE951" s="34"/>
      <c r="AT951" s="13" t="s">
        <v>137</v>
      </c>
      <c r="AU951" s="13" t="s">
        <v>85</v>
      </c>
    </row>
    <row r="952" s="2" customFormat="1" ht="24.15" customHeight="1">
      <c r="A952" s="34"/>
      <c r="B952" s="35"/>
      <c r="C952" s="203" t="s">
        <v>1002</v>
      </c>
      <c r="D952" s="203" t="s">
        <v>131</v>
      </c>
      <c r="E952" s="204" t="s">
        <v>1944</v>
      </c>
      <c r="F952" s="205" t="s">
        <v>1945</v>
      </c>
      <c r="G952" s="206" t="s">
        <v>134</v>
      </c>
      <c r="H952" s="207">
        <v>5</v>
      </c>
      <c r="I952" s="208"/>
      <c r="J952" s="209">
        <f>ROUND(I952*H952,2)</f>
        <v>0</v>
      </c>
      <c r="K952" s="210"/>
      <c r="L952" s="211"/>
      <c r="M952" s="212" t="s">
        <v>1</v>
      </c>
      <c r="N952" s="213" t="s">
        <v>42</v>
      </c>
      <c r="O952" s="87"/>
      <c r="P952" s="214">
        <f>O952*H952</f>
        <v>0</v>
      </c>
      <c r="Q952" s="214">
        <v>0</v>
      </c>
      <c r="R952" s="214">
        <f>Q952*H952</f>
        <v>0</v>
      </c>
      <c r="S952" s="214">
        <v>0</v>
      </c>
      <c r="T952" s="215">
        <f>S952*H952</f>
        <v>0</v>
      </c>
      <c r="U952" s="34"/>
      <c r="V952" s="34"/>
      <c r="W952" s="34"/>
      <c r="X952" s="34"/>
      <c r="Y952" s="34"/>
      <c r="Z952" s="34"/>
      <c r="AA952" s="34"/>
      <c r="AB952" s="34"/>
      <c r="AC952" s="34"/>
      <c r="AD952" s="34"/>
      <c r="AE952" s="34"/>
      <c r="AR952" s="216" t="s">
        <v>135</v>
      </c>
      <c r="AT952" s="216" t="s">
        <v>131</v>
      </c>
      <c r="AU952" s="216" t="s">
        <v>85</v>
      </c>
      <c r="AY952" s="13" t="s">
        <v>130</v>
      </c>
      <c r="BE952" s="217">
        <f>IF(N952="základní",J952,0)</f>
        <v>0</v>
      </c>
      <c r="BF952" s="217">
        <f>IF(N952="snížená",J952,0)</f>
        <v>0</v>
      </c>
      <c r="BG952" s="217">
        <f>IF(N952="zákl. přenesená",J952,0)</f>
        <v>0</v>
      </c>
      <c r="BH952" s="217">
        <f>IF(N952="sníž. přenesená",J952,0)</f>
        <v>0</v>
      </c>
      <c r="BI952" s="217">
        <f>IF(N952="nulová",J952,0)</f>
        <v>0</v>
      </c>
      <c r="BJ952" s="13" t="s">
        <v>85</v>
      </c>
      <c r="BK952" s="217">
        <f>ROUND(I952*H952,2)</f>
        <v>0</v>
      </c>
      <c r="BL952" s="13" t="s">
        <v>136</v>
      </c>
      <c r="BM952" s="216" t="s">
        <v>1946</v>
      </c>
    </row>
    <row r="953" s="2" customFormat="1">
      <c r="A953" s="34"/>
      <c r="B953" s="35"/>
      <c r="C953" s="36"/>
      <c r="D953" s="218" t="s">
        <v>137</v>
      </c>
      <c r="E953" s="36"/>
      <c r="F953" s="219" t="s">
        <v>1947</v>
      </c>
      <c r="G953" s="36"/>
      <c r="H953" s="36"/>
      <c r="I953" s="220"/>
      <c r="J953" s="36"/>
      <c r="K953" s="36"/>
      <c r="L953" s="40"/>
      <c r="M953" s="221"/>
      <c r="N953" s="222"/>
      <c r="O953" s="87"/>
      <c r="P953" s="87"/>
      <c r="Q953" s="87"/>
      <c r="R953" s="87"/>
      <c r="S953" s="87"/>
      <c r="T953" s="88"/>
      <c r="U953" s="34"/>
      <c r="V953" s="34"/>
      <c r="W953" s="34"/>
      <c r="X953" s="34"/>
      <c r="Y953" s="34"/>
      <c r="Z953" s="34"/>
      <c r="AA953" s="34"/>
      <c r="AB953" s="34"/>
      <c r="AC953" s="34"/>
      <c r="AD953" s="34"/>
      <c r="AE953" s="34"/>
      <c r="AT953" s="13" t="s">
        <v>137</v>
      </c>
      <c r="AU953" s="13" t="s">
        <v>85</v>
      </c>
    </row>
    <row r="954" s="2" customFormat="1" ht="24.15" customHeight="1">
      <c r="A954" s="34"/>
      <c r="B954" s="35"/>
      <c r="C954" s="203" t="s">
        <v>1948</v>
      </c>
      <c r="D954" s="203" t="s">
        <v>131</v>
      </c>
      <c r="E954" s="204" t="s">
        <v>1949</v>
      </c>
      <c r="F954" s="205" t="s">
        <v>1950</v>
      </c>
      <c r="G954" s="206" t="s">
        <v>134</v>
      </c>
      <c r="H954" s="207">
        <v>5</v>
      </c>
      <c r="I954" s="208"/>
      <c r="J954" s="209">
        <f>ROUND(I954*H954,2)</f>
        <v>0</v>
      </c>
      <c r="K954" s="210"/>
      <c r="L954" s="211"/>
      <c r="M954" s="212" t="s">
        <v>1</v>
      </c>
      <c r="N954" s="213" t="s">
        <v>42</v>
      </c>
      <c r="O954" s="87"/>
      <c r="P954" s="214">
        <f>O954*H954</f>
        <v>0</v>
      </c>
      <c r="Q954" s="214">
        <v>0</v>
      </c>
      <c r="R954" s="214">
        <f>Q954*H954</f>
        <v>0</v>
      </c>
      <c r="S954" s="214">
        <v>0</v>
      </c>
      <c r="T954" s="215">
        <f>S954*H954</f>
        <v>0</v>
      </c>
      <c r="U954" s="34"/>
      <c r="V954" s="34"/>
      <c r="W954" s="34"/>
      <c r="X954" s="34"/>
      <c r="Y954" s="34"/>
      <c r="Z954" s="34"/>
      <c r="AA954" s="34"/>
      <c r="AB954" s="34"/>
      <c r="AC954" s="34"/>
      <c r="AD954" s="34"/>
      <c r="AE954" s="34"/>
      <c r="AR954" s="216" t="s">
        <v>135</v>
      </c>
      <c r="AT954" s="216" t="s">
        <v>131</v>
      </c>
      <c r="AU954" s="216" t="s">
        <v>85</v>
      </c>
      <c r="AY954" s="13" t="s">
        <v>130</v>
      </c>
      <c r="BE954" s="217">
        <f>IF(N954="základní",J954,0)</f>
        <v>0</v>
      </c>
      <c r="BF954" s="217">
        <f>IF(N954="snížená",J954,0)</f>
        <v>0</v>
      </c>
      <c r="BG954" s="217">
        <f>IF(N954="zákl. přenesená",J954,0)</f>
        <v>0</v>
      </c>
      <c r="BH954" s="217">
        <f>IF(N954="sníž. přenesená",J954,0)</f>
        <v>0</v>
      </c>
      <c r="BI954" s="217">
        <f>IF(N954="nulová",J954,0)</f>
        <v>0</v>
      </c>
      <c r="BJ954" s="13" t="s">
        <v>85</v>
      </c>
      <c r="BK954" s="217">
        <f>ROUND(I954*H954,2)</f>
        <v>0</v>
      </c>
      <c r="BL954" s="13" t="s">
        <v>136</v>
      </c>
      <c r="BM954" s="216" t="s">
        <v>1951</v>
      </c>
    </row>
    <row r="955" s="2" customFormat="1">
      <c r="A955" s="34"/>
      <c r="B955" s="35"/>
      <c r="C955" s="36"/>
      <c r="D955" s="218" t="s">
        <v>137</v>
      </c>
      <c r="E955" s="36"/>
      <c r="F955" s="219" t="s">
        <v>1952</v>
      </c>
      <c r="G955" s="36"/>
      <c r="H955" s="36"/>
      <c r="I955" s="220"/>
      <c r="J955" s="36"/>
      <c r="K955" s="36"/>
      <c r="L955" s="40"/>
      <c r="M955" s="221"/>
      <c r="N955" s="222"/>
      <c r="O955" s="87"/>
      <c r="P955" s="87"/>
      <c r="Q955" s="87"/>
      <c r="R955" s="87"/>
      <c r="S955" s="87"/>
      <c r="T955" s="88"/>
      <c r="U955" s="34"/>
      <c r="V955" s="34"/>
      <c r="W955" s="34"/>
      <c r="X955" s="34"/>
      <c r="Y955" s="34"/>
      <c r="Z955" s="34"/>
      <c r="AA955" s="34"/>
      <c r="AB955" s="34"/>
      <c r="AC955" s="34"/>
      <c r="AD955" s="34"/>
      <c r="AE955" s="34"/>
      <c r="AT955" s="13" t="s">
        <v>137</v>
      </c>
      <c r="AU955" s="13" t="s">
        <v>85</v>
      </c>
    </row>
    <row r="956" s="2" customFormat="1" ht="24.15" customHeight="1">
      <c r="A956" s="34"/>
      <c r="B956" s="35"/>
      <c r="C956" s="203" t="s">
        <v>1007</v>
      </c>
      <c r="D956" s="203" t="s">
        <v>131</v>
      </c>
      <c r="E956" s="204" t="s">
        <v>1953</v>
      </c>
      <c r="F956" s="205" t="s">
        <v>1954</v>
      </c>
      <c r="G956" s="206" t="s">
        <v>134</v>
      </c>
      <c r="H956" s="207">
        <v>5</v>
      </c>
      <c r="I956" s="208"/>
      <c r="J956" s="209">
        <f>ROUND(I956*H956,2)</f>
        <v>0</v>
      </c>
      <c r="K956" s="210"/>
      <c r="L956" s="211"/>
      <c r="M956" s="212" t="s">
        <v>1</v>
      </c>
      <c r="N956" s="213" t="s">
        <v>42</v>
      </c>
      <c r="O956" s="87"/>
      <c r="P956" s="214">
        <f>O956*H956</f>
        <v>0</v>
      </c>
      <c r="Q956" s="214">
        <v>0</v>
      </c>
      <c r="R956" s="214">
        <f>Q956*H956</f>
        <v>0</v>
      </c>
      <c r="S956" s="214">
        <v>0</v>
      </c>
      <c r="T956" s="215">
        <f>S956*H956</f>
        <v>0</v>
      </c>
      <c r="U956" s="34"/>
      <c r="V956" s="34"/>
      <c r="W956" s="34"/>
      <c r="X956" s="34"/>
      <c r="Y956" s="34"/>
      <c r="Z956" s="34"/>
      <c r="AA956" s="34"/>
      <c r="AB956" s="34"/>
      <c r="AC956" s="34"/>
      <c r="AD956" s="34"/>
      <c r="AE956" s="34"/>
      <c r="AR956" s="216" t="s">
        <v>135</v>
      </c>
      <c r="AT956" s="216" t="s">
        <v>131</v>
      </c>
      <c r="AU956" s="216" t="s">
        <v>85</v>
      </c>
      <c r="AY956" s="13" t="s">
        <v>130</v>
      </c>
      <c r="BE956" s="217">
        <f>IF(N956="základní",J956,0)</f>
        <v>0</v>
      </c>
      <c r="BF956" s="217">
        <f>IF(N956="snížená",J956,0)</f>
        <v>0</v>
      </c>
      <c r="BG956" s="217">
        <f>IF(N956="zákl. přenesená",J956,0)</f>
        <v>0</v>
      </c>
      <c r="BH956" s="217">
        <f>IF(N956="sníž. přenesená",J956,0)</f>
        <v>0</v>
      </c>
      <c r="BI956" s="217">
        <f>IF(N956="nulová",J956,0)</f>
        <v>0</v>
      </c>
      <c r="BJ956" s="13" t="s">
        <v>85</v>
      </c>
      <c r="BK956" s="217">
        <f>ROUND(I956*H956,2)</f>
        <v>0</v>
      </c>
      <c r="BL956" s="13" t="s">
        <v>136</v>
      </c>
      <c r="BM956" s="216" t="s">
        <v>1955</v>
      </c>
    </row>
    <row r="957" s="2" customFormat="1">
      <c r="A957" s="34"/>
      <c r="B957" s="35"/>
      <c r="C957" s="36"/>
      <c r="D957" s="218" t="s">
        <v>137</v>
      </c>
      <c r="E957" s="36"/>
      <c r="F957" s="219" t="s">
        <v>1956</v>
      </c>
      <c r="G957" s="36"/>
      <c r="H957" s="36"/>
      <c r="I957" s="220"/>
      <c r="J957" s="36"/>
      <c r="K957" s="36"/>
      <c r="L957" s="40"/>
      <c r="M957" s="221"/>
      <c r="N957" s="222"/>
      <c r="O957" s="87"/>
      <c r="P957" s="87"/>
      <c r="Q957" s="87"/>
      <c r="R957" s="87"/>
      <c r="S957" s="87"/>
      <c r="T957" s="88"/>
      <c r="U957" s="34"/>
      <c r="V957" s="34"/>
      <c r="W957" s="34"/>
      <c r="X957" s="34"/>
      <c r="Y957" s="34"/>
      <c r="Z957" s="34"/>
      <c r="AA957" s="34"/>
      <c r="AB957" s="34"/>
      <c r="AC957" s="34"/>
      <c r="AD957" s="34"/>
      <c r="AE957" s="34"/>
      <c r="AT957" s="13" t="s">
        <v>137</v>
      </c>
      <c r="AU957" s="13" t="s">
        <v>85</v>
      </c>
    </row>
    <row r="958" s="2" customFormat="1" ht="24.15" customHeight="1">
      <c r="A958" s="34"/>
      <c r="B958" s="35"/>
      <c r="C958" s="203" t="s">
        <v>1957</v>
      </c>
      <c r="D958" s="203" t="s">
        <v>131</v>
      </c>
      <c r="E958" s="204" t="s">
        <v>1958</v>
      </c>
      <c r="F958" s="205" t="s">
        <v>1959</v>
      </c>
      <c r="G958" s="206" t="s">
        <v>134</v>
      </c>
      <c r="H958" s="207">
        <v>5</v>
      </c>
      <c r="I958" s="208"/>
      <c r="J958" s="209">
        <f>ROUND(I958*H958,2)</f>
        <v>0</v>
      </c>
      <c r="K958" s="210"/>
      <c r="L958" s="211"/>
      <c r="M958" s="212" t="s">
        <v>1</v>
      </c>
      <c r="N958" s="213" t="s">
        <v>42</v>
      </c>
      <c r="O958" s="87"/>
      <c r="P958" s="214">
        <f>O958*H958</f>
        <v>0</v>
      </c>
      <c r="Q958" s="214">
        <v>0</v>
      </c>
      <c r="R958" s="214">
        <f>Q958*H958</f>
        <v>0</v>
      </c>
      <c r="S958" s="214">
        <v>0</v>
      </c>
      <c r="T958" s="215">
        <f>S958*H958</f>
        <v>0</v>
      </c>
      <c r="U958" s="34"/>
      <c r="V958" s="34"/>
      <c r="W958" s="34"/>
      <c r="X958" s="34"/>
      <c r="Y958" s="34"/>
      <c r="Z958" s="34"/>
      <c r="AA958" s="34"/>
      <c r="AB958" s="34"/>
      <c r="AC958" s="34"/>
      <c r="AD958" s="34"/>
      <c r="AE958" s="34"/>
      <c r="AR958" s="216" t="s">
        <v>135</v>
      </c>
      <c r="AT958" s="216" t="s">
        <v>131</v>
      </c>
      <c r="AU958" s="216" t="s">
        <v>85</v>
      </c>
      <c r="AY958" s="13" t="s">
        <v>130</v>
      </c>
      <c r="BE958" s="217">
        <f>IF(N958="základní",J958,0)</f>
        <v>0</v>
      </c>
      <c r="BF958" s="217">
        <f>IF(N958="snížená",J958,0)</f>
        <v>0</v>
      </c>
      <c r="BG958" s="217">
        <f>IF(N958="zákl. přenesená",J958,0)</f>
        <v>0</v>
      </c>
      <c r="BH958" s="217">
        <f>IF(N958="sníž. přenesená",J958,0)</f>
        <v>0</v>
      </c>
      <c r="BI958" s="217">
        <f>IF(N958="nulová",J958,0)</f>
        <v>0</v>
      </c>
      <c r="BJ958" s="13" t="s">
        <v>85</v>
      </c>
      <c r="BK958" s="217">
        <f>ROUND(I958*H958,2)</f>
        <v>0</v>
      </c>
      <c r="BL958" s="13" t="s">
        <v>136</v>
      </c>
      <c r="BM958" s="216" t="s">
        <v>1960</v>
      </c>
    </row>
    <row r="959" s="2" customFormat="1">
      <c r="A959" s="34"/>
      <c r="B959" s="35"/>
      <c r="C959" s="36"/>
      <c r="D959" s="218" t="s">
        <v>137</v>
      </c>
      <c r="E959" s="36"/>
      <c r="F959" s="219" t="s">
        <v>1961</v>
      </c>
      <c r="G959" s="36"/>
      <c r="H959" s="36"/>
      <c r="I959" s="220"/>
      <c r="J959" s="36"/>
      <c r="K959" s="36"/>
      <c r="L959" s="40"/>
      <c r="M959" s="221"/>
      <c r="N959" s="222"/>
      <c r="O959" s="87"/>
      <c r="P959" s="87"/>
      <c r="Q959" s="87"/>
      <c r="R959" s="87"/>
      <c r="S959" s="87"/>
      <c r="T959" s="88"/>
      <c r="U959" s="34"/>
      <c r="V959" s="34"/>
      <c r="W959" s="34"/>
      <c r="X959" s="34"/>
      <c r="Y959" s="34"/>
      <c r="Z959" s="34"/>
      <c r="AA959" s="34"/>
      <c r="AB959" s="34"/>
      <c r="AC959" s="34"/>
      <c r="AD959" s="34"/>
      <c r="AE959" s="34"/>
      <c r="AT959" s="13" t="s">
        <v>137</v>
      </c>
      <c r="AU959" s="13" t="s">
        <v>85</v>
      </c>
    </row>
    <row r="960" s="2" customFormat="1" ht="24.15" customHeight="1">
      <c r="A960" s="34"/>
      <c r="B960" s="35"/>
      <c r="C960" s="203" t="s">
        <v>1011</v>
      </c>
      <c r="D960" s="203" t="s">
        <v>131</v>
      </c>
      <c r="E960" s="204" t="s">
        <v>1962</v>
      </c>
      <c r="F960" s="205" t="s">
        <v>1963</v>
      </c>
      <c r="G960" s="206" t="s">
        <v>134</v>
      </c>
      <c r="H960" s="207">
        <v>5</v>
      </c>
      <c r="I960" s="208"/>
      <c r="J960" s="209">
        <f>ROUND(I960*H960,2)</f>
        <v>0</v>
      </c>
      <c r="K960" s="210"/>
      <c r="L960" s="211"/>
      <c r="M960" s="212" t="s">
        <v>1</v>
      </c>
      <c r="N960" s="213" t="s">
        <v>42</v>
      </c>
      <c r="O960" s="87"/>
      <c r="P960" s="214">
        <f>O960*H960</f>
        <v>0</v>
      </c>
      <c r="Q960" s="214">
        <v>0</v>
      </c>
      <c r="R960" s="214">
        <f>Q960*H960</f>
        <v>0</v>
      </c>
      <c r="S960" s="214">
        <v>0</v>
      </c>
      <c r="T960" s="215">
        <f>S960*H960</f>
        <v>0</v>
      </c>
      <c r="U960" s="34"/>
      <c r="V960" s="34"/>
      <c r="W960" s="34"/>
      <c r="X960" s="34"/>
      <c r="Y960" s="34"/>
      <c r="Z960" s="34"/>
      <c r="AA960" s="34"/>
      <c r="AB960" s="34"/>
      <c r="AC960" s="34"/>
      <c r="AD960" s="34"/>
      <c r="AE960" s="34"/>
      <c r="AR960" s="216" t="s">
        <v>135</v>
      </c>
      <c r="AT960" s="216" t="s">
        <v>131</v>
      </c>
      <c r="AU960" s="216" t="s">
        <v>85</v>
      </c>
      <c r="AY960" s="13" t="s">
        <v>130</v>
      </c>
      <c r="BE960" s="217">
        <f>IF(N960="základní",J960,0)</f>
        <v>0</v>
      </c>
      <c r="BF960" s="217">
        <f>IF(N960="snížená",J960,0)</f>
        <v>0</v>
      </c>
      <c r="BG960" s="217">
        <f>IF(N960="zákl. přenesená",J960,0)</f>
        <v>0</v>
      </c>
      <c r="BH960" s="217">
        <f>IF(N960="sníž. přenesená",J960,0)</f>
        <v>0</v>
      </c>
      <c r="BI960" s="217">
        <f>IF(N960="nulová",J960,0)</f>
        <v>0</v>
      </c>
      <c r="BJ960" s="13" t="s">
        <v>85</v>
      </c>
      <c r="BK960" s="217">
        <f>ROUND(I960*H960,2)</f>
        <v>0</v>
      </c>
      <c r="BL960" s="13" t="s">
        <v>136</v>
      </c>
      <c r="BM960" s="216" t="s">
        <v>1964</v>
      </c>
    </row>
    <row r="961" s="2" customFormat="1">
      <c r="A961" s="34"/>
      <c r="B961" s="35"/>
      <c r="C961" s="36"/>
      <c r="D961" s="218" t="s">
        <v>137</v>
      </c>
      <c r="E961" s="36"/>
      <c r="F961" s="219" t="s">
        <v>1965</v>
      </c>
      <c r="G961" s="36"/>
      <c r="H961" s="36"/>
      <c r="I961" s="220"/>
      <c r="J961" s="36"/>
      <c r="K961" s="36"/>
      <c r="L961" s="40"/>
      <c r="M961" s="221"/>
      <c r="N961" s="222"/>
      <c r="O961" s="87"/>
      <c r="P961" s="87"/>
      <c r="Q961" s="87"/>
      <c r="R961" s="87"/>
      <c r="S961" s="87"/>
      <c r="T961" s="88"/>
      <c r="U961" s="34"/>
      <c r="V961" s="34"/>
      <c r="W961" s="34"/>
      <c r="X961" s="34"/>
      <c r="Y961" s="34"/>
      <c r="Z961" s="34"/>
      <c r="AA961" s="34"/>
      <c r="AB961" s="34"/>
      <c r="AC961" s="34"/>
      <c r="AD961" s="34"/>
      <c r="AE961" s="34"/>
      <c r="AT961" s="13" t="s">
        <v>137</v>
      </c>
      <c r="AU961" s="13" t="s">
        <v>85</v>
      </c>
    </row>
    <row r="962" s="2" customFormat="1" ht="24.15" customHeight="1">
      <c r="A962" s="34"/>
      <c r="B962" s="35"/>
      <c r="C962" s="203" t="s">
        <v>1966</v>
      </c>
      <c r="D962" s="203" t="s">
        <v>131</v>
      </c>
      <c r="E962" s="204" t="s">
        <v>1967</v>
      </c>
      <c r="F962" s="205" t="s">
        <v>1968</v>
      </c>
      <c r="G962" s="206" t="s">
        <v>134</v>
      </c>
      <c r="H962" s="207">
        <v>5</v>
      </c>
      <c r="I962" s="208"/>
      <c r="J962" s="209">
        <f>ROUND(I962*H962,2)</f>
        <v>0</v>
      </c>
      <c r="K962" s="210"/>
      <c r="L962" s="211"/>
      <c r="M962" s="212" t="s">
        <v>1</v>
      </c>
      <c r="N962" s="213" t="s">
        <v>42</v>
      </c>
      <c r="O962" s="87"/>
      <c r="P962" s="214">
        <f>O962*H962</f>
        <v>0</v>
      </c>
      <c r="Q962" s="214">
        <v>0</v>
      </c>
      <c r="R962" s="214">
        <f>Q962*H962</f>
        <v>0</v>
      </c>
      <c r="S962" s="214">
        <v>0</v>
      </c>
      <c r="T962" s="215">
        <f>S962*H962</f>
        <v>0</v>
      </c>
      <c r="U962" s="34"/>
      <c r="V962" s="34"/>
      <c r="W962" s="34"/>
      <c r="X962" s="34"/>
      <c r="Y962" s="34"/>
      <c r="Z962" s="34"/>
      <c r="AA962" s="34"/>
      <c r="AB962" s="34"/>
      <c r="AC962" s="34"/>
      <c r="AD962" s="34"/>
      <c r="AE962" s="34"/>
      <c r="AR962" s="216" t="s">
        <v>135</v>
      </c>
      <c r="AT962" s="216" t="s">
        <v>131</v>
      </c>
      <c r="AU962" s="216" t="s">
        <v>85</v>
      </c>
      <c r="AY962" s="13" t="s">
        <v>130</v>
      </c>
      <c r="BE962" s="217">
        <f>IF(N962="základní",J962,0)</f>
        <v>0</v>
      </c>
      <c r="BF962" s="217">
        <f>IF(N962="snížená",J962,0)</f>
        <v>0</v>
      </c>
      <c r="BG962" s="217">
        <f>IF(N962="zákl. přenesená",J962,0)</f>
        <v>0</v>
      </c>
      <c r="BH962" s="217">
        <f>IF(N962="sníž. přenesená",J962,0)</f>
        <v>0</v>
      </c>
      <c r="BI962" s="217">
        <f>IF(N962="nulová",J962,0)</f>
        <v>0</v>
      </c>
      <c r="BJ962" s="13" t="s">
        <v>85</v>
      </c>
      <c r="BK962" s="217">
        <f>ROUND(I962*H962,2)</f>
        <v>0</v>
      </c>
      <c r="BL962" s="13" t="s">
        <v>136</v>
      </c>
      <c r="BM962" s="216" t="s">
        <v>1969</v>
      </c>
    </row>
    <row r="963" s="2" customFormat="1">
      <c r="A963" s="34"/>
      <c r="B963" s="35"/>
      <c r="C963" s="36"/>
      <c r="D963" s="218" t="s">
        <v>137</v>
      </c>
      <c r="E963" s="36"/>
      <c r="F963" s="219" t="s">
        <v>1970</v>
      </c>
      <c r="G963" s="36"/>
      <c r="H963" s="36"/>
      <c r="I963" s="220"/>
      <c r="J963" s="36"/>
      <c r="K963" s="36"/>
      <c r="L963" s="40"/>
      <c r="M963" s="221"/>
      <c r="N963" s="222"/>
      <c r="O963" s="87"/>
      <c r="P963" s="87"/>
      <c r="Q963" s="87"/>
      <c r="R963" s="87"/>
      <c r="S963" s="87"/>
      <c r="T963" s="88"/>
      <c r="U963" s="34"/>
      <c r="V963" s="34"/>
      <c r="W963" s="34"/>
      <c r="X963" s="34"/>
      <c r="Y963" s="34"/>
      <c r="Z963" s="34"/>
      <c r="AA963" s="34"/>
      <c r="AB963" s="34"/>
      <c r="AC963" s="34"/>
      <c r="AD963" s="34"/>
      <c r="AE963" s="34"/>
      <c r="AT963" s="13" t="s">
        <v>137</v>
      </c>
      <c r="AU963" s="13" t="s">
        <v>85</v>
      </c>
    </row>
    <row r="964" s="2" customFormat="1" ht="16.5" customHeight="1">
      <c r="A964" s="34"/>
      <c r="B964" s="35"/>
      <c r="C964" s="203" t="s">
        <v>1016</v>
      </c>
      <c r="D964" s="203" t="s">
        <v>131</v>
      </c>
      <c r="E964" s="204" t="s">
        <v>1971</v>
      </c>
      <c r="F964" s="205" t="s">
        <v>1972</v>
      </c>
      <c r="G964" s="206" t="s">
        <v>134</v>
      </c>
      <c r="H964" s="207">
        <v>2</v>
      </c>
      <c r="I964" s="208"/>
      <c r="J964" s="209">
        <f>ROUND(I964*H964,2)</f>
        <v>0</v>
      </c>
      <c r="K964" s="210"/>
      <c r="L964" s="211"/>
      <c r="M964" s="212" t="s">
        <v>1</v>
      </c>
      <c r="N964" s="213" t="s">
        <v>42</v>
      </c>
      <c r="O964" s="87"/>
      <c r="P964" s="214">
        <f>O964*H964</f>
        <v>0</v>
      </c>
      <c r="Q964" s="214">
        <v>0</v>
      </c>
      <c r="R964" s="214">
        <f>Q964*H964</f>
        <v>0</v>
      </c>
      <c r="S964" s="214">
        <v>0</v>
      </c>
      <c r="T964" s="215">
        <f>S964*H964</f>
        <v>0</v>
      </c>
      <c r="U964" s="34"/>
      <c r="V964" s="34"/>
      <c r="W964" s="34"/>
      <c r="X964" s="34"/>
      <c r="Y964" s="34"/>
      <c r="Z964" s="34"/>
      <c r="AA964" s="34"/>
      <c r="AB964" s="34"/>
      <c r="AC964" s="34"/>
      <c r="AD964" s="34"/>
      <c r="AE964" s="34"/>
      <c r="AR964" s="216" t="s">
        <v>135</v>
      </c>
      <c r="AT964" s="216" t="s">
        <v>131</v>
      </c>
      <c r="AU964" s="216" t="s">
        <v>85</v>
      </c>
      <c r="AY964" s="13" t="s">
        <v>130</v>
      </c>
      <c r="BE964" s="217">
        <f>IF(N964="základní",J964,0)</f>
        <v>0</v>
      </c>
      <c r="BF964" s="217">
        <f>IF(N964="snížená",J964,0)</f>
        <v>0</v>
      </c>
      <c r="BG964" s="217">
        <f>IF(N964="zákl. přenesená",J964,0)</f>
        <v>0</v>
      </c>
      <c r="BH964" s="217">
        <f>IF(N964="sníž. přenesená",J964,0)</f>
        <v>0</v>
      </c>
      <c r="BI964" s="217">
        <f>IF(N964="nulová",J964,0)</f>
        <v>0</v>
      </c>
      <c r="BJ964" s="13" t="s">
        <v>85</v>
      </c>
      <c r="BK964" s="217">
        <f>ROUND(I964*H964,2)</f>
        <v>0</v>
      </c>
      <c r="BL964" s="13" t="s">
        <v>136</v>
      </c>
      <c r="BM964" s="216" t="s">
        <v>1973</v>
      </c>
    </row>
    <row r="965" s="2" customFormat="1">
      <c r="A965" s="34"/>
      <c r="B965" s="35"/>
      <c r="C965" s="36"/>
      <c r="D965" s="218" t="s">
        <v>137</v>
      </c>
      <c r="E965" s="36"/>
      <c r="F965" s="219" t="s">
        <v>1974</v>
      </c>
      <c r="G965" s="36"/>
      <c r="H965" s="36"/>
      <c r="I965" s="220"/>
      <c r="J965" s="36"/>
      <c r="K965" s="36"/>
      <c r="L965" s="40"/>
      <c r="M965" s="221"/>
      <c r="N965" s="222"/>
      <c r="O965" s="87"/>
      <c r="P965" s="87"/>
      <c r="Q965" s="87"/>
      <c r="R965" s="87"/>
      <c r="S965" s="87"/>
      <c r="T965" s="88"/>
      <c r="U965" s="34"/>
      <c r="V965" s="34"/>
      <c r="W965" s="34"/>
      <c r="X965" s="34"/>
      <c r="Y965" s="34"/>
      <c r="Z965" s="34"/>
      <c r="AA965" s="34"/>
      <c r="AB965" s="34"/>
      <c r="AC965" s="34"/>
      <c r="AD965" s="34"/>
      <c r="AE965" s="34"/>
      <c r="AT965" s="13" t="s">
        <v>137</v>
      </c>
      <c r="AU965" s="13" t="s">
        <v>85</v>
      </c>
    </row>
    <row r="966" s="2" customFormat="1" ht="24.15" customHeight="1">
      <c r="A966" s="34"/>
      <c r="B966" s="35"/>
      <c r="C966" s="203" t="s">
        <v>1975</v>
      </c>
      <c r="D966" s="203" t="s">
        <v>131</v>
      </c>
      <c r="E966" s="204" t="s">
        <v>1976</v>
      </c>
      <c r="F966" s="205" t="s">
        <v>1977</v>
      </c>
      <c r="G966" s="206" t="s">
        <v>134</v>
      </c>
      <c r="H966" s="207">
        <v>5</v>
      </c>
      <c r="I966" s="208"/>
      <c r="J966" s="209">
        <f>ROUND(I966*H966,2)</f>
        <v>0</v>
      </c>
      <c r="K966" s="210"/>
      <c r="L966" s="211"/>
      <c r="M966" s="212" t="s">
        <v>1</v>
      </c>
      <c r="N966" s="213" t="s">
        <v>42</v>
      </c>
      <c r="O966" s="87"/>
      <c r="P966" s="214">
        <f>O966*H966</f>
        <v>0</v>
      </c>
      <c r="Q966" s="214">
        <v>0</v>
      </c>
      <c r="R966" s="214">
        <f>Q966*H966</f>
        <v>0</v>
      </c>
      <c r="S966" s="214">
        <v>0</v>
      </c>
      <c r="T966" s="215">
        <f>S966*H966</f>
        <v>0</v>
      </c>
      <c r="U966" s="34"/>
      <c r="V966" s="34"/>
      <c r="W966" s="34"/>
      <c r="X966" s="34"/>
      <c r="Y966" s="34"/>
      <c r="Z966" s="34"/>
      <c r="AA966" s="34"/>
      <c r="AB966" s="34"/>
      <c r="AC966" s="34"/>
      <c r="AD966" s="34"/>
      <c r="AE966" s="34"/>
      <c r="AR966" s="216" t="s">
        <v>135</v>
      </c>
      <c r="AT966" s="216" t="s">
        <v>131</v>
      </c>
      <c r="AU966" s="216" t="s">
        <v>85</v>
      </c>
      <c r="AY966" s="13" t="s">
        <v>130</v>
      </c>
      <c r="BE966" s="217">
        <f>IF(N966="základní",J966,0)</f>
        <v>0</v>
      </c>
      <c r="BF966" s="217">
        <f>IF(N966="snížená",J966,0)</f>
        <v>0</v>
      </c>
      <c r="BG966" s="217">
        <f>IF(N966="zákl. přenesená",J966,0)</f>
        <v>0</v>
      </c>
      <c r="BH966" s="217">
        <f>IF(N966="sníž. přenesená",J966,0)</f>
        <v>0</v>
      </c>
      <c r="BI966" s="217">
        <f>IF(N966="nulová",J966,0)</f>
        <v>0</v>
      </c>
      <c r="BJ966" s="13" t="s">
        <v>85</v>
      </c>
      <c r="BK966" s="217">
        <f>ROUND(I966*H966,2)</f>
        <v>0</v>
      </c>
      <c r="BL966" s="13" t="s">
        <v>136</v>
      </c>
      <c r="BM966" s="216" t="s">
        <v>1978</v>
      </c>
    </row>
    <row r="967" s="2" customFormat="1">
      <c r="A967" s="34"/>
      <c r="B967" s="35"/>
      <c r="C967" s="36"/>
      <c r="D967" s="218" t="s">
        <v>137</v>
      </c>
      <c r="E967" s="36"/>
      <c r="F967" s="219" t="s">
        <v>1979</v>
      </c>
      <c r="G967" s="36"/>
      <c r="H967" s="36"/>
      <c r="I967" s="220"/>
      <c r="J967" s="36"/>
      <c r="K967" s="36"/>
      <c r="L967" s="40"/>
      <c r="M967" s="221"/>
      <c r="N967" s="222"/>
      <c r="O967" s="87"/>
      <c r="P967" s="87"/>
      <c r="Q967" s="87"/>
      <c r="R967" s="87"/>
      <c r="S967" s="87"/>
      <c r="T967" s="88"/>
      <c r="U967" s="34"/>
      <c r="V967" s="34"/>
      <c r="W967" s="34"/>
      <c r="X967" s="34"/>
      <c r="Y967" s="34"/>
      <c r="Z967" s="34"/>
      <c r="AA967" s="34"/>
      <c r="AB967" s="34"/>
      <c r="AC967" s="34"/>
      <c r="AD967" s="34"/>
      <c r="AE967" s="34"/>
      <c r="AT967" s="13" t="s">
        <v>137</v>
      </c>
      <c r="AU967" s="13" t="s">
        <v>85</v>
      </c>
    </row>
    <row r="968" s="2" customFormat="1" ht="33" customHeight="1">
      <c r="A968" s="34"/>
      <c r="B968" s="35"/>
      <c r="C968" s="203" t="s">
        <v>1020</v>
      </c>
      <c r="D968" s="203" t="s">
        <v>131</v>
      </c>
      <c r="E968" s="204" t="s">
        <v>1980</v>
      </c>
      <c r="F968" s="205" t="s">
        <v>1981</v>
      </c>
      <c r="G968" s="206" t="s">
        <v>134</v>
      </c>
      <c r="H968" s="207">
        <v>5</v>
      </c>
      <c r="I968" s="208"/>
      <c r="J968" s="209">
        <f>ROUND(I968*H968,2)</f>
        <v>0</v>
      </c>
      <c r="K968" s="210"/>
      <c r="L968" s="211"/>
      <c r="M968" s="212" t="s">
        <v>1</v>
      </c>
      <c r="N968" s="213" t="s">
        <v>42</v>
      </c>
      <c r="O968" s="87"/>
      <c r="P968" s="214">
        <f>O968*H968</f>
        <v>0</v>
      </c>
      <c r="Q968" s="214">
        <v>0</v>
      </c>
      <c r="R968" s="214">
        <f>Q968*H968</f>
        <v>0</v>
      </c>
      <c r="S968" s="214">
        <v>0</v>
      </c>
      <c r="T968" s="215">
        <f>S968*H968</f>
        <v>0</v>
      </c>
      <c r="U968" s="34"/>
      <c r="V968" s="34"/>
      <c r="W968" s="34"/>
      <c r="X968" s="34"/>
      <c r="Y968" s="34"/>
      <c r="Z968" s="34"/>
      <c r="AA968" s="34"/>
      <c r="AB968" s="34"/>
      <c r="AC968" s="34"/>
      <c r="AD968" s="34"/>
      <c r="AE968" s="34"/>
      <c r="AR968" s="216" t="s">
        <v>135</v>
      </c>
      <c r="AT968" s="216" t="s">
        <v>131</v>
      </c>
      <c r="AU968" s="216" t="s">
        <v>85</v>
      </c>
      <c r="AY968" s="13" t="s">
        <v>130</v>
      </c>
      <c r="BE968" s="217">
        <f>IF(N968="základní",J968,0)</f>
        <v>0</v>
      </c>
      <c r="BF968" s="217">
        <f>IF(N968="snížená",J968,0)</f>
        <v>0</v>
      </c>
      <c r="BG968" s="217">
        <f>IF(N968="zákl. přenesená",J968,0)</f>
        <v>0</v>
      </c>
      <c r="BH968" s="217">
        <f>IF(N968="sníž. přenesená",J968,0)</f>
        <v>0</v>
      </c>
      <c r="BI968" s="217">
        <f>IF(N968="nulová",J968,0)</f>
        <v>0</v>
      </c>
      <c r="BJ968" s="13" t="s">
        <v>85</v>
      </c>
      <c r="BK968" s="217">
        <f>ROUND(I968*H968,2)</f>
        <v>0</v>
      </c>
      <c r="BL968" s="13" t="s">
        <v>136</v>
      </c>
      <c r="BM968" s="216" t="s">
        <v>1982</v>
      </c>
    </row>
    <row r="969" s="2" customFormat="1">
      <c r="A969" s="34"/>
      <c r="B969" s="35"/>
      <c r="C969" s="36"/>
      <c r="D969" s="218" t="s">
        <v>137</v>
      </c>
      <c r="E969" s="36"/>
      <c r="F969" s="219" t="s">
        <v>1983</v>
      </c>
      <c r="G969" s="36"/>
      <c r="H969" s="36"/>
      <c r="I969" s="220"/>
      <c r="J969" s="36"/>
      <c r="K969" s="36"/>
      <c r="L969" s="40"/>
      <c r="M969" s="221"/>
      <c r="N969" s="222"/>
      <c r="O969" s="87"/>
      <c r="P969" s="87"/>
      <c r="Q969" s="87"/>
      <c r="R969" s="87"/>
      <c r="S969" s="87"/>
      <c r="T969" s="88"/>
      <c r="U969" s="34"/>
      <c r="V969" s="34"/>
      <c r="W969" s="34"/>
      <c r="X969" s="34"/>
      <c r="Y969" s="34"/>
      <c r="Z969" s="34"/>
      <c r="AA969" s="34"/>
      <c r="AB969" s="34"/>
      <c r="AC969" s="34"/>
      <c r="AD969" s="34"/>
      <c r="AE969" s="34"/>
      <c r="AT969" s="13" t="s">
        <v>137</v>
      </c>
      <c r="AU969" s="13" t="s">
        <v>85</v>
      </c>
    </row>
    <row r="970" s="2" customFormat="1" ht="16.5" customHeight="1">
      <c r="A970" s="34"/>
      <c r="B970" s="35"/>
      <c r="C970" s="203" t="s">
        <v>1984</v>
      </c>
      <c r="D970" s="203" t="s">
        <v>131</v>
      </c>
      <c r="E970" s="204" t="s">
        <v>1985</v>
      </c>
      <c r="F970" s="205" t="s">
        <v>1986</v>
      </c>
      <c r="G970" s="206" t="s">
        <v>134</v>
      </c>
      <c r="H970" s="207">
        <v>5</v>
      </c>
      <c r="I970" s="208"/>
      <c r="J970" s="209">
        <f>ROUND(I970*H970,2)</f>
        <v>0</v>
      </c>
      <c r="K970" s="210"/>
      <c r="L970" s="211"/>
      <c r="M970" s="212" t="s">
        <v>1</v>
      </c>
      <c r="N970" s="213" t="s">
        <v>42</v>
      </c>
      <c r="O970" s="87"/>
      <c r="P970" s="214">
        <f>O970*H970</f>
        <v>0</v>
      </c>
      <c r="Q970" s="214">
        <v>0</v>
      </c>
      <c r="R970" s="214">
        <f>Q970*H970</f>
        <v>0</v>
      </c>
      <c r="S970" s="214">
        <v>0</v>
      </c>
      <c r="T970" s="215">
        <f>S970*H970</f>
        <v>0</v>
      </c>
      <c r="U970" s="34"/>
      <c r="V970" s="34"/>
      <c r="W970" s="34"/>
      <c r="X970" s="34"/>
      <c r="Y970" s="34"/>
      <c r="Z970" s="34"/>
      <c r="AA970" s="34"/>
      <c r="AB970" s="34"/>
      <c r="AC970" s="34"/>
      <c r="AD970" s="34"/>
      <c r="AE970" s="34"/>
      <c r="AR970" s="216" t="s">
        <v>135</v>
      </c>
      <c r="AT970" s="216" t="s">
        <v>131</v>
      </c>
      <c r="AU970" s="216" t="s">
        <v>85</v>
      </c>
      <c r="AY970" s="13" t="s">
        <v>130</v>
      </c>
      <c r="BE970" s="217">
        <f>IF(N970="základní",J970,0)</f>
        <v>0</v>
      </c>
      <c r="BF970" s="217">
        <f>IF(N970="snížená",J970,0)</f>
        <v>0</v>
      </c>
      <c r="BG970" s="217">
        <f>IF(N970="zákl. přenesená",J970,0)</f>
        <v>0</v>
      </c>
      <c r="BH970" s="217">
        <f>IF(N970="sníž. přenesená",J970,0)</f>
        <v>0</v>
      </c>
      <c r="BI970" s="217">
        <f>IF(N970="nulová",J970,0)</f>
        <v>0</v>
      </c>
      <c r="BJ970" s="13" t="s">
        <v>85</v>
      </c>
      <c r="BK970" s="217">
        <f>ROUND(I970*H970,2)</f>
        <v>0</v>
      </c>
      <c r="BL970" s="13" t="s">
        <v>136</v>
      </c>
      <c r="BM970" s="216" t="s">
        <v>1987</v>
      </c>
    </row>
    <row r="971" s="2" customFormat="1">
      <c r="A971" s="34"/>
      <c r="B971" s="35"/>
      <c r="C971" s="36"/>
      <c r="D971" s="218" t="s">
        <v>137</v>
      </c>
      <c r="E971" s="36"/>
      <c r="F971" s="219" t="s">
        <v>1988</v>
      </c>
      <c r="G971" s="36"/>
      <c r="H971" s="36"/>
      <c r="I971" s="220"/>
      <c r="J971" s="36"/>
      <c r="K971" s="36"/>
      <c r="L971" s="40"/>
      <c r="M971" s="221"/>
      <c r="N971" s="222"/>
      <c r="O971" s="87"/>
      <c r="P971" s="87"/>
      <c r="Q971" s="87"/>
      <c r="R971" s="87"/>
      <c r="S971" s="87"/>
      <c r="T971" s="88"/>
      <c r="U971" s="34"/>
      <c r="V971" s="34"/>
      <c r="W971" s="34"/>
      <c r="X971" s="34"/>
      <c r="Y971" s="34"/>
      <c r="Z971" s="34"/>
      <c r="AA971" s="34"/>
      <c r="AB971" s="34"/>
      <c r="AC971" s="34"/>
      <c r="AD971" s="34"/>
      <c r="AE971" s="34"/>
      <c r="AT971" s="13" t="s">
        <v>137</v>
      </c>
      <c r="AU971" s="13" t="s">
        <v>85</v>
      </c>
    </row>
    <row r="972" s="2" customFormat="1" ht="16.5" customHeight="1">
      <c r="A972" s="34"/>
      <c r="B972" s="35"/>
      <c r="C972" s="203" t="s">
        <v>1025</v>
      </c>
      <c r="D972" s="203" t="s">
        <v>131</v>
      </c>
      <c r="E972" s="204" t="s">
        <v>1989</v>
      </c>
      <c r="F972" s="205" t="s">
        <v>1990</v>
      </c>
      <c r="G972" s="206" t="s">
        <v>134</v>
      </c>
      <c r="H972" s="207">
        <v>5</v>
      </c>
      <c r="I972" s="208"/>
      <c r="J972" s="209">
        <f>ROUND(I972*H972,2)</f>
        <v>0</v>
      </c>
      <c r="K972" s="210"/>
      <c r="L972" s="211"/>
      <c r="M972" s="212" t="s">
        <v>1</v>
      </c>
      <c r="N972" s="213" t="s">
        <v>42</v>
      </c>
      <c r="O972" s="87"/>
      <c r="P972" s="214">
        <f>O972*H972</f>
        <v>0</v>
      </c>
      <c r="Q972" s="214">
        <v>0</v>
      </c>
      <c r="R972" s="214">
        <f>Q972*H972</f>
        <v>0</v>
      </c>
      <c r="S972" s="214">
        <v>0</v>
      </c>
      <c r="T972" s="215">
        <f>S972*H972</f>
        <v>0</v>
      </c>
      <c r="U972" s="34"/>
      <c r="V972" s="34"/>
      <c r="W972" s="34"/>
      <c r="X972" s="34"/>
      <c r="Y972" s="34"/>
      <c r="Z972" s="34"/>
      <c r="AA972" s="34"/>
      <c r="AB972" s="34"/>
      <c r="AC972" s="34"/>
      <c r="AD972" s="34"/>
      <c r="AE972" s="34"/>
      <c r="AR972" s="216" t="s">
        <v>135</v>
      </c>
      <c r="AT972" s="216" t="s">
        <v>131</v>
      </c>
      <c r="AU972" s="216" t="s">
        <v>85</v>
      </c>
      <c r="AY972" s="13" t="s">
        <v>130</v>
      </c>
      <c r="BE972" s="217">
        <f>IF(N972="základní",J972,0)</f>
        <v>0</v>
      </c>
      <c r="BF972" s="217">
        <f>IF(N972="snížená",J972,0)</f>
        <v>0</v>
      </c>
      <c r="BG972" s="217">
        <f>IF(N972="zákl. přenesená",J972,0)</f>
        <v>0</v>
      </c>
      <c r="BH972" s="217">
        <f>IF(N972="sníž. přenesená",J972,0)</f>
        <v>0</v>
      </c>
      <c r="BI972" s="217">
        <f>IF(N972="nulová",J972,0)</f>
        <v>0</v>
      </c>
      <c r="BJ972" s="13" t="s">
        <v>85</v>
      </c>
      <c r="BK972" s="217">
        <f>ROUND(I972*H972,2)</f>
        <v>0</v>
      </c>
      <c r="BL972" s="13" t="s">
        <v>136</v>
      </c>
      <c r="BM972" s="216" t="s">
        <v>1991</v>
      </c>
    </row>
    <row r="973" s="2" customFormat="1">
      <c r="A973" s="34"/>
      <c r="B973" s="35"/>
      <c r="C973" s="36"/>
      <c r="D973" s="218" t="s">
        <v>137</v>
      </c>
      <c r="E973" s="36"/>
      <c r="F973" s="219" t="s">
        <v>1992</v>
      </c>
      <c r="G973" s="36"/>
      <c r="H973" s="36"/>
      <c r="I973" s="220"/>
      <c r="J973" s="36"/>
      <c r="K973" s="36"/>
      <c r="L973" s="40"/>
      <c r="M973" s="221"/>
      <c r="N973" s="222"/>
      <c r="O973" s="87"/>
      <c r="P973" s="87"/>
      <c r="Q973" s="87"/>
      <c r="R973" s="87"/>
      <c r="S973" s="87"/>
      <c r="T973" s="88"/>
      <c r="U973" s="34"/>
      <c r="V973" s="34"/>
      <c r="W973" s="34"/>
      <c r="X973" s="34"/>
      <c r="Y973" s="34"/>
      <c r="Z973" s="34"/>
      <c r="AA973" s="34"/>
      <c r="AB973" s="34"/>
      <c r="AC973" s="34"/>
      <c r="AD973" s="34"/>
      <c r="AE973" s="34"/>
      <c r="AT973" s="13" t="s">
        <v>137</v>
      </c>
      <c r="AU973" s="13" t="s">
        <v>85</v>
      </c>
    </row>
    <row r="974" s="2" customFormat="1" ht="16.5" customHeight="1">
      <c r="A974" s="34"/>
      <c r="B974" s="35"/>
      <c r="C974" s="203" t="s">
        <v>1993</v>
      </c>
      <c r="D974" s="203" t="s">
        <v>131</v>
      </c>
      <c r="E974" s="204" t="s">
        <v>1994</v>
      </c>
      <c r="F974" s="205" t="s">
        <v>1995</v>
      </c>
      <c r="G974" s="206" t="s">
        <v>134</v>
      </c>
      <c r="H974" s="207">
        <v>10</v>
      </c>
      <c r="I974" s="208"/>
      <c r="J974" s="209">
        <f>ROUND(I974*H974,2)</f>
        <v>0</v>
      </c>
      <c r="K974" s="210"/>
      <c r="L974" s="211"/>
      <c r="M974" s="212" t="s">
        <v>1</v>
      </c>
      <c r="N974" s="213" t="s">
        <v>42</v>
      </c>
      <c r="O974" s="87"/>
      <c r="P974" s="214">
        <f>O974*H974</f>
        <v>0</v>
      </c>
      <c r="Q974" s="214">
        <v>0</v>
      </c>
      <c r="R974" s="214">
        <f>Q974*H974</f>
        <v>0</v>
      </c>
      <c r="S974" s="214">
        <v>0</v>
      </c>
      <c r="T974" s="215">
        <f>S974*H974</f>
        <v>0</v>
      </c>
      <c r="U974" s="34"/>
      <c r="V974" s="34"/>
      <c r="W974" s="34"/>
      <c r="X974" s="34"/>
      <c r="Y974" s="34"/>
      <c r="Z974" s="34"/>
      <c r="AA974" s="34"/>
      <c r="AB974" s="34"/>
      <c r="AC974" s="34"/>
      <c r="AD974" s="34"/>
      <c r="AE974" s="34"/>
      <c r="AR974" s="216" t="s">
        <v>135</v>
      </c>
      <c r="AT974" s="216" t="s">
        <v>131</v>
      </c>
      <c r="AU974" s="216" t="s">
        <v>85</v>
      </c>
      <c r="AY974" s="13" t="s">
        <v>130</v>
      </c>
      <c r="BE974" s="217">
        <f>IF(N974="základní",J974,0)</f>
        <v>0</v>
      </c>
      <c r="BF974" s="217">
        <f>IF(N974="snížená",J974,0)</f>
        <v>0</v>
      </c>
      <c r="BG974" s="217">
        <f>IF(N974="zákl. přenesená",J974,0)</f>
        <v>0</v>
      </c>
      <c r="BH974" s="217">
        <f>IF(N974="sníž. přenesená",J974,0)</f>
        <v>0</v>
      </c>
      <c r="BI974" s="217">
        <f>IF(N974="nulová",J974,0)</f>
        <v>0</v>
      </c>
      <c r="BJ974" s="13" t="s">
        <v>85</v>
      </c>
      <c r="BK974" s="217">
        <f>ROUND(I974*H974,2)</f>
        <v>0</v>
      </c>
      <c r="BL974" s="13" t="s">
        <v>136</v>
      </c>
      <c r="BM974" s="216" t="s">
        <v>1996</v>
      </c>
    </row>
    <row r="975" s="2" customFormat="1">
      <c r="A975" s="34"/>
      <c r="B975" s="35"/>
      <c r="C975" s="36"/>
      <c r="D975" s="218" t="s">
        <v>137</v>
      </c>
      <c r="E975" s="36"/>
      <c r="F975" s="219" t="s">
        <v>1997</v>
      </c>
      <c r="G975" s="36"/>
      <c r="H975" s="36"/>
      <c r="I975" s="220"/>
      <c r="J975" s="36"/>
      <c r="K975" s="36"/>
      <c r="L975" s="40"/>
      <c r="M975" s="221"/>
      <c r="N975" s="222"/>
      <c r="O975" s="87"/>
      <c r="P975" s="87"/>
      <c r="Q975" s="87"/>
      <c r="R975" s="87"/>
      <c r="S975" s="87"/>
      <c r="T975" s="88"/>
      <c r="U975" s="34"/>
      <c r="V975" s="34"/>
      <c r="W975" s="34"/>
      <c r="X975" s="34"/>
      <c r="Y975" s="34"/>
      <c r="Z975" s="34"/>
      <c r="AA975" s="34"/>
      <c r="AB975" s="34"/>
      <c r="AC975" s="34"/>
      <c r="AD975" s="34"/>
      <c r="AE975" s="34"/>
      <c r="AT975" s="13" t="s">
        <v>137</v>
      </c>
      <c r="AU975" s="13" t="s">
        <v>85</v>
      </c>
    </row>
    <row r="976" s="2" customFormat="1" ht="16.5" customHeight="1">
      <c r="A976" s="34"/>
      <c r="B976" s="35"/>
      <c r="C976" s="203" t="s">
        <v>1029</v>
      </c>
      <c r="D976" s="203" t="s">
        <v>131</v>
      </c>
      <c r="E976" s="204" t="s">
        <v>1998</v>
      </c>
      <c r="F976" s="205" t="s">
        <v>1999</v>
      </c>
      <c r="G976" s="206" t="s">
        <v>134</v>
      </c>
      <c r="H976" s="207">
        <v>10</v>
      </c>
      <c r="I976" s="208"/>
      <c r="J976" s="209">
        <f>ROUND(I976*H976,2)</f>
        <v>0</v>
      </c>
      <c r="K976" s="210"/>
      <c r="L976" s="211"/>
      <c r="M976" s="212" t="s">
        <v>1</v>
      </c>
      <c r="N976" s="213" t="s">
        <v>42</v>
      </c>
      <c r="O976" s="87"/>
      <c r="P976" s="214">
        <f>O976*H976</f>
        <v>0</v>
      </c>
      <c r="Q976" s="214">
        <v>0</v>
      </c>
      <c r="R976" s="214">
        <f>Q976*H976</f>
        <v>0</v>
      </c>
      <c r="S976" s="214">
        <v>0</v>
      </c>
      <c r="T976" s="215">
        <f>S976*H976</f>
        <v>0</v>
      </c>
      <c r="U976" s="34"/>
      <c r="V976" s="34"/>
      <c r="W976" s="34"/>
      <c r="X976" s="34"/>
      <c r="Y976" s="34"/>
      <c r="Z976" s="34"/>
      <c r="AA976" s="34"/>
      <c r="AB976" s="34"/>
      <c r="AC976" s="34"/>
      <c r="AD976" s="34"/>
      <c r="AE976" s="34"/>
      <c r="AR976" s="216" t="s">
        <v>135</v>
      </c>
      <c r="AT976" s="216" t="s">
        <v>131</v>
      </c>
      <c r="AU976" s="216" t="s">
        <v>85</v>
      </c>
      <c r="AY976" s="13" t="s">
        <v>130</v>
      </c>
      <c r="BE976" s="217">
        <f>IF(N976="základní",J976,0)</f>
        <v>0</v>
      </c>
      <c r="BF976" s="217">
        <f>IF(N976="snížená",J976,0)</f>
        <v>0</v>
      </c>
      <c r="BG976" s="217">
        <f>IF(N976="zákl. přenesená",J976,0)</f>
        <v>0</v>
      </c>
      <c r="BH976" s="217">
        <f>IF(N976="sníž. přenesená",J976,0)</f>
        <v>0</v>
      </c>
      <c r="BI976" s="217">
        <f>IF(N976="nulová",J976,0)</f>
        <v>0</v>
      </c>
      <c r="BJ976" s="13" t="s">
        <v>85</v>
      </c>
      <c r="BK976" s="217">
        <f>ROUND(I976*H976,2)</f>
        <v>0</v>
      </c>
      <c r="BL976" s="13" t="s">
        <v>136</v>
      </c>
      <c r="BM976" s="216" t="s">
        <v>2000</v>
      </c>
    </row>
    <row r="977" s="2" customFormat="1">
      <c r="A977" s="34"/>
      <c r="B977" s="35"/>
      <c r="C977" s="36"/>
      <c r="D977" s="218" t="s">
        <v>137</v>
      </c>
      <c r="E977" s="36"/>
      <c r="F977" s="219" t="s">
        <v>2001</v>
      </c>
      <c r="G977" s="36"/>
      <c r="H977" s="36"/>
      <c r="I977" s="220"/>
      <c r="J977" s="36"/>
      <c r="K977" s="36"/>
      <c r="L977" s="40"/>
      <c r="M977" s="221"/>
      <c r="N977" s="222"/>
      <c r="O977" s="87"/>
      <c r="P977" s="87"/>
      <c r="Q977" s="87"/>
      <c r="R977" s="87"/>
      <c r="S977" s="87"/>
      <c r="T977" s="88"/>
      <c r="U977" s="34"/>
      <c r="V977" s="34"/>
      <c r="W977" s="34"/>
      <c r="X977" s="34"/>
      <c r="Y977" s="34"/>
      <c r="Z977" s="34"/>
      <c r="AA977" s="34"/>
      <c r="AB977" s="34"/>
      <c r="AC977" s="34"/>
      <c r="AD977" s="34"/>
      <c r="AE977" s="34"/>
      <c r="AT977" s="13" t="s">
        <v>137</v>
      </c>
      <c r="AU977" s="13" t="s">
        <v>85</v>
      </c>
    </row>
    <row r="978" s="2" customFormat="1" ht="16.5" customHeight="1">
      <c r="A978" s="34"/>
      <c r="B978" s="35"/>
      <c r="C978" s="203" t="s">
        <v>2002</v>
      </c>
      <c r="D978" s="203" t="s">
        <v>131</v>
      </c>
      <c r="E978" s="204" t="s">
        <v>2003</v>
      </c>
      <c r="F978" s="205" t="s">
        <v>2004</v>
      </c>
      <c r="G978" s="206" t="s">
        <v>134</v>
      </c>
      <c r="H978" s="207">
        <v>10</v>
      </c>
      <c r="I978" s="208"/>
      <c r="J978" s="209">
        <f>ROUND(I978*H978,2)</f>
        <v>0</v>
      </c>
      <c r="K978" s="210"/>
      <c r="L978" s="211"/>
      <c r="M978" s="212" t="s">
        <v>1</v>
      </c>
      <c r="N978" s="213" t="s">
        <v>42</v>
      </c>
      <c r="O978" s="87"/>
      <c r="P978" s="214">
        <f>O978*H978</f>
        <v>0</v>
      </c>
      <c r="Q978" s="214">
        <v>0</v>
      </c>
      <c r="R978" s="214">
        <f>Q978*H978</f>
        <v>0</v>
      </c>
      <c r="S978" s="214">
        <v>0</v>
      </c>
      <c r="T978" s="215">
        <f>S978*H978</f>
        <v>0</v>
      </c>
      <c r="U978" s="34"/>
      <c r="V978" s="34"/>
      <c r="W978" s="34"/>
      <c r="X978" s="34"/>
      <c r="Y978" s="34"/>
      <c r="Z978" s="34"/>
      <c r="AA978" s="34"/>
      <c r="AB978" s="34"/>
      <c r="AC978" s="34"/>
      <c r="AD978" s="34"/>
      <c r="AE978" s="34"/>
      <c r="AR978" s="216" t="s">
        <v>135</v>
      </c>
      <c r="AT978" s="216" t="s">
        <v>131</v>
      </c>
      <c r="AU978" s="216" t="s">
        <v>85</v>
      </c>
      <c r="AY978" s="13" t="s">
        <v>130</v>
      </c>
      <c r="BE978" s="217">
        <f>IF(N978="základní",J978,0)</f>
        <v>0</v>
      </c>
      <c r="BF978" s="217">
        <f>IF(N978="snížená",J978,0)</f>
        <v>0</v>
      </c>
      <c r="BG978" s="217">
        <f>IF(N978="zákl. přenesená",J978,0)</f>
        <v>0</v>
      </c>
      <c r="BH978" s="217">
        <f>IF(N978="sníž. přenesená",J978,0)</f>
        <v>0</v>
      </c>
      <c r="BI978" s="217">
        <f>IF(N978="nulová",J978,0)</f>
        <v>0</v>
      </c>
      <c r="BJ978" s="13" t="s">
        <v>85</v>
      </c>
      <c r="BK978" s="217">
        <f>ROUND(I978*H978,2)</f>
        <v>0</v>
      </c>
      <c r="BL978" s="13" t="s">
        <v>136</v>
      </c>
      <c r="BM978" s="216" t="s">
        <v>2005</v>
      </c>
    </row>
    <row r="979" s="2" customFormat="1">
      <c r="A979" s="34"/>
      <c r="B979" s="35"/>
      <c r="C979" s="36"/>
      <c r="D979" s="218" t="s">
        <v>137</v>
      </c>
      <c r="E979" s="36"/>
      <c r="F979" s="219" t="s">
        <v>2006</v>
      </c>
      <c r="G979" s="36"/>
      <c r="H979" s="36"/>
      <c r="I979" s="220"/>
      <c r="J979" s="36"/>
      <c r="K979" s="36"/>
      <c r="L979" s="40"/>
      <c r="M979" s="221"/>
      <c r="N979" s="222"/>
      <c r="O979" s="87"/>
      <c r="P979" s="87"/>
      <c r="Q979" s="87"/>
      <c r="R979" s="87"/>
      <c r="S979" s="87"/>
      <c r="T979" s="88"/>
      <c r="U979" s="34"/>
      <c r="V979" s="34"/>
      <c r="W979" s="34"/>
      <c r="X979" s="34"/>
      <c r="Y979" s="34"/>
      <c r="Z979" s="34"/>
      <c r="AA979" s="34"/>
      <c r="AB979" s="34"/>
      <c r="AC979" s="34"/>
      <c r="AD979" s="34"/>
      <c r="AE979" s="34"/>
      <c r="AT979" s="13" t="s">
        <v>137</v>
      </c>
      <c r="AU979" s="13" t="s">
        <v>85</v>
      </c>
    </row>
    <row r="980" s="2" customFormat="1" ht="24.15" customHeight="1">
      <c r="A980" s="34"/>
      <c r="B980" s="35"/>
      <c r="C980" s="203" t="s">
        <v>1034</v>
      </c>
      <c r="D980" s="203" t="s">
        <v>131</v>
      </c>
      <c r="E980" s="204" t="s">
        <v>2007</v>
      </c>
      <c r="F980" s="205" t="s">
        <v>2008</v>
      </c>
      <c r="G980" s="206" t="s">
        <v>134</v>
      </c>
      <c r="H980" s="207">
        <v>6</v>
      </c>
      <c r="I980" s="208"/>
      <c r="J980" s="209">
        <f>ROUND(I980*H980,2)</f>
        <v>0</v>
      </c>
      <c r="K980" s="210"/>
      <c r="L980" s="211"/>
      <c r="M980" s="212" t="s">
        <v>1</v>
      </c>
      <c r="N980" s="213" t="s">
        <v>42</v>
      </c>
      <c r="O980" s="87"/>
      <c r="P980" s="214">
        <f>O980*H980</f>
        <v>0</v>
      </c>
      <c r="Q980" s="214">
        <v>0</v>
      </c>
      <c r="R980" s="214">
        <f>Q980*H980</f>
        <v>0</v>
      </c>
      <c r="S980" s="214">
        <v>0</v>
      </c>
      <c r="T980" s="215">
        <f>S980*H980</f>
        <v>0</v>
      </c>
      <c r="U980" s="34"/>
      <c r="V980" s="34"/>
      <c r="W980" s="34"/>
      <c r="X980" s="34"/>
      <c r="Y980" s="34"/>
      <c r="Z980" s="34"/>
      <c r="AA980" s="34"/>
      <c r="AB980" s="34"/>
      <c r="AC980" s="34"/>
      <c r="AD980" s="34"/>
      <c r="AE980" s="34"/>
      <c r="AR980" s="216" t="s">
        <v>135</v>
      </c>
      <c r="AT980" s="216" t="s">
        <v>131</v>
      </c>
      <c r="AU980" s="216" t="s">
        <v>85</v>
      </c>
      <c r="AY980" s="13" t="s">
        <v>130</v>
      </c>
      <c r="BE980" s="217">
        <f>IF(N980="základní",J980,0)</f>
        <v>0</v>
      </c>
      <c r="BF980" s="217">
        <f>IF(N980="snížená",J980,0)</f>
        <v>0</v>
      </c>
      <c r="BG980" s="217">
        <f>IF(N980="zákl. přenesená",J980,0)</f>
        <v>0</v>
      </c>
      <c r="BH980" s="217">
        <f>IF(N980="sníž. přenesená",J980,0)</f>
        <v>0</v>
      </c>
      <c r="BI980" s="217">
        <f>IF(N980="nulová",J980,0)</f>
        <v>0</v>
      </c>
      <c r="BJ980" s="13" t="s">
        <v>85</v>
      </c>
      <c r="BK980" s="217">
        <f>ROUND(I980*H980,2)</f>
        <v>0</v>
      </c>
      <c r="BL980" s="13" t="s">
        <v>136</v>
      </c>
      <c r="BM980" s="216" t="s">
        <v>2009</v>
      </c>
    </row>
    <row r="981" s="2" customFormat="1">
      <c r="A981" s="34"/>
      <c r="B981" s="35"/>
      <c r="C981" s="36"/>
      <c r="D981" s="218" t="s">
        <v>137</v>
      </c>
      <c r="E981" s="36"/>
      <c r="F981" s="219" t="s">
        <v>2010</v>
      </c>
      <c r="G981" s="36"/>
      <c r="H981" s="36"/>
      <c r="I981" s="220"/>
      <c r="J981" s="36"/>
      <c r="K981" s="36"/>
      <c r="L981" s="40"/>
      <c r="M981" s="221"/>
      <c r="N981" s="222"/>
      <c r="O981" s="87"/>
      <c r="P981" s="87"/>
      <c r="Q981" s="87"/>
      <c r="R981" s="87"/>
      <c r="S981" s="87"/>
      <c r="T981" s="88"/>
      <c r="U981" s="34"/>
      <c r="V981" s="34"/>
      <c r="W981" s="34"/>
      <c r="X981" s="34"/>
      <c r="Y981" s="34"/>
      <c r="Z981" s="34"/>
      <c r="AA981" s="34"/>
      <c r="AB981" s="34"/>
      <c r="AC981" s="34"/>
      <c r="AD981" s="34"/>
      <c r="AE981" s="34"/>
      <c r="AT981" s="13" t="s">
        <v>137</v>
      </c>
      <c r="AU981" s="13" t="s">
        <v>85</v>
      </c>
    </row>
    <row r="982" s="2" customFormat="1" ht="24.15" customHeight="1">
      <c r="A982" s="34"/>
      <c r="B982" s="35"/>
      <c r="C982" s="203" t="s">
        <v>2011</v>
      </c>
      <c r="D982" s="203" t="s">
        <v>131</v>
      </c>
      <c r="E982" s="204" t="s">
        <v>2012</v>
      </c>
      <c r="F982" s="205" t="s">
        <v>2013</v>
      </c>
      <c r="G982" s="206" t="s">
        <v>134</v>
      </c>
      <c r="H982" s="207">
        <v>6</v>
      </c>
      <c r="I982" s="208"/>
      <c r="J982" s="209">
        <f>ROUND(I982*H982,2)</f>
        <v>0</v>
      </c>
      <c r="K982" s="210"/>
      <c r="L982" s="211"/>
      <c r="M982" s="212" t="s">
        <v>1</v>
      </c>
      <c r="N982" s="213" t="s">
        <v>42</v>
      </c>
      <c r="O982" s="87"/>
      <c r="P982" s="214">
        <f>O982*H982</f>
        <v>0</v>
      </c>
      <c r="Q982" s="214">
        <v>0</v>
      </c>
      <c r="R982" s="214">
        <f>Q982*H982</f>
        <v>0</v>
      </c>
      <c r="S982" s="214">
        <v>0</v>
      </c>
      <c r="T982" s="215">
        <f>S982*H982</f>
        <v>0</v>
      </c>
      <c r="U982" s="34"/>
      <c r="V982" s="34"/>
      <c r="W982" s="34"/>
      <c r="X982" s="34"/>
      <c r="Y982" s="34"/>
      <c r="Z982" s="34"/>
      <c r="AA982" s="34"/>
      <c r="AB982" s="34"/>
      <c r="AC982" s="34"/>
      <c r="AD982" s="34"/>
      <c r="AE982" s="34"/>
      <c r="AR982" s="216" t="s">
        <v>135</v>
      </c>
      <c r="AT982" s="216" t="s">
        <v>131</v>
      </c>
      <c r="AU982" s="216" t="s">
        <v>85</v>
      </c>
      <c r="AY982" s="13" t="s">
        <v>130</v>
      </c>
      <c r="BE982" s="217">
        <f>IF(N982="základní",J982,0)</f>
        <v>0</v>
      </c>
      <c r="BF982" s="217">
        <f>IF(N982="snížená",J982,0)</f>
        <v>0</v>
      </c>
      <c r="BG982" s="217">
        <f>IF(N982="zákl. přenesená",J982,0)</f>
        <v>0</v>
      </c>
      <c r="BH982" s="217">
        <f>IF(N982="sníž. přenesená",J982,0)</f>
        <v>0</v>
      </c>
      <c r="BI982" s="217">
        <f>IF(N982="nulová",J982,0)</f>
        <v>0</v>
      </c>
      <c r="BJ982" s="13" t="s">
        <v>85</v>
      </c>
      <c r="BK982" s="217">
        <f>ROUND(I982*H982,2)</f>
        <v>0</v>
      </c>
      <c r="BL982" s="13" t="s">
        <v>136</v>
      </c>
      <c r="BM982" s="216" t="s">
        <v>2014</v>
      </c>
    </row>
    <row r="983" s="2" customFormat="1">
      <c r="A983" s="34"/>
      <c r="B983" s="35"/>
      <c r="C983" s="36"/>
      <c r="D983" s="218" t="s">
        <v>137</v>
      </c>
      <c r="E983" s="36"/>
      <c r="F983" s="219" t="s">
        <v>2015</v>
      </c>
      <c r="G983" s="36"/>
      <c r="H983" s="36"/>
      <c r="I983" s="220"/>
      <c r="J983" s="36"/>
      <c r="K983" s="36"/>
      <c r="L983" s="40"/>
      <c r="M983" s="221"/>
      <c r="N983" s="222"/>
      <c r="O983" s="87"/>
      <c r="P983" s="87"/>
      <c r="Q983" s="87"/>
      <c r="R983" s="87"/>
      <c r="S983" s="87"/>
      <c r="T983" s="88"/>
      <c r="U983" s="34"/>
      <c r="V983" s="34"/>
      <c r="W983" s="34"/>
      <c r="X983" s="34"/>
      <c r="Y983" s="34"/>
      <c r="Z983" s="34"/>
      <c r="AA983" s="34"/>
      <c r="AB983" s="34"/>
      <c r="AC983" s="34"/>
      <c r="AD983" s="34"/>
      <c r="AE983" s="34"/>
      <c r="AT983" s="13" t="s">
        <v>137</v>
      </c>
      <c r="AU983" s="13" t="s">
        <v>85</v>
      </c>
    </row>
    <row r="984" s="2" customFormat="1" ht="24.15" customHeight="1">
      <c r="A984" s="34"/>
      <c r="B984" s="35"/>
      <c r="C984" s="203" t="s">
        <v>1038</v>
      </c>
      <c r="D984" s="203" t="s">
        <v>131</v>
      </c>
      <c r="E984" s="204" t="s">
        <v>2016</v>
      </c>
      <c r="F984" s="205" t="s">
        <v>2017</v>
      </c>
      <c r="G984" s="206" t="s">
        <v>134</v>
      </c>
      <c r="H984" s="207">
        <v>6</v>
      </c>
      <c r="I984" s="208"/>
      <c r="J984" s="209">
        <f>ROUND(I984*H984,2)</f>
        <v>0</v>
      </c>
      <c r="K984" s="210"/>
      <c r="L984" s="211"/>
      <c r="M984" s="212" t="s">
        <v>1</v>
      </c>
      <c r="N984" s="213" t="s">
        <v>42</v>
      </c>
      <c r="O984" s="87"/>
      <c r="P984" s="214">
        <f>O984*H984</f>
        <v>0</v>
      </c>
      <c r="Q984" s="214">
        <v>0</v>
      </c>
      <c r="R984" s="214">
        <f>Q984*H984</f>
        <v>0</v>
      </c>
      <c r="S984" s="214">
        <v>0</v>
      </c>
      <c r="T984" s="215">
        <f>S984*H984</f>
        <v>0</v>
      </c>
      <c r="U984" s="34"/>
      <c r="V984" s="34"/>
      <c r="W984" s="34"/>
      <c r="X984" s="34"/>
      <c r="Y984" s="34"/>
      <c r="Z984" s="34"/>
      <c r="AA984" s="34"/>
      <c r="AB984" s="34"/>
      <c r="AC984" s="34"/>
      <c r="AD984" s="34"/>
      <c r="AE984" s="34"/>
      <c r="AR984" s="216" t="s">
        <v>135</v>
      </c>
      <c r="AT984" s="216" t="s">
        <v>131</v>
      </c>
      <c r="AU984" s="216" t="s">
        <v>85</v>
      </c>
      <c r="AY984" s="13" t="s">
        <v>130</v>
      </c>
      <c r="BE984" s="217">
        <f>IF(N984="základní",J984,0)</f>
        <v>0</v>
      </c>
      <c r="BF984" s="217">
        <f>IF(N984="snížená",J984,0)</f>
        <v>0</v>
      </c>
      <c r="BG984" s="217">
        <f>IF(N984="zákl. přenesená",J984,0)</f>
        <v>0</v>
      </c>
      <c r="BH984" s="217">
        <f>IF(N984="sníž. přenesená",J984,0)</f>
        <v>0</v>
      </c>
      <c r="BI984" s="217">
        <f>IF(N984="nulová",J984,0)</f>
        <v>0</v>
      </c>
      <c r="BJ984" s="13" t="s">
        <v>85</v>
      </c>
      <c r="BK984" s="217">
        <f>ROUND(I984*H984,2)</f>
        <v>0</v>
      </c>
      <c r="BL984" s="13" t="s">
        <v>136</v>
      </c>
      <c r="BM984" s="216" t="s">
        <v>2018</v>
      </c>
    </row>
    <row r="985" s="2" customFormat="1">
      <c r="A985" s="34"/>
      <c r="B985" s="35"/>
      <c r="C985" s="36"/>
      <c r="D985" s="218" t="s">
        <v>137</v>
      </c>
      <c r="E985" s="36"/>
      <c r="F985" s="219" t="s">
        <v>2019</v>
      </c>
      <c r="G985" s="36"/>
      <c r="H985" s="36"/>
      <c r="I985" s="220"/>
      <c r="J985" s="36"/>
      <c r="K985" s="36"/>
      <c r="L985" s="40"/>
      <c r="M985" s="221"/>
      <c r="N985" s="222"/>
      <c r="O985" s="87"/>
      <c r="P985" s="87"/>
      <c r="Q985" s="87"/>
      <c r="R985" s="87"/>
      <c r="S985" s="87"/>
      <c r="T985" s="88"/>
      <c r="U985" s="34"/>
      <c r="V985" s="34"/>
      <c r="W985" s="34"/>
      <c r="X985" s="34"/>
      <c r="Y985" s="34"/>
      <c r="Z985" s="34"/>
      <c r="AA985" s="34"/>
      <c r="AB985" s="34"/>
      <c r="AC985" s="34"/>
      <c r="AD985" s="34"/>
      <c r="AE985" s="34"/>
      <c r="AT985" s="13" t="s">
        <v>137</v>
      </c>
      <c r="AU985" s="13" t="s">
        <v>85</v>
      </c>
    </row>
    <row r="986" s="2" customFormat="1" ht="24.15" customHeight="1">
      <c r="A986" s="34"/>
      <c r="B986" s="35"/>
      <c r="C986" s="203" t="s">
        <v>2020</v>
      </c>
      <c r="D986" s="203" t="s">
        <v>131</v>
      </c>
      <c r="E986" s="204" t="s">
        <v>2021</v>
      </c>
      <c r="F986" s="205" t="s">
        <v>2022</v>
      </c>
      <c r="G986" s="206" t="s">
        <v>134</v>
      </c>
      <c r="H986" s="207">
        <v>6</v>
      </c>
      <c r="I986" s="208"/>
      <c r="J986" s="209">
        <f>ROUND(I986*H986,2)</f>
        <v>0</v>
      </c>
      <c r="K986" s="210"/>
      <c r="L986" s="211"/>
      <c r="M986" s="212" t="s">
        <v>1</v>
      </c>
      <c r="N986" s="213" t="s">
        <v>42</v>
      </c>
      <c r="O986" s="87"/>
      <c r="P986" s="214">
        <f>O986*H986</f>
        <v>0</v>
      </c>
      <c r="Q986" s="214">
        <v>0</v>
      </c>
      <c r="R986" s="214">
        <f>Q986*H986</f>
        <v>0</v>
      </c>
      <c r="S986" s="214">
        <v>0</v>
      </c>
      <c r="T986" s="215">
        <f>S986*H986</f>
        <v>0</v>
      </c>
      <c r="U986" s="34"/>
      <c r="V986" s="34"/>
      <c r="W986" s="34"/>
      <c r="X986" s="34"/>
      <c r="Y986" s="34"/>
      <c r="Z986" s="34"/>
      <c r="AA986" s="34"/>
      <c r="AB986" s="34"/>
      <c r="AC986" s="34"/>
      <c r="AD986" s="34"/>
      <c r="AE986" s="34"/>
      <c r="AR986" s="216" t="s">
        <v>135</v>
      </c>
      <c r="AT986" s="216" t="s">
        <v>131</v>
      </c>
      <c r="AU986" s="216" t="s">
        <v>85</v>
      </c>
      <c r="AY986" s="13" t="s">
        <v>130</v>
      </c>
      <c r="BE986" s="217">
        <f>IF(N986="základní",J986,0)</f>
        <v>0</v>
      </c>
      <c r="BF986" s="217">
        <f>IF(N986="snížená",J986,0)</f>
        <v>0</v>
      </c>
      <c r="BG986" s="217">
        <f>IF(N986="zákl. přenesená",J986,0)</f>
        <v>0</v>
      </c>
      <c r="BH986" s="217">
        <f>IF(N986="sníž. přenesená",J986,0)</f>
        <v>0</v>
      </c>
      <c r="BI986" s="217">
        <f>IF(N986="nulová",J986,0)</f>
        <v>0</v>
      </c>
      <c r="BJ986" s="13" t="s">
        <v>85</v>
      </c>
      <c r="BK986" s="217">
        <f>ROUND(I986*H986,2)</f>
        <v>0</v>
      </c>
      <c r="BL986" s="13" t="s">
        <v>136</v>
      </c>
      <c r="BM986" s="216" t="s">
        <v>2023</v>
      </c>
    </row>
    <row r="987" s="2" customFormat="1">
      <c r="A987" s="34"/>
      <c r="B987" s="35"/>
      <c r="C987" s="36"/>
      <c r="D987" s="218" t="s">
        <v>137</v>
      </c>
      <c r="E987" s="36"/>
      <c r="F987" s="219" t="s">
        <v>2024</v>
      </c>
      <c r="G987" s="36"/>
      <c r="H987" s="36"/>
      <c r="I987" s="220"/>
      <c r="J987" s="36"/>
      <c r="K987" s="36"/>
      <c r="L987" s="40"/>
      <c r="M987" s="221"/>
      <c r="N987" s="222"/>
      <c r="O987" s="87"/>
      <c r="P987" s="87"/>
      <c r="Q987" s="87"/>
      <c r="R987" s="87"/>
      <c r="S987" s="87"/>
      <c r="T987" s="88"/>
      <c r="U987" s="34"/>
      <c r="V987" s="34"/>
      <c r="W987" s="34"/>
      <c r="X987" s="34"/>
      <c r="Y987" s="34"/>
      <c r="Z987" s="34"/>
      <c r="AA987" s="34"/>
      <c r="AB987" s="34"/>
      <c r="AC987" s="34"/>
      <c r="AD987" s="34"/>
      <c r="AE987" s="34"/>
      <c r="AT987" s="13" t="s">
        <v>137</v>
      </c>
      <c r="AU987" s="13" t="s">
        <v>85</v>
      </c>
    </row>
    <row r="988" s="2" customFormat="1" ht="24.15" customHeight="1">
      <c r="A988" s="34"/>
      <c r="B988" s="35"/>
      <c r="C988" s="203" t="s">
        <v>1043</v>
      </c>
      <c r="D988" s="203" t="s">
        <v>131</v>
      </c>
      <c r="E988" s="204" t="s">
        <v>2025</v>
      </c>
      <c r="F988" s="205" t="s">
        <v>2026</v>
      </c>
      <c r="G988" s="206" t="s">
        <v>134</v>
      </c>
      <c r="H988" s="207">
        <v>6</v>
      </c>
      <c r="I988" s="208"/>
      <c r="J988" s="209">
        <f>ROUND(I988*H988,2)</f>
        <v>0</v>
      </c>
      <c r="K988" s="210"/>
      <c r="L988" s="211"/>
      <c r="M988" s="212" t="s">
        <v>1</v>
      </c>
      <c r="N988" s="213" t="s">
        <v>42</v>
      </c>
      <c r="O988" s="87"/>
      <c r="P988" s="214">
        <f>O988*H988</f>
        <v>0</v>
      </c>
      <c r="Q988" s="214">
        <v>0</v>
      </c>
      <c r="R988" s="214">
        <f>Q988*H988</f>
        <v>0</v>
      </c>
      <c r="S988" s="214">
        <v>0</v>
      </c>
      <c r="T988" s="215">
        <f>S988*H988</f>
        <v>0</v>
      </c>
      <c r="U988" s="34"/>
      <c r="V988" s="34"/>
      <c r="W988" s="34"/>
      <c r="X988" s="34"/>
      <c r="Y988" s="34"/>
      <c r="Z988" s="34"/>
      <c r="AA988" s="34"/>
      <c r="AB988" s="34"/>
      <c r="AC988" s="34"/>
      <c r="AD988" s="34"/>
      <c r="AE988" s="34"/>
      <c r="AR988" s="216" t="s">
        <v>135</v>
      </c>
      <c r="AT988" s="216" t="s">
        <v>131</v>
      </c>
      <c r="AU988" s="216" t="s">
        <v>85</v>
      </c>
      <c r="AY988" s="13" t="s">
        <v>130</v>
      </c>
      <c r="BE988" s="217">
        <f>IF(N988="základní",J988,0)</f>
        <v>0</v>
      </c>
      <c r="BF988" s="217">
        <f>IF(N988="snížená",J988,0)</f>
        <v>0</v>
      </c>
      <c r="BG988" s="217">
        <f>IF(N988="zákl. přenesená",J988,0)</f>
        <v>0</v>
      </c>
      <c r="BH988" s="217">
        <f>IF(N988="sníž. přenesená",J988,0)</f>
        <v>0</v>
      </c>
      <c r="BI988" s="217">
        <f>IF(N988="nulová",J988,0)</f>
        <v>0</v>
      </c>
      <c r="BJ988" s="13" t="s">
        <v>85</v>
      </c>
      <c r="BK988" s="217">
        <f>ROUND(I988*H988,2)</f>
        <v>0</v>
      </c>
      <c r="BL988" s="13" t="s">
        <v>136</v>
      </c>
      <c r="BM988" s="216" t="s">
        <v>2027</v>
      </c>
    </row>
    <row r="989" s="2" customFormat="1">
      <c r="A989" s="34"/>
      <c r="B989" s="35"/>
      <c r="C989" s="36"/>
      <c r="D989" s="218" t="s">
        <v>137</v>
      </c>
      <c r="E989" s="36"/>
      <c r="F989" s="219" t="s">
        <v>2028</v>
      </c>
      <c r="G989" s="36"/>
      <c r="H989" s="36"/>
      <c r="I989" s="220"/>
      <c r="J989" s="36"/>
      <c r="K989" s="36"/>
      <c r="L989" s="40"/>
      <c r="M989" s="221"/>
      <c r="N989" s="222"/>
      <c r="O989" s="87"/>
      <c r="P989" s="87"/>
      <c r="Q989" s="87"/>
      <c r="R989" s="87"/>
      <c r="S989" s="87"/>
      <c r="T989" s="88"/>
      <c r="U989" s="34"/>
      <c r="V989" s="34"/>
      <c r="W989" s="34"/>
      <c r="X989" s="34"/>
      <c r="Y989" s="34"/>
      <c r="Z989" s="34"/>
      <c r="AA989" s="34"/>
      <c r="AB989" s="34"/>
      <c r="AC989" s="34"/>
      <c r="AD989" s="34"/>
      <c r="AE989" s="34"/>
      <c r="AT989" s="13" t="s">
        <v>137</v>
      </c>
      <c r="AU989" s="13" t="s">
        <v>85</v>
      </c>
    </row>
    <row r="990" s="2" customFormat="1" ht="24.15" customHeight="1">
      <c r="A990" s="34"/>
      <c r="B990" s="35"/>
      <c r="C990" s="203" t="s">
        <v>2029</v>
      </c>
      <c r="D990" s="203" t="s">
        <v>131</v>
      </c>
      <c r="E990" s="204" t="s">
        <v>2030</v>
      </c>
      <c r="F990" s="205" t="s">
        <v>2031</v>
      </c>
      <c r="G990" s="206" t="s">
        <v>134</v>
      </c>
      <c r="H990" s="207">
        <v>6</v>
      </c>
      <c r="I990" s="208"/>
      <c r="J990" s="209">
        <f>ROUND(I990*H990,2)</f>
        <v>0</v>
      </c>
      <c r="K990" s="210"/>
      <c r="L990" s="211"/>
      <c r="M990" s="212" t="s">
        <v>1</v>
      </c>
      <c r="N990" s="213" t="s">
        <v>42</v>
      </c>
      <c r="O990" s="87"/>
      <c r="P990" s="214">
        <f>O990*H990</f>
        <v>0</v>
      </c>
      <c r="Q990" s="214">
        <v>0</v>
      </c>
      <c r="R990" s="214">
        <f>Q990*H990</f>
        <v>0</v>
      </c>
      <c r="S990" s="214">
        <v>0</v>
      </c>
      <c r="T990" s="215">
        <f>S990*H990</f>
        <v>0</v>
      </c>
      <c r="U990" s="34"/>
      <c r="V990" s="34"/>
      <c r="W990" s="34"/>
      <c r="X990" s="34"/>
      <c r="Y990" s="34"/>
      <c r="Z990" s="34"/>
      <c r="AA990" s="34"/>
      <c r="AB990" s="34"/>
      <c r="AC990" s="34"/>
      <c r="AD990" s="34"/>
      <c r="AE990" s="34"/>
      <c r="AR990" s="216" t="s">
        <v>135</v>
      </c>
      <c r="AT990" s="216" t="s">
        <v>131</v>
      </c>
      <c r="AU990" s="216" t="s">
        <v>85</v>
      </c>
      <c r="AY990" s="13" t="s">
        <v>130</v>
      </c>
      <c r="BE990" s="217">
        <f>IF(N990="základní",J990,0)</f>
        <v>0</v>
      </c>
      <c r="BF990" s="217">
        <f>IF(N990="snížená",J990,0)</f>
        <v>0</v>
      </c>
      <c r="BG990" s="217">
        <f>IF(N990="zákl. přenesená",J990,0)</f>
        <v>0</v>
      </c>
      <c r="BH990" s="217">
        <f>IF(N990="sníž. přenesená",J990,0)</f>
        <v>0</v>
      </c>
      <c r="BI990" s="217">
        <f>IF(N990="nulová",J990,0)</f>
        <v>0</v>
      </c>
      <c r="BJ990" s="13" t="s">
        <v>85</v>
      </c>
      <c r="BK990" s="217">
        <f>ROUND(I990*H990,2)</f>
        <v>0</v>
      </c>
      <c r="BL990" s="13" t="s">
        <v>136</v>
      </c>
      <c r="BM990" s="216" t="s">
        <v>2032</v>
      </c>
    </row>
    <row r="991" s="2" customFormat="1">
      <c r="A991" s="34"/>
      <c r="B991" s="35"/>
      <c r="C991" s="36"/>
      <c r="D991" s="218" t="s">
        <v>137</v>
      </c>
      <c r="E991" s="36"/>
      <c r="F991" s="219" t="s">
        <v>2033</v>
      </c>
      <c r="G991" s="36"/>
      <c r="H991" s="36"/>
      <c r="I991" s="220"/>
      <c r="J991" s="36"/>
      <c r="K991" s="36"/>
      <c r="L991" s="40"/>
      <c r="M991" s="221"/>
      <c r="N991" s="222"/>
      <c r="O991" s="87"/>
      <c r="P991" s="87"/>
      <c r="Q991" s="87"/>
      <c r="R991" s="87"/>
      <c r="S991" s="87"/>
      <c r="T991" s="88"/>
      <c r="U991" s="34"/>
      <c r="V991" s="34"/>
      <c r="W991" s="34"/>
      <c r="X991" s="34"/>
      <c r="Y991" s="34"/>
      <c r="Z991" s="34"/>
      <c r="AA991" s="34"/>
      <c r="AB991" s="34"/>
      <c r="AC991" s="34"/>
      <c r="AD991" s="34"/>
      <c r="AE991" s="34"/>
      <c r="AT991" s="13" t="s">
        <v>137</v>
      </c>
      <c r="AU991" s="13" t="s">
        <v>85</v>
      </c>
    </row>
    <row r="992" s="2" customFormat="1" ht="24.15" customHeight="1">
      <c r="A992" s="34"/>
      <c r="B992" s="35"/>
      <c r="C992" s="203" t="s">
        <v>1047</v>
      </c>
      <c r="D992" s="203" t="s">
        <v>131</v>
      </c>
      <c r="E992" s="204" t="s">
        <v>2034</v>
      </c>
      <c r="F992" s="205" t="s">
        <v>2035</v>
      </c>
      <c r="G992" s="206" t="s">
        <v>134</v>
      </c>
      <c r="H992" s="207">
        <v>6</v>
      </c>
      <c r="I992" s="208"/>
      <c r="J992" s="209">
        <f>ROUND(I992*H992,2)</f>
        <v>0</v>
      </c>
      <c r="K992" s="210"/>
      <c r="L992" s="211"/>
      <c r="M992" s="212" t="s">
        <v>1</v>
      </c>
      <c r="N992" s="213" t="s">
        <v>42</v>
      </c>
      <c r="O992" s="87"/>
      <c r="P992" s="214">
        <f>O992*H992</f>
        <v>0</v>
      </c>
      <c r="Q992" s="214">
        <v>0</v>
      </c>
      <c r="R992" s="214">
        <f>Q992*H992</f>
        <v>0</v>
      </c>
      <c r="S992" s="214">
        <v>0</v>
      </c>
      <c r="T992" s="215">
        <f>S992*H992</f>
        <v>0</v>
      </c>
      <c r="U992" s="34"/>
      <c r="V992" s="34"/>
      <c r="W992" s="34"/>
      <c r="X992" s="34"/>
      <c r="Y992" s="34"/>
      <c r="Z992" s="34"/>
      <c r="AA992" s="34"/>
      <c r="AB992" s="34"/>
      <c r="AC992" s="34"/>
      <c r="AD992" s="34"/>
      <c r="AE992" s="34"/>
      <c r="AR992" s="216" t="s">
        <v>135</v>
      </c>
      <c r="AT992" s="216" t="s">
        <v>131</v>
      </c>
      <c r="AU992" s="216" t="s">
        <v>85</v>
      </c>
      <c r="AY992" s="13" t="s">
        <v>130</v>
      </c>
      <c r="BE992" s="217">
        <f>IF(N992="základní",J992,0)</f>
        <v>0</v>
      </c>
      <c r="BF992" s="217">
        <f>IF(N992="snížená",J992,0)</f>
        <v>0</v>
      </c>
      <c r="BG992" s="217">
        <f>IF(N992="zákl. přenesená",J992,0)</f>
        <v>0</v>
      </c>
      <c r="BH992" s="217">
        <f>IF(N992="sníž. přenesená",J992,0)</f>
        <v>0</v>
      </c>
      <c r="BI992" s="217">
        <f>IF(N992="nulová",J992,0)</f>
        <v>0</v>
      </c>
      <c r="BJ992" s="13" t="s">
        <v>85</v>
      </c>
      <c r="BK992" s="217">
        <f>ROUND(I992*H992,2)</f>
        <v>0</v>
      </c>
      <c r="BL992" s="13" t="s">
        <v>136</v>
      </c>
      <c r="BM992" s="216" t="s">
        <v>2036</v>
      </c>
    </row>
    <row r="993" s="2" customFormat="1">
      <c r="A993" s="34"/>
      <c r="B993" s="35"/>
      <c r="C993" s="36"/>
      <c r="D993" s="218" t="s">
        <v>137</v>
      </c>
      <c r="E993" s="36"/>
      <c r="F993" s="219" t="s">
        <v>2037</v>
      </c>
      <c r="G993" s="36"/>
      <c r="H993" s="36"/>
      <c r="I993" s="220"/>
      <c r="J993" s="36"/>
      <c r="K993" s="36"/>
      <c r="L993" s="40"/>
      <c r="M993" s="221"/>
      <c r="N993" s="222"/>
      <c r="O993" s="87"/>
      <c r="P993" s="87"/>
      <c r="Q993" s="87"/>
      <c r="R993" s="87"/>
      <c r="S993" s="87"/>
      <c r="T993" s="88"/>
      <c r="U993" s="34"/>
      <c r="V993" s="34"/>
      <c r="W993" s="34"/>
      <c r="X993" s="34"/>
      <c r="Y993" s="34"/>
      <c r="Z993" s="34"/>
      <c r="AA993" s="34"/>
      <c r="AB993" s="34"/>
      <c r="AC993" s="34"/>
      <c r="AD993" s="34"/>
      <c r="AE993" s="34"/>
      <c r="AT993" s="13" t="s">
        <v>137</v>
      </c>
      <c r="AU993" s="13" t="s">
        <v>85</v>
      </c>
    </row>
    <row r="994" s="2" customFormat="1" ht="24.15" customHeight="1">
      <c r="A994" s="34"/>
      <c r="B994" s="35"/>
      <c r="C994" s="203" t="s">
        <v>2038</v>
      </c>
      <c r="D994" s="203" t="s">
        <v>131</v>
      </c>
      <c r="E994" s="204" t="s">
        <v>2039</v>
      </c>
      <c r="F994" s="205" t="s">
        <v>2040</v>
      </c>
      <c r="G994" s="206" t="s">
        <v>134</v>
      </c>
      <c r="H994" s="207">
        <v>6</v>
      </c>
      <c r="I994" s="208"/>
      <c r="J994" s="209">
        <f>ROUND(I994*H994,2)</f>
        <v>0</v>
      </c>
      <c r="K994" s="210"/>
      <c r="L994" s="211"/>
      <c r="M994" s="212" t="s">
        <v>1</v>
      </c>
      <c r="N994" s="213" t="s">
        <v>42</v>
      </c>
      <c r="O994" s="87"/>
      <c r="P994" s="214">
        <f>O994*H994</f>
        <v>0</v>
      </c>
      <c r="Q994" s="214">
        <v>0</v>
      </c>
      <c r="R994" s="214">
        <f>Q994*H994</f>
        <v>0</v>
      </c>
      <c r="S994" s="214">
        <v>0</v>
      </c>
      <c r="T994" s="215">
        <f>S994*H994</f>
        <v>0</v>
      </c>
      <c r="U994" s="34"/>
      <c r="V994" s="34"/>
      <c r="W994" s="34"/>
      <c r="X994" s="34"/>
      <c r="Y994" s="34"/>
      <c r="Z994" s="34"/>
      <c r="AA994" s="34"/>
      <c r="AB994" s="34"/>
      <c r="AC994" s="34"/>
      <c r="AD994" s="34"/>
      <c r="AE994" s="34"/>
      <c r="AR994" s="216" t="s">
        <v>135</v>
      </c>
      <c r="AT994" s="216" t="s">
        <v>131</v>
      </c>
      <c r="AU994" s="216" t="s">
        <v>85</v>
      </c>
      <c r="AY994" s="13" t="s">
        <v>130</v>
      </c>
      <c r="BE994" s="217">
        <f>IF(N994="základní",J994,0)</f>
        <v>0</v>
      </c>
      <c r="BF994" s="217">
        <f>IF(N994="snížená",J994,0)</f>
        <v>0</v>
      </c>
      <c r="BG994" s="217">
        <f>IF(N994="zákl. přenesená",J994,0)</f>
        <v>0</v>
      </c>
      <c r="BH994" s="217">
        <f>IF(N994="sníž. přenesená",J994,0)</f>
        <v>0</v>
      </c>
      <c r="BI994" s="217">
        <f>IF(N994="nulová",J994,0)</f>
        <v>0</v>
      </c>
      <c r="BJ994" s="13" t="s">
        <v>85</v>
      </c>
      <c r="BK994" s="217">
        <f>ROUND(I994*H994,2)</f>
        <v>0</v>
      </c>
      <c r="BL994" s="13" t="s">
        <v>136</v>
      </c>
      <c r="BM994" s="216" t="s">
        <v>2041</v>
      </c>
    </row>
    <row r="995" s="2" customFormat="1">
      <c r="A995" s="34"/>
      <c r="B995" s="35"/>
      <c r="C995" s="36"/>
      <c r="D995" s="218" t="s">
        <v>137</v>
      </c>
      <c r="E995" s="36"/>
      <c r="F995" s="219" t="s">
        <v>2042</v>
      </c>
      <c r="G995" s="36"/>
      <c r="H995" s="36"/>
      <c r="I995" s="220"/>
      <c r="J995" s="36"/>
      <c r="K995" s="36"/>
      <c r="L995" s="40"/>
      <c r="M995" s="221"/>
      <c r="N995" s="222"/>
      <c r="O995" s="87"/>
      <c r="P995" s="87"/>
      <c r="Q995" s="87"/>
      <c r="R995" s="87"/>
      <c r="S995" s="87"/>
      <c r="T995" s="88"/>
      <c r="U995" s="34"/>
      <c r="V995" s="34"/>
      <c r="W995" s="34"/>
      <c r="X995" s="34"/>
      <c r="Y995" s="34"/>
      <c r="Z995" s="34"/>
      <c r="AA995" s="34"/>
      <c r="AB995" s="34"/>
      <c r="AC995" s="34"/>
      <c r="AD995" s="34"/>
      <c r="AE995" s="34"/>
      <c r="AT995" s="13" t="s">
        <v>137</v>
      </c>
      <c r="AU995" s="13" t="s">
        <v>85</v>
      </c>
    </row>
    <row r="996" s="2" customFormat="1" ht="33" customHeight="1">
      <c r="A996" s="34"/>
      <c r="B996" s="35"/>
      <c r="C996" s="203" t="s">
        <v>2043</v>
      </c>
      <c r="D996" s="203" t="s">
        <v>131</v>
      </c>
      <c r="E996" s="204" t="s">
        <v>2044</v>
      </c>
      <c r="F996" s="205" t="s">
        <v>2045</v>
      </c>
      <c r="G996" s="206" t="s">
        <v>134</v>
      </c>
      <c r="H996" s="207">
        <v>3</v>
      </c>
      <c r="I996" s="208"/>
      <c r="J996" s="209">
        <f>ROUND(I996*H996,2)</f>
        <v>0</v>
      </c>
      <c r="K996" s="210"/>
      <c r="L996" s="211"/>
      <c r="M996" s="212" t="s">
        <v>1</v>
      </c>
      <c r="N996" s="213" t="s">
        <v>42</v>
      </c>
      <c r="O996" s="87"/>
      <c r="P996" s="214">
        <f>O996*H996</f>
        <v>0</v>
      </c>
      <c r="Q996" s="214">
        <v>0</v>
      </c>
      <c r="R996" s="214">
        <f>Q996*H996</f>
        <v>0</v>
      </c>
      <c r="S996" s="214">
        <v>0</v>
      </c>
      <c r="T996" s="215">
        <f>S996*H996</f>
        <v>0</v>
      </c>
      <c r="U996" s="34"/>
      <c r="V996" s="34"/>
      <c r="W996" s="34"/>
      <c r="X996" s="34"/>
      <c r="Y996" s="34"/>
      <c r="Z996" s="34"/>
      <c r="AA996" s="34"/>
      <c r="AB996" s="34"/>
      <c r="AC996" s="34"/>
      <c r="AD996" s="34"/>
      <c r="AE996" s="34"/>
      <c r="AR996" s="216" t="s">
        <v>135</v>
      </c>
      <c r="AT996" s="216" t="s">
        <v>131</v>
      </c>
      <c r="AU996" s="216" t="s">
        <v>85</v>
      </c>
      <c r="AY996" s="13" t="s">
        <v>130</v>
      </c>
      <c r="BE996" s="217">
        <f>IF(N996="základní",J996,0)</f>
        <v>0</v>
      </c>
      <c r="BF996" s="217">
        <f>IF(N996="snížená",J996,0)</f>
        <v>0</v>
      </c>
      <c r="BG996" s="217">
        <f>IF(N996="zákl. přenesená",J996,0)</f>
        <v>0</v>
      </c>
      <c r="BH996" s="217">
        <f>IF(N996="sníž. přenesená",J996,0)</f>
        <v>0</v>
      </c>
      <c r="BI996" s="217">
        <f>IF(N996="nulová",J996,0)</f>
        <v>0</v>
      </c>
      <c r="BJ996" s="13" t="s">
        <v>85</v>
      </c>
      <c r="BK996" s="217">
        <f>ROUND(I996*H996,2)</f>
        <v>0</v>
      </c>
      <c r="BL996" s="13" t="s">
        <v>136</v>
      </c>
      <c r="BM996" s="216" t="s">
        <v>2046</v>
      </c>
    </row>
    <row r="997" s="2" customFormat="1">
      <c r="A997" s="34"/>
      <c r="B997" s="35"/>
      <c r="C997" s="36"/>
      <c r="D997" s="218" t="s">
        <v>137</v>
      </c>
      <c r="E997" s="36"/>
      <c r="F997" s="219" t="s">
        <v>2047</v>
      </c>
      <c r="G997" s="36"/>
      <c r="H997" s="36"/>
      <c r="I997" s="220"/>
      <c r="J997" s="36"/>
      <c r="K997" s="36"/>
      <c r="L997" s="40"/>
      <c r="M997" s="221"/>
      <c r="N997" s="222"/>
      <c r="O997" s="87"/>
      <c r="P997" s="87"/>
      <c r="Q997" s="87"/>
      <c r="R997" s="87"/>
      <c r="S997" s="87"/>
      <c r="T997" s="88"/>
      <c r="U997" s="34"/>
      <c r="V997" s="34"/>
      <c r="W997" s="34"/>
      <c r="X997" s="34"/>
      <c r="Y997" s="34"/>
      <c r="Z997" s="34"/>
      <c r="AA997" s="34"/>
      <c r="AB997" s="34"/>
      <c r="AC997" s="34"/>
      <c r="AD997" s="34"/>
      <c r="AE997" s="34"/>
      <c r="AT997" s="13" t="s">
        <v>137</v>
      </c>
      <c r="AU997" s="13" t="s">
        <v>85</v>
      </c>
    </row>
    <row r="998" s="2" customFormat="1" ht="33" customHeight="1">
      <c r="A998" s="34"/>
      <c r="B998" s="35"/>
      <c r="C998" s="203" t="s">
        <v>2048</v>
      </c>
      <c r="D998" s="203" t="s">
        <v>131</v>
      </c>
      <c r="E998" s="204" t="s">
        <v>2049</v>
      </c>
      <c r="F998" s="205" t="s">
        <v>2050</v>
      </c>
      <c r="G998" s="206" t="s">
        <v>134</v>
      </c>
      <c r="H998" s="207">
        <v>3</v>
      </c>
      <c r="I998" s="208"/>
      <c r="J998" s="209">
        <f>ROUND(I998*H998,2)</f>
        <v>0</v>
      </c>
      <c r="K998" s="210"/>
      <c r="L998" s="211"/>
      <c r="M998" s="212" t="s">
        <v>1</v>
      </c>
      <c r="N998" s="213" t="s">
        <v>42</v>
      </c>
      <c r="O998" s="87"/>
      <c r="P998" s="214">
        <f>O998*H998</f>
        <v>0</v>
      </c>
      <c r="Q998" s="214">
        <v>0</v>
      </c>
      <c r="R998" s="214">
        <f>Q998*H998</f>
        <v>0</v>
      </c>
      <c r="S998" s="214">
        <v>0</v>
      </c>
      <c r="T998" s="215">
        <f>S998*H998</f>
        <v>0</v>
      </c>
      <c r="U998" s="34"/>
      <c r="V998" s="34"/>
      <c r="W998" s="34"/>
      <c r="X998" s="34"/>
      <c r="Y998" s="34"/>
      <c r="Z998" s="34"/>
      <c r="AA998" s="34"/>
      <c r="AB998" s="34"/>
      <c r="AC998" s="34"/>
      <c r="AD998" s="34"/>
      <c r="AE998" s="34"/>
      <c r="AR998" s="216" t="s">
        <v>135</v>
      </c>
      <c r="AT998" s="216" t="s">
        <v>131</v>
      </c>
      <c r="AU998" s="216" t="s">
        <v>85</v>
      </c>
      <c r="AY998" s="13" t="s">
        <v>130</v>
      </c>
      <c r="BE998" s="217">
        <f>IF(N998="základní",J998,0)</f>
        <v>0</v>
      </c>
      <c r="BF998" s="217">
        <f>IF(N998="snížená",J998,0)</f>
        <v>0</v>
      </c>
      <c r="BG998" s="217">
        <f>IF(N998="zákl. přenesená",J998,0)</f>
        <v>0</v>
      </c>
      <c r="BH998" s="217">
        <f>IF(N998="sníž. přenesená",J998,0)</f>
        <v>0</v>
      </c>
      <c r="BI998" s="217">
        <f>IF(N998="nulová",J998,0)</f>
        <v>0</v>
      </c>
      <c r="BJ998" s="13" t="s">
        <v>85</v>
      </c>
      <c r="BK998" s="217">
        <f>ROUND(I998*H998,2)</f>
        <v>0</v>
      </c>
      <c r="BL998" s="13" t="s">
        <v>136</v>
      </c>
      <c r="BM998" s="216" t="s">
        <v>2051</v>
      </c>
    </row>
    <row r="999" s="2" customFormat="1">
      <c r="A999" s="34"/>
      <c r="B999" s="35"/>
      <c r="C999" s="36"/>
      <c r="D999" s="218" t="s">
        <v>137</v>
      </c>
      <c r="E999" s="36"/>
      <c r="F999" s="219" t="s">
        <v>2052</v>
      </c>
      <c r="G999" s="36"/>
      <c r="H999" s="36"/>
      <c r="I999" s="220"/>
      <c r="J999" s="36"/>
      <c r="K999" s="36"/>
      <c r="L999" s="40"/>
      <c r="M999" s="221"/>
      <c r="N999" s="222"/>
      <c r="O999" s="87"/>
      <c r="P999" s="87"/>
      <c r="Q999" s="87"/>
      <c r="R999" s="87"/>
      <c r="S999" s="87"/>
      <c r="T999" s="88"/>
      <c r="U999" s="34"/>
      <c r="V999" s="34"/>
      <c r="W999" s="34"/>
      <c r="X999" s="34"/>
      <c r="Y999" s="34"/>
      <c r="Z999" s="34"/>
      <c r="AA999" s="34"/>
      <c r="AB999" s="34"/>
      <c r="AC999" s="34"/>
      <c r="AD999" s="34"/>
      <c r="AE999" s="34"/>
      <c r="AT999" s="13" t="s">
        <v>137</v>
      </c>
      <c r="AU999" s="13" t="s">
        <v>85</v>
      </c>
    </row>
    <row r="1000" s="2" customFormat="1" ht="33" customHeight="1">
      <c r="A1000" s="34"/>
      <c r="B1000" s="35"/>
      <c r="C1000" s="203" t="s">
        <v>1054</v>
      </c>
      <c r="D1000" s="203" t="s">
        <v>131</v>
      </c>
      <c r="E1000" s="204" t="s">
        <v>2053</v>
      </c>
      <c r="F1000" s="205" t="s">
        <v>2054</v>
      </c>
      <c r="G1000" s="206" t="s">
        <v>134</v>
      </c>
      <c r="H1000" s="207">
        <v>3</v>
      </c>
      <c r="I1000" s="208"/>
      <c r="J1000" s="209">
        <f>ROUND(I1000*H1000,2)</f>
        <v>0</v>
      </c>
      <c r="K1000" s="210"/>
      <c r="L1000" s="211"/>
      <c r="M1000" s="212" t="s">
        <v>1</v>
      </c>
      <c r="N1000" s="213" t="s">
        <v>42</v>
      </c>
      <c r="O1000" s="87"/>
      <c r="P1000" s="214">
        <f>O1000*H1000</f>
        <v>0</v>
      </c>
      <c r="Q1000" s="214">
        <v>0</v>
      </c>
      <c r="R1000" s="214">
        <f>Q1000*H1000</f>
        <v>0</v>
      </c>
      <c r="S1000" s="214">
        <v>0</v>
      </c>
      <c r="T1000" s="215">
        <f>S1000*H1000</f>
        <v>0</v>
      </c>
      <c r="U1000" s="34"/>
      <c r="V1000" s="34"/>
      <c r="W1000" s="34"/>
      <c r="X1000" s="34"/>
      <c r="Y1000" s="34"/>
      <c r="Z1000" s="34"/>
      <c r="AA1000" s="34"/>
      <c r="AB1000" s="34"/>
      <c r="AC1000" s="34"/>
      <c r="AD1000" s="34"/>
      <c r="AE1000" s="34"/>
      <c r="AR1000" s="216" t="s">
        <v>135</v>
      </c>
      <c r="AT1000" s="216" t="s">
        <v>131</v>
      </c>
      <c r="AU1000" s="216" t="s">
        <v>85</v>
      </c>
      <c r="AY1000" s="13" t="s">
        <v>130</v>
      </c>
      <c r="BE1000" s="217">
        <f>IF(N1000="základní",J1000,0)</f>
        <v>0</v>
      </c>
      <c r="BF1000" s="217">
        <f>IF(N1000="snížená",J1000,0)</f>
        <v>0</v>
      </c>
      <c r="BG1000" s="217">
        <f>IF(N1000="zákl. přenesená",J1000,0)</f>
        <v>0</v>
      </c>
      <c r="BH1000" s="217">
        <f>IF(N1000="sníž. přenesená",J1000,0)</f>
        <v>0</v>
      </c>
      <c r="BI1000" s="217">
        <f>IF(N1000="nulová",J1000,0)</f>
        <v>0</v>
      </c>
      <c r="BJ1000" s="13" t="s">
        <v>85</v>
      </c>
      <c r="BK1000" s="217">
        <f>ROUND(I1000*H1000,2)</f>
        <v>0</v>
      </c>
      <c r="BL1000" s="13" t="s">
        <v>136</v>
      </c>
      <c r="BM1000" s="216" t="s">
        <v>2055</v>
      </c>
    </row>
    <row r="1001" s="2" customFormat="1">
      <c r="A1001" s="34"/>
      <c r="B1001" s="35"/>
      <c r="C1001" s="36"/>
      <c r="D1001" s="218" t="s">
        <v>137</v>
      </c>
      <c r="E1001" s="36"/>
      <c r="F1001" s="219" t="s">
        <v>2056</v>
      </c>
      <c r="G1001" s="36"/>
      <c r="H1001" s="36"/>
      <c r="I1001" s="220"/>
      <c r="J1001" s="36"/>
      <c r="K1001" s="36"/>
      <c r="L1001" s="40"/>
      <c r="M1001" s="221"/>
      <c r="N1001" s="222"/>
      <c r="O1001" s="87"/>
      <c r="P1001" s="87"/>
      <c r="Q1001" s="87"/>
      <c r="R1001" s="87"/>
      <c r="S1001" s="87"/>
      <c r="T1001" s="88"/>
      <c r="U1001" s="34"/>
      <c r="V1001" s="34"/>
      <c r="W1001" s="34"/>
      <c r="X1001" s="34"/>
      <c r="Y1001" s="34"/>
      <c r="Z1001" s="34"/>
      <c r="AA1001" s="34"/>
      <c r="AB1001" s="34"/>
      <c r="AC1001" s="34"/>
      <c r="AD1001" s="34"/>
      <c r="AE1001" s="34"/>
      <c r="AT1001" s="13" t="s">
        <v>137</v>
      </c>
      <c r="AU1001" s="13" t="s">
        <v>85</v>
      </c>
    </row>
    <row r="1002" s="2" customFormat="1" ht="33" customHeight="1">
      <c r="A1002" s="34"/>
      <c r="B1002" s="35"/>
      <c r="C1002" s="203" t="s">
        <v>2057</v>
      </c>
      <c r="D1002" s="203" t="s">
        <v>131</v>
      </c>
      <c r="E1002" s="204" t="s">
        <v>2058</v>
      </c>
      <c r="F1002" s="205" t="s">
        <v>2059</v>
      </c>
      <c r="G1002" s="206" t="s">
        <v>134</v>
      </c>
      <c r="H1002" s="207">
        <v>3</v>
      </c>
      <c r="I1002" s="208"/>
      <c r="J1002" s="209">
        <f>ROUND(I1002*H1002,2)</f>
        <v>0</v>
      </c>
      <c r="K1002" s="210"/>
      <c r="L1002" s="211"/>
      <c r="M1002" s="212" t="s">
        <v>1</v>
      </c>
      <c r="N1002" s="213" t="s">
        <v>42</v>
      </c>
      <c r="O1002" s="87"/>
      <c r="P1002" s="214">
        <f>O1002*H1002</f>
        <v>0</v>
      </c>
      <c r="Q1002" s="214">
        <v>0</v>
      </c>
      <c r="R1002" s="214">
        <f>Q1002*H1002</f>
        <v>0</v>
      </c>
      <c r="S1002" s="214">
        <v>0</v>
      </c>
      <c r="T1002" s="215">
        <f>S1002*H1002</f>
        <v>0</v>
      </c>
      <c r="U1002" s="34"/>
      <c r="V1002" s="34"/>
      <c r="W1002" s="34"/>
      <c r="X1002" s="34"/>
      <c r="Y1002" s="34"/>
      <c r="Z1002" s="34"/>
      <c r="AA1002" s="34"/>
      <c r="AB1002" s="34"/>
      <c r="AC1002" s="34"/>
      <c r="AD1002" s="34"/>
      <c r="AE1002" s="34"/>
      <c r="AR1002" s="216" t="s">
        <v>135</v>
      </c>
      <c r="AT1002" s="216" t="s">
        <v>131</v>
      </c>
      <c r="AU1002" s="216" t="s">
        <v>85</v>
      </c>
      <c r="AY1002" s="13" t="s">
        <v>130</v>
      </c>
      <c r="BE1002" s="217">
        <f>IF(N1002="základní",J1002,0)</f>
        <v>0</v>
      </c>
      <c r="BF1002" s="217">
        <f>IF(N1002="snížená",J1002,0)</f>
        <v>0</v>
      </c>
      <c r="BG1002" s="217">
        <f>IF(N1002="zákl. přenesená",J1002,0)</f>
        <v>0</v>
      </c>
      <c r="BH1002" s="217">
        <f>IF(N1002="sníž. přenesená",J1002,0)</f>
        <v>0</v>
      </c>
      <c r="BI1002" s="217">
        <f>IF(N1002="nulová",J1002,0)</f>
        <v>0</v>
      </c>
      <c r="BJ1002" s="13" t="s">
        <v>85</v>
      </c>
      <c r="BK1002" s="217">
        <f>ROUND(I1002*H1002,2)</f>
        <v>0</v>
      </c>
      <c r="BL1002" s="13" t="s">
        <v>136</v>
      </c>
      <c r="BM1002" s="216" t="s">
        <v>2060</v>
      </c>
    </row>
    <row r="1003" s="2" customFormat="1">
      <c r="A1003" s="34"/>
      <c r="B1003" s="35"/>
      <c r="C1003" s="36"/>
      <c r="D1003" s="218" t="s">
        <v>137</v>
      </c>
      <c r="E1003" s="36"/>
      <c r="F1003" s="219" t="s">
        <v>2061</v>
      </c>
      <c r="G1003" s="36"/>
      <c r="H1003" s="36"/>
      <c r="I1003" s="220"/>
      <c r="J1003" s="36"/>
      <c r="K1003" s="36"/>
      <c r="L1003" s="40"/>
      <c r="M1003" s="221"/>
      <c r="N1003" s="222"/>
      <c r="O1003" s="87"/>
      <c r="P1003" s="87"/>
      <c r="Q1003" s="87"/>
      <c r="R1003" s="87"/>
      <c r="S1003" s="87"/>
      <c r="T1003" s="88"/>
      <c r="U1003" s="34"/>
      <c r="V1003" s="34"/>
      <c r="W1003" s="34"/>
      <c r="X1003" s="34"/>
      <c r="Y1003" s="34"/>
      <c r="Z1003" s="34"/>
      <c r="AA1003" s="34"/>
      <c r="AB1003" s="34"/>
      <c r="AC1003" s="34"/>
      <c r="AD1003" s="34"/>
      <c r="AE1003" s="34"/>
      <c r="AT1003" s="13" t="s">
        <v>137</v>
      </c>
      <c r="AU1003" s="13" t="s">
        <v>85</v>
      </c>
    </row>
    <row r="1004" s="2" customFormat="1" ht="33" customHeight="1">
      <c r="A1004" s="34"/>
      <c r="B1004" s="35"/>
      <c r="C1004" s="203" t="s">
        <v>1058</v>
      </c>
      <c r="D1004" s="203" t="s">
        <v>131</v>
      </c>
      <c r="E1004" s="204" t="s">
        <v>2062</v>
      </c>
      <c r="F1004" s="205" t="s">
        <v>2063</v>
      </c>
      <c r="G1004" s="206" t="s">
        <v>134</v>
      </c>
      <c r="H1004" s="207">
        <v>3</v>
      </c>
      <c r="I1004" s="208"/>
      <c r="J1004" s="209">
        <f>ROUND(I1004*H1004,2)</f>
        <v>0</v>
      </c>
      <c r="K1004" s="210"/>
      <c r="L1004" s="211"/>
      <c r="M1004" s="212" t="s">
        <v>1</v>
      </c>
      <c r="N1004" s="213" t="s">
        <v>42</v>
      </c>
      <c r="O1004" s="87"/>
      <c r="P1004" s="214">
        <f>O1004*H1004</f>
        <v>0</v>
      </c>
      <c r="Q1004" s="214">
        <v>0</v>
      </c>
      <c r="R1004" s="214">
        <f>Q1004*H1004</f>
        <v>0</v>
      </c>
      <c r="S1004" s="214">
        <v>0</v>
      </c>
      <c r="T1004" s="215">
        <f>S1004*H1004</f>
        <v>0</v>
      </c>
      <c r="U1004" s="34"/>
      <c r="V1004" s="34"/>
      <c r="W1004" s="34"/>
      <c r="X1004" s="34"/>
      <c r="Y1004" s="34"/>
      <c r="Z1004" s="34"/>
      <c r="AA1004" s="34"/>
      <c r="AB1004" s="34"/>
      <c r="AC1004" s="34"/>
      <c r="AD1004" s="34"/>
      <c r="AE1004" s="34"/>
      <c r="AR1004" s="216" t="s">
        <v>135</v>
      </c>
      <c r="AT1004" s="216" t="s">
        <v>131</v>
      </c>
      <c r="AU1004" s="216" t="s">
        <v>85</v>
      </c>
      <c r="AY1004" s="13" t="s">
        <v>130</v>
      </c>
      <c r="BE1004" s="217">
        <f>IF(N1004="základní",J1004,0)</f>
        <v>0</v>
      </c>
      <c r="BF1004" s="217">
        <f>IF(N1004="snížená",J1004,0)</f>
        <v>0</v>
      </c>
      <c r="BG1004" s="217">
        <f>IF(N1004="zákl. přenesená",J1004,0)</f>
        <v>0</v>
      </c>
      <c r="BH1004" s="217">
        <f>IF(N1004="sníž. přenesená",J1004,0)</f>
        <v>0</v>
      </c>
      <c r="BI1004" s="217">
        <f>IF(N1004="nulová",J1004,0)</f>
        <v>0</v>
      </c>
      <c r="BJ1004" s="13" t="s">
        <v>85</v>
      </c>
      <c r="BK1004" s="217">
        <f>ROUND(I1004*H1004,2)</f>
        <v>0</v>
      </c>
      <c r="BL1004" s="13" t="s">
        <v>136</v>
      </c>
      <c r="BM1004" s="216" t="s">
        <v>2064</v>
      </c>
    </row>
    <row r="1005" s="2" customFormat="1">
      <c r="A1005" s="34"/>
      <c r="B1005" s="35"/>
      <c r="C1005" s="36"/>
      <c r="D1005" s="218" t="s">
        <v>137</v>
      </c>
      <c r="E1005" s="36"/>
      <c r="F1005" s="219" t="s">
        <v>2065</v>
      </c>
      <c r="G1005" s="36"/>
      <c r="H1005" s="36"/>
      <c r="I1005" s="220"/>
      <c r="J1005" s="36"/>
      <c r="K1005" s="36"/>
      <c r="L1005" s="40"/>
      <c r="M1005" s="221"/>
      <c r="N1005" s="222"/>
      <c r="O1005" s="87"/>
      <c r="P1005" s="87"/>
      <c r="Q1005" s="87"/>
      <c r="R1005" s="87"/>
      <c r="S1005" s="87"/>
      <c r="T1005" s="88"/>
      <c r="U1005" s="34"/>
      <c r="V1005" s="34"/>
      <c r="W1005" s="34"/>
      <c r="X1005" s="34"/>
      <c r="Y1005" s="34"/>
      <c r="Z1005" s="34"/>
      <c r="AA1005" s="34"/>
      <c r="AB1005" s="34"/>
      <c r="AC1005" s="34"/>
      <c r="AD1005" s="34"/>
      <c r="AE1005" s="34"/>
      <c r="AT1005" s="13" t="s">
        <v>137</v>
      </c>
      <c r="AU1005" s="13" t="s">
        <v>85</v>
      </c>
    </row>
    <row r="1006" s="2" customFormat="1" ht="33" customHeight="1">
      <c r="A1006" s="34"/>
      <c r="B1006" s="35"/>
      <c r="C1006" s="203" t="s">
        <v>2066</v>
      </c>
      <c r="D1006" s="203" t="s">
        <v>131</v>
      </c>
      <c r="E1006" s="204" t="s">
        <v>2067</v>
      </c>
      <c r="F1006" s="205" t="s">
        <v>2068</v>
      </c>
      <c r="G1006" s="206" t="s">
        <v>134</v>
      </c>
      <c r="H1006" s="207">
        <v>3</v>
      </c>
      <c r="I1006" s="208"/>
      <c r="J1006" s="209">
        <f>ROUND(I1006*H1006,2)</f>
        <v>0</v>
      </c>
      <c r="K1006" s="210"/>
      <c r="L1006" s="211"/>
      <c r="M1006" s="212" t="s">
        <v>1</v>
      </c>
      <c r="N1006" s="213" t="s">
        <v>42</v>
      </c>
      <c r="O1006" s="87"/>
      <c r="P1006" s="214">
        <f>O1006*H1006</f>
        <v>0</v>
      </c>
      <c r="Q1006" s="214">
        <v>0</v>
      </c>
      <c r="R1006" s="214">
        <f>Q1006*H1006</f>
        <v>0</v>
      </c>
      <c r="S1006" s="214">
        <v>0</v>
      </c>
      <c r="T1006" s="215">
        <f>S1006*H1006</f>
        <v>0</v>
      </c>
      <c r="U1006" s="34"/>
      <c r="V1006" s="34"/>
      <c r="W1006" s="34"/>
      <c r="X1006" s="34"/>
      <c r="Y1006" s="34"/>
      <c r="Z1006" s="34"/>
      <c r="AA1006" s="34"/>
      <c r="AB1006" s="34"/>
      <c r="AC1006" s="34"/>
      <c r="AD1006" s="34"/>
      <c r="AE1006" s="34"/>
      <c r="AR1006" s="216" t="s">
        <v>135</v>
      </c>
      <c r="AT1006" s="216" t="s">
        <v>131</v>
      </c>
      <c r="AU1006" s="216" t="s">
        <v>85</v>
      </c>
      <c r="AY1006" s="13" t="s">
        <v>130</v>
      </c>
      <c r="BE1006" s="217">
        <f>IF(N1006="základní",J1006,0)</f>
        <v>0</v>
      </c>
      <c r="BF1006" s="217">
        <f>IF(N1006="snížená",J1006,0)</f>
        <v>0</v>
      </c>
      <c r="BG1006" s="217">
        <f>IF(N1006="zákl. přenesená",J1006,0)</f>
        <v>0</v>
      </c>
      <c r="BH1006" s="217">
        <f>IF(N1006="sníž. přenesená",J1006,0)</f>
        <v>0</v>
      </c>
      <c r="BI1006" s="217">
        <f>IF(N1006="nulová",J1006,0)</f>
        <v>0</v>
      </c>
      <c r="BJ1006" s="13" t="s">
        <v>85</v>
      </c>
      <c r="BK1006" s="217">
        <f>ROUND(I1006*H1006,2)</f>
        <v>0</v>
      </c>
      <c r="BL1006" s="13" t="s">
        <v>136</v>
      </c>
      <c r="BM1006" s="216" t="s">
        <v>2069</v>
      </c>
    </row>
    <row r="1007" s="2" customFormat="1">
      <c r="A1007" s="34"/>
      <c r="B1007" s="35"/>
      <c r="C1007" s="36"/>
      <c r="D1007" s="218" t="s">
        <v>137</v>
      </c>
      <c r="E1007" s="36"/>
      <c r="F1007" s="219" t="s">
        <v>2070</v>
      </c>
      <c r="G1007" s="36"/>
      <c r="H1007" s="36"/>
      <c r="I1007" s="220"/>
      <c r="J1007" s="36"/>
      <c r="K1007" s="36"/>
      <c r="L1007" s="40"/>
      <c r="M1007" s="221"/>
      <c r="N1007" s="222"/>
      <c r="O1007" s="87"/>
      <c r="P1007" s="87"/>
      <c r="Q1007" s="87"/>
      <c r="R1007" s="87"/>
      <c r="S1007" s="87"/>
      <c r="T1007" s="88"/>
      <c r="U1007" s="34"/>
      <c r="V1007" s="34"/>
      <c r="W1007" s="34"/>
      <c r="X1007" s="34"/>
      <c r="Y1007" s="34"/>
      <c r="Z1007" s="34"/>
      <c r="AA1007" s="34"/>
      <c r="AB1007" s="34"/>
      <c r="AC1007" s="34"/>
      <c r="AD1007" s="34"/>
      <c r="AE1007" s="34"/>
      <c r="AT1007" s="13" t="s">
        <v>137</v>
      </c>
      <c r="AU1007" s="13" t="s">
        <v>85</v>
      </c>
    </row>
    <row r="1008" s="2" customFormat="1" ht="37.8" customHeight="1">
      <c r="A1008" s="34"/>
      <c r="B1008" s="35"/>
      <c r="C1008" s="203" t="s">
        <v>1063</v>
      </c>
      <c r="D1008" s="203" t="s">
        <v>131</v>
      </c>
      <c r="E1008" s="204" t="s">
        <v>2071</v>
      </c>
      <c r="F1008" s="205" t="s">
        <v>2072</v>
      </c>
      <c r="G1008" s="206" t="s">
        <v>134</v>
      </c>
      <c r="H1008" s="207">
        <v>3</v>
      </c>
      <c r="I1008" s="208"/>
      <c r="J1008" s="209">
        <f>ROUND(I1008*H1008,2)</f>
        <v>0</v>
      </c>
      <c r="K1008" s="210"/>
      <c r="L1008" s="211"/>
      <c r="M1008" s="212" t="s">
        <v>1</v>
      </c>
      <c r="N1008" s="213" t="s">
        <v>42</v>
      </c>
      <c r="O1008" s="87"/>
      <c r="P1008" s="214">
        <f>O1008*H1008</f>
        <v>0</v>
      </c>
      <c r="Q1008" s="214">
        <v>0</v>
      </c>
      <c r="R1008" s="214">
        <f>Q1008*H1008</f>
        <v>0</v>
      </c>
      <c r="S1008" s="214">
        <v>0</v>
      </c>
      <c r="T1008" s="215">
        <f>S1008*H1008</f>
        <v>0</v>
      </c>
      <c r="U1008" s="34"/>
      <c r="V1008" s="34"/>
      <c r="W1008" s="34"/>
      <c r="X1008" s="34"/>
      <c r="Y1008" s="34"/>
      <c r="Z1008" s="34"/>
      <c r="AA1008" s="34"/>
      <c r="AB1008" s="34"/>
      <c r="AC1008" s="34"/>
      <c r="AD1008" s="34"/>
      <c r="AE1008" s="34"/>
      <c r="AR1008" s="216" t="s">
        <v>135</v>
      </c>
      <c r="AT1008" s="216" t="s">
        <v>131</v>
      </c>
      <c r="AU1008" s="216" t="s">
        <v>85</v>
      </c>
      <c r="AY1008" s="13" t="s">
        <v>130</v>
      </c>
      <c r="BE1008" s="217">
        <f>IF(N1008="základní",J1008,0)</f>
        <v>0</v>
      </c>
      <c r="BF1008" s="217">
        <f>IF(N1008="snížená",J1008,0)</f>
        <v>0</v>
      </c>
      <c r="BG1008" s="217">
        <f>IF(N1008="zákl. přenesená",J1008,0)</f>
        <v>0</v>
      </c>
      <c r="BH1008" s="217">
        <f>IF(N1008="sníž. přenesená",J1008,0)</f>
        <v>0</v>
      </c>
      <c r="BI1008" s="217">
        <f>IF(N1008="nulová",J1008,0)</f>
        <v>0</v>
      </c>
      <c r="BJ1008" s="13" t="s">
        <v>85</v>
      </c>
      <c r="BK1008" s="217">
        <f>ROUND(I1008*H1008,2)</f>
        <v>0</v>
      </c>
      <c r="BL1008" s="13" t="s">
        <v>136</v>
      </c>
      <c r="BM1008" s="216" t="s">
        <v>2073</v>
      </c>
    </row>
    <row r="1009" s="2" customFormat="1">
      <c r="A1009" s="34"/>
      <c r="B1009" s="35"/>
      <c r="C1009" s="36"/>
      <c r="D1009" s="218" t="s">
        <v>137</v>
      </c>
      <c r="E1009" s="36"/>
      <c r="F1009" s="219" t="s">
        <v>2074</v>
      </c>
      <c r="G1009" s="36"/>
      <c r="H1009" s="36"/>
      <c r="I1009" s="220"/>
      <c r="J1009" s="36"/>
      <c r="K1009" s="36"/>
      <c r="L1009" s="40"/>
      <c r="M1009" s="221"/>
      <c r="N1009" s="222"/>
      <c r="O1009" s="87"/>
      <c r="P1009" s="87"/>
      <c r="Q1009" s="87"/>
      <c r="R1009" s="87"/>
      <c r="S1009" s="87"/>
      <c r="T1009" s="88"/>
      <c r="U1009" s="34"/>
      <c r="V1009" s="34"/>
      <c r="W1009" s="34"/>
      <c r="X1009" s="34"/>
      <c r="Y1009" s="34"/>
      <c r="Z1009" s="34"/>
      <c r="AA1009" s="34"/>
      <c r="AB1009" s="34"/>
      <c r="AC1009" s="34"/>
      <c r="AD1009" s="34"/>
      <c r="AE1009" s="34"/>
      <c r="AT1009" s="13" t="s">
        <v>137</v>
      </c>
      <c r="AU1009" s="13" t="s">
        <v>85</v>
      </c>
    </row>
    <row r="1010" s="2" customFormat="1" ht="33" customHeight="1">
      <c r="A1010" s="34"/>
      <c r="B1010" s="35"/>
      <c r="C1010" s="203" t="s">
        <v>2075</v>
      </c>
      <c r="D1010" s="203" t="s">
        <v>131</v>
      </c>
      <c r="E1010" s="204" t="s">
        <v>2076</v>
      </c>
      <c r="F1010" s="205" t="s">
        <v>2077</v>
      </c>
      <c r="G1010" s="206" t="s">
        <v>134</v>
      </c>
      <c r="H1010" s="207">
        <v>3</v>
      </c>
      <c r="I1010" s="208"/>
      <c r="J1010" s="209">
        <f>ROUND(I1010*H1010,2)</f>
        <v>0</v>
      </c>
      <c r="K1010" s="210"/>
      <c r="L1010" s="211"/>
      <c r="M1010" s="212" t="s">
        <v>1</v>
      </c>
      <c r="N1010" s="213" t="s">
        <v>42</v>
      </c>
      <c r="O1010" s="87"/>
      <c r="P1010" s="214">
        <f>O1010*H1010</f>
        <v>0</v>
      </c>
      <c r="Q1010" s="214">
        <v>0</v>
      </c>
      <c r="R1010" s="214">
        <f>Q1010*H1010</f>
        <v>0</v>
      </c>
      <c r="S1010" s="214">
        <v>0</v>
      </c>
      <c r="T1010" s="215">
        <f>S1010*H1010</f>
        <v>0</v>
      </c>
      <c r="U1010" s="34"/>
      <c r="V1010" s="34"/>
      <c r="W1010" s="34"/>
      <c r="X1010" s="34"/>
      <c r="Y1010" s="34"/>
      <c r="Z1010" s="34"/>
      <c r="AA1010" s="34"/>
      <c r="AB1010" s="34"/>
      <c r="AC1010" s="34"/>
      <c r="AD1010" s="34"/>
      <c r="AE1010" s="34"/>
      <c r="AR1010" s="216" t="s">
        <v>135</v>
      </c>
      <c r="AT1010" s="216" t="s">
        <v>131</v>
      </c>
      <c r="AU1010" s="216" t="s">
        <v>85</v>
      </c>
      <c r="AY1010" s="13" t="s">
        <v>130</v>
      </c>
      <c r="BE1010" s="217">
        <f>IF(N1010="základní",J1010,0)</f>
        <v>0</v>
      </c>
      <c r="BF1010" s="217">
        <f>IF(N1010="snížená",J1010,0)</f>
        <v>0</v>
      </c>
      <c r="BG1010" s="217">
        <f>IF(N1010="zákl. přenesená",J1010,0)</f>
        <v>0</v>
      </c>
      <c r="BH1010" s="217">
        <f>IF(N1010="sníž. přenesená",J1010,0)</f>
        <v>0</v>
      </c>
      <c r="BI1010" s="217">
        <f>IF(N1010="nulová",J1010,0)</f>
        <v>0</v>
      </c>
      <c r="BJ1010" s="13" t="s">
        <v>85</v>
      </c>
      <c r="BK1010" s="217">
        <f>ROUND(I1010*H1010,2)</f>
        <v>0</v>
      </c>
      <c r="BL1010" s="13" t="s">
        <v>136</v>
      </c>
      <c r="BM1010" s="216" t="s">
        <v>2078</v>
      </c>
    </row>
    <row r="1011" s="2" customFormat="1">
      <c r="A1011" s="34"/>
      <c r="B1011" s="35"/>
      <c r="C1011" s="36"/>
      <c r="D1011" s="218" t="s">
        <v>137</v>
      </c>
      <c r="E1011" s="36"/>
      <c r="F1011" s="219" t="s">
        <v>2079</v>
      </c>
      <c r="G1011" s="36"/>
      <c r="H1011" s="36"/>
      <c r="I1011" s="220"/>
      <c r="J1011" s="36"/>
      <c r="K1011" s="36"/>
      <c r="L1011" s="40"/>
      <c r="M1011" s="221"/>
      <c r="N1011" s="222"/>
      <c r="O1011" s="87"/>
      <c r="P1011" s="87"/>
      <c r="Q1011" s="87"/>
      <c r="R1011" s="87"/>
      <c r="S1011" s="87"/>
      <c r="T1011" s="88"/>
      <c r="U1011" s="34"/>
      <c r="V1011" s="34"/>
      <c r="W1011" s="34"/>
      <c r="X1011" s="34"/>
      <c r="Y1011" s="34"/>
      <c r="Z1011" s="34"/>
      <c r="AA1011" s="34"/>
      <c r="AB1011" s="34"/>
      <c r="AC1011" s="34"/>
      <c r="AD1011" s="34"/>
      <c r="AE1011" s="34"/>
      <c r="AT1011" s="13" t="s">
        <v>137</v>
      </c>
      <c r="AU1011" s="13" t="s">
        <v>85</v>
      </c>
    </row>
    <row r="1012" s="2" customFormat="1" ht="33" customHeight="1">
      <c r="A1012" s="34"/>
      <c r="B1012" s="35"/>
      <c r="C1012" s="203" t="s">
        <v>1067</v>
      </c>
      <c r="D1012" s="203" t="s">
        <v>131</v>
      </c>
      <c r="E1012" s="204" t="s">
        <v>2080</v>
      </c>
      <c r="F1012" s="205" t="s">
        <v>2081</v>
      </c>
      <c r="G1012" s="206" t="s">
        <v>134</v>
      </c>
      <c r="H1012" s="207">
        <v>3</v>
      </c>
      <c r="I1012" s="208"/>
      <c r="J1012" s="209">
        <f>ROUND(I1012*H1012,2)</f>
        <v>0</v>
      </c>
      <c r="K1012" s="210"/>
      <c r="L1012" s="211"/>
      <c r="M1012" s="212" t="s">
        <v>1</v>
      </c>
      <c r="N1012" s="213" t="s">
        <v>42</v>
      </c>
      <c r="O1012" s="87"/>
      <c r="P1012" s="214">
        <f>O1012*H1012</f>
        <v>0</v>
      </c>
      <c r="Q1012" s="214">
        <v>0</v>
      </c>
      <c r="R1012" s="214">
        <f>Q1012*H1012</f>
        <v>0</v>
      </c>
      <c r="S1012" s="214">
        <v>0</v>
      </c>
      <c r="T1012" s="215">
        <f>S1012*H1012</f>
        <v>0</v>
      </c>
      <c r="U1012" s="34"/>
      <c r="V1012" s="34"/>
      <c r="W1012" s="34"/>
      <c r="X1012" s="34"/>
      <c r="Y1012" s="34"/>
      <c r="Z1012" s="34"/>
      <c r="AA1012" s="34"/>
      <c r="AB1012" s="34"/>
      <c r="AC1012" s="34"/>
      <c r="AD1012" s="34"/>
      <c r="AE1012" s="34"/>
      <c r="AR1012" s="216" t="s">
        <v>135</v>
      </c>
      <c r="AT1012" s="216" t="s">
        <v>131</v>
      </c>
      <c r="AU1012" s="216" t="s">
        <v>85</v>
      </c>
      <c r="AY1012" s="13" t="s">
        <v>130</v>
      </c>
      <c r="BE1012" s="217">
        <f>IF(N1012="základní",J1012,0)</f>
        <v>0</v>
      </c>
      <c r="BF1012" s="217">
        <f>IF(N1012="snížená",J1012,0)</f>
        <v>0</v>
      </c>
      <c r="BG1012" s="217">
        <f>IF(N1012="zákl. přenesená",J1012,0)</f>
        <v>0</v>
      </c>
      <c r="BH1012" s="217">
        <f>IF(N1012="sníž. přenesená",J1012,0)</f>
        <v>0</v>
      </c>
      <c r="BI1012" s="217">
        <f>IF(N1012="nulová",J1012,0)</f>
        <v>0</v>
      </c>
      <c r="BJ1012" s="13" t="s">
        <v>85</v>
      </c>
      <c r="BK1012" s="217">
        <f>ROUND(I1012*H1012,2)</f>
        <v>0</v>
      </c>
      <c r="BL1012" s="13" t="s">
        <v>136</v>
      </c>
      <c r="BM1012" s="216" t="s">
        <v>2082</v>
      </c>
    </row>
    <row r="1013" s="2" customFormat="1">
      <c r="A1013" s="34"/>
      <c r="B1013" s="35"/>
      <c r="C1013" s="36"/>
      <c r="D1013" s="218" t="s">
        <v>137</v>
      </c>
      <c r="E1013" s="36"/>
      <c r="F1013" s="219" t="s">
        <v>2083</v>
      </c>
      <c r="G1013" s="36"/>
      <c r="H1013" s="36"/>
      <c r="I1013" s="220"/>
      <c r="J1013" s="36"/>
      <c r="K1013" s="36"/>
      <c r="L1013" s="40"/>
      <c r="M1013" s="221"/>
      <c r="N1013" s="222"/>
      <c r="O1013" s="87"/>
      <c r="P1013" s="87"/>
      <c r="Q1013" s="87"/>
      <c r="R1013" s="87"/>
      <c r="S1013" s="87"/>
      <c r="T1013" s="88"/>
      <c r="U1013" s="34"/>
      <c r="V1013" s="34"/>
      <c r="W1013" s="34"/>
      <c r="X1013" s="34"/>
      <c r="Y1013" s="34"/>
      <c r="Z1013" s="34"/>
      <c r="AA1013" s="34"/>
      <c r="AB1013" s="34"/>
      <c r="AC1013" s="34"/>
      <c r="AD1013" s="34"/>
      <c r="AE1013" s="34"/>
      <c r="AT1013" s="13" t="s">
        <v>137</v>
      </c>
      <c r="AU1013" s="13" t="s">
        <v>85</v>
      </c>
    </row>
    <row r="1014" s="2" customFormat="1" ht="33" customHeight="1">
      <c r="A1014" s="34"/>
      <c r="B1014" s="35"/>
      <c r="C1014" s="203" t="s">
        <v>2084</v>
      </c>
      <c r="D1014" s="203" t="s">
        <v>131</v>
      </c>
      <c r="E1014" s="204" t="s">
        <v>2085</v>
      </c>
      <c r="F1014" s="205" t="s">
        <v>2086</v>
      </c>
      <c r="G1014" s="206" t="s">
        <v>134</v>
      </c>
      <c r="H1014" s="207">
        <v>3</v>
      </c>
      <c r="I1014" s="208"/>
      <c r="J1014" s="209">
        <f>ROUND(I1014*H1014,2)</f>
        <v>0</v>
      </c>
      <c r="K1014" s="210"/>
      <c r="L1014" s="211"/>
      <c r="M1014" s="212" t="s">
        <v>1</v>
      </c>
      <c r="N1014" s="213" t="s">
        <v>42</v>
      </c>
      <c r="O1014" s="87"/>
      <c r="P1014" s="214">
        <f>O1014*H1014</f>
        <v>0</v>
      </c>
      <c r="Q1014" s="214">
        <v>0</v>
      </c>
      <c r="R1014" s="214">
        <f>Q1014*H1014</f>
        <v>0</v>
      </c>
      <c r="S1014" s="214">
        <v>0</v>
      </c>
      <c r="T1014" s="215">
        <f>S1014*H1014</f>
        <v>0</v>
      </c>
      <c r="U1014" s="34"/>
      <c r="V1014" s="34"/>
      <c r="W1014" s="34"/>
      <c r="X1014" s="34"/>
      <c r="Y1014" s="34"/>
      <c r="Z1014" s="34"/>
      <c r="AA1014" s="34"/>
      <c r="AB1014" s="34"/>
      <c r="AC1014" s="34"/>
      <c r="AD1014" s="34"/>
      <c r="AE1014" s="34"/>
      <c r="AR1014" s="216" t="s">
        <v>135</v>
      </c>
      <c r="AT1014" s="216" t="s">
        <v>131</v>
      </c>
      <c r="AU1014" s="216" t="s">
        <v>85</v>
      </c>
      <c r="AY1014" s="13" t="s">
        <v>130</v>
      </c>
      <c r="BE1014" s="217">
        <f>IF(N1014="základní",J1014,0)</f>
        <v>0</v>
      </c>
      <c r="BF1014" s="217">
        <f>IF(N1014="snížená",J1014,0)</f>
        <v>0</v>
      </c>
      <c r="BG1014" s="217">
        <f>IF(N1014="zákl. přenesená",J1014,0)</f>
        <v>0</v>
      </c>
      <c r="BH1014" s="217">
        <f>IF(N1014="sníž. přenesená",J1014,0)</f>
        <v>0</v>
      </c>
      <c r="BI1014" s="217">
        <f>IF(N1014="nulová",J1014,0)</f>
        <v>0</v>
      </c>
      <c r="BJ1014" s="13" t="s">
        <v>85</v>
      </c>
      <c r="BK1014" s="217">
        <f>ROUND(I1014*H1014,2)</f>
        <v>0</v>
      </c>
      <c r="BL1014" s="13" t="s">
        <v>136</v>
      </c>
      <c r="BM1014" s="216" t="s">
        <v>2087</v>
      </c>
    </row>
    <row r="1015" s="2" customFormat="1">
      <c r="A1015" s="34"/>
      <c r="B1015" s="35"/>
      <c r="C1015" s="36"/>
      <c r="D1015" s="218" t="s">
        <v>137</v>
      </c>
      <c r="E1015" s="36"/>
      <c r="F1015" s="219" t="s">
        <v>2088</v>
      </c>
      <c r="G1015" s="36"/>
      <c r="H1015" s="36"/>
      <c r="I1015" s="220"/>
      <c r="J1015" s="36"/>
      <c r="K1015" s="36"/>
      <c r="L1015" s="40"/>
      <c r="M1015" s="221"/>
      <c r="N1015" s="222"/>
      <c r="O1015" s="87"/>
      <c r="P1015" s="87"/>
      <c r="Q1015" s="87"/>
      <c r="R1015" s="87"/>
      <c r="S1015" s="87"/>
      <c r="T1015" s="88"/>
      <c r="U1015" s="34"/>
      <c r="V1015" s="34"/>
      <c r="W1015" s="34"/>
      <c r="X1015" s="34"/>
      <c r="Y1015" s="34"/>
      <c r="Z1015" s="34"/>
      <c r="AA1015" s="34"/>
      <c r="AB1015" s="34"/>
      <c r="AC1015" s="34"/>
      <c r="AD1015" s="34"/>
      <c r="AE1015" s="34"/>
      <c r="AT1015" s="13" t="s">
        <v>137</v>
      </c>
      <c r="AU1015" s="13" t="s">
        <v>85</v>
      </c>
    </row>
    <row r="1016" s="2" customFormat="1" ht="33" customHeight="1">
      <c r="A1016" s="34"/>
      <c r="B1016" s="35"/>
      <c r="C1016" s="203" t="s">
        <v>1072</v>
      </c>
      <c r="D1016" s="203" t="s">
        <v>131</v>
      </c>
      <c r="E1016" s="204" t="s">
        <v>2089</v>
      </c>
      <c r="F1016" s="205" t="s">
        <v>2090</v>
      </c>
      <c r="G1016" s="206" t="s">
        <v>134</v>
      </c>
      <c r="H1016" s="207">
        <v>3</v>
      </c>
      <c r="I1016" s="208"/>
      <c r="J1016" s="209">
        <f>ROUND(I1016*H1016,2)</f>
        <v>0</v>
      </c>
      <c r="K1016" s="210"/>
      <c r="L1016" s="211"/>
      <c r="M1016" s="212" t="s">
        <v>1</v>
      </c>
      <c r="N1016" s="213" t="s">
        <v>42</v>
      </c>
      <c r="O1016" s="87"/>
      <c r="P1016" s="214">
        <f>O1016*H1016</f>
        <v>0</v>
      </c>
      <c r="Q1016" s="214">
        <v>0</v>
      </c>
      <c r="R1016" s="214">
        <f>Q1016*H1016</f>
        <v>0</v>
      </c>
      <c r="S1016" s="214">
        <v>0</v>
      </c>
      <c r="T1016" s="215">
        <f>S1016*H1016</f>
        <v>0</v>
      </c>
      <c r="U1016" s="34"/>
      <c r="V1016" s="34"/>
      <c r="W1016" s="34"/>
      <c r="X1016" s="34"/>
      <c r="Y1016" s="34"/>
      <c r="Z1016" s="34"/>
      <c r="AA1016" s="34"/>
      <c r="AB1016" s="34"/>
      <c r="AC1016" s="34"/>
      <c r="AD1016" s="34"/>
      <c r="AE1016" s="34"/>
      <c r="AR1016" s="216" t="s">
        <v>135</v>
      </c>
      <c r="AT1016" s="216" t="s">
        <v>131</v>
      </c>
      <c r="AU1016" s="216" t="s">
        <v>85</v>
      </c>
      <c r="AY1016" s="13" t="s">
        <v>130</v>
      </c>
      <c r="BE1016" s="217">
        <f>IF(N1016="základní",J1016,0)</f>
        <v>0</v>
      </c>
      <c r="BF1016" s="217">
        <f>IF(N1016="snížená",J1016,0)</f>
        <v>0</v>
      </c>
      <c r="BG1016" s="217">
        <f>IF(N1016="zákl. přenesená",J1016,0)</f>
        <v>0</v>
      </c>
      <c r="BH1016" s="217">
        <f>IF(N1016="sníž. přenesená",J1016,0)</f>
        <v>0</v>
      </c>
      <c r="BI1016" s="217">
        <f>IF(N1016="nulová",J1016,0)</f>
        <v>0</v>
      </c>
      <c r="BJ1016" s="13" t="s">
        <v>85</v>
      </c>
      <c r="BK1016" s="217">
        <f>ROUND(I1016*H1016,2)</f>
        <v>0</v>
      </c>
      <c r="BL1016" s="13" t="s">
        <v>136</v>
      </c>
      <c r="BM1016" s="216" t="s">
        <v>2091</v>
      </c>
    </row>
    <row r="1017" s="2" customFormat="1">
      <c r="A1017" s="34"/>
      <c r="B1017" s="35"/>
      <c r="C1017" s="36"/>
      <c r="D1017" s="218" t="s">
        <v>137</v>
      </c>
      <c r="E1017" s="36"/>
      <c r="F1017" s="219" t="s">
        <v>2092</v>
      </c>
      <c r="G1017" s="36"/>
      <c r="H1017" s="36"/>
      <c r="I1017" s="220"/>
      <c r="J1017" s="36"/>
      <c r="K1017" s="36"/>
      <c r="L1017" s="40"/>
      <c r="M1017" s="221"/>
      <c r="N1017" s="222"/>
      <c r="O1017" s="87"/>
      <c r="P1017" s="87"/>
      <c r="Q1017" s="87"/>
      <c r="R1017" s="87"/>
      <c r="S1017" s="87"/>
      <c r="T1017" s="88"/>
      <c r="U1017" s="34"/>
      <c r="V1017" s="34"/>
      <c r="W1017" s="34"/>
      <c r="X1017" s="34"/>
      <c r="Y1017" s="34"/>
      <c r="Z1017" s="34"/>
      <c r="AA1017" s="34"/>
      <c r="AB1017" s="34"/>
      <c r="AC1017" s="34"/>
      <c r="AD1017" s="34"/>
      <c r="AE1017" s="34"/>
      <c r="AT1017" s="13" t="s">
        <v>137</v>
      </c>
      <c r="AU1017" s="13" t="s">
        <v>85</v>
      </c>
    </row>
    <row r="1018" s="2" customFormat="1" ht="37.8" customHeight="1">
      <c r="A1018" s="34"/>
      <c r="B1018" s="35"/>
      <c r="C1018" s="203" t="s">
        <v>2093</v>
      </c>
      <c r="D1018" s="203" t="s">
        <v>131</v>
      </c>
      <c r="E1018" s="204" t="s">
        <v>2094</v>
      </c>
      <c r="F1018" s="205" t="s">
        <v>2095</v>
      </c>
      <c r="G1018" s="206" t="s">
        <v>134</v>
      </c>
      <c r="H1018" s="207">
        <v>3</v>
      </c>
      <c r="I1018" s="208"/>
      <c r="J1018" s="209">
        <f>ROUND(I1018*H1018,2)</f>
        <v>0</v>
      </c>
      <c r="K1018" s="210"/>
      <c r="L1018" s="211"/>
      <c r="M1018" s="212" t="s">
        <v>1</v>
      </c>
      <c r="N1018" s="213" t="s">
        <v>42</v>
      </c>
      <c r="O1018" s="87"/>
      <c r="P1018" s="214">
        <f>O1018*H1018</f>
        <v>0</v>
      </c>
      <c r="Q1018" s="214">
        <v>0</v>
      </c>
      <c r="R1018" s="214">
        <f>Q1018*H1018</f>
        <v>0</v>
      </c>
      <c r="S1018" s="214">
        <v>0</v>
      </c>
      <c r="T1018" s="215">
        <f>S1018*H1018</f>
        <v>0</v>
      </c>
      <c r="U1018" s="34"/>
      <c r="V1018" s="34"/>
      <c r="W1018" s="34"/>
      <c r="X1018" s="34"/>
      <c r="Y1018" s="34"/>
      <c r="Z1018" s="34"/>
      <c r="AA1018" s="34"/>
      <c r="AB1018" s="34"/>
      <c r="AC1018" s="34"/>
      <c r="AD1018" s="34"/>
      <c r="AE1018" s="34"/>
      <c r="AR1018" s="216" t="s">
        <v>135</v>
      </c>
      <c r="AT1018" s="216" t="s">
        <v>131</v>
      </c>
      <c r="AU1018" s="216" t="s">
        <v>85</v>
      </c>
      <c r="AY1018" s="13" t="s">
        <v>130</v>
      </c>
      <c r="BE1018" s="217">
        <f>IF(N1018="základní",J1018,0)</f>
        <v>0</v>
      </c>
      <c r="BF1018" s="217">
        <f>IF(N1018="snížená",J1018,0)</f>
        <v>0</v>
      </c>
      <c r="BG1018" s="217">
        <f>IF(N1018="zákl. přenesená",J1018,0)</f>
        <v>0</v>
      </c>
      <c r="BH1018" s="217">
        <f>IF(N1018="sníž. přenesená",J1018,0)</f>
        <v>0</v>
      </c>
      <c r="BI1018" s="217">
        <f>IF(N1018="nulová",J1018,0)</f>
        <v>0</v>
      </c>
      <c r="BJ1018" s="13" t="s">
        <v>85</v>
      </c>
      <c r="BK1018" s="217">
        <f>ROUND(I1018*H1018,2)</f>
        <v>0</v>
      </c>
      <c r="BL1018" s="13" t="s">
        <v>136</v>
      </c>
      <c r="BM1018" s="216" t="s">
        <v>2096</v>
      </c>
    </row>
    <row r="1019" s="2" customFormat="1">
      <c r="A1019" s="34"/>
      <c r="B1019" s="35"/>
      <c r="C1019" s="36"/>
      <c r="D1019" s="218" t="s">
        <v>137</v>
      </c>
      <c r="E1019" s="36"/>
      <c r="F1019" s="219" t="s">
        <v>2097</v>
      </c>
      <c r="G1019" s="36"/>
      <c r="H1019" s="36"/>
      <c r="I1019" s="220"/>
      <c r="J1019" s="36"/>
      <c r="K1019" s="36"/>
      <c r="L1019" s="40"/>
      <c r="M1019" s="221"/>
      <c r="N1019" s="222"/>
      <c r="O1019" s="87"/>
      <c r="P1019" s="87"/>
      <c r="Q1019" s="87"/>
      <c r="R1019" s="87"/>
      <c r="S1019" s="87"/>
      <c r="T1019" s="88"/>
      <c r="U1019" s="34"/>
      <c r="V1019" s="34"/>
      <c r="W1019" s="34"/>
      <c r="X1019" s="34"/>
      <c r="Y1019" s="34"/>
      <c r="Z1019" s="34"/>
      <c r="AA1019" s="34"/>
      <c r="AB1019" s="34"/>
      <c r="AC1019" s="34"/>
      <c r="AD1019" s="34"/>
      <c r="AE1019" s="34"/>
      <c r="AT1019" s="13" t="s">
        <v>137</v>
      </c>
      <c r="AU1019" s="13" t="s">
        <v>85</v>
      </c>
    </row>
    <row r="1020" s="11" customFormat="1" ht="25.92" customHeight="1">
      <c r="A1020" s="11"/>
      <c r="B1020" s="189"/>
      <c r="C1020" s="190"/>
      <c r="D1020" s="191" t="s">
        <v>76</v>
      </c>
      <c r="E1020" s="192" t="s">
        <v>2098</v>
      </c>
      <c r="F1020" s="192" t="s">
        <v>2099</v>
      </c>
      <c r="G1020" s="190"/>
      <c r="H1020" s="190"/>
      <c r="I1020" s="193"/>
      <c r="J1020" s="194">
        <f>BK1020</f>
        <v>0</v>
      </c>
      <c r="K1020" s="190"/>
      <c r="L1020" s="195"/>
      <c r="M1020" s="196"/>
      <c r="N1020" s="197"/>
      <c r="O1020" s="197"/>
      <c r="P1020" s="198">
        <f>SUM(P1021:P1330)</f>
        <v>0</v>
      </c>
      <c r="Q1020" s="197"/>
      <c r="R1020" s="198">
        <f>SUM(R1021:R1330)</f>
        <v>0</v>
      </c>
      <c r="S1020" s="197"/>
      <c r="T1020" s="199">
        <f>SUM(T1021:T1330)</f>
        <v>0</v>
      </c>
      <c r="U1020" s="11"/>
      <c r="V1020" s="11"/>
      <c r="W1020" s="11"/>
      <c r="X1020" s="11"/>
      <c r="Y1020" s="11"/>
      <c r="Z1020" s="11"/>
      <c r="AA1020" s="11"/>
      <c r="AB1020" s="11"/>
      <c r="AC1020" s="11"/>
      <c r="AD1020" s="11"/>
      <c r="AE1020" s="11"/>
      <c r="AR1020" s="200" t="s">
        <v>85</v>
      </c>
      <c r="AT1020" s="201" t="s">
        <v>76</v>
      </c>
      <c r="AU1020" s="201" t="s">
        <v>77</v>
      </c>
      <c r="AY1020" s="200" t="s">
        <v>130</v>
      </c>
      <c r="BK1020" s="202">
        <f>SUM(BK1021:BK1330)</f>
        <v>0</v>
      </c>
    </row>
    <row r="1021" s="2" customFormat="1" ht="44.25" customHeight="1">
      <c r="A1021" s="34"/>
      <c r="B1021" s="35"/>
      <c r="C1021" s="203" t="s">
        <v>1076</v>
      </c>
      <c r="D1021" s="203" t="s">
        <v>131</v>
      </c>
      <c r="E1021" s="204" t="s">
        <v>2100</v>
      </c>
      <c r="F1021" s="205" t="s">
        <v>2101</v>
      </c>
      <c r="G1021" s="206" t="s">
        <v>134</v>
      </c>
      <c r="H1021" s="207">
        <v>0.10000000000000001</v>
      </c>
      <c r="I1021" s="208"/>
      <c r="J1021" s="209">
        <f>ROUND(I1021*H1021,2)</f>
        <v>0</v>
      </c>
      <c r="K1021" s="210"/>
      <c r="L1021" s="211"/>
      <c r="M1021" s="212" t="s">
        <v>1</v>
      </c>
      <c r="N1021" s="213" t="s">
        <v>42</v>
      </c>
      <c r="O1021" s="87"/>
      <c r="P1021" s="214">
        <f>O1021*H1021</f>
        <v>0</v>
      </c>
      <c r="Q1021" s="214">
        <v>0</v>
      </c>
      <c r="R1021" s="214">
        <f>Q1021*H1021</f>
        <v>0</v>
      </c>
      <c r="S1021" s="214">
        <v>0</v>
      </c>
      <c r="T1021" s="215">
        <f>S1021*H1021</f>
        <v>0</v>
      </c>
      <c r="U1021" s="34"/>
      <c r="V1021" s="34"/>
      <c r="W1021" s="34"/>
      <c r="X1021" s="34"/>
      <c r="Y1021" s="34"/>
      <c r="Z1021" s="34"/>
      <c r="AA1021" s="34"/>
      <c r="AB1021" s="34"/>
      <c r="AC1021" s="34"/>
      <c r="AD1021" s="34"/>
      <c r="AE1021" s="34"/>
      <c r="AR1021" s="216" t="s">
        <v>135</v>
      </c>
      <c r="AT1021" s="216" t="s">
        <v>131</v>
      </c>
      <c r="AU1021" s="216" t="s">
        <v>85</v>
      </c>
      <c r="AY1021" s="13" t="s">
        <v>130</v>
      </c>
      <c r="BE1021" s="217">
        <f>IF(N1021="základní",J1021,0)</f>
        <v>0</v>
      </c>
      <c r="BF1021" s="217">
        <f>IF(N1021="snížená",J1021,0)</f>
        <v>0</v>
      </c>
      <c r="BG1021" s="217">
        <f>IF(N1021="zákl. přenesená",J1021,0)</f>
        <v>0</v>
      </c>
      <c r="BH1021" s="217">
        <f>IF(N1021="sníž. přenesená",J1021,0)</f>
        <v>0</v>
      </c>
      <c r="BI1021" s="217">
        <f>IF(N1021="nulová",J1021,0)</f>
        <v>0</v>
      </c>
      <c r="BJ1021" s="13" t="s">
        <v>85</v>
      </c>
      <c r="BK1021" s="217">
        <f>ROUND(I1021*H1021,2)</f>
        <v>0</v>
      </c>
      <c r="BL1021" s="13" t="s">
        <v>136</v>
      </c>
      <c r="BM1021" s="216" t="s">
        <v>2102</v>
      </c>
    </row>
    <row r="1022" s="2" customFormat="1">
      <c r="A1022" s="34"/>
      <c r="B1022" s="35"/>
      <c r="C1022" s="36"/>
      <c r="D1022" s="218" t="s">
        <v>137</v>
      </c>
      <c r="E1022" s="36"/>
      <c r="F1022" s="219" t="s">
        <v>2103</v>
      </c>
      <c r="G1022" s="36"/>
      <c r="H1022" s="36"/>
      <c r="I1022" s="220"/>
      <c r="J1022" s="36"/>
      <c r="K1022" s="36"/>
      <c r="L1022" s="40"/>
      <c r="M1022" s="221"/>
      <c r="N1022" s="222"/>
      <c r="O1022" s="87"/>
      <c r="P1022" s="87"/>
      <c r="Q1022" s="87"/>
      <c r="R1022" s="87"/>
      <c r="S1022" s="87"/>
      <c r="T1022" s="88"/>
      <c r="U1022" s="34"/>
      <c r="V1022" s="34"/>
      <c r="W1022" s="34"/>
      <c r="X1022" s="34"/>
      <c r="Y1022" s="34"/>
      <c r="Z1022" s="34"/>
      <c r="AA1022" s="34"/>
      <c r="AB1022" s="34"/>
      <c r="AC1022" s="34"/>
      <c r="AD1022" s="34"/>
      <c r="AE1022" s="34"/>
      <c r="AT1022" s="13" t="s">
        <v>137</v>
      </c>
      <c r="AU1022" s="13" t="s">
        <v>85</v>
      </c>
    </row>
    <row r="1023" s="2" customFormat="1" ht="33" customHeight="1">
      <c r="A1023" s="34"/>
      <c r="B1023" s="35"/>
      <c r="C1023" s="203" t="s">
        <v>2104</v>
      </c>
      <c r="D1023" s="203" t="s">
        <v>131</v>
      </c>
      <c r="E1023" s="204" t="s">
        <v>2105</v>
      </c>
      <c r="F1023" s="205" t="s">
        <v>2106</v>
      </c>
      <c r="G1023" s="206" t="s">
        <v>134</v>
      </c>
      <c r="H1023" s="207">
        <v>0.10000000000000001</v>
      </c>
      <c r="I1023" s="208"/>
      <c r="J1023" s="209">
        <f>ROUND(I1023*H1023,2)</f>
        <v>0</v>
      </c>
      <c r="K1023" s="210"/>
      <c r="L1023" s="211"/>
      <c r="M1023" s="212" t="s">
        <v>1</v>
      </c>
      <c r="N1023" s="213" t="s">
        <v>42</v>
      </c>
      <c r="O1023" s="87"/>
      <c r="P1023" s="214">
        <f>O1023*H1023</f>
        <v>0</v>
      </c>
      <c r="Q1023" s="214">
        <v>0</v>
      </c>
      <c r="R1023" s="214">
        <f>Q1023*H1023</f>
        <v>0</v>
      </c>
      <c r="S1023" s="214">
        <v>0</v>
      </c>
      <c r="T1023" s="215">
        <f>S1023*H1023</f>
        <v>0</v>
      </c>
      <c r="U1023" s="34"/>
      <c r="V1023" s="34"/>
      <c r="W1023" s="34"/>
      <c r="X1023" s="34"/>
      <c r="Y1023" s="34"/>
      <c r="Z1023" s="34"/>
      <c r="AA1023" s="34"/>
      <c r="AB1023" s="34"/>
      <c r="AC1023" s="34"/>
      <c r="AD1023" s="34"/>
      <c r="AE1023" s="34"/>
      <c r="AR1023" s="216" t="s">
        <v>135</v>
      </c>
      <c r="AT1023" s="216" t="s">
        <v>131</v>
      </c>
      <c r="AU1023" s="216" t="s">
        <v>85</v>
      </c>
      <c r="AY1023" s="13" t="s">
        <v>130</v>
      </c>
      <c r="BE1023" s="217">
        <f>IF(N1023="základní",J1023,0)</f>
        <v>0</v>
      </c>
      <c r="BF1023" s="217">
        <f>IF(N1023="snížená",J1023,0)</f>
        <v>0</v>
      </c>
      <c r="BG1023" s="217">
        <f>IF(N1023="zákl. přenesená",J1023,0)</f>
        <v>0</v>
      </c>
      <c r="BH1023" s="217">
        <f>IF(N1023="sníž. přenesená",J1023,0)</f>
        <v>0</v>
      </c>
      <c r="BI1023" s="217">
        <f>IF(N1023="nulová",J1023,0)</f>
        <v>0</v>
      </c>
      <c r="BJ1023" s="13" t="s">
        <v>85</v>
      </c>
      <c r="BK1023" s="217">
        <f>ROUND(I1023*H1023,2)</f>
        <v>0</v>
      </c>
      <c r="BL1023" s="13" t="s">
        <v>136</v>
      </c>
      <c r="BM1023" s="216" t="s">
        <v>2107</v>
      </c>
    </row>
    <row r="1024" s="2" customFormat="1">
      <c r="A1024" s="34"/>
      <c r="B1024" s="35"/>
      <c r="C1024" s="36"/>
      <c r="D1024" s="218" t="s">
        <v>137</v>
      </c>
      <c r="E1024" s="36"/>
      <c r="F1024" s="219" t="s">
        <v>2108</v>
      </c>
      <c r="G1024" s="36"/>
      <c r="H1024" s="36"/>
      <c r="I1024" s="220"/>
      <c r="J1024" s="36"/>
      <c r="K1024" s="36"/>
      <c r="L1024" s="40"/>
      <c r="M1024" s="221"/>
      <c r="N1024" s="222"/>
      <c r="O1024" s="87"/>
      <c r="P1024" s="87"/>
      <c r="Q1024" s="87"/>
      <c r="R1024" s="87"/>
      <c r="S1024" s="87"/>
      <c r="T1024" s="88"/>
      <c r="U1024" s="34"/>
      <c r="V1024" s="34"/>
      <c r="W1024" s="34"/>
      <c r="X1024" s="34"/>
      <c r="Y1024" s="34"/>
      <c r="Z1024" s="34"/>
      <c r="AA1024" s="34"/>
      <c r="AB1024" s="34"/>
      <c r="AC1024" s="34"/>
      <c r="AD1024" s="34"/>
      <c r="AE1024" s="34"/>
      <c r="AT1024" s="13" t="s">
        <v>137</v>
      </c>
      <c r="AU1024" s="13" t="s">
        <v>85</v>
      </c>
    </row>
    <row r="1025" s="2" customFormat="1" ht="33" customHeight="1">
      <c r="A1025" s="34"/>
      <c r="B1025" s="35"/>
      <c r="C1025" s="203" t="s">
        <v>1081</v>
      </c>
      <c r="D1025" s="203" t="s">
        <v>131</v>
      </c>
      <c r="E1025" s="204" t="s">
        <v>2105</v>
      </c>
      <c r="F1025" s="205" t="s">
        <v>2106</v>
      </c>
      <c r="G1025" s="206" t="s">
        <v>134</v>
      </c>
      <c r="H1025" s="207">
        <v>0.10000000000000001</v>
      </c>
      <c r="I1025" s="208"/>
      <c r="J1025" s="209">
        <f>ROUND(I1025*H1025,2)</f>
        <v>0</v>
      </c>
      <c r="K1025" s="210"/>
      <c r="L1025" s="211"/>
      <c r="M1025" s="212" t="s">
        <v>1</v>
      </c>
      <c r="N1025" s="213" t="s">
        <v>42</v>
      </c>
      <c r="O1025" s="87"/>
      <c r="P1025" s="214">
        <f>O1025*H1025</f>
        <v>0</v>
      </c>
      <c r="Q1025" s="214">
        <v>0</v>
      </c>
      <c r="R1025" s="214">
        <f>Q1025*H1025</f>
        <v>0</v>
      </c>
      <c r="S1025" s="214">
        <v>0</v>
      </c>
      <c r="T1025" s="215">
        <f>S1025*H1025</f>
        <v>0</v>
      </c>
      <c r="U1025" s="34"/>
      <c r="V1025" s="34"/>
      <c r="W1025" s="34"/>
      <c r="X1025" s="34"/>
      <c r="Y1025" s="34"/>
      <c r="Z1025" s="34"/>
      <c r="AA1025" s="34"/>
      <c r="AB1025" s="34"/>
      <c r="AC1025" s="34"/>
      <c r="AD1025" s="34"/>
      <c r="AE1025" s="34"/>
      <c r="AR1025" s="216" t="s">
        <v>135</v>
      </c>
      <c r="AT1025" s="216" t="s">
        <v>131</v>
      </c>
      <c r="AU1025" s="216" t="s">
        <v>85</v>
      </c>
      <c r="AY1025" s="13" t="s">
        <v>130</v>
      </c>
      <c r="BE1025" s="217">
        <f>IF(N1025="základní",J1025,0)</f>
        <v>0</v>
      </c>
      <c r="BF1025" s="217">
        <f>IF(N1025="snížená",J1025,0)</f>
        <v>0</v>
      </c>
      <c r="BG1025" s="217">
        <f>IF(N1025="zákl. přenesená",J1025,0)</f>
        <v>0</v>
      </c>
      <c r="BH1025" s="217">
        <f>IF(N1025="sníž. přenesená",J1025,0)</f>
        <v>0</v>
      </c>
      <c r="BI1025" s="217">
        <f>IF(N1025="nulová",J1025,0)</f>
        <v>0</v>
      </c>
      <c r="BJ1025" s="13" t="s">
        <v>85</v>
      </c>
      <c r="BK1025" s="217">
        <f>ROUND(I1025*H1025,2)</f>
        <v>0</v>
      </c>
      <c r="BL1025" s="13" t="s">
        <v>136</v>
      </c>
      <c r="BM1025" s="216" t="s">
        <v>2109</v>
      </c>
    </row>
    <row r="1026" s="2" customFormat="1">
      <c r="A1026" s="34"/>
      <c r="B1026" s="35"/>
      <c r="C1026" s="36"/>
      <c r="D1026" s="218" t="s">
        <v>137</v>
      </c>
      <c r="E1026" s="36"/>
      <c r="F1026" s="219" t="s">
        <v>2110</v>
      </c>
      <c r="G1026" s="36"/>
      <c r="H1026" s="36"/>
      <c r="I1026" s="220"/>
      <c r="J1026" s="36"/>
      <c r="K1026" s="36"/>
      <c r="L1026" s="40"/>
      <c r="M1026" s="221"/>
      <c r="N1026" s="222"/>
      <c r="O1026" s="87"/>
      <c r="P1026" s="87"/>
      <c r="Q1026" s="87"/>
      <c r="R1026" s="87"/>
      <c r="S1026" s="87"/>
      <c r="T1026" s="88"/>
      <c r="U1026" s="34"/>
      <c r="V1026" s="34"/>
      <c r="W1026" s="34"/>
      <c r="X1026" s="34"/>
      <c r="Y1026" s="34"/>
      <c r="Z1026" s="34"/>
      <c r="AA1026" s="34"/>
      <c r="AB1026" s="34"/>
      <c r="AC1026" s="34"/>
      <c r="AD1026" s="34"/>
      <c r="AE1026" s="34"/>
      <c r="AT1026" s="13" t="s">
        <v>137</v>
      </c>
      <c r="AU1026" s="13" t="s">
        <v>85</v>
      </c>
    </row>
    <row r="1027" s="2" customFormat="1" ht="44.25" customHeight="1">
      <c r="A1027" s="34"/>
      <c r="B1027" s="35"/>
      <c r="C1027" s="203" t="s">
        <v>2111</v>
      </c>
      <c r="D1027" s="203" t="s">
        <v>131</v>
      </c>
      <c r="E1027" s="204" t="s">
        <v>2112</v>
      </c>
      <c r="F1027" s="205" t="s">
        <v>2113</v>
      </c>
      <c r="G1027" s="206" t="s">
        <v>134</v>
      </c>
      <c r="H1027" s="207">
        <v>0.10000000000000001</v>
      </c>
      <c r="I1027" s="208"/>
      <c r="J1027" s="209">
        <f>ROUND(I1027*H1027,2)</f>
        <v>0</v>
      </c>
      <c r="K1027" s="210"/>
      <c r="L1027" s="211"/>
      <c r="M1027" s="212" t="s">
        <v>1</v>
      </c>
      <c r="N1027" s="213" t="s">
        <v>42</v>
      </c>
      <c r="O1027" s="87"/>
      <c r="P1027" s="214">
        <f>O1027*H1027</f>
        <v>0</v>
      </c>
      <c r="Q1027" s="214">
        <v>0</v>
      </c>
      <c r="R1027" s="214">
        <f>Q1027*H1027</f>
        <v>0</v>
      </c>
      <c r="S1027" s="214">
        <v>0</v>
      </c>
      <c r="T1027" s="215">
        <f>S1027*H1027</f>
        <v>0</v>
      </c>
      <c r="U1027" s="34"/>
      <c r="V1027" s="34"/>
      <c r="W1027" s="34"/>
      <c r="X1027" s="34"/>
      <c r="Y1027" s="34"/>
      <c r="Z1027" s="34"/>
      <c r="AA1027" s="34"/>
      <c r="AB1027" s="34"/>
      <c r="AC1027" s="34"/>
      <c r="AD1027" s="34"/>
      <c r="AE1027" s="34"/>
      <c r="AR1027" s="216" t="s">
        <v>135</v>
      </c>
      <c r="AT1027" s="216" t="s">
        <v>131</v>
      </c>
      <c r="AU1027" s="216" t="s">
        <v>85</v>
      </c>
      <c r="AY1027" s="13" t="s">
        <v>130</v>
      </c>
      <c r="BE1027" s="217">
        <f>IF(N1027="základní",J1027,0)</f>
        <v>0</v>
      </c>
      <c r="BF1027" s="217">
        <f>IF(N1027="snížená",J1027,0)</f>
        <v>0</v>
      </c>
      <c r="BG1027" s="217">
        <f>IF(N1027="zákl. přenesená",J1027,0)</f>
        <v>0</v>
      </c>
      <c r="BH1027" s="217">
        <f>IF(N1027="sníž. přenesená",J1027,0)</f>
        <v>0</v>
      </c>
      <c r="BI1027" s="217">
        <f>IF(N1027="nulová",J1027,0)</f>
        <v>0</v>
      </c>
      <c r="BJ1027" s="13" t="s">
        <v>85</v>
      </c>
      <c r="BK1027" s="217">
        <f>ROUND(I1027*H1027,2)</f>
        <v>0</v>
      </c>
      <c r="BL1027" s="13" t="s">
        <v>136</v>
      </c>
      <c r="BM1027" s="216" t="s">
        <v>2114</v>
      </c>
    </row>
    <row r="1028" s="2" customFormat="1">
      <c r="A1028" s="34"/>
      <c r="B1028" s="35"/>
      <c r="C1028" s="36"/>
      <c r="D1028" s="218" t="s">
        <v>137</v>
      </c>
      <c r="E1028" s="36"/>
      <c r="F1028" s="219" t="s">
        <v>2115</v>
      </c>
      <c r="G1028" s="36"/>
      <c r="H1028" s="36"/>
      <c r="I1028" s="220"/>
      <c r="J1028" s="36"/>
      <c r="K1028" s="36"/>
      <c r="L1028" s="40"/>
      <c r="M1028" s="221"/>
      <c r="N1028" s="222"/>
      <c r="O1028" s="87"/>
      <c r="P1028" s="87"/>
      <c r="Q1028" s="87"/>
      <c r="R1028" s="87"/>
      <c r="S1028" s="87"/>
      <c r="T1028" s="88"/>
      <c r="U1028" s="34"/>
      <c r="V1028" s="34"/>
      <c r="W1028" s="34"/>
      <c r="X1028" s="34"/>
      <c r="Y1028" s="34"/>
      <c r="Z1028" s="34"/>
      <c r="AA1028" s="34"/>
      <c r="AB1028" s="34"/>
      <c r="AC1028" s="34"/>
      <c r="AD1028" s="34"/>
      <c r="AE1028" s="34"/>
      <c r="AT1028" s="13" t="s">
        <v>137</v>
      </c>
      <c r="AU1028" s="13" t="s">
        <v>85</v>
      </c>
    </row>
    <row r="1029" s="2" customFormat="1" ht="24.15" customHeight="1">
      <c r="A1029" s="34"/>
      <c r="B1029" s="35"/>
      <c r="C1029" s="203" t="s">
        <v>1085</v>
      </c>
      <c r="D1029" s="203" t="s">
        <v>131</v>
      </c>
      <c r="E1029" s="204" t="s">
        <v>2116</v>
      </c>
      <c r="F1029" s="205" t="s">
        <v>2117</v>
      </c>
      <c r="G1029" s="206" t="s">
        <v>134</v>
      </c>
      <c r="H1029" s="207">
        <v>0.10000000000000001</v>
      </c>
      <c r="I1029" s="208"/>
      <c r="J1029" s="209">
        <f>ROUND(I1029*H1029,2)</f>
        <v>0</v>
      </c>
      <c r="K1029" s="210"/>
      <c r="L1029" s="211"/>
      <c r="M1029" s="212" t="s">
        <v>1</v>
      </c>
      <c r="N1029" s="213" t="s">
        <v>42</v>
      </c>
      <c r="O1029" s="87"/>
      <c r="P1029" s="214">
        <f>O1029*H1029</f>
        <v>0</v>
      </c>
      <c r="Q1029" s="214">
        <v>0</v>
      </c>
      <c r="R1029" s="214">
        <f>Q1029*H1029</f>
        <v>0</v>
      </c>
      <c r="S1029" s="214">
        <v>0</v>
      </c>
      <c r="T1029" s="215">
        <f>S1029*H1029</f>
        <v>0</v>
      </c>
      <c r="U1029" s="34"/>
      <c r="V1029" s="34"/>
      <c r="W1029" s="34"/>
      <c r="X1029" s="34"/>
      <c r="Y1029" s="34"/>
      <c r="Z1029" s="34"/>
      <c r="AA1029" s="34"/>
      <c r="AB1029" s="34"/>
      <c r="AC1029" s="34"/>
      <c r="AD1029" s="34"/>
      <c r="AE1029" s="34"/>
      <c r="AR1029" s="216" t="s">
        <v>135</v>
      </c>
      <c r="AT1029" s="216" t="s">
        <v>131</v>
      </c>
      <c r="AU1029" s="216" t="s">
        <v>85</v>
      </c>
      <c r="AY1029" s="13" t="s">
        <v>130</v>
      </c>
      <c r="BE1029" s="217">
        <f>IF(N1029="základní",J1029,0)</f>
        <v>0</v>
      </c>
      <c r="BF1029" s="217">
        <f>IF(N1029="snížená",J1029,0)</f>
        <v>0</v>
      </c>
      <c r="BG1029" s="217">
        <f>IF(N1029="zákl. přenesená",J1029,0)</f>
        <v>0</v>
      </c>
      <c r="BH1029" s="217">
        <f>IF(N1029="sníž. přenesená",J1029,0)</f>
        <v>0</v>
      </c>
      <c r="BI1029" s="217">
        <f>IF(N1029="nulová",J1029,0)</f>
        <v>0</v>
      </c>
      <c r="BJ1029" s="13" t="s">
        <v>85</v>
      </c>
      <c r="BK1029" s="217">
        <f>ROUND(I1029*H1029,2)</f>
        <v>0</v>
      </c>
      <c r="BL1029" s="13" t="s">
        <v>136</v>
      </c>
      <c r="BM1029" s="216" t="s">
        <v>2118</v>
      </c>
    </row>
    <row r="1030" s="2" customFormat="1">
      <c r="A1030" s="34"/>
      <c r="B1030" s="35"/>
      <c r="C1030" s="36"/>
      <c r="D1030" s="218" t="s">
        <v>137</v>
      </c>
      <c r="E1030" s="36"/>
      <c r="F1030" s="219" t="s">
        <v>2119</v>
      </c>
      <c r="G1030" s="36"/>
      <c r="H1030" s="36"/>
      <c r="I1030" s="220"/>
      <c r="J1030" s="36"/>
      <c r="K1030" s="36"/>
      <c r="L1030" s="40"/>
      <c r="M1030" s="221"/>
      <c r="N1030" s="222"/>
      <c r="O1030" s="87"/>
      <c r="P1030" s="87"/>
      <c r="Q1030" s="87"/>
      <c r="R1030" s="87"/>
      <c r="S1030" s="87"/>
      <c r="T1030" s="88"/>
      <c r="U1030" s="34"/>
      <c r="V1030" s="34"/>
      <c r="W1030" s="34"/>
      <c r="X1030" s="34"/>
      <c r="Y1030" s="34"/>
      <c r="Z1030" s="34"/>
      <c r="AA1030" s="34"/>
      <c r="AB1030" s="34"/>
      <c r="AC1030" s="34"/>
      <c r="AD1030" s="34"/>
      <c r="AE1030" s="34"/>
      <c r="AT1030" s="13" t="s">
        <v>137</v>
      </c>
      <c r="AU1030" s="13" t="s">
        <v>85</v>
      </c>
    </row>
    <row r="1031" s="2" customFormat="1" ht="24.15" customHeight="1">
      <c r="A1031" s="34"/>
      <c r="B1031" s="35"/>
      <c r="C1031" s="203" t="s">
        <v>2120</v>
      </c>
      <c r="D1031" s="203" t="s">
        <v>131</v>
      </c>
      <c r="E1031" s="204" t="s">
        <v>2121</v>
      </c>
      <c r="F1031" s="205" t="s">
        <v>2122</v>
      </c>
      <c r="G1031" s="206" t="s">
        <v>134</v>
      </c>
      <c r="H1031" s="207">
        <v>2</v>
      </c>
      <c r="I1031" s="208"/>
      <c r="J1031" s="209">
        <f>ROUND(I1031*H1031,2)</f>
        <v>0</v>
      </c>
      <c r="K1031" s="210"/>
      <c r="L1031" s="211"/>
      <c r="M1031" s="212" t="s">
        <v>1</v>
      </c>
      <c r="N1031" s="213" t="s">
        <v>42</v>
      </c>
      <c r="O1031" s="87"/>
      <c r="P1031" s="214">
        <f>O1031*H1031</f>
        <v>0</v>
      </c>
      <c r="Q1031" s="214">
        <v>0</v>
      </c>
      <c r="R1031" s="214">
        <f>Q1031*H1031</f>
        <v>0</v>
      </c>
      <c r="S1031" s="214">
        <v>0</v>
      </c>
      <c r="T1031" s="215">
        <f>S1031*H1031</f>
        <v>0</v>
      </c>
      <c r="U1031" s="34"/>
      <c r="V1031" s="34"/>
      <c r="W1031" s="34"/>
      <c r="X1031" s="34"/>
      <c r="Y1031" s="34"/>
      <c r="Z1031" s="34"/>
      <c r="AA1031" s="34"/>
      <c r="AB1031" s="34"/>
      <c r="AC1031" s="34"/>
      <c r="AD1031" s="34"/>
      <c r="AE1031" s="34"/>
      <c r="AR1031" s="216" t="s">
        <v>135</v>
      </c>
      <c r="AT1031" s="216" t="s">
        <v>131</v>
      </c>
      <c r="AU1031" s="216" t="s">
        <v>85</v>
      </c>
      <c r="AY1031" s="13" t="s">
        <v>130</v>
      </c>
      <c r="BE1031" s="217">
        <f>IF(N1031="základní",J1031,0)</f>
        <v>0</v>
      </c>
      <c r="BF1031" s="217">
        <f>IF(N1031="snížená",J1031,0)</f>
        <v>0</v>
      </c>
      <c r="BG1031" s="217">
        <f>IF(N1031="zákl. přenesená",J1031,0)</f>
        <v>0</v>
      </c>
      <c r="BH1031" s="217">
        <f>IF(N1031="sníž. přenesená",J1031,0)</f>
        <v>0</v>
      </c>
      <c r="BI1031" s="217">
        <f>IF(N1031="nulová",J1031,0)</f>
        <v>0</v>
      </c>
      <c r="BJ1031" s="13" t="s">
        <v>85</v>
      </c>
      <c r="BK1031" s="217">
        <f>ROUND(I1031*H1031,2)</f>
        <v>0</v>
      </c>
      <c r="BL1031" s="13" t="s">
        <v>136</v>
      </c>
      <c r="BM1031" s="216" t="s">
        <v>2123</v>
      </c>
    </row>
    <row r="1032" s="2" customFormat="1">
      <c r="A1032" s="34"/>
      <c r="B1032" s="35"/>
      <c r="C1032" s="36"/>
      <c r="D1032" s="218" t="s">
        <v>137</v>
      </c>
      <c r="E1032" s="36"/>
      <c r="F1032" s="219" t="s">
        <v>2124</v>
      </c>
      <c r="G1032" s="36"/>
      <c r="H1032" s="36"/>
      <c r="I1032" s="220"/>
      <c r="J1032" s="36"/>
      <c r="K1032" s="36"/>
      <c r="L1032" s="40"/>
      <c r="M1032" s="221"/>
      <c r="N1032" s="222"/>
      <c r="O1032" s="87"/>
      <c r="P1032" s="87"/>
      <c r="Q1032" s="87"/>
      <c r="R1032" s="87"/>
      <c r="S1032" s="87"/>
      <c r="T1032" s="88"/>
      <c r="U1032" s="34"/>
      <c r="V1032" s="34"/>
      <c r="W1032" s="34"/>
      <c r="X1032" s="34"/>
      <c r="Y1032" s="34"/>
      <c r="Z1032" s="34"/>
      <c r="AA1032" s="34"/>
      <c r="AB1032" s="34"/>
      <c r="AC1032" s="34"/>
      <c r="AD1032" s="34"/>
      <c r="AE1032" s="34"/>
      <c r="AT1032" s="13" t="s">
        <v>137</v>
      </c>
      <c r="AU1032" s="13" t="s">
        <v>85</v>
      </c>
    </row>
    <row r="1033" s="2" customFormat="1" ht="37.8" customHeight="1">
      <c r="A1033" s="34"/>
      <c r="B1033" s="35"/>
      <c r="C1033" s="203" t="s">
        <v>1090</v>
      </c>
      <c r="D1033" s="203" t="s">
        <v>131</v>
      </c>
      <c r="E1033" s="204" t="s">
        <v>2125</v>
      </c>
      <c r="F1033" s="205" t="s">
        <v>2126</v>
      </c>
      <c r="G1033" s="206" t="s">
        <v>1503</v>
      </c>
      <c r="H1033" s="207">
        <v>1</v>
      </c>
      <c r="I1033" s="208"/>
      <c r="J1033" s="209">
        <f>ROUND(I1033*H1033,2)</f>
        <v>0</v>
      </c>
      <c r="K1033" s="210"/>
      <c r="L1033" s="211"/>
      <c r="M1033" s="212" t="s">
        <v>1</v>
      </c>
      <c r="N1033" s="213" t="s">
        <v>42</v>
      </c>
      <c r="O1033" s="87"/>
      <c r="P1033" s="214">
        <f>O1033*H1033</f>
        <v>0</v>
      </c>
      <c r="Q1033" s="214">
        <v>0</v>
      </c>
      <c r="R1033" s="214">
        <f>Q1033*H1033</f>
        <v>0</v>
      </c>
      <c r="S1033" s="214">
        <v>0</v>
      </c>
      <c r="T1033" s="215">
        <f>S1033*H1033</f>
        <v>0</v>
      </c>
      <c r="U1033" s="34"/>
      <c r="V1033" s="34"/>
      <c r="W1033" s="34"/>
      <c r="X1033" s="34"/>
      <c r="Y1033" s="34"/>
      <c r="Z1033" s="34"/>
      <c r="AA1033" s="34"/>
      <c r="AB1033" s="34"/>
      <c r="AC1033" s="34"/>
      <c r="AD1033" s="34"/>
      <c r="AE1033" s="34"/>
      <c r="AR1033" s="216" t="s">
        <v>135</v>
      </c>
      <c r="AT1033" s="216" t="s">
        <v>131</v>
      </c>
      <c r="AU1033" s="216" t="s">
        <v>85</v>
      </c>
      <c r="AY1033" s="13" t="s">
        <v>130</v>
      </c>
      <c r="BE1033" s="217">
        <f>IF(N1033="základní",J1033,0)</f>
        <v>0</v>
      </c>
      <c r="BF1033" s="217">
        <f>IF(N1033="snížená",J1033,0)</f>
        <v>0</v>
      </c>
      <c r="BG1033" s="217">
        <f>IF(N1033="zákl. přenesená",J1033,0)</f>
        <v>0</v>
      </c>
      <c r="BH1033" s="217">
        <f>IF(N1033="sníž. přenesená",J1033,0)</f>
        <v>0</v>
      </c>
      <c r="BI1033" s="217">
        <f>IF(N1033="nulová",J1033,0)</f>
        <v>0</v>
      </c>
      <c r="BJ1033" s="13" t="s">
        <v>85</v>
      </c>
      <c r="BK1033" s="217">
        <f>ROUND(I1033*H1033,2)</f>
        <v>0</v>
      </c>
      <c r="BL1033" s="13" t="s">
        <v>136</v>
      </c>
      <c r="BM1033" s="216" t="s">
        <v>2127</v>
      </c>
    </row>
    <row r="1034" s="2" customFormat="1">
      <c r="A1034" s="34"/>
      <c r="B1034" s="35"/>
      <c r="C1034" s="36"/>
      <c r="D1034" s="218" t="s">
        <v>137</v>
      </c>
      <c r="E1034" s="36"/>
      <c r="F1034" s="219" t="s">
        <v>2128</v>
      </c>
      <c r="G1034" s="36"/>
      <c r="H1034" s="36"/>
      <c r="I1034" s="220"/>
      <c r="J1034" s="36"/>
      <c r="K1034" s="36"/>
      <c r="L1034" s="40"/>
      <c r="M1034" s="221"/>
      <c r="N1034" s="222"/>
      <c r="O1034" s="87"/>
      <c r="P1034" s="87"/>
      <c r="Q1034" s="87"/>
      <c r="R1034" s="87"/>
      <c r="S1034" s="87"/>
      <c r="T1034" s="88"/>
      <c r="U1034" s="34"/>
      <c r="V1034" s="34"/>
      <c r="W1034" s="34"/>
      <c r="X1034" s="34"/>
      <c r="Y1034" s="34"/>
      <c r="Z1034" s="34"/>
      <c r="AA1034" s="34"/>
      <c r="AB1034" s="34"/>
      <c r="AC1034" s="34"/>
      <c r="AD1034" s="34"/>
      <c r="AE1034" s="34"/>
      <c r="AT1034" s="13" t="s">
        <v>137</v>
      </c>
      <c r="AU1034" s="13" t="s">
        <v>85</v>
      </c>
    </row>
    <row r="1035" s="2" customFormat="1" ht="24.15" customHeight="1">
      <c r="A1035" s="34"/>
      <c r="B1035" s="35"/>
      <c r="C1035" s="203" t="s">
        <v>2129</v>
      </c>
      <c r="D1035" s="203" t="s">
        <v>131</v>
      </c>
      <c r="E1035" s="204" t="s">
        <v>2130</v>
      </c>
      <c r="F1035" s="205" t="s">
        <v>2131</v>
      </c>
      <c r="G1035" s="206" t="s">
        <v>134</v>
      </c>
      <c r="H1035" s="207">
        <v>1</v>
      </c>
      <c r="I1035" s="208"/>
      <c r="J1035" s="209">
        <f>ROUND(I1035*H1035,2)</f>
        <v>0</v>
      </c>
      <c r="K1035" s="210"/>
      <c r="L1035" s="211"/>
      <c r="M1035" s="212" t="s">
        <v>1</v>
      </c>
      <c r="N1035" s="213" t="s">
        <v>42</v>
      </c>
      <c r="O1035" s="87"/>
      <c r="P1035" s="214">
        <f>O1035*H1035</f>
        <v>0</v>
      </c>
      <c r="Q1035" s="214">
        <v>0</v>
      </c>
      <c r="R1035" s="214">
        <f>Q1035*H1035</f>
        <v>0</v>
      </c>
      <c r="S1035" s="214">
        <v>0</v>
      </c>
      <c r="T1035" s="215">
        <f>S1035*H1035</f>
        <v>0</v>
      </c>
      <c r="U1035" s="34"/>
      <c r="V1035" s="34"/>
      <c r="W1035" s="34"/>
      <c r="X1035" s="34"/>
      <c r="Y1035" s="34"/>
      <c r="Z1035" s="34"/>
      <c r="AA1035" s="34"/>
      <c r="AB1035" s="34"/>
      <c r="AC1035" s="34"/>
      <c r="AD1035" s="34"/>
      <c r="AE1035" s="34"/>
      <c r="AR1035" s="216" t="s">
        <v>135</v>
      </c>
      <c r="AT1035" s="216" t="s">
        <v>131</v>
      </c>
      <c r="AU1035" s="216" t="s">
        <v>85</v>
      </c>
      <c r="AY1035" s="13" t="s">
        <v>130</v>
      </c>
      <c r="BE1035" s="217">
        <f>IF(N1035="základní",J1035,0)</f>
        <v>0</v>
      </c>
      <c r="BF1035" s="217">
        <f>IF(N1035="snížená",J1035,0)</f>
        <v>0</v>
      </c>
      <c r="BG1035" s="217">
        <f>IF(N1035="zákl. přenesená",J1035,0)</f>
        <v>0</v>
      </c>
      <c r="BH1035" s="217">
        <f>IF(N1035="sníž. přenesená",J1035,0)</f>
        <v>0</v>
      </c>
      <c r="BI1035" s="217">
        <f>IF(N1035="nulová",J1035,0)</f>
        <v>0</v>
      </c>
      <c r="BJ1035" s="13" t="s">
        <v>85</v>
      </c>
      <c r="BK1035" s="217">
        <f>ROUND(I1035*H1035,2)</f>
        <v>0</v>
      </c>
      <c r="BL1035" s="13" t="s">
        <v>136</v>
      </c>
      <c r="BM1035" s="216" t="s">
        <v>2132</v>
      </c>
    </row>
    <row r="1036" s="2" customFormat="1">
      <c r="A1036" s="34"/>
      <c r="B1036" s="35"/>
      <c r="C1036" s="36"/>
      <c r="D1036" s="218" t="s">
        <v>137</v>
      </c>
      <c r="E1036" s="36"/>
      <c r="F1036" s="219" t="s">
        <v>2133</v>
      </c>
      <c r="G1036" s="36"/>
      <c r="H1036" s="36"/>
      <c r="I1036" s="220"/>
      <c r="J1036" s="36"/>
      <c r="K1036" s="36"/>
      <c r="L1036" s="40"/>
      <c r="M1036" s="221"/>
      <c r="N1036" s="222"/>
      <c r="O1036" s="87"/>
      <c r="P1036" s="87"/>
      <c r="Q1036" s="87"/>
      <c r="R1036" s="87"/>
      <c r="S1036" s="87"/>
      <c r="T1036" s="88"/>
      <c r="U1036" s="34"/>
      <c r="V1036" s="34"/>
      <c r="W1036" s="34"/>
      <c r="X1036" s="34"/>
      <c r="Y1036" s="34"/>
      <c r="Z1036" s="34"/>
      <c r="AA1036" s="34"/>
      <c r="AB1036" s="34"/>
      <c r="AC1036" s="34"/>
      <c r="AD1036" s="34"/>
      <c r="AE1036" s="34"/>
      <c r="AT1036" s="13" t="s">
        <v>137</v>
      </c>
      <c r="AU1036" s="13" t="s">
        <v>85</v>
      </c>
    </row>
    <row r="1037" s="2" customFormat="1" ht="24.15" customHeight="1">
      <c r="A1037" s="34"/>
      <c r="B1037" s="35"/>
      <c r="C1037" s="203" t="s">
        <v>1094</v>
      </c>
      <c r="D1037" s="203" t="s">
        <v>131</v>
      </c>
      <c r="E1037" s="204" t="s">
        <v>2134</v>
      </c>
      <c r="F1037" s="205" t="s">
        <v>2135</v>
      </c>
      <c r="G1037" s="206" t="s">
        <v>134</v>
      </c>
      <c r="H1037" s="207">
        <v>1</v>
      </c>
      <c r="I1037" s="208"/>
      <c r="J1037" s="209">
        <f>ROUND(I1037*H1037,2)</f>
        <v>0</v>
      </c>
      <c r="K1037" s="210"/>
      <c r="L1037" s="211"/>
      <c r="M1037" s="212" t="s">
        <v>1</v>
      </c>
      <c r="N1037" s="213" t="s">
        <v>42</v>
      </c>
      <c r="O1037" s="87"/>
      <c r="P1037" s="214">
        <f>O1037*H1037</f>
        <v>0</v>
      </c>
      <c r="Q1037" s="214">
        <v>0</v>
      </c>
      <c r="R1037" s="214">
        <f>Q1037*H1037</f>
        <v>0</v>
      </c>
      <c r="S1037" s="214">
        <v>0</v>
      </c>
      <c r="T1037" s="215">
        <f>S1037*H1037</f>
        <v>0</v>
      </c>
      <c r="U1037" s="34"/>
      <c r="V1037" s="34"/>
      <c r="W1037" s="34"/>
      <c r="X1037" s="34"/>
      <c r="Y1037" s="34"/>
      <c r="Z1037" s="34"/>
      <c r="AA1037" s="34"/>
      <c r="AB1037" s="34"/>
      <c r="AC1037" s="34"/>
      <c r="AD1037" s="34"/>
      <c r="AE1037" s="34"/>
      <c r="AR1037" s="216" t="s">
        <v>135</v>
      </c>
      <c r="AT1037" s="216" t="s">
        <v>131</v>
      </c>
      <c r="AU1037" s="216" t="s">
        <v>85</v>
      </c>
      <c r="AY1037" s="13" t="s">
        <v>130</v>
      </c>
      <c r="BE1037" s="217">
        <f>IF(N1037="základní",J1037,0)</f>
        <v>0</v>
      </c>
      <c r="BF1037" s="217">
        <f>IF(N1037="snížená",J1037,0)</f>
        <v>0</v>
      </c>
      <c r="BG1037" s="217">
        <f>IF(N1037="zákl. přenesená",J1037,0)</f>
        <v>0</v>
      </c>
      <c r="BH1037" s="217">
        <f>IF(N1037="sníž. přenesená",J1037,0)</f>
        <v>0</v>
      </c>
      <c r="BI1037" s="217">
        <f>IF(N1037="nulová",J1037,0)</f>
        <v>0</v>
      </c>
      <c r="BJ1037" s="13" t="s">
        <v>85</v>
      </c>
      <c r="BK1037" s="217">
        <f>ROUND(I1037*H1037,2)</f>
        <v>0</v>
      </c>
      <c r="BL1037" s="13" t="s">
        <v>136</v>
      </c>
      <c r="BM1037" s="216" t="s">
        <v>2136</v>
      </c>
    </row>
    <row r="1038" s="2" customFormat="1">
      <c r="A1038" s="34"/>
      <c r="B1038" s="35"/>
      <c r="C1038" s="36"/>
      <c r="D1038" s="218" t="s">
        <v>137</v>
      </c>
      <c r="E1038" s="36"/>
      <c r="F1038" s="219" t="s">
        <v>2133</v>
      </c>
      <c r="G1038" s="36"/>
      <c r="H1038" s="36"/>
      <c r="I1038" s="220"/>
      <c r="J1038" s="36"/>
      <c r="K1038" s="36"/>
      <c r="L1038" s="40"/>
      <c r="M1038" s="221"/>
      <c r="N1038" s="222"/>
      <c r="O1038" s="87"/>
      <c r="P1038" s="87"/>
      <c r="Q1038" s="87"/>
      <c r="R1038" s="87"/>
      <c r="S1038" s="87"/>
      <c r="T1038" s="88"/>
      <c r="U1038" s="34"/>
      <c r="V1038" s="34"/>
      <c r="W1038" s="34"/>
      <c r="X1038" s="34"/>
      <c r="Y1038" s="34"/>
      <c r="Z1038" s="34"/>
      <c r="AA1038" s="34"/>
      <c r="AB1038" s="34"/>
      <c r="AC1038" s="34"/>
      <c r="AD1038" s="34"/>
      <c r="AE1038" s="34"/>
      <c r="AT1038" s="13" t="s">
        <v>137</v>
      </c>
      <c r="AU1038" s="13" t="s">
        <v>85</v>
      </c>
    </row>
    <row r="1039" s="2" customFormat="1" ht="24.15" customHeight="1">
      <c r="A1039" s="34"/>
      <c r="B1039" s="35"/>
      <c r="C1039" s="203" t="s">
        <v>2137</v>
      </c>
      <c r="D1039" s="203" t="s">
        <v>131</v>
      </c>
      <c r="E1039" s="204" t="s">
        <v>2138</v>
      </c>
      <c r="F1039" s="205" t="s">
        <v>2139</v>
      </c>
      <c r="G1039" s="206" t="s">
        <v>134</v>
      </c>
      <c r="H1039" s="207">
        <v>1</v>
      </c>
      <c r="I1039" s="208"/>
      <c r="J1039" s="209">
        <f>ROUND(I1039*H1039,2)</f>
        <v>0</v>
      </c>
      <c r="K1039" s="210"/>
      <c r="L1039" s="211"/>
      <c r="M1039" s="212" t="s">
        <v>1</v>
      </c>
      <c r="N1039" s="213" t="s">
        <v>42</v>
      </c>
      <c r="O1039" s="87"/>
      <c r="P1039" s="214">
        <f>O1039*H1039</f>
        <v>0</v>
      </c>
      <c r="Q1039" s="214">
        <v>0</v>
      </c>
      <c r="R1039" s="214">
        <f>Q1039*H1039</f>
        <v>0</v>
      </c>
      <c r="S1039" s="214">
        <v>0</v>
      </c>
      <c r="T1039" s="215">
        <f>S1039*H1039</f>
        <v>0</v>
      </c>
      <c r="U1039" s="34"/>
      <c r="V1039" s="34"/>
      <c r="W1039" s="34"/>
      <c r="X1039" s="34"/>
      <c r="Y1039" s="34"/>
      <c r="Z1039" s="34"/>
      <c r="AA1039" s="34"/>
      <c r="AB1039" s="34"/>
      <c r="AC1039" s="34"/>
      <c r="AD1039" s="34"/>
      <c r="AE1039" s="34"/>
      <c r="AR1039" s="216" t="s">
        <v>135</v>
      </c>
      <c r="AT1039" s="216" t="s">
        <v>131</v>
      </c>
      <c r="AU1039" s="216" t="s">
        <v>85</v>
      </c>
      <c r="AY1039" s="13" t="s">
        <v>130</v>
      </c>
      <c r="BE1039" s="217">
        <f>IF(N1039="základní",J1039,0)</f>
        <v>0</v>
      </c>
      <c r="BF1039" s="217">
        <f>IF(N1039="snížená",J1039,0)</f>
        <v>0</v>
      </c>
      <c r="BG1039" s="217">
        <f>IF(N1039="zákl. přenesená",J1039,0)</f>
        <v>0</v>
      </c>
      <c r="BH1039" s="217">
        <f>IF(N1039="sníž. přenesená",J1039,0)</f>
        <v>0</v>
      </c>
      <c r="BI1039" s="217">
        <f>IF(N1039="nulová",J1039,0)</f>
        <v>0</v>
      </c>
      <c r="BJ1039" s="13" t="s">
        <v>85</v>
      </c>
      <c r="BK1039" s="217">
        <f>ROUND(I1039*H1039,2)</f>
        <v>0</v>
      </c>
      <c r="BL1039" s="13" t="s">
        <v>136</v>
      </c>
      <c r="BM1039" s="216" t="s">
        <v>2140</v>
      </c>
    </row>
    <row r="1040" s="2" customFormat="1">
      <c r="A1040" s="34"/>
      <c r="B1040" s="35"/>
      <c r="C1040" s="36"/>
      <c r="D1040" s="218" t="s">
        <v>137</v>
      </c>
      <c r="E1040" s="36"/>
      <c r="F1040" s="219" t="s">
        <v>2141</v>
      </c>
      <c r="G1040" s="36"/>
      <c r="H1040" s="36"/>
      <c r="I1040" s="220"/>
      <c r="J1040" s="36"/>
      <c r="K1040" s="36"/>
      <c r="L1040" s="40"/>
      <c r="M1040" s="221"/>
      <c r="N1040" s="222"/>
      <c r="O1040" s="87"/>
      <c r="P1040" s="87"/>
      <c r="Q1040" s="87"/>
      <c r="R1040" s="87"/>
      <c r="S1040" s="87"/>
      <c r="T1040" s="88"/>
      <c r="U1040" s="34"/>
      <c r="V1040" s="34"/>
      <c r="W1040" s="34"/>
      <c r="X1040" s="34"/>
      <c r="Y1040" s="34"/>
      <c r="Z1040" s="34"/>
      <c r="AA1040" s="34"/>
      <c r="AB1040" s="34"/>
      <c r="AC1040" s="34"/>
      <c r="AD1040" s="34"/>
      <c r="AE1040" s="34"/>
      <c r="AT1040" s="13" t="s">
        <v>137</v>
      </c>
      <c r="AU1040" s="13" t="s">
        <v>85</v>
      </c>
    </row>
    <row r="1041" s="2" customFormat="1" ht="24.15" customHeight="1">
      <c r="A1041" s="34"/>
      <c r="B1041" s="35"/>
      <c r="C1041" s="203" t="s">
        <v>1099</v>
      </c>
      <c r="D1041" s="203" t="s">
        <v>131</v>
      </c>
      <c r="E1041" s="204" t="s">
        <v>2142</v>
      </c>
      <c r="F1041" s="205" t="s">
        <v>2143</v>
      </c>
      <c r="G1041" s="206" t="s">
        <v>134</v>
      </c>
      <c r="H1041" s="207">
        <v>0.10000000000000001</v>
      </c>
      <c r="I1041" s="208"/>
      <c r="J1041" s="209">
        <f>ROUND(I1041*H1041,2)</f>
        <v>0</v>
      </c>
      <c r="K1041" s="210"/>
      <c r="L1041" s="211"/>
      <c r="M1041" s="212" t="s">
        <v>1</v>
      </c>
      <c r="N1041" s="213" t="s">
        <v>42</v>
      </c>
      <c r="O1041" s="87"/>
      <c r="P1041" s="214">
        <f>O1041*H1041</f>
        <v>0</v>
      </c>
      <c r="Q1041" s="214">
        <v>0</v>
      </c>
      <c r="R1041" s="214">
        <f>Q1041*H1041</f>
        <v>0</v>
      </c>
      <c r="S1041" s="214">
        <v>0</v>
      </c>
      <c r="T1041" s="215">
        <f>S1041*H1041</f>
        <v>0</v>
      </c>
      <c r="U1041" s="34"/>
      <c r="V1041" s="34"/>
      <c r="W1041" s="34"/>
      <c r="X1041" s="34"/>
      <c r="Y1041" s="34"/>
      <c r="Z1041" s="34"/>
      <c r="AA1041" s="34"/>
      <c r="AB1041" s="34"/>
      <c r="AC1041" s="34"/>
      <c r="AD1041" s="34"/>
      <c r="AE1041" s="34"/>
      <c r="AR1041" s="216" t="s">
        <v>135</v>
      </c>
      <c r="AT1041" s="216" t="s">
        <v>131</v>
      </c>
      <c r="AU1041" s="216" t="s">
        <v>85</v>
      </c>
      <c r="AY1041" s="13" t="s">
        <v>130</v>
      </c>
      <c r="BE1041" s="217">
        <f>IF(N1041="základní",J1041,0)</f>
        <v>0</v>
      </c>
      <c r="BF1041" s="217">
        <f>IF(N1041="snížená",J1041,0)</f>
        <v>0</v>
      </c>
      <c r="BG1041" s="217">
        <f>IF(N1041="zákl. přenesená",J1041,0)</f>
        <v>0</v>
      </c>
      <c r="BH1041" s="217">
        <f>IF(N1041="sníž. přenesená",J1041,0)</f>
        <v>0</v>
      </c>
      <c r="BI1041" s="217">
        <f>IF(N1041="nulová",J1041,0)</f>
        <v>0</v>
      </c>
      <c r="BJ1041" s="13" t="s">
        <v>85</v>
      </c>
      <c r="BK1041" s="217">
        <f>ROUND(I1041*H1041,2)</f>
        <v>0</v>
      </c>
      <c r="BL1041" s="13" t="s">
        <v>136</v>
      </c>
      <c r="BM1041" s="216" t="s">
        <v>2144</v>
      </c>
    </row>
    <row r="1042" s="2" customFormat="1">
      <c r="A1042" s="34"/>
      <c r="B1042" s="35"/>
      <c r="C1042" s="36"/>
      <c r="D1042" s="218" t="s">
        <v>137</v>
      </c>
      <c r="E1042" s="36"/>
      <c r="F1042" s="219" t="s">
        <v>2141</v>
      </c>
      <c r="G1042" s="36"/>
      <c r="H1042" s="36"/>
      <c r="I1042" s="220"/>
      <c r="J1042" s="36"/>
      <c r="K1042" s="36"/>
      <c r="L1042" s="40"/>
      <c r="M1042" s="221"/>
      <c r="N1042" s="222"/>
      <c r="O1042" s="87"/>
      <c r="P1042" s="87"/>
      <c r="Q1042" s="87"/>
      <c r="R1042" s="87"/>
      <c r="S1042" s="87"/>
      <c r="T1042" s="88"/>
      <c r="U1042" s="34"/>
      <c r="V1042" s="34"/>
      <c r="W1042" s="34"/>
      <c r="X1042" s="34"/>
      <c r="Y1042" s="34"/>
      <c r="Z1042" s="34"/>
      <c r="AA1042" s="34"/>
      <c r="AB1042" s="34"/>
      <c r="AC1042" s="34"/>
      <c r="AD1042" s="34"/>
      <c r="AE1042" s="34"/>
      <c r="AT1042" s="13" t="s">
        <v>137</v>
      </c>
      <c r="AU1042" s="13" t="s">
        <v>85</v>
      </c>
    </row>
    <row r="1043" s="2" customFormat="1" ht="37.8" customHeight="1">
      <c r="A1043" s="34"/>
      <c r="B1043" s="35"/>
      <c r="C1043" s="203" t="s">
        <v>2145</v>
      </c>
      <c r="D1043" s="203" t="s">
        <v>131</v>
      </c>
      <c r="E1043" s="204" t="s">
        <v>2146</v>
      </c>
      <c r="F1043" s="205" t="s">
        <v>2147</v>
      </c>
      <c r="G1043" s="206" t="s">
        <v>134</v>
      </c>
      <c r="H1043" s="207">
        <v>0.10000000000000001</v>
      </c>
      <c r="I1043" s="208"/>
      <c r="J1043" s="209">
        <f>ROUND(I1043*H1043,2)</f>
        <v>0</v>
      </c>
      <c r="K1043" s="210"/>
      <c r="L1043" s="211"/>
      <c r="M1043" s="212" t="s">
        <v>1</v>
      </c>
      <c r="N1043" s="213" t="s">
        <v>42</v>
      </c>
      <c r="O1043" s="87"/>
      <c r="P1043" s="214">
        <f>O1043*H1043</f>
        <v>0</v>
      </c>
      <c r="Q1043" s="214">
        <v>0</v>
      </c>
      <c r="R1043" s="214">
        <f>Q1043*H1043</f>
        <v>0</v>
      </c>
      <c r="S1043" s="214">
        <v>0</v>
      </c>
      <c r="T1043" s="215">
        <f>S1043*H1043</f>
        <v>0</v>
      </c>
      <c r="U1043" s="34"/>
      <c r="V1043" s="34"/>
      <c r="W1043" s="34"/>
      <c r="X1043" s="34"/>
      <c r="Y1043" s="34"/>
      <c r="Z1043" s="34"/>
      <c r="AA1043" s="34"/>
      <c r="AB1043" s="34"/>
      <c r="AC1043" s="34"/>
      <c r="AD1043" s="34"/>
      <c r="AE1043" s="34"/>
      <c r="AR1043" s="216" t="s">
        <v>135</v>
      </c>
      <c r="AT1043" s="216" t="s">
        <v>131</v>
      </c>
      <c r="AU1043" s="216" t="s">
        <v>85</v>
      </c>
      <c r="AY1043" s="13" t="s">
        <v>130</v>
      </c>
      <c r="BE1043" s="217">
        <f>IF(N1043="základní",J1043,0)</f>
        <v>0</v>
      </c>
      <c r="BF1043" s="217">
        <f>IF(N1043="snížená",J1043,0)</f>
        <v>0</v>
      </c>
      <c r="BG1043" s="217">
        <f>IF(N1043="zákl. přenesená",J1043,0)</f>
        <v>0</v>
      </c>
      <c r="BH1043" s="217">
        <f>IF(N1043="sníž. přenesená",J1043,0)</f>
        <v>0</v>
      </c>
      <c r="BI1043" s="217">
        <f>IF(N1043="nulová",J1043,0)</f>
        <v>0</v>
      </c>
      <c r="BJ1043" s="13" t="s">
        <v>85</v>
      </c>
      <c r="BK1043" s="217">
        <f>ROUND(I1043*H1043,2)</f>
        <v>0</v>
      </c>
      <c r="BL1043" s="13" t="s">
        <v>136</v>
      </c>
      <c r="BM1043" s="216" t="s">
        <v>2148</v>
      </c>
    </row>
    <row r="1044" s="2" customFormat="1">
      <c r="A1044" s="34"/>
      <c r="B1044" s="35"/>
      <c r="C1044" s="36"/>
      <c r="D1044" s="218" t="s">
        <v>137</v>
      </c>
      <c r="E1044" s="36"/>
      <c r="F1044" s="219" t="s">
        <v>2149</v>
      </c>
      <c r="G1044" s="36"/>
      <c r="H1044" s="36"/>
      <c r="I1044" s="220"/>
      <c r="J1044" s="36"/>
      <c r="K1044" s="36"/>
      <c r="L1044" s="40"/>
      <c r="M1044" s="221"/>
      <c r="N1044" s="222"/>
      <c r="O1044" s="87"/>
      <c r="P1044" s="87"/>
      <c r="Q1044" s="87"/>
      <c r="R1044" s="87"/>
      <c r="S1044" s="87"/>
      <c r="T1044" s="88"/>
      <c r="U1044" s="34"/>
      <c r="V1044" s="34"/>
      <c r="W1044" s="34"/>
      <c r="X1044" s="34"/>
      <c r="Y1044" s="34"/>
      <c r="Z1044" s="34"/>
      <c r="AA1044" s="34"/>
      <c r="AB1044" s="34"/>
      <c r="AC1044" s="34"/>
      <c r="AD1044" s="34"/>
      <c r="AE1044" s="34"/>
      <c r="AT1044" s="13" t="s">
        <v>137</v>
      </c>
      <c r="AU1044" s="13" t="s">
        <v>85</v>
      </c>
    </row>
    <row r="1045" s="2" customFormat="1" ht="62.7" customHeight="1">
      <c r="A1045" s="34"/>
      <c r="B1045" s="35"/>
      <c r="C1045" s="203" t="s">
        <v>1103</v>
      </c>
      <c r="D1045" s="203" t="s">
        <v>131</v>
      </c>
      <c r="E1045" s="204" t="s">
        <v>2150</v>
      </c>
      <c r="F1045" s="205" t="s">
        <v>2151</v>
      </c>
      <c r="G1045" s="206" t="s">
        <v>134</v>
      </c>
      <c r="H1045" s="207">
        <v>0.10000000000000001</v>
      </c>
      <c r="I1045" s="208"/>
      <c r="J1045" s="209">
        <f>ROUND(I1045*H1045,2)</f>
        <v>0</v>
      </c>
      <c r="K1045" s="210"/>
      <c r="L1045" s="211"/>
      <c r="M1045" s="212" t="s">
        <v>1</v>
      </c>
      <c r="N1045" s="213" t="s">
        <v>42</v>
      </c>
      <c r="O1045" s="87"/>
      <c r="P1045" s="214">
        <f>O1045*H1045</f>
        <v>0</v>
      </c>
      <c r="Q1045" s="214">
        <v>0</v>
      </c>
      <c r="R1045" s="214">
        <f>Q1045*H1045</f>
        <v>0</v>
      </c>
      <c r="S1045" s="214">
        <v>0</v>
      </c>
      <c r="T1045" s="215">
        <f>S1045*H1045</f>
        <v>0</v>
      </c>
      <c r="U1045" s="34"/>
      <c r="V1045" s="34"/>
      <c r="W1045" s="34"/>
      <c r="X1045" s="34"/>
      <c r="Y1045" s="34"/>
      <c r="Z1045" s="34"/>
      <c r="AA1045" s="34"/>
      <c r="AB1045" s="34"/>
      <c r="AC1045" s="34"/>
      <c r="AD1045" s="34"/>
      <c r="AE1045" s="34"/>
      <c r="AR1045" s="216" t="s">
        <v>135</v>
      </c>
      <c r="AT1045" s="216" t="s">
        <v>131</v>
      </c>
      <c r="AU1045" s="216" t="s">
        <v>85</v>
      </c>
      <c r="AY1045" s="13" t="s">
        <v>130</v>
      </c>
      <c r="BE1045" s="217">
        <f>IF(N1045="základní",J1045,0)</f>
        <v>0</v>
      </c>
      <c r="BF1045" s="217">
        <f>IF(N1045="snížená",J1045,0)</f>
        <v>0</v>
      </c>
      <c r="BG1045" s="217">
        <f>IF(N1045="zákl. přenesená",J1045,0)</f>
        <v>0</v>
      </c>
      <c r="BH1045" s="217">
        <f>IF(N1045="sníž. přenesená",J1045,0)</f>
        <v>0</v>
      </c>
      <c r="BI1045" s="217">
        <f>IF(N1045="nulová",J1045,0)</f>
        <v>0</v>
      </c>
      <c r="BJ1045" s="13" t="s">
        <v>85</v>
      </c>
      <c r="BK1045" s="217">
        <f>ROUND(I1045*H1045,2)</f>
        <v>0</v>
      </c>
      <c r="BL1045" s="13" t="s">
        <v>136</v>
      </c>
      <c r="BM1045" s="216" t="s">
        <v>2152</v>
      </c>
    </row>
    <row r="1046" s="2" customFormat="1">
      <c r="A1046" s="34"/>
      <c r="B1046" s="35"/>
      <c r="C1046" s="36"/>
      <c r="D1046" s="218" t="s">
        <v>137</v>
      </c>
      <c r="E1046" s="36"/>
      <c r="F1046" s="219" t="s">
        <v>2153</v>
      </c>
      <c r="G1046" s="36"/>
      <c r="H1046" s="36"/>
      <c r="I1046" s="220"/>
      <c r="J1046" s="36"/>
      <c r="K1046" s="36"/>
      <c r="L1046" s="40"/>
      <c r="M1046" s="221"/>
      <c r="N1046" s="222"/>
      <c r="O1046" s="87"/>
      <c r="P1046" s="87"/>
      <c r="Q1046" s="87"/>
      <c r="R1046" s="87"/>
      <c r="S1046" s="87"/>
      <c r="T1046" s="88"/>
      <c r="U1046" s="34"/>
      <c r="V1046" s="34"/>
      <c r="W1046" s="34"/>
      <c r="X1046" s="34"/>
      <c r="Y1046" s="34"/>
      <c r="Z1046" s="34"/>
      <c r="AA1046" s="34"/>
      <c r="AB1046" s="34"/>
      <c r="AC1046" s="34"/>
      <c r="AD1046" s="34"/>
      <c r="AE1046" s="34"/>
      <c r="AT1046" s="13" t="s">
        <v>137</v>
      </c>
      <c r="AU1046" s="13" t="s">
        <v>85</v>
      </c>
    </row>
    <row r="1047" s="2" customFormat="1" ht="24.15" customHeight="1">
      <c r="A1047" s="34"/>
      <c r="B1047" s="35"/>
      <c r="C1047" s="203" t="s">
        <v>2154</v>
      </c>
      <c r="D1047" s="203" t="s">
        <v>131</v>
      </c>
      <c r="E1047" s="204" t="s">
        <v>2155</v>
      </c>
      <c r="F1047" s="205" t="s">
        <v>2156</v>
      </c>
      <c r="G1047" s="206" t="s">
        <v>134</v>
      </c>
      <c r="H1047" s="207">
        <v>0.10000000000000001</v>
      </c>
      <c r="I1047" s="208"/>
      <c r="J1047" s="209">
        <f>ROUND(I1047*H1047,2)</f>
        <v>0</v>
      </c>
      <c r="K1047" s="210"/>
      <c r="L1047" s="211"/>
      <c r="M1047" s="212" t="s">
        <v>1</v>
      </c>
      <c r="N1047" s="213" t="s">
        <v>42</v>
      </c>
      <c r="O1047" s="87"/>
      <c r="P1047" s="214">
        <f>O1047*H1047</f>
        <v>0</v>
      </c>
      <c r="Q1047" s="214">
        <v>0</v>
      </c>
      <c r="R1047" s="214">
        <f>Q1047*H1047</f>
        <v>0</v>
      </c>
      <c r="S1047" s="214">
        <v>0</v>
      </c>
      <c r="T1047" s="215">
        <f>S1047*H1047</f>
        <v>0</v>
      </c>
      <c r="U1047" s="34"/>
      <c r="V1047" s="34"/>
      <c r="W1047" s="34"/>
      <c r="X1047" s="34"/>
      <c r="Y1047" s="34"/>
      <c r="Z1047" s="34"/>
      <c r="AA1047" s="34"/>
      <c r="AB1047" s="34"/>
      <c r="AC1047" s="34"/>
      <c r="AD1047" s="34"/>
      <c r="AE1047" s="34"/>
      <c r="AR1047" s="216" t="s">
        <v>135</v>
      </c>
      <c r="AT1047" s="216" t="s">
        <v>131</v>
      </c>
      <c r="AU1047" s="216" t="s">
        <v>85</v>
      </c>
      <c r="AY1047" s="13" t="s">
        <v>130</v>
      </c>
      <c r="BE1047" s="217">
        <f>IF(N1047="základní",J1047,0)</f>
        <v>0</v>
      </c>
      <c r="BF1047" s="217">
        <f>IF(N1047="snížená",J1047,0)</f>
        <v>0</v>
      </c>
      <c r="BG1047" s="217">
        <f>IF(N1047="zákl. přenesená",J1047,0)</f>
        <v>0</v>
      </c>
      <c r="BH1047" s="217">
        <f>IF(N1047="sníž. přenesená",J1047,0)</f>
        <v>0</v>
      </c>
      <c r="BI1047" s="217">
        <f>IF(N1047="nulová",J1047,0)</f>
        <v>0</v>
      </c>
      <c r="BJ1047" s="13" t="s">
        <v>85</v>
      </c>
      <c r="BK1047" s="217">
        <f>ROUND(I1047*H1047,2)</f>
        <v>0</v>
      </c>
      <c r="BL1047" s="13" t="s">
        <v>136</v>
      </c>
      <c r="BM1047" s="216" t="s">
        <v>2157</v>
      </c>
    </row>
    <row r="1048" s="2" customFormat="1">
      <c r="A1048" s="34"/>
      <c r="B1048" s="35"/>
      <c r="C1048" s="36"/>
      <c r="D1048" s="218" t="s">
        <v>137</v>
      </c>
      <c r="E1048" s="36"/>
      <c r="F1048" s="219" t="s">
        <v>2158</v>
      </c>
      <c r="G1048" s="36"/>
      <c r="H1048" s="36"/>
      <c r="I1048" s="220"/>
      <c r="J1048" s="36"/>
      <c r="K1048" s="36"/>
      <c r="L1048" s="40"/>
      <c r="M1048" s="221"/>
      <c r="N1048" s="222"/>
      <c r="O1048" s="87"/>
      <c r="P1048" s="87"/>
      <c r="Q1048" s="87"/>
      <c r="R1048" s="87"/>
      <c r="S1048" s="87"/>
      <c r="T1048" s="88"/>
      <c r="U1048" s="34"/>
      <c r="V1048" s="34"/>
      <c r="W1048" s="34"/>
      <c r="X1048" s="34"/>
      <c r="Y1048" s="34"/>
      <c r="Z1048" s="34"/>
      <c r="AA1048" s="34"/>
      <c r="AB1048" s="34"/>
      <c r="AC1048" s="34"/>
      <c r="AD1048" s="34"/>
      <c r="AE1048" s="34"/>
      <c r="AT1048" s="13" t="s">
        <v>137</v>
      </c>
      <c r="AU1048" s="13" t="s">
        <v>85</v>
      </c>
    </row>
    <row r="1049" s="2" customFormat="1" ht="24.15" customHeight="1">
      <c r="A1049" s="34"/>
      <c r="B1049" s="35"/>
      <c r="C1049" s="203" t="s">
        <v>1108</v>
      </c>
      <c r="D1049" s="203" t="s">
        <v>131</v>
      </c>
      <c r="E1049" s="204" t="s">
        <v>2159</v>
      </c>
      <c r="F1049" s="205" t="s">
        <v>2160</v>
      </c>
      <c r="G1049" s="206" t="s">
        <v>134</v>
      </c>
      <c r="H1049" s="207">
        <v>0.10000000000000001</v>
      </c>
      <c r="I1049" s="208"/>
      <c r="J1049" s="209">
        <f>ROUND(I1049*H1049,2)</f>
        <v>0</v>
      </c>
      <c r="K1049" s="210"/>
      <c r="L1049" s="211"/>
      <c r="M1049" s="212" t="s">
        <v>1</v>
      </c>
      <c r="N1049" s="213" t="s">
        <v>42</v>
      </c>
      <c r="O1049" s="87"/>
      <c r="P1049" s="214">
        <f>O1049*H1049</f>
        <v>0</v>
      </c>
      <c r="Q1049" s="214">
        <v>0</v>
      </c>
      <c r="R1049" s="214">
        <f>Q1049*H1049</f>
        <v>0</v>
      </c>
      <c r="S1049" s="214">
        <v>0</v>
      </c>
      <c r="T1049" s="215">
        <f>S1049*H1049</f>
        <v>0</v>
      </c>
      <c r="U1049" s="34"/>
      <c r="V1049" s="34"/>
      <c r="W1049" s="34"/>
      <c r="X1049" s="34"/>
      <c r="Y1049" s="34"/>
      <c r="Z1049" s="34"/>
      <c r="AA1049" s="34"/>
      <c r="AB1049" s="34"/>
      <c r="AC1049" s="34"/>
      <c r="AD1049" s="34"/>
      <c r="AE1049" s="34"/>
      <c r="AR1049" s="216" t="s">
        <v>135</v>
      </c>
      <c r="AT1049" s="216" t="s">
        <v>131</v>
      </c>
      <c r="AU1049" s="216" t="s">
        <v>85</v>
      </c>
      <c r="AY1049" s="13" t="s">
        <v>130</v>
      </c>
      <c r="BE1049" s="217">
        <f>IF(N1049="základní",J1049,0)</f>
        <v>0</v>
      </c>
      <c r="BF1049" s="217">
        <f>IF(N1049="snížená",J1049,0)</f>
        <v>0</v>
      </c>
      <c r="BG1049" s="217">
        <f>IF(N1049="zákl. přenesená",J1049,0)</f>
        <v>0</v>
      </c>
      <c r="BH1049" s="217">
        <f>IF(N1049="sníž. přenesená",J1049,0)</f>
        <v>0</v>
      </c>
      <c r="BI1049" s="217">
        <f>IF(N1049="nulová",J1049,0)</f>
        <v>0</v>
      </c>
      <c r="BJ1049" s="13" t="s">
        <v>85</v>
      </c>
      <c r="BK1049" s="217">
        <f>ROUND(I1049*H1049,2)</f>
        <v>0</v>
      </c>
      <c r="BL1049" s="13" t="s">
        <v>136</v>
      </c>
      <c r="BM1049" s="216" t="s">
        <v>2161</v>
      </c>
    </row>
    <row r="1050" s="2" customFormat="1">
      <c r="A1050" s="34"/>
      <c r="B1050" s="35"/>
      <c r="C1050" s="36"/>
      <c r="D1050" s="218" t="s">
        <v>137</v>
      </c>
      <c r="E1050" s="36"/>
      <c r="F1050" s="219" t="s">
        <v>2162</v>
      </c>
      <c r="G1050" s="36"/>
      <c r="H1050" s="36"/>
      <c r="I1050" s="220"/>
      <c r="J1050" s="36"/>
      <c r="K1050" s="36"/>
      <c r="L1050" s="40"/>
      <c r="M1050" s="221"/>
      <c r="N1050" s="222"/>
      <c r="O1050" s="87"/>
      <c r="P1050" s="87"/>
      <c r="Q1050" s="87"/>
      <c r="R1050" s="87"/>
      <c r="S1050" s="87"/>
      <c r="T1050" s="88"/>
      <c r="U1050" s="34"/>
      <c r="V1050" s="34"/>
      <c r="W1050" s="34"/>
      <c r="X1050" s="34"/>
      <c r="Y1050" s="34"/>
      <c r="Z1050" s="34"/>
      <c r="AA1050" s="34"/>
      <c r="AB1050" s="34"/>
      <c r="AC1050" s="34"/>
      <c r="AD1050" s="34"/>
      <c r="AE1050" s="34"/>
      <c r="AT1050" s="13" t="s">
        <v>137</v>
      </c>
      <c r="AU1050" s="13" t="s">
        <v>85</v>
      </c>
    </row>
    <row r="1051" s="2" customFormat="1" ht="33" customHeight="1">
      <c r="A1051" s="34"/>
      <c r="B1051" s="35"/>
      <c r="C1051" s="203" t="s">
        <v>2163</v>
      </c>
      <c r="D1051" s="203" t="s">
        <v>131</v>
      </c>
      <c r="E1051" s="204" t="s">
        <v>2164</v>
      </c>
      <c r="F1051" s="205" t="s">
        <v>2106</v>
      </c>
      <c r="G1051" s="206" t="s">
        <v>134</v>
      </c>
      <c r="H1051" s="207">
        <v>0.10000000000000001</v>
      </c>
      <c r="I1051" s="208"/>
      <c r="J1051" s="209">
        <f>ROUND(I1051*H1051,2)</f>
        <v>0</v>
      </c>
      <c r="K1051" s="210"/>
      <c r="L1051" s="211"/>
      <c r="M1051" s="212" t="s">
        <v>1</v>
      </c>
      <c r="N1051" s="213" t="s">
        <v>42</v>
      </c>
      <c r="O1051" s="87"/>
      <c r="P1051" s="214">
        <f>O1051*H1051</f>
        <v>0</v>
      </c>
      <c r="Q1051" s="214">
        <v>0</v>
      </c>
      <c r="R1051" s="214">
        <f>Q1051*H1051</f>
        <v>0</v>
      </c>
      <c r="S1051" s="214">
        <v>0</v>
      </c>
      <c r="T1051" s="215">
        <f>S1051*H1051</f>
        <v>0</v>
      </c>
      <c r="U1051" s="34"/>
      <c r="V1051" s="34"/>
      <c r="W1051" s="34"/>
      <c r="X1051" s="34"/>
      <c r="Y1051" s="34"/>
      <c r="Z1051" s="34"/>
      <c r="AA1051" s="34"/>
      <c r="AB1051" s="34"/>
      <c r="AC1051" s="34"/>
      <c r="AD1051" s="34"/>
      <c r="AE1051" s="34"/>
      <c r="AR1051" s="216" t="s">
        <v>135</v>
      </c>
      <c r="AT1051" s="216" t="s">
        <v>131</v>
      </c>
      <c r="AU1051" s="216" t="s">
        <v>85</v>
      </c>
      <c r="AY1051" s="13" t="s">
        <v>130</v>
      </c>
      <c r="BE1051" s="217">
        <f>IF(N1051="základní",J1051,0)</f>
        <v>0</v>
      </c>
      <c r="BF1051" s="217">
        <f>IF(N1051="snížená",J1051,0)</f>
        <v>0</v>
      </c>
      <c r="BG1051" s="217">
        <f>IF(N1051="zákl. přenesená",J1051,0)</f>
        <v>0</v>
      </c>
      <c r="BH1051" s="217">
        <f>IF(N1051="sníž. přenesená",J1051,0)</f>
        <v>0</v>
      </c>
      <c r="BI1051" s="217">
        <f>IF(N1051="nulová",J1051,0)</f>
        <v>0</v>
      </c>
      <c r="BJ1051" s="13" t="s">
        <v>85</v>
      </c>
      <c r="BK1051" s="217">
        <f>ROUND(I1051*H1051,2)</f>
        <v>0</v>
      </c>
      <c r="BL1051" s="13" t="s">
        <v>136</v>
      </c>
      <c r="BM1051" s="216" t="s">
        <v>2165</v>
      </c>
    </row>
    <row r="1052" s="2" customFormat="1">
      <c r="A1052" s="34"/>
      <c r="B1052" s="35"/>
      <c r="C1052" s="36"/>
      <c r="D1052" s="218" t="s">
        <v>137</v>
      </c>
      <c r="E1052" s="36"/>
      <c r="F1052" s="219" t="s">
        <v>2166</v>
      </c>
      <c r="G1052" s="36"/>
      <c r="H1052" s="36"/>
      <c r="I1052" s="220"/>
      <c r="J1052" s="36"/>
      <c r="K1052" s="36"/>
      <c r="L1052" s="40"/>
      <c r="M1052" s="221"/>
      <c r="N1052" s="222"/>
      <c r="O1052" s="87"/>
      <c r="P1052" s="87"/>
      <c r="Q1052" s="87"/>
      <c r="R1052" s="87"/>
      <c r="S1052" s="87"/>
      <c r="T1052" s="88"/>
      <c r="U1052" s="34"/>
      <c r="V1052" s="34"/>
      <c r="W1052" s="34"/>
      <c r="X1052" s="34"/>
      <c r="Y1052" s="34"/>
      <c r="Z1052" s="34"/>
      <c r="AA1052" s="34"/>
      <c r="AB1052" s="34"/>
      <c r="AC1052" s="34"/>
      <c r="AD1052" s="34"/>
      <c r="AE1052" s="34"/>
      <c r="AT1052" s="13" t="s">
        <v>137</v>
      </c>
      <c r="AU1052" s="13" t="s">
        <v>85</v>
      </c>
    </row>
    <row r="1053" s="2" customFormat="1" ht="33" customHeight="1">
      <c r="A1053" s="34"/>
      <c r="B1053" s="35"/>
      <c r="C1053" s="203" t="s">
        <v>1112</v>
      </c>
      <c r="D1053" s="203" t="s">
        <v>131</v>
      </c>
      <c r="E1053" s="204" t="s">
        <v>2167</v>
      </c>
      <c r="F1053" s="205" t="s">
        <v>2106</v>
      </c>
      <c r="G1053" s="206" t="s">
        <v>134</v>
      </c>
      <c r="H1053" s="207">
        <v>0.10000000000000001</v>
      </c>
      <c r="I1053" s="208"/>
      <c r="J1053" s="209">
        <f>ROUND(I1053*H1053,2)</f>
        <v>0</v>
      </c>
      <c r="K1053" s="210"/>
      <c r="L1053" s="211"/>
      <c r="M1053" s="212" t="s">
        <v>1</v>
      </c>
      <c r="N1053" s="213" t="s">
        <v>42</v>
      </c>
      <c r="O1053" s="87"/>
      <c r="P1053" s="214">
        <f>O1053*H1053</f>
        <v>0</v>
      </c>
      <c r="Q1053" s="214">
        <v>0</v>
      </c>
      <c r="R1053" s="214">
        <f>Q1053*H1053</f>
        <v>0</v>
      </c>
      <c r="S1053" s="214">
        <v>0</v>
      </c>
      <c r="T1053" s="215">
        <f>S1053*H1053</f>
        <v>0</v>
      </c>
      <c r="U1053" s="34"/>
      <c r="V1053" s="34"/>
      <c r="W1053" s="34"/>
      <c r="X1053" s="34"/>
      <c r="Y1053" s="34"/>
      <c r="Z1053" s="34"/>
      <c r="AA1053" s="34"/>
      <c r="AB1053" s="34"/>
      <c r="AC1053" s="34"/>
      <c r="AD1053" s="34"/>
      <c r="AE1053" s="34"/>
      <c r="AR1053" s="216" t="s">
        <v>135</v>
      </c>
      <c r="AT1053" s="216" t="s">
        <v>131</v>
      </c>
      <c r="AU1053" s="216" t="s">
        <v>85</v>
      </c>
      <c r="AY1053" s="13" t="s">
        <v>130</v>
      </c>
      <c r="BE1053" s="217">
        <f>IF(N1053="základní",J1053,0)</f>
        <v>0</v>
      </c>
      <c r="BF1053" s="217">
        <f>IF(N1053="snížená",J1053,0)</f>
        <v>0</v>
      </c>
      <c r="BG1053" s="217">
        <f>IF(N1053="zákl. přenesená",J1053,0)</f>
        <v>0</v>
      </c>
      <c r="BH1053" s="217">
        <f>IF(N1053="sníž. přenesená",J1053,0)</f>
        <v>0</v>
      </c>
      <c r="BI1053" s="217">
        <f>IF(N1053="nulová",J1053,0)</f>
        <v>0</v>
      </c>
      <c r="BJ1053" s="13" t="s">
        <v>85</v>
      </c>
      <c r="BK1053" s="217">
        <f>ROUND(I1053*H1053,2)</f>
        <v>0</v>
      </c>
      <c r="BL1053" s="13" t="s">
        <v>136</v>
      </c>
      <c r="BM1053" s="216" t="s">
        <v>2168</v>
      </c>
    </row>
    <row r="1054" s="2" customFormat="1">
      <c r="A1054" s="34"/>
      <c r="B1054" s="35"/>
      <c r="C1054" s="36"/>
      <c r="D1054" s="218" t="s">
        <v>137</v>
      </c>
      <c r="E1054" s="36"/>
      <c r="F1054" s="219" t="s">
        <v>2169</v>
      </c>
      <c r="G1054" s="36"/>
      <c r="H1054" s="36"/>
      <c r="I1054" s="220"/>
      <c r="J1054" s="36"/>
      <c r="K1054" s="36"/>
      <c r="L1054" s="40"/>
      <c r="M1054" s="221"/>
      <c r="N1054" s="222"/>
      <c r="O1054" s="87"/>
      <c r="P1054" s="87"/>
      <c r="Q1054" s="87"/>
      <c r="R1054" s="87"/>
      <c r="S1054" s="87"/>
      <c r="T1054" s="88"/>
      <c r="U1054" s="34"/>
      <c r="V1054" s="34"/>
      <c r="W1054" s="34"/>
      <c r="X1054" s="34"/>
      <c r="Y1054" s="34"/>
      <c r="Z1054" s="34"/>
      <c r="AA1054" s="34"/>
      <c r="AB1054" s="34"/>
      <c r="AC1054" s="34"/>
      <c r="AD1054" s="34"/>
      <c r="AE1054" s="34"/>
      <c r="AT1054" s="13" t="s">
        <v>137</v>
      </c>
      <c r="AU1054" s="13" t="s">
        <v>85</v>
      </c>
    </row>
    <row r="1055" s="2" customFormat="1" ht="16.5" customHeight="1">
      <c r="A1055" s="34"/>
      <c r="B1055" s="35"/>
      <c r="C1055" s="203" t="s">
        <v>2170</v>
      </c>
      <c r="D1055" s="203" t="s">
        <v>131</v>
      </c>
      <c r="E1055" s="204" t="s">
        <v>2171</v>
      </c>
      <c r="F1055" s="205" t="s">
        <v>2172</v>
      </c>
      <c r="G1055" s="206" t="s">
        <v>134</v>
      </c>
      <c r="H1055" s="207">
        <v>0.10000000000000001</v>
      </c>
      <c r="I1055" s="208"/>
      <c r="J1055" s="209">
        <f>ROUND(I1055*H1055,2)</f>
        <v>0</v>
      </c>
      <c r="K1055" s="210"/>
      <c r="L1055" s="211"/>
      <c r="M1055" s="212" t="s">
        <v>1</v>
      </c>
      <c r="N1055" s="213" t="s">
        <v>42</v>
      </c>
      <c r="O1055" s="87"/>
      <c r="P1055" s="214">
        <f>O1055*H1055</f>
        <v>0</v>
      </c>
      <c r="Q1055" s="214">
        <v>0</v>
      </c>
      <c r="R1055" s="214">
        <f>Q1055*H1055</f>
        <v>0</v>
      </c>
      <c r="S1055" s="214">
        <v>0</v>
      </c>
      <c r="T1055" s="215">
        <f>S1055*H1055</f>
        <v>0</v>
      </c>
      <c r="U1055" s="34"/>
      <c r="V1055" s="34"/>
      <c r="W1055" s="34"/>
      <c r="X1055" s="34"/>
      <c r="Y1055" s="34"/>
      <c r="Z1055" s="34"/>
      <c r="AA1055" s="34"/>
      <c r="AB1055" s="34"/>
      <c r="AC1055" s="34"/>
      <c r="AD1055" s="34"/>
      <c r="AE1055" s="34"/>
      <c r="AR1055" s="216" t="s">
        <v>135</v>
      </c>
      <c r="AT1055" s="216" t="s">
        <v>131</v>
      </c>
      <c r="AU1055" s="216" t="s">
        <v>85</v>
      </c>
      <c r="AY1055" s="13" t="s">
        <v>130</v>
      </c>
      <c r="BE1055" s="217">
        <f>IF(N1055="základní",J1055,0)</f>
        <v>0</v>
      </c>
      <c r="BF1055" s="217">
        <f>IF(N1055="snížená",J1055,0)</f>
        <v>0</v>
      </c>
      <c r="BG1055" s="217">
        <f>IF(N1055="zákl. přenesená",J1055,0)</f>
        <v>0</v>
      </c>
      <c r="BH1055" s="217">
        <f>IF(N1055="sníž. přenesená",J1055,0)</f>
        <v>0</v>
      </c>
      <c r="BI1055" s="217">
        <f>IF(N1055="nulová",J1055,0)</f>
        <v>0</v>
      </c>
      <c r="BJ1055" s="13" t="s">
        <v>85</v>
      </c>
      <c r="BK1055" s="217">
        <f>ROUND(I1055*H1055,2)</f>
        <v>0</v>
      </c>
      <c r="BL1055" s="13" t="s">
        <v>136</v>
      </c>
      <c r="BM1055" s="216" t="s">
        <v>2173</v>
      </c>
    </row>
    <row r="1056" s="2" customFormat="1">
      <c r="A1056" s="34"/>
      <c r="B1056" s="35"/>
      <c r="C1056" s="36"/>
      <c r="D1056" s="218" t="s">
        <v>137</v>
      </c>
      <c r="E1056" s="36"/>
      <c r="F1056" s="219" t="s">
        <v>2174</v>
      </c>
      <c r="G1056" s="36"/>
      <c r="H1056" s="36"/>
      <c r="I1056" s="220"/>
      <c r="J1056" s="36"/>
      <c r="K1056" s="36"/>
      <c r="L1056" s="40"/>
      <c r="M1056" s="221"/>
      <c r="N1056" s="222"/>
      <c r="O1056" s="87"/>
      <c r="P1056" s="87"/>
      <c r="Q1056" s="87"/>
      <c r="R1056" s="87"/>
      <c r="S1056" s="87"/>
      <c r="T1056" s="88"/>
      <c r="U1056" s="34"/>
      <c r="V1056" s="34"/>
      <c r="W1056" s="34"/>
      <c r="X1056" s="34"/>
      <c r="Y1056" s="34"/>
      <c r="Z1056" s="34"/>
      <c r="AA1056" s="34"/>
      <c r="AB1056" s="34"/>
      <c r="AC1056" s="34"/>
      <c r="AD1056" s="34"/>
      <c r="AE1056" s="34"/>
      <c r="AT1056" s="13" t="s">
        <v>137</v>
      </c>
      <c r="AU1056" s="13" t="s">
        <v>85</v>
      </c>
    </row>
    <row r="1057" s="2" customFormat="1" ht="16.5" customHeight="1">
      <c r="A1057" s="34"/>
      <c r="B1057" s="35"/>
      <c r="C1057" s="203" t="s">
        <v>1117</v>
      </c>
      <c r="D1057" s="203" t="s">
        <v>131</v>
      </c>
      <c r="E1057" s="204" t="s">
        <v>2175</v>
      </c>
      <c r="F1057" s="205" t="s">
        <v>2176</v>
      </c>
      <c r="G1057" s="206" t="s">
        <v>134</v>
      </c>
      <c r="H1057" s="207">
        <v>2</v>
      </c>
      <c r="I1057" s="208"/>
      <c r="J1057" s="209">
        <f>ROUND(I1057*H1057,2)</f>
        <v>0</v>
      </c>
      <c r="K1057" s="210"/>
      <c r="L1057" s="211"/>
      <c r="M1057" s="212" t="s">
        <v>1</v>
      </c>
      <c r="N1057" s="213" t="s">
        <v>42</v>
      </c>
      <c r="O1057" s="87"/>
      <c r="P1057" s="214">
        <f>O1057*H1057</f>
        <v>0</v>
      </c>
      <c r="Q1057" s="214">
        <v>0</v>
      </c>
      <c r="R1057" s="214">
        <f>Q1057*H1057</f>
        <v>0</v>
      </c>
      <c r="S1057" s="214">
        <v>0</v>
      </c>
      <c r="T1057" s="215">
        <f>S1057*H1057</f>
        <v>0</v>
      </c>
      <c r="U1057" s="34"/>
      <c r="V1057" s="34"/>
      <c r="W1057" s="34"/>
      <c r="X1057" s="34"/>
      <c r="Y1057" s="34"/>
      <c r="Z1057" s="34"/>
      <c r="AA1057" s="34"/>
      <c r="AB1057" s="34"/>
      <c r="AC1057" s="34"/>
      <c r="AD1057" s="34"/>
      <c r="AE1057" s="34"/>
      <c r="AR1057" s="216" t="s">
        <v>135</v>
      </c>
      <c r="AT1057" s="216" t="s">
        <v>131</v>
      </c>
      <c r="AU1057" s="216" t="s">
        <v>85</v>
      </c>
      <c r="AY1057" s="13" t="s">
        <v>130</v>
      </c>
      <c r="BE1057" s="217">
        <f>IF(N1057="základní",J1057,0)</f>
        <v>0</v>
      </c>
      <c r="BF1057" s="217">
        <f>IF(N1057="snížená",J1057,0)</f>
        <v>0</v>
      </c>
      <c r="BG1057" s="217">
        <f>IF(N1057="zákl. přenesená",J1057,0)</f>
        <v>0</v>
      </c>
      <c r="BH1057" s="217">
        <f>IF(N1057="sníž. přenesená",J1057,0)</f>
        <v>0</v>
      </c>
      <c r="BI1057" s="217">
        <f>IF(N1057="nulová",J1057,0)</f>
        <v>0</v>
      </c>
      <c r="BJ1057" s="13" t="s">
        <v>85</v>
      </c>
      <c r="BK1057" s="217">
        <f>ROUND(I1057*H1057,2)</f>
        <v>0</v>
      </c>
      <c r="BL1057" s="13" t="s">
        <v>136</v>
      </c>
      <c r="BM1057" s="216" t="s">
        <v>2177</v>
      </c>
    </row>
    <row r="1058" s="2" customFormat="1">
      <c r="A1058" s="34"/>
      <c r="B1058" s="35"/>
      <c r="C1058" s="36"/>
      <c r="D1058" s="218" t="s">
        <v>137</v>
      </c>
      <c r="E1058" s="36"/>
      <c r="F1058" s="219" t="s">
        <v>2178</v>
      </c>
      <c r="G1058" s="36"/>
      <c r="H1058" s="36"/>
      <c r="I1058" s="220"/>
      <c r="J1058" s="36"/>
      <c r="K1058" s="36"/>
      <c r="L1058" s="40"/>
      <c r="M1058" s="221"/>
      <c r="N1058" s="222"/>
      <c r="O1058" s="87"/>
      <c r="P1058" s="87"/>
      <c r="Q1058" s="87"/>
      <c r="R1058" s="87"/>
      <c r="S1058" s="87"/>
      <c r="T1058" s="88"/>
      <c r="U1058" s="34"/>
      <c r="V1058" s="34"/>
      <c r="W1058" s="34"/>
      <c r="X1058" s="34"/>
      <c r="Y1058" s="34"/>
      <c r="Z1058" s="34"/>
      <c r="AA1058" s="34"/>
      <c r="AB1058" s="34"/>
      <c r="AC1058" s="34"/>
      <c r="AD1058" s="34"/>
      <c r="AE1058" s="34"/>
      <c r="AT1058" s="13" t="s">
        <v>137</v>
      </c>
      <c r="AU1058" s="13" t="s">
        <v>85</v>
      </c>
    </row>
    <row r="1059" s="2" customFormat="1" ht="21.75" customHeight="1">
      <c r="A1059" s="34"/>
      <c r="B1059" s="35"/>
      <c r="C1059" s="203" t="s">
        <v>2179</v>
      </c>
      <c r="D1059" s="203" t="s">
        <v>131</v>
      </c>
      <c r="E1059" s="204" t="s">
        <v>2180</v>
      </c>
      <c r="F1059" s="205" t="s">
        <v>2181</v>
      </c>
      <c r="G1059" s="206" t="s">
        <v>134</v>
      </c>
      <c r="H1059" s="207">
        <v>2</v>
      </c>
      <c r="I1059" s="208"/>
      <c r="J1059" s="209">
        <f>ROUND(I1059*H1059,2)</f>
        <v>0</v>
      </c>
      <c r="K1059" s="210"/>
      <c r="L1059" s="211"/>
      <c r="M1059" s="212" t="s">
        <v>1</v>
      </c>
      <c r="N1059" s="213" t="s">
        <v>42</v>
      </c>
      <c r="O1059" s="87"/>
      <c r="P1059" s="214">
        <f>O1059*H1059</f>
        <v>0</v>
      </c>
      <c r="Q1059" s="214">
        <v>0</v>
      </c>
      <c r="R1059" s="214">
        <f>Q1059*H1059</f>
        <v>0</v>
      </c>
      <c r="S1059" s="214">
        <v>0</v>
      </c>
      <c r="T1059" s="215">
        <f>S1059*H1059</f>
        <v>0</v>
      </c>
      <c r="U1059" s="34"/>
      <c r="V1059" s="34"/>
      <c r="W1059" s="34"/>
      <c r="X1059" s="34"/>
      <c r="Y1059" s="34"/>
      <c r="Z1059" s="34"/>
      <c r="AA1059" s="34"/>
      <c r="AB1059" s="34"/>
      <c r="AC1059" s="34"/>
      <c r="AD1059" s="34"/>
      <c r="AE1059" s="34"/>
      <c r="AR1059" s="216" t="s">
        <v>135</v>
      </c>
      <c r="AT1059" s="216" t="s">
        <v>131</v>
      </c>
      <c r="AU1059" s="216" t="s">
        <v>85</v>
      </c>
      <c r="AY1059" s="13" t="s">
        <v>130</v>
      </c>
      <c r="BE1059" s="217">
        <f>IF(N1059="základní",J1059,0)</f>
        <v>0</v>
      </c>
      <c r="BF1059" s="217">
        <f>IF(N1059="snížená",J1059,0)</f>
        <v>0</v>
      </c>
      <c r="BG1059" s="217">
        <f>IF(N1059="zákl. přenesená",J1059,0)</f>
        <v>0</v>
      </c>
      <c r="BH1059" s="217">
        <f>IF(N1059="sníž. přenesená",J1059,0)</f>
        <v>0</v>
      </c>
      <c r="BI1059" s="217">
        <f>IF(N1059="nulová",J1059,0)</f>
        <v>0</v>
      </c>
      <c r="BJ1059" s="13" t="s">
        <v>85</v>
      </c>
      <c r="BK1059" s="217">
        <f>ROUND(I1059*H1059,2)</f>
        <v>0</v>
      </c>
      <c r="BL1059" s="13" t="s">
        <v>136</v>
      </c>
      <c r="BM1059" s="216" t="s">
        <v>2182</v>
      </c>
    </row>
    <row r="1060" s="2" customFormat="1">
      <c r="A1060" s="34"/>
      <c r="B1060" s="35"/>
      <c r="C1060" s="36"/>
      <c r="D1060" s="218" t="s">
        <v>137</v>
      </c>
      <c r="E1060" s="36"/>
      <c r="F1060" s="219" t="s">
        <v>2183</v>
      </c>
      <c r="G1060" s="36"/>
      <c r="H1060" s="36"/>
      <c r="I1060" s="220"/>
      <c r="J1060" s="36"/>
      <c r="K1060" s="36"/>
      <c r="L1060" s="40"/>
      <c r="M1060" s="221"/>
      <c r="N1060" s="222"/>
      <c r="O1060" s="87"/>
      <c r="P1060" s="87"/>
      <c r="Q1060" s="87"/>
      <c r="R1060" s="87"/>
      <c r="S1060" s="87"/>
      <c r="T1060" s="88"/>
      <c r="U1060" s="34"/>
      <c r="V1060" s="34"/>
      <c r="W1060" s="34"/>
      <c r="X1060" s="34"/>
      <c r="Y1060" s="34"/>
      <c r="Z1060" s="34"/>
      <c r="AA1060" s="34"/>
      <c r="AB1060" s="34"/>
      <c r="AC1060" s="34"/>
      <c r="AD1060" s="34"/>
      <c r="AE1060" s="34"/>
      <c r="AT1060" s="13" t="s">
        <v>137</v>
      </c>
      <c r="AU1060" s="13" t="s">
        <v>85</v>
      </c>
    </row>
    <row r="1061" s="2" customFormat="1" ht="21.75" customHeight="1">
      <c r="A1061" s="34"/>
      <c r="B1061" s="35"/>
      <c r="C1061" s="203" t="s">
        <v>1121</v>
      </c>
      <c r="D1061" s="203" t="s">
        <v>131</v>
      </c>
      <c r="E1061" s="204" t="s">
        <v>2184</v>
      </c>
      <c r="F1061" s="205" t="s">
        <v>2185</v>
      </c>
      <c r="G1061" s="206" t="s">
        <v>134</v>
      </c>
      <c r="H1061" s="207">
        <v>1</v>
      </c>
      <c r="I1061" s="208"/>
      <c r="J1061" s="209">
        <f>ROUND(I1061*H1061,2)</f>
        <v>0</v>
      </c>
      <c r="K1061" s="210"/>
      <c r="L1061" s="211"/>
      <c r="M1061" s="212" t="s">
        <v>1</v>
      </c>
      <c r="N1061" s="213" t="s">
        <v>42</v>
      </c>
      <c r="O1061" s="87"/>
      <c r="P1061" s="214">
        <f>O1061*H1061</f>
        <v>0</v>
      </c>
      <c r="Q1061" s="214">
        <v>0</v>
      </c>
      <c r="R1061" s="214">
        <f>Q1061*H1061</f>
        <v>0</v>
      </c>
      <c r="S1061" s="214">
        <v>0</v>
      </c>
      <c r="T1061" s="215">
        <f>S1061*H1061</f>
        <v>0</v>
      </c>
      <c r="U1061" s="34"/>
      <c r="V1061" s="34"/>
      <c r="W1061" s="34"/>
      <c r="X1061" s="34"/>
      <c r="Y1061" s="34"/>
      <c r="Z1061" s="34"/>
      <c r="AA1061" s="34"/>
      <c r="AB1061" s="34"/>
      <c r="AC1061" s="34"/>
      <c r="AD1061" s="34"/>
      <c r="AE1061" s="34"/>
      <c r="AR1061" s="216" t="s">
        <v>135</v>
      </c>
      <c r="AT1061" s="216" t="s">
        <v>131</v>
      </c>
      <c r="AU1061" s="216" t="s">
        <v>85</v>
      </c>
      <c r="AY1061" s="13" t="s">
        <v>130</v>
      </c>
      <c r="BE1061" s="217">
        <f>IF(N1061="základní",J1061,0)</f>
        <v>0</v>
      </c>
      <c r="BF1061" s="217">
        <f>IF(N1061="snížená",J1061,0)</f>
        <v>0</v>
      </c>
      <c r="BG1061" s="217">
        <f>IF(N1061="zákl. přenesená",J1061,0)</f>
        <v>0</v>
      </c>
      <c r="BH1061" s="217">
        <f>IF(N1061="sníž. přenesená",J1061,0)</f>
        <v>0</v>
      </c>
      <c r="BI1061" s="217">
        <f>IF(N1061="nulová",J1061,0)</f>
        <v>0</v>
      </c>
      <c r="BJ1061" s="13" t="s">
        <v>85</v>
      </c>
      <c r="BK1061" s="217">
        <f>ROUND(I1061*H1061,2)</f>
        <v>0</v>
      </c>
      <c r="BL1061" s="13" t="s">
        <v>136</v>
      </c>
      <c r="BM1061" s="216" t="s">
        <v>2186</v>
      </c>
    </row>
    <row r="1062" s="2" customFormat="1">
      <c r="A1062" s="34"/>
      <c r="B1062" s="35"/>
      <c r="C1062" s="36"/>
      <c r="D1062" s="218" t="s">
        <v>137</v>
      </c>
      <c r="E1062" s="36"/>
      <c r="F1062" s="219" t="s">
        <v>2187</v>
      </c>
      <c r="G1062" s="36"/>
      <c r="H1062" s="36"/>
      <c r="I1062" s="220"/>
      <c r="J1062" s="36"/>
      <c r="K1062" s="36"/>
      <c r="L1062" s="40"/>
      <c r="M1062" s="221"/>
      <c r="N1062" s="222"/>
      <c r="O1062" s="87"/>
      <c r="P1062" s="87"/>
      <c r="Q1062" s="87"/>
      <c r="R1062" s="87"/>
      <c r="S1062" s="87"/>
      <c r="T1062" s="88"/>
      <c r="U1062" s="34"/>
      <c r="V1062" s="34"/>
      <c r="W1062" s="34"/>
      <c r="X1062" s="34"/>
      <c r="Y1062" s="34"/>
      <c r="Z1062" s="34"/>
      <c r="AA1062" s="34"/>
      <c r="AB1062" s="34"/>
      <c r="AC1062" s="34"/>
      <c r="AD1062" s="34"/>
      <c r="AE1062" s="34"/>
      <c r="AT1062" s="13" t="s">
        <v>137</v>
      </c>
      <c r="AU1062" s="13" t="s">
        <v>85</v>
      </c>
    </row>
    <row r="1063" s="2" customFormat="1" ht="16.5" customHeight="1">
      <c r="A1063" s="34"/>
      <c r="B1063" s="35"/>
      <c r="C1063" s="203" t="s">
        <v>2188</v>
      </c>
      <c r="D1063" s="203" t="s">
        <v>131</v>
      </c>
      <c r="E1063" s="204" t="s">
        <v>2189</v>
      </c>
      <c r="F1063" s="205" t="s">
        <v>2190</v>
      </c>
      <c r="G1063" s="206" t="s">
        <v>134</v>
      </c>
      <c r="H1063" s="207">
        <v>1</v>
      </c>
      <c r="I1063" s="208"/>
      <c r="J1063" s="209">
        <f>ROUND(I1063*H1063,2)</f>
        <v>0</v>
      </c>
      <c r="K1063" s="210"/>
      <c r="L1063" s="211"/>
      <c r="M1063" s="212" t="s">
        <v>1</v>
      </c>
      <c r="N1063" s="213" t="s">
        <v>42</v>
      </c>
      <c r="O1063" s="87"/>
      <c r="P1063" s="214">
        <f>O1063*H1063</f>
        <v>0</v>
      </c>
      <c r="Q1063" s="214">
        <v>0</v>
      </c>
      <c r="R1063" s="214">
        <f>Q1063*H1063</f>
        <v>0</v>
      </c>
      <c r="S1063" s="214">
        <v>0</v>
      </c>
      <c r="T1063" s="215">
        <f>S1063*H1063</f>
        <v>0</v>
      </c>
      <c r="U1063" s="34"/>
      <c r="V1063" s="34"/>
      <c r="W1063" s="34"/>
      <c r="X1063" s="34"/>
      <c r="Y1063" s="34"/>
      <c r="Z1063" s="34"/>
      <c r="AA1063" s="34"/>
      <c r="AB1063" s="34"/>
      <c r="AC1063" s="34"/>
      <c r="AD1063" s="34"/>
      <c r="AE1063" s="34"/>
      <c r="AR1063" s="216" t="s">
        <v>135</v>
      </c>
      <c r="AT1063" s="216" t="s">
        <v>131</v>
      </c>
      <c r="AU1063" s="216" t="s">
        <v>85</v>
      </c>
      <c r="AY1063" s="13" t="s">
        <v>130</v>
      </c>
      <c r="BE1063" s="217">
        <f>IF(N1063="základní",J1063,0)</f>
        <v>0</v>
      </c>
      <c r="BF1063" s="217">
        <f>IF(N1063="snížená",J1063,0)</f>
        <v>0</v>
      </c>
      <c r="BG1063" s="217">
        <f>IF(N1063="zákl. přenesená",J1063,0)</f>
        <v>0</v>
      </c>
      <c r="BH1063" s="217">
        <f>IF(N1063="sníž. přenesená",J1063,0)</f>
        <v>0</v>
      </c>
      <c r="BI1063" s="217">
        <f>IF(N1063="nulová",J1063,0)</f>
        <v>0</v>
      </c>
      <c r="BJ1063" s="13" t="s">
        <v>85</v>
      </c>
      <c r="BK1063" s="217">
        <f>ROUND(I1063*H1063,2)</f>
        <v>0</v>
      </c>
      <c r="BL1063" s="13" t="s">
        <v>136</v>
      </c>
      <c r="BM1063" s="216" t="s">
        <v>2191</v>
      </c>
    </row>
    <row r="1064" s="2" customFormat="1">
      <c r="A1064" s="34"/>
      <c r="B1064" s="35"/>
      <c r="C1064" s="36"/>
      <c r="D1064" s="218" t="s">
        <v>137</v>
      </c>
      <c r="E1064" s="36"/>
      <c r="F1064" s="219" t="s">
        <v>2192</v>
      </c>
      <c r="G1064" s="36"/>
      <c r="H1064" s="36"/>
      <c r="I1064" s="220"/>
      <c r="J1064" s="36"/>
      <c r="K1064" s="36"/>
      <c r="L1064" s="40"/>
      <c r="M1064" s="221"/>
      <c r="N1064" s="222"/>
      <c r="O1064" s="87"/>
      <c r="P1064" s="87"/>
      <c r="Q1064" s="87"/>
      <c r="R1064" s="87"/>
      <c r="S1064" s="87"/>
      <c r="T1064" s="88"/>
      <c r="U1064" s="34"/>
      <c r="V1064" s="34"/>
      <c r="W1064" s="34"/>
      <c r="X1064" s="34"/>
      <c r="Y1064" s="34"/>
      <c r="Z1064" s="34"/>
      <c r="AA1064" s="34"/>
      <c r="AB1064" s="34"/>
      <c r="AC1064" s="34"/>
      <c r="AD1064" s="34"/>
      <c r="AE1064" s="34"/>
      <c r="AT1064" s="13" t="s">
        <v>137</v>
      </c>
      <c r="AU1064" s="13" t="s">
        <v>85</v>
      </c>
    </row>
    <row r="1065" s="2" customFormat="1" ht="24.15" customHeight="1">
      <c r="A1065" s="34"/>
      <c r="B1065" s="35"/>
      <c r="C1065" s="203" t="s">
        <v>1126</v>
      </c>
      <c r="D1065" s="203" t="s">
        <v>131</v>
      </c>
      <c r="E1065" s="204" t="s">
        <v>2193</v>
      </c>
      <c r="F1065" s="205" t="s">
        <v>2194</v>
      </c>
      <c r="G1065" s="206" t="s">
        <v>134</v>
      </c>
      <c r="H1065" s="207">
        <v>0.10000000000000001</v>
      </c>
      <c r="I1065" s="208"/>
      <c r="J1065" s="209">
        <f>ROUND(I1065*H1065,2)</f>
        <v>0</v>
      </c>
      <c r="K1065" s="210"/>
      <c r="L1065" s="211"/>
      <c r="M1065" s="212" t="s">
        <v>1</v>
      </c>
      <c r="N1065" s="213" t="s">
        <v>42</v>
      </c>
      <c r="O1065" s="87"/>
      <c r="P1065" s="214">
        <f>O1065*H1065</f>
        <v>0</v>
      </c>
      <c r="Q1065" s="214">
        <v>0</v>
      </c>
      <c r="R1065" s="214">
        <f>Q1065*H1065</f>
        <v>0</v>
      </c>
      <c r="S1065" s="214">
        <v>0</v>
      </c>
      <c r="T1065" s="215">
        <f>S1065*H1065</f>
        <v>0</v>
      </c>
      <c r="U1065" s="34"/>
      <c r="V1065" s="34"/>
      <c r="W1065" s="34"/>
      <c r="X1065" s="34"/>
      <c r="Y1065" s="34"/>
      <c r="Z1065" s="34"/>
      <c r="AA1065" s="34"/>
      <c r="AB1065" s="34"/>
      <c r="AC1065" s="34"/>
      <c r="AD1065" s="34"/>
      <c r="AE1065" s="34"/>
      <c r="AR1065" s="216" t="s">
        <v>135</v>
      </c>
      <c r="AT1065" s="216" t="s">
        <v>131</v>
      </c>
      <c r="AU1065" s="216" t="s">
        <v>85</v>
      </c>
      <c r="AY1065" s="13" t="s">
        <v>130</v>
      </c>
      <c r="BE1065" s="217">
        <f>IF(N1065="základní",J1065,0)</f>
        <v>0</v>
      </c>
      <c r="BF1065" s="217">
        <f>IF(N1065="snížená",J1065,0)</f>
        <v>0</v>
      </c>
      <c r="BG1065" s="217">
        <f>IF(N1065="zákl. přenesená",J1065,0)</f>
        <v>0</v>
      </c>
      <c r="BH1065" s="217">
        <f>IF(N1065="sníž. přenesená",J1065,0)</f>
        <v>0</v>
      </c>
      <c r="BI1065" s="217">
        <f>IF(N1065="nulová",J1065,0)</f>
        <v>0</v>
      </c>
      <c r="BJ1065" s="13" t="s">
        <v>85</v>
      </c>
      <c r="BK1065" s="217">
        <f>ROUND(I1065*H1065,2)</f>
        <v>0</v>
      </c>
      <c r="BL1065" s="13" t="s">
        <v>136</v>
      </c>
      <c r="BM1065" s="216" t="s">
        <v>2195</v>
      </c>
    </row>
    <row r="1066" s="2" customFormat="1">
      <c r="A1066" s="34"/>
      <c r="B1066" s="35"/>
      <c r="C1066" s="36"/>
      <c r="D1066" s="218" t="s">
        <v>137</v>
      </c>
      <c r="E1066" s="36"/>
      <c r="F1066" s="219" t="s">
        <v>2196</v>
      </c>
      <c r="G1066" s="36"/>
      <c r="H1066" s="36"/>
      <c r="I1066" s="220"/>
      <c r="J1066" s="36"/>
      <c r="K1066" s="36"/>
      <c r="L1066" s="40"/>
      <c r="M1066" s="221"/>
      <c r="N1066" s="222"/>
      <c r="O1066" s="87"/>
      <c r="P1066" s="87"/>
      <c r="Q1066" s="87"/>
      <c r="R1066" s="87"/>
      <c r="S1066" s="87"/>
      <c r="T1066" s="88"/>
      <c r="U1066" s="34"/>
      <c r="V1066" s="34"/>
      <c r="W1066" s="34"/>
      <c r="X1066" s="34"/>
      <c r="Y1066" s="34"/>
      <c r="Z1066" s="34"/>
      <c r="AA1066" s="34"/>
      <c r="AB1066" s="34"/>
      <c r="AC1066" s="34"/>
      <c r="AD1066" s="34"/>
      <c r="AE1066" s="34"/>
      <c r="AT1066" s="13" t="s">
        <v>137</v>
      </c>
      <c r="AU1066" s="13" t="s">
        <v>85</v>
      </c>
    </row>
    <row r="1067" s="2" customFormat="1" ht="24.15" customHeight="1">
      <c r="A1067" s="34"/>
      <c r="B1067" s="35"/>
      <c r="C1067" s="203" t="s">
        <v>2197</v>
      </c>
      <c r="D1067" s="203" t="s">
        <v>131</v>
      </c>
      <c r="E1067" s="204" t="s">
        <v>2198</v>
      </c>
      <c r="F1067" s="205" t="s">
        <v>2199</v>
      </c>
      <c r="G1067" s="206" t="s">
        <v>134</v>
      </c>
      <c r="H1067" s="207">
        <v>0.10000000000000001</v>
      </c>
      <c r="I1067" s="208"/>
      <c r="J1067" s="209">
        <f>ROUND(I1067*H1067,2)</f>
        <v>0</v>
      </c>
      <c r="K1067" s="210"/>
      <c r="L1067" s="211"/>
      <c r="M1067" s="212" t="s">
        <v>1</v>
      </c>
      <c r="N1067" s="213" t="s">
        <v>42</v>
      </c>
      <c r="O1067" s="87"/>
      <c r="P1067" s="214">
        <f>O1067*H1067</f>
        <v>0</v>
      </c>
      <c r="Q1067" s="214">
        <v>0</v>
      </c>
      <c r="R1067" s="214">
        <f>Q1067*H1067</f>
        <v>0</v>
      </c>
      <c r="S1067" s="214">
        <v>0</v>
      </c>
      <c r="T1067" s="215">
        <f>S1067*H1067</f>
        <v>0</v>
      </c>
      <c r="U1067" s="34"/>
      <c r="V1067" s="34"/>
      <c r="W1067" s="34"/>
      <c r="X1067" s="34"/>
      <c r="Y1067" s="34"/>
      <c r="Z1067" s="34"/>
      <c r="AA1067" s="34"/>
      <c r="AB1067" s="34"/>
      <c r="AC1067" s="34"/>
      <c r="AD1067" s="34"/>
      <c r="AE1067" s="34"/>
      <c r="AR1067" s="216" t="s">
        <v>135</v>
      </c>
      <c r="AT1067" s="216" t="s">
        <v>131</v>
      </c>
      <c r="AU1067" s="216" t="s">
        <v>85</v>
      </c>
      <c r="AY1067" s="13" t="s">
        <v>130</v>
      </c>
      <c r="BE1067" s="217">
        <f>IF(N1067="základní",J1067,0)</f>
        <v>0</v>
      </c>
      <c r="BF1067" s="217">
        <f>IF(N1067="snížená",J1067,0)</f>
        <v>0</v>
      </c>
      <c r="BG1067" s="217">
        <f>IF(N1067="zákl. přenesená",J1067,0)</f>
        <v>0</v>
      </c>
      <c r="BH1067" s="217">
        <f>IF(N1067="sníž. přenesená",J1067,0)</f>
        <v>0</v>
      </c>
      <c r="BI1067" s="217">
        <f>IF(N1067="nulová",J1067,0)</f>
        <v>0</v>
      </c>
      <c r="BJ1067" s="13" t="s">
        <v>85</v>
      </c>
      <c r="BK1067" s="217">
        <f>ROUND(I1067*H1067,2)</f>
        <v>0</v>
      </c>
      <c r="BL1067" s="13" t="s">
        <v>136</v>
      </c>
      <c r="BM1067" s="216" t="s">
        <v>2200</v>
      </c>
    </row>
    <row r="1068" s="2" customFormat="1">
      <c r="A1068" s="34"/>
      <c r="B1068" s="35"/>
      <c r="C1068" s="36"/>
      <c r="D1068" s="218" t="s">
        <v>137</v>
      </c>
      <c r="E1068" s="36"/>
      <c r="F1068" s="219" t="s">
        <v>2201</v>
      </c>
      <c r="G1068" s="36"/>
      <c r="H1068" s="36"/>
      <c r="I1068" s="220"/>
      <c r="J1068" s="36"/>
      <c r="K1068" s="36"/>
      <c r="L1068" s="40"/>
      <c r="M1068" s="221"/>
      <c r="N1068" s="222"/>
      <c r="O1068" s="87"/>
      <c r="P1068" s="87"/>
      <c r="Q1068" s="87"/>
      <c r="R1068" s="87"/>
      <c r="S1068" s="87"/>
      <c r="T1068" s="88"/>
      <c r="U1068" s="34"/>
      <c r="V1068" s="34"/>
      <c r="W1068" s="34"/>
      <c r="X1068" s="34"/>
      <c r="Y1068" s="34"/>
      <c r="Z1068" s="34"/>
      <c r="AA1068" s="34"/>
      <c r="AB1068" s="34"/>
      <c r="AC1068" s="34"/>
      <c r="AD1068" s="34"/>
      <c r="AE1068" s="34"/>
      <c r="AT1068" s="13" t="s">
        <v>137</v>
      </c>
      <c r="AU1068" s="13" t="s">
        <v>85</v>
      </c>
    </row>
    <row r="1069" s="2" customFormat="1" ht="24.15" customHeight="1">
      <c r="A1069" s="34"/>
      <c r="B1069" s="35"/>
      <c r="C1069" s="203" t="s">
        <v>1130</v>
      </c>
      <c r="D1069" s="203" t="s">
        <v>131</v>
      </c>
      <c r="E1069" s="204" t="s">
        <v>2202</v>
      </c>
      <c r="F1069" s="205" t="s">
        <v>2203</v>
      </c>
      <c r="G1069" s="206" t="s">
        <v>134</v>
      </c>
      <c r="H1069" s="207">
        <v>0.10000000000000001</v>
      </c>
      <c r="I1069" s="208"/>
      <c r="J1069" s="209">
        <f>ROUND(I1069*H1069,2)</f>
        <v>0</v>
      </c>
      <c r="K1069" s="210"/>
      <c r="L1069" s="211"/>
      <c r="M1069" s="212" t="s">
        <v>1</v>
      </c>
      <c r="N1069" s="213" t="s">
        <v>42</v>
      </c>
      <c r="O1069" s="87"/>
      <c r="P1069" s="214">
        <f>O1069*H1069</f>
        <v>0</v>
      </c>
      <c r="Q1069" s="214">
        <v>0</v>
      </c>
      <c r="R1069" s="214">
        <f>Q1069*H1069</f>
        <v>0</v>
      </c>
      <c r="S1069" s="214">
        <v>0</v>
      </c>
      <c r="T1069" s="215">
        <f>S1069*H1069</f>
        <v>0</v>
      </c>
      <c r="U1069" s="34"/>
      <c r="V1069" s="34"/>
      <c r="W1069" s="34"/>
      <c r="X1069" s="34"/>
      <c r="Y1069" s="34"/>
      <c r="Z1069" s="34"/>
      <c r="AA1069" s="34"/>
      <c r="AB1069" s="34"/>
      <c r="AC1069" s="34"/>
      <c r="AD1069" s="34"/>
      <c r="AE1069" s="34"/>
      <c r="AR1069" s="216" t="s">
        <v>135</v>
      </c>
      <c r="AT1069" s="216" t="s">
        <v>131</v>
      </c>
      <c r="AU1069" s="216" t="s">
        <v>85</v>
      </c>
      <c r="AY1069" s="13" t="s">
        <v>130</v>
      </c>
      <c r="BE1069" s="217">
        <f>IF(N1069="základní",J1069,0)</f>
        <v>0</v>
      </c>
      <c r="BF1069" s="217">
        <f>IF(N1069="snížená",J1069,0)</f>
        <v>0</v>
      </c>
      <c r="BG1069" s="217">
        <f>IF(N1069="zákl. přenesená",J1069,0)</f>
        <v>0</v>
      </c>
      <c r="BH1069" s="217">
        <f>IF(N1069="sníž. přenesená",J1069,0)</f>
        <v>0</v>
      </c>
      <c r="BI1069" s="217">
        <f>IF(N1069="nulová",J1069,0)</f>
        <v>0</v>
      </c>
      <c r="BJ1069" s="13" t="s">
        <v>85</v>
      </c>
      <c r="BK1069" s="217">
        <f>ROUND(I1069*H1069,2)</f>
        <v>0</v>
      </c>
      <c r="BL1069" s="13" t="s">
        <v>136</v>
      </c>
      <c r="BM1069" s="216" t="s">
        <v>2204</v>
      </c>
    </row>
    <row r="1070" s="2" customFormat="1">
      <c r="A1070" s="34"/>
      <c r="B1070" s="35"/>
      <c r="C1070" s="36"/>
      <c r="D1070" s="218" t="s">
        <v>137</v>
      </c>
      <c r="E1070" s="36"/>
      <c r="F1070" s="219" t="s">
        <v>2205</v>
      </c>
      <c r="G1070" s="36"/>
      <c r="H1070" s="36"/>
      <c r="I1070" s="220"/>
      <c r="J1070" s="36"/>
      <c r="K1070" s="36"/>
      <c r="L1070" s="40"/>
      <c r="M1070" s="221"/>
      <c r="N1070" s="222"/>
      <c r="O1070" s="87"/>
      <c r="P1070" s="87"/>
      <c r="Q1070" s="87"/>
      <c r="R1070" s="87"/>
      <c r="S1070" s="87"/>
      <c r="T1070" s="88"/>
      <c r="U1070" s="34"/>
      <c r="V1070" s="34"/>
      <c r="W1070" s="34"/>
      <c r="X1070" s="34"/>
      <c r="Y1070" s="34"/>
      <c r="Z1070" s="34"/>
      <c r="AA1070" s="34"/>
      <c r="AB1070" s="34"/>
      <c r="AC1070" s="34"/>
      <c r="AD1070" s="34"/>
      <c r="AE1070" s="34"/>
      <c r="AT1070" s="13" t="s">
        <v>137</v>
      </c>
      <c r="AU1070" s="13" t="s">
        <v>85</v>
      </c>
    </row>
    <row r="1071" s="2" customFormat="1" ht="16.5" customHeight="1">
      <c r="A1071" s="34"/>
      <c r="B1071" s="35"/>
      <c r="C1071" s="203" t="s">
        <v>2206</v>
      </c>
      <c r="D1071" s="203" t="s">
        <v>131</v>
      </c>
      <c r="E1071" s="204" t="s">
        <v>2207</v>
      </c>
      <c r="F1071" s="205" t="s">
        <v>2208</v>
      </c>
      <c r="G1071" s="206" t="s">
        <v>134</v>
      </c>
      <c r="H1071" s="207">
        <v>0.10000000000000001</v>
      </c>
      <c r="I1071" s="208"/>
      <c r="J1071" s="209">
        <f>ROUND(I1071*H1071,2)</f>
        <v>0</v>
      </c>
      <c r="K1071" s="210"/>
      <c r="L1071" s="211"/>
      <c r="M1071" s="212" t="s">
        <v>1</v>
      </c>
      <c r="N1071" s="213" t="s">
        <v>42</v>
      </c>
      <c r="O1071" s="87"/>
      <c r="P1071" s="214">
        <f>O1071*H1071</f>
        <v>0</v>
      </c>
      <c r="Q1071" s="214">
        <v>0</v>
      </c>
      <c r="R1071" s="214">
        <f>Q1071*H1071</f>
        <v>0</v>
      </c>
      <c r="S1071" s="214">
        <v>0</v>
      </c>
      <c r="T1071" s="215">
        <f>S1071*H1071</f>
        <v>0</v>
      </c>
      <c r="U1071" s="34"/>
      <c r="V1071" s="34"/>
      <c r="W1071" s="34"/>
      <c r="X1071" s="34"/>
      <c r="Y1071" s="34"/>
      <c r="Z1071" s="34"/>
      <c r="AA1071" s="34"/>
      <c r="AB1071" s="34"/>
      <c r="AC1071" s="34"/>
      <c r="AD1071" s="34"/>
      <c r="AE1071" s="34"/>
      <c r="AR1071" s="216" t="s">
        <v>135</v>
      </c>
      <c r="AT1071" s="216" t="s">
        <v>131</v>
      </c>
      <c r="AU1071" s="216" t="s">
        <v>85</v>
      </c>
      <c r="AY1071" s="13" t="s">
        <v>130</v>
      </c>
      <c r="BE1071" s="217">
        <f>IF(N1071="základní",J1071,0)</f>
        <v>0</v>
      </c>
      <c r="BF1071" s="217">
        <f>IF(N1071="snížená",J1071,0)</f>
        <v>0</v>
      </c>
      <c r="BG1071" s="217">
        <f>IF(N1071="zákl. přenesená",J1071,0)</f>
        <v>0</v>
      </c>
      <c r="BH1071" s="217">
        <f>IF(N1071="sníž. přenesená",J1071,0)</f>
        <v>0</v>
      </c>
      <c r="BI1071" s="217">
        <f>IF(N1071="nulová",J1071,0)</f>
        <v>0</v>
      </c>
      <c r="BJ1071" s="13" t="s">
        <v>85</v>
      </c>
      <c r="BK1071" s="217">
        <f>ROUND(I1071*H1071,2)</f>
        <v>0</v>
      </c>
      <c r="BL1071" s="13" t="s">
        <v>136</v>
      </c>
      <c r="BM1071" s="216" t="s">
        <v>2209</v>
      </c>
    </row>
    <row r="1072" s="2" customFormat="1">
      <c r="A1072" s="34"/>
      <c r="B1072" s="35"/>
      <c r="C1072" s="36"/>
      <c r="D1072" s="218" t="s">
        <v>137</v>
      </c>
      <c r="E1072" s="36"/>
      <c r="F1072" s="219" t="s">
        <v>2210</v>
      </c>
      <c r="G1072" s="36"/>
      <c r="H1072" s="36"/>
      <c r="I1072" s="220"/>
      <c r="J1072" s="36"/>
      <c r="K1072" s="36"/>
      <c r="L1072" s="40"/>
      <c r="M1072" s="221"/>
      <c r="N1072" s="222"/>
      <c r="O1072" s="87"/>
      <c r="P1072" s="87"/>
      <c r="Q1072" s="87"/>
      <c r="R1072" s="87"/>
      <c r="S1072" s="87"/>
      <c r="T1072" s="88"/>
      <c r="U1072" s="34"/>
      <c r="V1072" s="34"/>
      <c r="W1072" s="34"/>
      <c r="X1072" s="34"/>
      <c r="Y1072" s="34"/>
      <c r="Z1072" s="34"/>
      <c r="AA1072" s="34"/>
      <c r="AB1072" s="34"/>
      <c r="AC1072" s="34"/>
      <c r="AD1072" s="34"/>
      <c r="AE1072" s="34"/>
      <c r="AT1072" s="13" t="s">
        <v>137</v>
      </c>
      <c r="AU1072" s="13" t="s">
        <v>85</v>
      </c>
    </row>
    <row r="1073" s="2" customFormat="1" ht="16.5" customHeight="1">
      <c r="A1073" s="34"/>
      <c r="B1073" s="35"/>
      <c r="C1073" s="203" t="s">
        <v>1135</v>
      </c>
      <c r="D1073" s="203" t="s">
        <v>131</v>
      </c>
      <c r="E1073" s="204" t="s">
        <v>2211</v>
      </c>
      <c r="F1073" s="205" t="s">
        <v>2212</v>
      </c>
      <c r="G1073" s="206" t="s">
        <v>134</v>
      </c>
      <c r="H1073" s="207">
        <v>10</v>
      </c>
      <c r="I1073" s="208"/>
      <c r="J1073" s="209">
        <f>ROUND(I1073*H1073,2)</f>
        <v>0</v>
      </c>
      <c r="K1073" s="210"/>
      <c r="L1073" s="211"/>
      <c r="M1073" s="212" t="s">
        <v>1</v>
      </c>
      <c r="N1073" s="213" t="s">
        <v>42</v>
      </c>
      <c r="O1073" s="87"/>
      <c r="P1073" s="214">
        <f>O1073*H1073</f>
        <v>0</v>
      </c>
      <c r="Q1073" s="214">
        <v>0</v>
      </c>
      <c r="R1073" s="214">
        <f>Q1073*H1073</f>
        <v>0</v>
      </c>
      <c r="S1073" s="214">
        <v>0</v>
      </c>
      <c r="T1073" s="215">
        <f>S1073*H1073</f>
        <v>0</v>
      </c>
      <c r="U1073" s="34"/>
      <c r="V1073" s="34"/>
      <c r="W1073" s="34"/>
      <c r="X1073" s="34"/>
      <c r="Y1073" s="34"/>
      <c r="Z1073" s="34"/>
      <c r="AA1073" s="34"/>
      <c r="AB1073" s="34"/>
      <c r="AC1073" s="34"/>
      <c r="AD1073" s="34"/>
      <c r="AE1073" s="34"/>
      <c r="AR1073" s="216" t="s">
        <v>135</v>
      </c>
      <c r="AT1073" s="216" t="s">
        <v>131</v>
      </c>
      <c r="AU1073" s="216" t="s">
        <v>85</v>
      </c>
      <c r="AY1073" s="13" t="s">
        <v>130</v>
      </c>
      <c r="BE1073" s="217">
        <f>IF(N1073="základní",J1073,0)</f>
        <v>0</v>
      </c>
      <c r="BF1073" s="217">
        <f>IF(N1073="snížená",J1073,0)</f>
        <v>0</v>
      </c>
      <c r="BG1073" s="217">
        <f>IF(N1073="zákl. přenesená",J1073,0)</f>
        <v>0</v>
      </c>
      <c r="BH1073" s="217">
        <f>IF(N1073="sníž. přenesená",J1073,0)</f>
        <v>0</v>
      </c>
      <c r="BI1073" s="217">
        <f>IF(N1073="nulová",J1073,0)</f>
        <v>0</v>
      </c>
      <c r="BJ1073" s="13" t="s">
        <v>85</v>
      </c>
      <c r="BK1073" s="217">
        <f>ROUND(I1073*H1073,2)</f>
        <v>0</v>
      </c>
      <c r="BL1073" s="13" t="s">
        <v>136</v>
      </c>
      <c r="BM1073" s="216" t="s">
        <v>2213</v>
      </c>
    </row>
    <row r="1074" s="2" customFormat="1">
      <c r="A1074" s="34"/>
      <c r="B1074" s="35"/>
      <c r="C1074" s="36"/>
      <c r="D1074" s="218" t="s">
        <v>137</v>
      </c>
      <c r="E1074" s="36"/>
      <c r="F1074" s="219" t="s">
        <v>2214</v>
      </c>
      <c r="G1074" s="36"/>
      <c r="H1074" s="36"/>
      <c r="I1074" s="220"/>
      <c r="J1074" s="36"/>
      <c r="K1074" s="36"/>
      <c r="L1074" s="40"/>
      <c r="M1074" s="221"/>
      <c r="N1074" s="222"/>
      <c r="O1074" s="87"/>
      <c r="P1074" s="87"/>
      <c r="Q1074" s="87"/>
      <c r="R1074" s="87"/>
      <c r="S1074" s="87"/>
      <c r="T1074" s="88"/>
      <c r="U1074" s="34"/>
      <c r="V1074" s="34"/>
      <c r="W1074" s="34"/>
      <c r="X1074" s="34"/>
      <c r="Y1074" s="34"/>
      <c r="Z1074" s="34"/>
      <c r="AA1074" s="34"/>
      <c r="AB1074" s="34"/>
      <c r="AC1074" s="34"/>
      <c r="AD1074" s="34"/>
      <c r="AE1074" s="34"/>
      <c r="AT1074" s="13" t="s">
        <v>137</v>
      </c>
      <c r="AU1074" s="13" t="s">
        <v>85</v>
      </c>
    </row>
    <row r="1075" s="2" customFormat="1" ht="16.5" customHeight="1">
      <c r="A1075" s="34"/>
      <c r="B1075" s="35"/>
      <c r="C1075" s="203" t="s">
        <v>2215</v>
      </c>
      <c r="D1075" s="203" t="s">
        <v>131</v>
      </c>
      <c r="E1075" s="204" t="s">
        <v>2216</v>
      </c>
      <c r="F1075" s="205" t="s">
        <v>2217</v>
      </c>
      <c r="G1075" s="206" t="s">
        <v>134</v>
      </c>
      <c r="H1075" s="207">
        <v>5</v>
      </c>
      <c r="I1075" s="208"/>
      <c r="J1075" s="209">
        <f>ROUND(I1075*H1075,2)</f>
        <v>0</v>
      </c>
      <c r="K1075" s="210"/>
      <c r="L1075" s="211"/>
      <c r="M1075" s="212" t="s">
        <v>1</v>
      </c>
      <c r="N1075" s="213" t="s">
        <v>42</v>
      </c>
      <c r="O1075" s="87"/>
      <c r="P1075" s="214">
        <f>O1075*H1075</f>
        <v>0</v>
      </c>
      <c r="Q1075" s="214">
        <v>0</v>
      </c>
      <c r="R1075" s="214">
        <f>Q1075*H1075</f>
        <v>0</v>
      </c>
      <c r="S1075" s="214">
        <v>0</v>
      </c>
      <c r="T1075" s="215">
        <f>S1075*H1075</f>
        <v>0</v>
      </c>
      <c r="U1075" s="34"/>
      <c r="V1075" s="34"/>
      <c r="W1075" s="34"/>
      <c r="X1075" s="34"/>
      <c r="Y1075" s="34"/>
      <c r="Z1075" s="34"/>
      <c r="AA1075" s="34"/>
      <c r="AB1075" s="34"/>
      <c r="AC1075" s="34"/>
      <c r="AD1075" s="34"/>
      <c r="AE1075" s="34"/>
      <c r="AR1075" s="216" t="s">
        <v>135</v>
      </c>
      <c r="AT1075" s="216" t="s">
        <v>131</v>
      </c>
      <c r="AU1075" s="216" t="s">
        <v>85</v>
      </c>
      <c r="AY1075" s="13" t="s">
        <v>130</v>
      </c>
      <c r="BE1075" s="217">
        <f>IF(N1075="základní",J1075,0)</f>
        <v>0</v>
      </c>
      <c r="BF1075" s="217">
        <f>IF(N1075="snížená",J1075,0)</f>
        <v>0</v>
      </c>
      <c r="BG1075" s="217">
        <f>IF(N1075="zákl. přenesená",J1075,0)</f>
        <v>0</v>
      </c>
      <c r="BH1075" s="217">
        <f>IF(N1075="sníž. přenesená",J1075,0)</f>
        <v>0</v>
      </c>
      <c r="BI1075" s="217">
        <f>IF(N1075="nulová",J1075,0)</f>
        <v>0</v>
      </c>
      <c r="BJ1075" s="13" t="s">
        <v>85</v>
      </c>
      <c r="BK1075" s="217">
        <f>ROUND(I1075*H1075,2)</f>
        <v>0</v>
      </c>
      <c r="BL1075" s="13" t="s">
        <v>136</v>
      </c>
      <c r="BM1075" s="216" t="s">
        <v>2218</v>
      </c>
    </row>
    <row r="1076" s="2" customFormat="1">
      <c r="A1076" s="34"/>
      <c r="B1076" s="35"/>
      <c r="C1076" s="36"/>
      <c r="D1076" s="218" t="s">
        <v>137</v>
      </c>
      <c r="E1076" s="36"/>
      <c r="F1076" s="219" t="s">
        <v>2219</v>
      </c>
      <c r="G1076" s="36"/>
      <c r="H1076" s="36"/>
      <c r="I1076" s="220"/>
      <c r="J1076" s="36"/>
      <c r="K1076" s="36"/>
      <c r="L1076" s="40"/>
      <c r="M1076" s="221"/>
      <c r="N1076" s="222"/>
      <c r="O1076" s="87"/>
      <c r="P1076" s="87"/>
      <c r="Q1076" s="87"/>
      <c r="R1076" s="87"/>
      <c r="S1076" s="87"/>
      <c r="T1076" s="88"/>
      <c r="U1076" s="34"/>
      <c r="V1076" s="34"/>
      <c r="W1076" s="34"/>
      <c r="X1076" s="34"/>
      <c r="Y1076" s="34"/>
      <c r="Z1076" s="34"/>
      <c r="AA1076" s="34"/>
      <c r="AB1076" s="34"/>
      <c r="AC1076" s="34"/>
      <c r="AD1076" s="34"/>
      <c r="AE1076" s="34"/>
      <c r="AT1076" s="13" t="s">
        <v>137</v>
      </c>
      <c r="AU1076" s="13" t="s">
        <v>85</v>
      </c>
    </row>
    <row r="1077" s="2" customFormat="1" ht="16.5" customHeight="1">
      <c r="A1077" s="34"/>
      <c r="B1077" s="35"/>
      <c r="C1077" s="203" t="s">
        <v>1139</v>
      </c>
      <c r="D1077" s="203" t="s">
        <v>131</v>
      </c>
      <c r="E1077" s="204" t="s">
        <v>2220</v>
      </c>
      <c r="F1077" s="205" t="s">
        <v>2221</v>
      </c>
      <c r="G1077" s="206" t="s">
        <v>134</v>
      </c>
      <c r="H1077" s="207">
        <v>6</v>
      </c>
      <c r="I1077" s="208"/>
      <c r="J1077" s="209">
        <f>ROUND(I1077*H1077,2)</f>
        <v>0</v>
      </c>
      <c r="K1077" s="210"/>
      <c r="L1077" s="211"/>
      <c r="M1077" s="212" t="s">
        <v>1</v>
      </c>
      <c r="N1077" s="213" t="s">
        <v>42</v>
      </c>
      <c r="O1077" s="87"/>
      <c r="P1077" s="214">
        <f>O1077*H1077</f>
        <v>0</v>
      </c>
      <c r="Q1077" s="214">
        <v>0</v>
      </c>
      <c r="R1077" s="214">
        <f>Q1077*H1077</f>
        <v>0</v>
      </c>
      <c r="S1077" s="214">
        <v>0</v>
      </c>
      <c r="T1077" s="215">
        <f>S1077*H1077</f>
        <v>0</v>
      </c>
      <c r="U1077" s="34"/>
      <c r="V1077" s="34"/>
      <c r="W1077" s="34"/>
      <c r="X1077" s="34"/>
      <c r="Y1077" s="34"/>
      <c r="Z1077" s="34"/>
      <c r="AA1077" s="34"/>
      <c r="AB1077" s="34"/>
      <c r="AC1077" s="34"/>
      <c r="AD1077" s="34"/>
      <c r="AE1077" s="34"/>
      <c r="AR1077" s="216" t="s">
        <v>135</v>
      </c>
      <c r="AT1077" s="216" t="s">
        <v>131</v>
      </c>
      <c r="AU1077" s="216" t="s">
        <v>85</v>
      </c>
      <c r="AY1077" s="13" t="s">
        <v>130</v>
      </c>
      <c r="BE1077" s="217">
        <f>IF(N1077="základní",J1077,0)</f>
        <v>0</v>
      </c>
      <c r="BF1077" s="217">
        <f>IF(N1077="snížená",J1077,0)</f>
        <v>0</v>
      </c>
      <c r="BG1077" s="217">
        <f>IF(N1077="zákl. přenesená",J1077,0)</f>
        <v>0</v>
      </c>
      <c r="BH1077" s="217">
        <f>IF(N1077="sníž. přenesená",J1077,0)</f>
        <v>0</v>
      </c>
      <c r="BI1077" s="217">
        <f>IF(N1077="nulová",J1077,0)</f>
        <v>0</v>
      </c>
      <c r="BJ1077" s="13" t="s">
        <v>85</v>
      </c>
      <c r="BK1077" s="217">
        <f>ROUND(I1077*H1077,2)</f>
        <v>0</v>
      </c>
      <c r="BL1077" s="13" t="s">
        <v>136</v>
      </c>
      <c r="BM1077" s="216" t="s">
        <v>2222</v>
      </c>
    </row>
    <row r="1078" s="2" customFormat="1">
      <c r="A1078" s="34"/>
      <c r="B1078" s="35"/>
      <c r="C1078" s="36"/>
      <c r="D1078" s="218" t="s">
        <v>137</v>
      </c>
      <c r="E1078" s="36"/>
      <c r="F1078" s="219" t="s">
        <v>2223</v>
      </c>
      <c r="G1078" s="36"/>
      <c r="H1078" s="36"/>
      <c r="I1078" s="220"/>
      <c r="J1078" s="36"/>
      <c r="K1078" s="36"/>
      <c r="L1078" s="40"/>
      <c r="M1078" s="221"/>
      <c r="N1078" s="222"/>
      <c r="O1078" s="87"/>
      <c r="P1078" s="87"/>
      <c r="Q1078" s="87"/>
      <c r="R1078" s="87"/>
      <c r="S1078" s="87"/>
      <c r="T1078" s="88"/>
      <c r="U1078" s="34"/>
      <c r="V1078" s="34"/>
      <c r="W1078" s="34"/>
      <c r="X1078" s="34"/>
      <c r="Y1078" s="34"/>
      <c r="Z1078" s="34"/>
      <c r="AA1078" s="34"/>
      <c r="AB1078" s="34"/>
      <c r="AC1078" s="34"/>
      <c r="AD1078" s="34"/>
      <c r="AE1078" s="34"/>
      <c r="AT1078" s="13" t="s">
        <v>137</v>
      </c>
      <c r="AU1078" s="13" t="s">
        <v>85</v>
      </c>
    </row>
    <row r="1079" s="2" customFormat="1" ht="16.5" customHeight="1">
      <c r="A1079" s="34"/>
      <c r="B1079" s="35"/>
      <c r="C1079" s="203" t="s">
        <v>2224</v>
      </c>
      <c r="D1079" s="203" t="s">
        <v>131</v>
      </c>
      <c r="E1079" s="204" t="s">
        <v>2225</v>
      </c>
      <c r="F1079" s="205" t="s">
        <v>2226</v>
      </c>
      <c r="G1079" s="206" t="s">
        <v>134</v>
      </c>
      <c r="H1079" s="207">
        <v>5</v>
      </c>
      <c r="I1079" s="208"/>
      <c r="J1079" s="209">
        <f>ROUND(I1079*H1079,2)</f>
        <v>0</v>
      </c>
      <c r="K1079" s="210"/>
      <c r="L1079" s="211"/>
      <c r="M1079" s="212" t="s">
        <v>1</v>
      </c>
      <c r="N1079" s="213" t="s">
        <v>42</v>
      </c>
      <c r="O1079" s="87"/>
      <c r="P1079" s="214">
        <f>O1079*H1079</f>
        <v>0</v>
      </c>
      <c r="Q1079" s="214">
        <v>0</v>
      </c>
      <c r="R1079" s="214">
        <f>Q1079*H1079</f>
        <v>0</v>
      </c>
      <c r="S1079" s="214">
        <v>0</v>
      </c>
      <c r="T1079" s="215">
        <f>S1079*H1079</f>
        <v>0</v>
      </c>
      <c r="U1079" s="34"/>
      <c r="V1079" s="34"/>
      <c r="W1079" s="34"/>
      <c r="X1079" s="34"/>
      <c r="Y1079" s="34"/>
      <c r="Z1079" s="34"/>
      <c r="AA1079" s="34"/>
      <c r="AB1079" s="34"/>
      <c r="AC1079" s="34"/>
      <c r="AD1079" s="34"/>
      <c r="AE1079" s="34"/>
      <c r="AR1079" s="216" t="s">
        <v>135</v>
      </c>
      <c r="AT1079" s="216" t="s">
        <v>131</v>
      </c>
      <c r="AU1079" s="216" t="s">
        <v>85</v>
      </c>
      <c r="AY1079" s="13" t="s">
        <v>130</v>
      </c>
      <c r="BE1079" s="217">
        <f>IF(N1079="základní",J1079,0)</f>
        <v>0</v>
      </c>
      <c r="BF1079" s="217">
        <f>IF(N1079="snížená",J1079,0)</f>
        <v>0</v>
      </c>
      <c r="BG1079" s="217">
        <f>IF(N1079="zákl. přenesená",J1079,0)</f>
        <v>0</v>
      </c>
      <c r="BH1079" s="217">
        <f>IF(N1079="sníž. přenesená",J1079,0)</f>
        <v>0</v>
      </c>
      <c r="BI1079" s="217">
        <f>IF(N1079="nulová",J1079,0)</f>
        <v>0</v>
      </c>
      <c r="BJ1079" s="13" t="s">
        <v>85</v>
      </c>
      <c r="BK1079" s="217">
        <f>ROUND(I1079*H1079,2)</f>
        <v>0</v>
      </c>
      <c r="BL1079" s="13" t="s">
        <v>136</v>
      </c>
      <c r="BM1079" s="216" t="s">
        <v>2227</v>
      </c>
    </row>
    <row r="1080" s="2" customFormat="1">
      <c r="A1080" s="34"/>
      <c r="B1080" s="35"/>
      <c r="C1080" s="36"/>
      <c r="D1080" s="218" t="s">
        <v>137</v>
      </c>
      <c r="E1080" s="36"/>
      <c r="F1080" s="219" t="s">
        <v>2228</v>
      </c>
      <c r="G1080" s="36"/>
      <c r="H1080" s="36"/>
      <c r="I1080" s="220"/>
      <c r="J1080" s="36"/>
      <c r="K1080" s="36"/>
      <c r="L1080" s="40"/>
      <c r="M1080" s="221"/>
      <c r="N1080" s="222"/>
      <c r="O1080" s="87"/>
      <c r="P1080" s="87"/>
      <c r="Q1080" s="87"/>
      <c r="R1080" s="87"/>
      <c r="S1080" s="87"/>
      <c r="T1080" s="88"/>
      <c r="U1080" s="34"/>
      <c r="V1080" s="34"/>
      <c r="W1080" s="34"/>
      <c r="X1080" s="34"/>
      <c r="Y1080" s="34"/>
      <c r="Z1080" s="34"/>
      <c r="AA1080" s="34"/>
      <c r="AB1080" s="34"/>
      <c r="AC1080" s="34"/>
      <c r="AD1080" s="34"/>
      <c r="AE1080" s="34"/>
      <c r="AT1080" s="13" t="s">
        <v>137</v>
      </c>
      <c r="AU1080" s="13" t="s">
        <v>85</v>
      </c>
    </row>
    <row r="1081" s="2" customFormat="1" ht="16.5" customHeight="1">
      <c r="A1081" s="34"/>
      <c r="B1081" s="35"/>
      <c r="C1081" s="203" t="s">
        <v>1144</v>
      </c>
      <c r="D1081" s="203" t="s">
        <v>131</v>
      </c>
      <c r="E1081" s="204" t="s">
        <v>2229</v>
      </c>
      <c r="F1081" s="205" t="s">
        <v>2230</v>
      </c>
      <c r="G1081" s="206" t="s">
        <v>134</v>
      </c>
      <c r="H1081" s="207">
        <v>5</v>
      </c>
      <c r="I1081" s="208"/>
      <c r="J1081" s="209">
        <f>ROUND(I1081*H1081,2)</f>
        <v>0</v>
      </c>
      <c r="K1081" s="210"/>
      <c r="L1081" s="211"/>
      <c r="M1081" s="212" t="s">
        <v>1</v>
      </c>
      <c r="N1081" s="213" t="s">
        <v>42</v>
      </c>
      <c r="O1081" s="87"/>
      <c r="P1081" s="214">
        <f>O1081*H1081</f>
        <v>0</v>
      </c>
      <c r="Q1081" s="214">
        <v>0</v>
      </c>
      <c r="R1081" s="214">
        <f>Q1081*H1081</f>
        <v>0</v>
      </c>
      <c r="S1081" s="214">
        <v>0</v>
      </c>
      <c r="T1081" s="215">
        <f>S1081*H1081</f>
        <v>0</v>
      </c>
      <c r="U1081" s="34"/>
      <c r="V1081" s="34"/>
      <c r="W1081" s="34"/>
      <c r="X1081" s="34"/>
      <c r="Y1081" s="34"/>
      <c r="Z1081" s="34"/>
      <c r="AA1081" s="34"/>
      <c r="AB1081" s="34"/>
      <c r="AC1081" s="34"/>
      <c r="AD1081" s="34"/>
      <c r="AE1081" s="34"/>
      <c r="AR1081" s="216" t="s">
        <v>135</v>
      </c>
      <c r="AT1081" s="216" t="s">
        <v>131</v>
      </c>
      <c r="AU1081" s="216" t="s">
        <v>85</v>
      </c>
      <c r="AY1081" s="13" t="s">
        <v>130</v>
      </c>
      <c r="BE1081" s="217">
        <f>IF(N1081="základní",J1081,0)</f>
        <v>0</v>
      </c>
      <c r="BF1081" s="217">
        <f>IF(N1081="snížená",J1081,0)</f>
        <v>0</v>
      </c>
      <c r="BG1081" s="217">
        <f>IF(N1081="zákl. přenesená",J1081,0)</f>
        <v>0</v>
      </c>
      <c r="BH1081" s="217">
        <f>IF(N1081="sníž. přenesená",J1081,0)</f>
        <v>0</v>
      </c>
      <c r="BI1081" s="217">
        <f>IF(N1081="nulová",J1081,0)</f>
        <v>0</v>
      </c>
      <c r="BJ1081" s="13" t="s">
        <v>85</v>
      </c>
      <c r="BK1081" s="217">
        <f>ROUND(I1081*H1081,2)</f>
        <v>0</v>
      </c>
      <c r="BL1081" s="13" t="s">
        <v>136</v>
      </c>
      <c r="BM1081" s="216" t="s">
        <v>2231</v>
      </c>
    </row>
    <row r="1082" s="2" customFormat="1">
      <c r="A1082" s="34"/>
      <c r="B1082" s="35"/>
      <c r="C1082" s="36"/>
      <c r="D1082" s="218" t="s">
        <v>137</v>
      </c>
      <c r="E1082" s="36"/>
      <c r="F1082" s="219" t="s">
        <v>2232</v>
      </c>
      <c r="G1082" s="36"/>
      <c r="H1082" s="36"/>
      <c r="I1082" s="220"/>
      <c r="J1082" s="36"/>
      <c r="K1082" s="36"/>
      <c r="L1082" s="40"/>
      <c r="M1082" s="221"/>
      <c r="N1082" s="222"/>
      <c r="O1082" s="87"/>
      <c r="P1082" s="87"/>
      <c r="Q1082" s="87"/>
      <c r="R1082" s="87"/>
      <c r="S1082" s="87"/>
      <c r="T1082" s="88"/>
      <c r="U1082" s="34"/>
      <c r="V1082" s="34"/>
      <c r="W1082" s="34"/>
      <c r="X1082" s="34"/>
      <c r="Y1082" s="34"/>
      <c r="Z1082" s="34"/>
      <c r="AA1082" s="34"/>
      <c r="AB1082" s="34"/>
      <c r="AC1082" s="34"/>
      <c r="AD1082" s="34"/>
      <c r="AE1082" s="34"/>
      <c r="AT1082" s="13" t="s">
        <v>137</v>
      </c>
      <c r="AU1082" s="13" t="s">
        <v>85</v>
      </c>
    </row>
    <row r="1083" s="2" customFormat="1" ht="16.5" customHeight="1">
      <c r="A1083" s="34"/>
      <c r="B1083" s="35"/>
      <c r="C1083" s="203" t="s">
        <v>2233</v>
      </c>
      <c r="D1083" s="203" t="s">
        <v>131</v>
      </c>
      <c r="E1083" s="204" t="s">
        <v>2234</v>
      </c>
      <c r="F1083" s="205" t="s">
        <v>2235</v>
      </c>
      <c r="G1083" s="206" t="s">
        <v>134</v>
      </c>
      <c r="H1083" s="207">
        <v>5</v>
      </c>
      <c r="I1083" s="208"/>
      <c r="J1083" s="209">
        <f>ROUND(I1083*H1083,2)</f>
        <v>0</v>
      </c>
      <c r="K1083" s="210"/>
      <c r="L1083" s="211"/>
      <c r="M1083" s="212" t="s">
        <v>1</v>
      </c>
      <c r="N1083" s="213" t="s">
        <v>42</v>
      </c>
      <c r="O1083" s="87"/>
      <c r="P1083" s="214">
        <f>O1083*H1083</f>
        <v>0</v>
      </c>
      <c r="Q1083" s="214">
        <v>0</v>
      </c>
      <c r="R1083" s="214">
        <f>Q1083*H1083</f>
        <v>0</v>
      </c>
      <c r="S1083" s="214">
        <v>0</v>
      </c>
      <c r="T1083" s="215">
        <f>S1083*H1083</f>
        <v>0</v>
      </c>
      <c r="U1083" s="34"/>
      <c r="V1083" s="34"/>
      <c r="W1083" s="34"/>
      <c r="X1083" s="34"/>
      <c r="Y1083" s="34"/>
      <c r="Z1083" s="34"/>
      <c r="AA1083" s="34"/>
      <c r="AB1083" s="34"/>
      <c r="AC1083" s="34"/>
      <c r="AD1083" s="34"/>
      <c r="AE1083" s="34"/>
      <c r="AR1083" s="216" t="s">
        <v>135</v>
      </c>
      <c r="AT1083" s="216" t="s">
        <v>131</v>
      </c>
      <c r="AU1083" s="216" t="s">
        <v>85</v>
      </c>
      <c r="AY1083" s="13" t="s">
        <v>130</v>
      </c>
      <c r="BE1083" s="217">
        <f>IF(N1083="základní",J1083,0)</f>
        <v>0</v>
      </c>
      <c r="BF1083" s="217">
        <f>IF(N1083="snížená",J1083,0)</f>
        <v>0</v>
      </c>
      <c r="BG1083" s="217">
        <f>IF(N1083="zákl. přenesená",J1083,0)</f>
        <v>0</v>
      </c>
      <c r="BH1083" s="217">
        <f>IF(N1083="sníž. přenesená",J1083,0)</f>
        <v>0</v>
      </c>
      <c r="BI1083" s="217">
        <f>IF(N1083="nulová",J1083,0)</f>
        <v>0</v>
      </c>
      <c r="BJ1083" s="13" t="s">
        <v>85</v>
      </c>
      <c r="BK1083" s="217">
        <f>ROUND(I1083*H1083,2)</f>
        <v>0</v>
      </c>
      <c r="BL1083" s="13" t="s">
        <v>136</v>
      </c>
      <c r="BM1083" s="216" t="s">
        <v>2236</v>
      </c>
    </row>
    <row r="1084" s="2" customFormat="1">
      <c r="A1084" s="34"/>
      <c r="B1084" s="35"/>
      <c r="C1084" s="36"/>
      <c r="D1084" s="218" t="s">
        <v>137</v>
      </c>
      <c r="E1084" s="36"/>
      <c r="F1084" s="219" t="s">
        <v>2237</v>
      </c>
      <c r="G1084" s="36"/>
      <c r="H1084" s="36"/>
      <c r="I1084" s="220"/>
      <c r="J1084" s="36"/>
      <c r="K1084" s="36"/>
      <c r="L1084" s="40"/>
      <c r="M1084" s="221"/>
      <c r="N1084" s="222"/>
      <c r="O1084" s="87"/>
      <c r="P1084" s="87"/>
      <c r="Q1084" s="87"/>
      <c r="R1084" s="87"/>
      <c r="S1084" s="87"/>
      <c r="T1084" s="88"/>
      <c r="U1084" s="34"/>
      <c r="V1084" s="34"/>
      <c r="W1084" s="34"/>
      <c r="X1084" s="34"/>
      <c r="Y1084" s="34"/>
      <c r="Z1084" s="34"/>
      <c r="AA1084" s="34"/>
      <c r="AB1084" s="34"/>
      <c r="AC1084" s="34"/>
      <c r="AD1084" s="34"/>
      <c r="AE1084" s="34"/>
      <c r="AT1084" s="13" t="s">
        <v>137</v>
      </c>
      <c r="AU1084" s="13" t="s">
        <v>85</v>
      </c>
    </row>
    <row r="1085" s="2" customFormat="1" ht="16.5" customHeight="1">
      <c r="A1085" s="34"/>
      <c r="B1085" s="35"/>
      <c r="C1085" s="203" t="s">
        <v>1148</v>
      </c>
      <c r="D1085" s="203" t="s">
        <v>131</v>
      </c>
      <c r="E1085" s="204" t="s">
        <v>2238</v>
      </c>
      <c r="F1085" s="205" t="s">
        <v>2239</v>
      </c>
      <c r="G1085" s="206" t="s">
        <v>134</v>
      </c>
      <c r="H1085" s="207">
        <v>5</v>
      </c>
      <c r="I1085" s="208"/>
      <c r="J1085" s="209">
        <f>ROUND(I1085*H1085,2)</f>
        <v>0</v>
      </c>
      <c r="K1085" s="210"/>
      <c r="L1085" s="211"/>
      <c r="M1085" s="212" t="s">
        <v>1</v>
      </c>
      <c r="N1085" s="213" t="s">
        <v>42</v>
      </c>
      <c r="O1085" s="87"/>
      <c r="P1085" s="214">
        <f>O1085*H1085</f>
        <v>0</v>
      </c>
      <c r="Q1085" s="214">
        <v>0</v>
      </c>
      <c r="R1085" s="214">
        <f>Q1085*H1085</f>
        <v>0</v>
      </c>
      <c r="S1085" s="214">
        <v>0</v>
      </c>
      <c r="T1085" s="215">
        <f>S1085*H1085</f>
        <v>0</v>
      </c>
      <c r="U1085" s="34"/>
      <c r="V1085" s="34"/>
      <c r="W1085" s="34"/>
      <c r="X1085" s="34"/>
      <c r="Y1085" s="34"/>
      <c r="Z1085" s="34"/>
      <c r="AA1085" s="34"/>
      <c r="AB1085" s="34"/>
      <c r="AC1085" s="34"/>
      <c r="AD1085" s="34"/>
      <c r="AE1085" s="34"/>
      <c r="AR1085" s="216" t="s">
        <v>135</v>
      </c>
      <c r="AT1085" s="216" t="s">
        <v>131</v>
      </c>
      <c r="AU1085" s="216" t="s">
        <v>85</v>
      </c>
      <c r="AY1085" s="13" t="s">
        <v>130</v>
      </c>
      <c r="BE1085" s="217">
        <f>IF(N1085="základní",J1085,0)</f>
        <v>0</v>
      </c>
      <c r="BF1085" s="217">
        <f>IF(N1085="snížená",J1085,0)</f>
        <v>0</v>
      </c>
      <c r="BG1085" s="217">
        <f>IF(N1085="zákl. přenesená",J1085,0)</f>
        <v>0</v>
      </c>
      <c r="BH1085" s="217">
        <f>IF(N1085="sníž. přenesená",J1085,0)</f>
        <v>0</v>
      </c>
      <c r="BI1085" s="217">
        <f>IF(N1085="nulová",J1085,0)</f>
        <v>0</v>
      </c>
      <c r="BJ1085" s="13" t="s">
        <v>85</v>
      </c>
      <c r="BK1085" s="217">
        <f>ROUND(I1085*H1085,2)</f>
        <v>0</v>
      </c>
      <c r="BL1085" s="13" t="s">
        <v>136</v>
      </c>
      <c r="BM1085" s="216" t="s">
        <v>2240</v>
      </c>
    </row>
    <row r="1086" s="2" customFormat="1">
      <c r="A1086" s="34"/>
      <c r="B1086" s="35"/>
      <c r="C1086" s="36"/>
      <c r="D1086" s="218" t="s">
        <v>137</v>
      </c>
      <c r="E1086" s="36"/>
      <c r="F1086" s="219" t="s">
        <v>2241</v>
      </c>
      <c r="G1086" s="36"/>
      <c r="H1086" s="36"/>
      <c r="I1086" s="220"/>
      <c r="J1086" s="36"/>
      <c r="K1086" s="36"/>
      <c r="L1086" s="40"/>
      <c r="M1086" s="221"/>
      <c r="N1086" s="222"/>
      <c r="O1086" s="87"/>
      <c r="P1086" s="87"/>
      <c r="Q1086" s="87"/>
      <c r="R1086" s="87"/>
      <c r="S1086" s="87"/>
      <c r="T1086" s="88"/>
      <c r="U1086" s="34"/>
      <c r="V1086" s="34"/>
      <c r="W1086" s="34"/>
      <c r="X1086" s="34"/>
      <c r="Y1086" s="34"/>
      <c r="Z1086" s="34"/>
      <c r="AA1086" s="34"/>
      <c r="AB1086" s="34"/>
      <c r="AC1086" s="34"/>
      <c r="AD1086" s="34"/>
      <c r="AE1086" s="34"/>
      <c r="AT1086" s="13" t="s">
        <v>137</v>
      </c>
      <c r="AU1086" s="13" t="s">
        <v>85</v>
      </c>
    </row>
    <row r="1087" s="2" customFormat="1" ht="16.5" customHeight="1">
      <c r="A1087" s="34"/>
      <c r="B1087" s="35"/>
      <c r="C1087" s="203" t="s">
        <v>2242</v>
      </c>
      <c r="D1087" s="203" t="s">
        <v>131</v>
      </c>
      <c r="E1087" s="204" t="s">
        <v>2243</v>
      </c>
      <c r="F1087" s="205" t="s">
        <v>2244</v>
      </c>
      <c r="G1087" s="206" t="s">
        <v>134</v>
      </c>
      <c r="H1087" s="207">
        <v>5</v>
      </c>
      <c r="I1087" s="208"/>
      <c r="J1087" s="209">
        <f>ROUND(I1087*H1087,2)</f>
        <v>0</v>
      </c>
      <c r="K1087" s="210"/>
      <c r="L1087" s="211"/>
      <c r="M1087" s="212" t="s">
        <v>1</v>
      </c>
      <c r="N1087" s="213" t="s">
        <v>42</v>
      </c>
      <c r="O1087" s="87"/>
      <c r="P1087" s="214">
        <f>O1087*H1087</f>
        <v>0</v>
      </c>
      <c r="Q1087" s="214">
        <v>0</v>
      </c>
      <c r="R1087" s="214">
        <f>Q1087*H1087</f>
        <v>0</v>
      </c>
      <c r="S1087" s="214">
        <v>0</v>
      </c>
      <c r="T1087" s="215">
        <f>S1087*H1087</f>
        <v>0</v>
      </c>
      <c r="U1087" s="34"/>
      <c r="V1087" s="34"/>
      <c r="W1087" s="34"/>
      <c r="X1087" s="34"/>
      <c r="Y1087" s="34"/>
      <c r="Z1087" s="34"/>
      <c r="AA1087" s="34"/>
      <c r="AB1087" s="34"/>
      <c r="AC1087" s="34"/>
      <c r="AD1087" s="34"/>
      <c r="AE1087" s="34"/>
      <c r="AR1087" s="216" t="s">
        <v>135</v>
      </c>
      <c r="AT1087" s="216" t="s">
        <v>131</v>
      </c>
      <c r="AU1087" s="216" t="s">
        <v>85</v>
      </c>
      <c r="AY1087" s="13" t="s">
        <v>130</v>
      </c>
      <c r="BE1087" s="217">
        <f>IF(N1087="základní",J1087,0)</f>
        <v>0</v>
      </c>
      <c r="BF1087" s="217">
        <f>IF(N1087="snížená",J1087,0)</f>
        <v>0</v>
      </c>
      <c r="BG1087" s="217">
        <f>IF(N1087="zákl. přenesená",J1087,0)</f>
        <v>0</v>
      </c>
      <c r="BH1087" s="217">
        <f>IF(N1087="sníž. přenesená",J1087,0)</f>
        <v>0</v>
      </c>
      <c r="BI1087" s="217">
        <f>IF(N1087="nulová",J1087,0)</f>
        <v>0</v>
      </c>
      <c r="BJ1087" s="13" t="s">
        <v>85</v>
      </c>
      <c r="BK1087" s="217">
        <f>ROUND(I1087*H1087,2)</f>
        <v>0</v>
      </c>
      <c r="BL1087" s="13" t="s">
        <v>136</v>
      </c>
      <c r="BM1087" s="216" t="s">
        <v>2245</v>
      </c>
    </row>
    <row r="1088" s="2" customFormat="1">
      <c r="A1088" s="34"/>
      <c r="B1088" s="35"/>
      <c r="C1088" s="36"/>
      <c r="D1088" s="218" t="s">
        <v>137</v>
      </c>
      <c r="E1088" s="36"/>
      <c r="F1088" s="219" t="s">
        <v>2246</v>
      </c>
      <c r="G1088" s="36"/>
      <c r="H1088" s="36"/>
      <c r="I1088" s="220"/>
      <c r="J1088" s="36"/>
      <c r="K1088" s="36"/>
      <c r="L1088" s="40"/>
      <c r="M1088" s="221"/>
      <c r="N1088" s="222"/>
      <c r="O1088" s="87"/>
      <c r="P1088" s="87"/>
      <c r="Q1088" s="87"/>
      <c r="R1088" s="87"/>
      <c r="S1088" s="87"/>
      <c r="T1088" s="88"/>
      <c r="U1088" s="34"/>
      <c r="V1088" s="34"/>
      <c r="W1088" s="34"/>
      <c r="X1088" s="34"/>
      <c r="Y1088" s="34"/>
      <c r="Z1088" s="34"/>
      <c r="AA1088" s="34"/>
      <c r="AB1088" s="34"/>
      <c r="AC1088" s="34"/>
      <c r="AD1088" s="34"/>
      <c r="AE1088" s="34"/>
      <c r="AT1088" s="13" t="s">
        <v>137</v>
      </c>
      <c r="AU1088" s="13" t="s">
        <v>85</v>
      </c>
    </row>
    <row r="1089" s="2" customFormat="1" ht="24.15" customHeight="1">
      <c r="A1089" s="34"/>
      <c r="B1089" s="35"/>
      <c r="C1089" s="203" t="s">
        <v>1153</v>
      </c>
      <c r="D1089" s="203" t="s">
        <v>131</v>
      </c>
      <c r="E1089" s="204" t="s">
        <v>2247</v>
      </c>
      <c r="F1089" s="205" t="s">
        <v>2248</v>
      </c>
      <c r="G1089" s="206" t="s">
        <v>134</v>
      </c>
      <c r="H1089" s="207">
        <v>2</v>
      </c>
      <c r="I1089" s="208"/>
      <c r="J1089" s="209">
        <f>ROUND(I1089*H1089,2)</f>
        <v>0</v>
      </c>
      <c r="K1089" s="210"/>
      <c r="L1089" s="211"/>
      <c r="M1089" s="212" t="s">
        <v>1</v>
      </c>
      <c r="N1089" s="213" t="s">
        <v>42</v>
      </c>
      <c r="O1089" s="87"/>
      <c r="P1089" s="214">
        <f>O1089*H1089</f>
        <v>0</v>
      </c>
      <c r="Q1089" s="214">
        <v>0</v>
      </c>
      <c r="R1089" s="214">
        <f>Q1089*H1089</f>
        <v>0</v>
      </c>
      <c r="S1089" s="214">
        <v>0</v>
      </c>
      <c r="T1089" s="215">
        <f>S1089*H1089</f>
        <v>0</v>
      </c>
      <c r="U1089" s="34"/>
      <c r="V1089" s="34"/>
      <c r="W1089" s="34"/>
      <c r="X1089" s="34"/>
      <c r="Y1089" s="34"/>
      <c r="Z1089" s="34"/>
      <c r="AA1089" s="34"/>
      <c r="AB1089" s="34"/>
      <c r="AC1089" s="34"/>
      <c r="AD1089" s="34"/>
      <c r="AE1089" s="34"/>
      <c r="AR1089" s="216" t="s">
        <v>135</v>
      </c>
      <c r="AT1089" s="216" t="s">
        <v>131</v>
      </c>
      <c r="AU1089" s="216" t="s">
        <v>85</v>
      </c>
      <c r="AY1089" s="13" t="s">
        <v>130</v>
      </c>
      <c r="BE1089" s="217">
        <f>IF(N1089="základní",J1089,0)</f>
        <v>0</v>
      </c>
      <c r="BF1089" s="217">
        <f>IF(N1089="snížená",J1089,0)</f>
        <v>0</v>
      </c>
      <c r="BG1089" s="217">
        <f>IF(N1089="zákl. přenesená",J1089,0)</f>
        <v>0</v>
      </c>
      <c r="BH1089" s="217">
        <f>IF(N1089="sníž. přenesená",J1089,0)</f>
        <v>0</v>
      </c>
      <c r="BI1089" s="217">
        <f>IF(N1089="nulová",J1089,0)</f>
        <v>0</v>
      </c>
      <c r="BJ1089" s="13" t="s">
        <v>85</v>
      </c>
      <c r="BK1089" s="217">
        <f>ROUND(I1089*H1089,2)</f>
        <v>0</v>
      </c>
      <c r="BL1089" s="13" t="s">
        <v>136</v>
      </c>
      <c r="BM1089" s="216" t="s">
        <v>2249</v>
      </c>
    </row>
    <row r="1090" s="2" customFormat="1">
      <c r="A1090" s="34"/>
      <c r="B1090" s="35"/>
      <c r="C1090" s="36"/>
      <c r="D1090" s="218" t="s">
        <v>137</v>
      </c>
      <c r="E1090" s="36"/>
      <c r="F1090" s="219" t="s">
        <v>2250</v>
      </c>
      <c r="G1090" s="36"/>
      <c r="H1090" s="36"/>
      <c r="I1090" s="220"/>
      <c r="J1090" s="36"/>
      <c r="K1090" s="36"/>
      <c r="L1090" s="40"/>
      <c r="M1090" s="221"/>
      <c r="N1090" s="222"/>
      <c r="O1090" s="87"/>
      <c r="P1090" s="87"/>
      <c r="Q1090" s="87"/>
      <c r="R1090" s="87"/>
      <c r="S1090" s="87"/>
      <c r="T1090" s="88"/>
      <c r="U1090" s="34"/>
      <c r="V1090" s="34"/>
      <c r="W1090" s="34"/>
      <c r="X1090" s="34"/>
      <c r="Y1090" s="34"/>
      <c r="Z1090" s="34"/>
      <c r="AA1090" s="34"/>
      <c r="AB1090" s="34"/>
      <c r="AC1090" s="34"/>
      <c r="AD1090" s="34"/>
      <c r="AE1090" s="34"/>
      <c r="AT1090" s="13" t="s">
        <v>137</v>
      </c>
      <c r="AU1090" s="13" t="s">
        <v>85</v>
      </c>
    </row>
    <row r="1091" s="2" customFormat="1" ht="24.15" customHeight="1">
      <c r="A1091" s="34"/>
      <c r="B1091" s="35"/>
      <c r="C1091" s="203" t="s">
        <v>2251</v>
      </c>
      <c r="D1091" s="203" t="s">
        <v>131</v>
      </c>
      <c r="E1091" s="204" t="s">
        <v>2252</v>
      </c>
      <c r="F1091" s="205" t="s">
        <v>2248</v>
      </c>
      <c r="G1091" s="206" t="s">
        <v>134</v>
      </c>
      <c r="H1091" s="207">
        <v>2</v>
      </c>
      <c r="I1091" s="208"/>
      <c r="J1091" s="209">
        <f>ROUND(I1091*H1091,2)</f>
        <v>0</v>
      </c>
      <c r="K1091" s="210"/>
      <c r="L1091" s="211"/>
      <c r="M1091" s="212" t="s">
        <v>1</v>
      </c>
      <c r="N1091" s="213" t="s">
        <v>42</v>
      </c>
      <c r="O1091" s="87"/>
      <c r="P1091" s="214">
        <f>O1091*H1091</f>
        <v>0</v>
      </c>
      <c r="Q1091" s="214">
        <v>0</v>
      </c>
      <c r="R1091" s="214">
        <f>Q1091*H1091</f>
        <v>0</v>
      </c>
      <c r="S1091" s="214">
        <v>0</v>
      </c>
      <c r="T1091" s="215">
        <f>S1091*H1091</f>
        <v>0</v>
      </c>
      <c r="U1091" s="34"/>
      <c r="V1091" s="34"/>
      <c r="W1091" s="34"/>
      <c r="X1091" s="34"/>
      <c r="Y1091" s="34"/>
      <c r="Z1091" s="34"/>
      <c r="AA1091" s="34"/>
      <c r="AB1091" s="34"/>
      <c r="AC1091" s="34"/>
      <c r="AD1091" s="34"/>
      <c r="AE1091" s="34"/>
      <c r="AR1091" s="216" t="s">
        <v>135</v>
      </c>
      <c r="AT1091" s="216" t="s">
        <v>131</v>
      </c>
      <c r="AU1091" s="216" t="s">
        <v>85</v>
      </c>
      <c r="AY1091" s="13" t="s">
        <v>130</v>
      </c>
      <c r="BE1091" s="217">
        <f>IF(N1091="základní",J1091,0)</f>
        <v>0</v>
      </c>
      <c r="BF1091" s="217">
        <f>IF(N1091="snížená",J1091,0)</f>
        <v>0</v>
      </c>
      <c r="BG1091" s="217">
        <f>IF(N1091="zákl. přenesená",J1091,0)</f>
        <v>0</v>
      </c>
      <c r="BH1091" s="217">
        <f>IF(N1091="sníž. přenesená",J1091,0)</f>
        <v>0</v>
      </c>
      <c r="BI1091" s="217">
        <f>IF(N1091="nulová",J1091,0)</f>
        <v>0</v>
      </c>
      <c r="BJ1091" s="13" t="s">
        <v>85</v>
      </c>
      <c r="BK1091" s="217">
        <f>ROUND(I1091*H1091,2)</f>
        <v>0</v>
      </c>
      <c r="BL1091" s="13" t="s">
        <v>136</v>
      </c>
      <c r="BM1091" s="216" t="s">
        <v>2253</v>
      </c>
    </row>
    <row r="1092" s="2" customFormat="1">
      <c r="A1092" s="34"/>
      <c r="B1092" s="35"/>
      <c r="C1092" s="36"/>
      <c r="D1092" s="218" t="s">
        <v>137</v>
      </c>
      <c r="E1092" s="36"/>
      <c r="F1092" s="219" t="s">
        <v>2254</v>
      </c>
      <c r="G1092" s="36"/>
      <c r="H1092" s="36"/>
      <c r="I1092" s="220"/>
      <c r="J1092" s="36"/>
      <c r="K1092" s="36"/>
      <c r="L1092" s="40"/>
      <c r="M1092" s="221"/>
      <c r="N1092" s="222"/>
      <c r="O1092" s="87"/>
      <c r="P1092" s="87"/>
      <c r="Q1092" s="87"/>
      <c r="R1092" s="87"/>
      <c r="S1092" s="87"/>
      <c r="T1092" s="88"/>
      <c r="U1092" s="34"/>
      <c r="V1092" s="34"/>
      <c r="W1092" s="34"/>
      <c r="X1092" s="34"/>
      <c r="Y1092" s="34"/>
      <c r="Z1092" s="34"/>
      <c r="AA1092" s="34"/>
      <c r="AB1092" s="34"/>
      <c r="AC1092" s="34"/>
      <c r="AD1092" s="34"/>
      <c r="AE1092" s="34"/>
      <c r="AT1092" s="13" t="s">
        <v>137</v>
      </c>
      <c r="AU1092" s="13" t="s">
        <v>85</v>
      </c>
    </row>
    <row r="1093" s="2" customFormat="1" ht="24.15" customHeight="1">
      <c r="A1093" s="34"/>
      <c r="B1093" s="35"/>
      <c r="C1093" s="203" t="s">
        <v>1157</v>
      </c>
      <c r="D1093" s="203" t="s">
        <v>131</v>
      </c>
      <c r="E1093" s="204" t="s">
        <v>2255</v>
      </c>
      <c r="F1093" s="205" t="s">
        <v>2256</v>
      </c>
      <c r="G1093" s="206" t="s">
        <v>134</v>
      </c>
      <c r="H1093" s="207">
        <v>2</v>
      </c>
      <c r="I1093" s="208"/>
      <c r="J1093" s="209">
        <f>ROUND(I1093*H1093,2)</f>
        <v>0</v>
      </c>
      <c r="K1093" s="210"/>
      <c r="L1093" s="211"/>
      <c r="M1093" s="212" t="s">
        <v>1</v>
      </c>
      <c r="N1093" s="213" t="s">
        <v>42</v>
      </c>
      <c r="O1093" s="87"/>
      <c r="P1093" s="214">
        <f>O1093*H1093</f>
        <v>0</v>
      </c>
      <c r="Q1093" s="214">
        <v>0</v>
      </c>
      <c r="R1093" s="214">
        <f>Q1093*H1093</f>
        <v>0</v>
      </c>
      <c r="S1093" s="214">
        <v>0</v>
      </c>
      <c r="T1093" s="215">
        <f>S1093*H1093</f>
        <v>0</v>
      </c>
      <c r="U1093" s="34"/>
      <c r="V1093" s="34"/>
      <c r="W1093" s="34"/>
      <c r="X1093" s="34"/>
      <c r="Y1093" s="34"/>
      <c r="Z1093" s="34"/>
      <c r="AA1093" s="34"/>
      <c r="AB1093" s="34"/>
      <c r="AC1093" s="34"/>
      <c r="AD1093" s="34"/>
      <c r="AE1093" s="34"/>
      <c r="AR1093" s="216" t="s">
        <v>135</v>
      </c>
      <c r="AT1093" s="216" t="s">
        <v>131</v>
      </c>
      <c r="AU1093" s="216" t="s">
        <v>85</v>
      </c>
      <c r="AY1093" s="13" t="s">
        <v>130</v>
      </c>
      <c r="BE1093" s="217">
        <f>IF(N1093="základní",J1093,0)</f>
        <v>0</v>
      </c>
      <c r="BF1093" s="217">
        <f>IF(N1093="snížená",J1093,0)</f>
        <v>0</v>
      </c>
      <c r="BG1093" s="217">
        <f>IF(N1093="zákl. přenesená",J1093,0)</f>
        <v>0</v>
      </c>
      <c r="BH1093" s="217">
        <f>IF(N1093="sníž. přenesená",J1093,0)</f>
        <v>0</v>
      </c>
      <c r="BI1093" s="217">
        <f>IF(N1093="nulová",J1093,0)</f>
        <v>0</v>
      </c>
      <c r="BJ1093" s="13" t="s">
        <v>85</v>
      </c>
      <c r="BK1093" s="217">
        <f>ROUND(I1093*H1093,2)</f>
        <v>0</v>
      </c>
      <c r="BL1093" s="13" t="s">
        <v>136</v>
      </c>
      <c r="BM1093" s="216" t="s">
        <v>2257</v>
      </c>
    </row>
    <row r="1094" s="2" customFormat="1">
      <c r="A1094" s="34"/>
      <c r="B1094" s="35"/>
      <c r="C1094" s="36"/>
      <c r="D1094" s="218" t="s">
        <v>137</v>
      </c>
      <c r="E1094" s="36"/>
      <c r="F1094" s="219" t="s">
        <v>2258</v>
      </c>
      <c r="G1094" s="36"/>
      <c r="H1094" s="36"/>
      <c r="I1094" s="220"/>
      <c r="J1094" s="36"/>
      <c r="K1094" s="36"/>
      <c r="L1094" s="40"/>
      <c r="M1094" s="221"/>
      <c r="N1094" s="222"/>
      <c r="O1094" s="87"/>
      <c r="P1094" s="87"/>
      <c r="Q1094" s="87"/>
      <c r="R1094" s="87"/>
      <c r="S1094" s="87"/>
      <c r="T1094" s="88"/>
      <c r="U1094" s="34"/>
      <c r="V1094" s="34"/>
      <c r="W1094" s="34"/>
      <c r="X1094" s="34"/>
      <c r="Y1094" s="34"/>
      <c r="Z1094" s="34"/>
      <c r="AA1094" s="34"/>
      <c r="AB1094" s="34"/>
      <c r="AC1094" s="34"/>
      <c r="AD1094" s="34"/>
      <c r="AE1094" s="34"/>
      <c r="AT1094" s="13" t="s">
        <v>137</v>
      </c>
      <c r="AU1094" s="13" t="s">
        <v>85</v>
      </c>
    </row>
    <row r="1095" s="2" customFormat="1" ht="24.15" customHeight="1">
      <c r="A1095" s="34"/>
      <c r="B1095" s="35"/>
      <c r="C1095" s="203" t="s">
        <v>2259</v>
      </c>
      <c r="D1095" s="203" t="s">
        <v>131</v>
      </c>
      <c r="E1095" s="204" t="s">
        <v>2260</v>
      </c>
      <c r="F1095" s="205" t="s">
        <v>2261</v>
      </c>
      <c r="G1095" s="206" t="s">
        <v>134</v>
      </c>
      <c r="H1095" s="207">
        <v>2</v>
      </c>
      <c r="I1095" s="208"/>
      <c r="J1095" s="209">
        <f>ROUND(I1095*H1095,2)</f>
        <v>0</v>
      </c>
      <c r="K1095" s="210"/>
      <c r="L1095" s="211"/>
      <c r="M1095" s="212" t="s">
        <v>1</v>
      </c>
      <c r="N1095" s="213" t="s">
        <v>42</v>
      </c>
      <c r="O1095" s="87"/>
      <c r="P1095" s="214">
        <f>O1095*H1095</f>
        <v>0</v>
      </c>
      <c r="Q1095" s="214">
        <v>0</v>
      </c>
      <c r="R1095" s="214">
        <f>Q1095*H1095</f>
        <v>0</v>
      </c>
      <c r="S1095" s="214">
        <v>0</v>
      </c>
      <c r="T1095" s="215">
        <f>S1095*H1095</f>
        <v>0</v>
      </c>
      <c r="U1095" s="34"/>
      <c r="V1095" s="34"/>
      <c r="W1095" s="34"/>
      <c r="X1095" s="34"/>
      <c r="Y1095" s="34"/>
      <c r="Z1095" s="34"/>
      <c r="AA1095" s="34"/>
      <c r="AB1095" s="34"/>
      <c r="AC1095" s="34"/>
      <c r="AD1095" s="34"/>
      <c r="AE1095" s="34"/>
      <c r="AR1095" s="216" t="s">
        <v>135</v>
      </c>
      <c r="AT1095" s="216" t="s">
        <v>131</v>
      </c>
      <c r="AU1095" s="216" t="s">
        <v>85</v>
      </c>
      <c r="AY1095" s="13" t="s">
        <v>130</v>
      </c>
      <c r="BE1095" s="217">
        <f>IF(N1095="základní",J1095,0)</f>
        <v>0</v>
      </c>
      <c r="BF1095" s="217">
        <f>IF(N1095="snížená",J1095,0)</f>
        <v>0</v>
      </c>
      <c r="BG1095" s="217">
        <f>IF(N1095="zákl. přenesená",J1095,0)</f>
        <v>0</v>
      </c>
      <c r="BH1095" s="217">
        <f>IF(N1095="sníž. přenesená",J1095,0)</f>
        <v>0</v>
      </c>
      <c r="BI1095" s="217">
        <f>IF(N1095="nulová",J1095,0)</f>
        <v>0</v>
      </c>
      <c r="BJ1095" s="13" t="s">
        <v>85</v>
      </c>
      <c r="BK1095" s="217">
        <f>ROUND(I1095*H1095,2)</f>
        <v>0</v>
      </c>
      <c r="BL1095" s="13" t="s">
        <v>136</v>
      </c>
      <c r="BM1095" s="216" t="s">
        <v>2262</v>
      </c>
    </row>
    <row r="1096" s="2" customFormat="1">
      <c r="A1096" s="34"/>
      <c r="B1096" s="35"/>
      <c r="C1096" s="36"/>
      <c r="D1096" s="218" t="s">
        <v>137</v>
      </c>
      <c r="E1096" s="36"/>
      <c r="F1096" s="219" t="s">
        <v>2263</v>
      </c>
      <c r="G1096" s="36"/>
      <c r="H1096" s="36"/>
      <c r="I1096" s="220"/>
      <c r="J1096" s="36"/>
      <c r="K1096" s="36"/>
      <c r="L1096" s="40"/>
      <c r="M1096" s="221"/>
      <c r="N1096" s="222"/>
      <c r="O1096" s="87"/>
      <c r="P1096" s="87"/>
      <c r="Q1096" s="87"/>
      <c r="R1096" s="87"/>
      <c r="S1096" s="87"/>
      <c r="T1096" s="88"/>
      <c r="U1096" s="34"/>
      <c r="V1096" s="34"/>
      <c r="W1096" s="34"/>
      <c r="X1096" s="34"/>
      <c r="Y1096" s="34"/>
      <c r="Z1096" s="34"/>
      <c r="AA1096" s="34"/>
      <c r="AB1096" s="34"/>
      <c r="AC1096" s="34"/>
      <c r="AD1096" s="34"/>
      <c r="AE1096" s="34"/>
      <c r="AT1096" s="13" t="s">
        <v>137</v>
      </c>
      <c r="AU1096" s="13" t="s">
        <v>85</v>
      </c>
    </row>
    <row r="1097" s="2" customFormat="1" ht="24.15" customHeight="1">
      <c r="A1097" s="34"/>
      <c r="B1097" s="35"/>
      <c r="C1097" s="203" t="s">
        <v>1162</v>
      </c>
      <c r="D1097" s="203" t="s">
        <v>131</v>
      </c>
      <c r="E1097" s="204" t="s">
        <v>2264</v>
      </c>
      <c r="F1097" s="205" t="s">
        <v>2248</v>
      </c>
      <c r="G1097" s="206" t="s">
        <v>134</v>
      </c>
      <c r="H1097" s="207">
        <v>2</v>
      </c>
      <c r="I1097" s="208"/>
      <c r="J1097" s="209">
        <f>ROUND(I1097*H1097,2)</f>
        <v>0</v>
      </c>
      <c r="K1097" s="210"/>
      <c r="L1097" s="211"/>
      <c r="M1097" s="212" t="s">
        <v>1</v>
      </c>
      <c r="N1097" s="213" t="s">
        <v>42</v>
      </c>
      <c r="O1097" s="87"/>
      <c r="P1097" s="214">
        <f>O1097*H1097</f>
        <v>0</v>
      </c>
      <c r="Q1097" s="214">
        <v>0</v>
      </c>
      <c r="R1097" s="214">
        <f>Q1097*H1097</f>
        <v>0</v>
      </c>
      <c r="S1097" s="214">
        <v>0</v>
      </c>
      <c r="T1097" s="215">
        <f>S1097*H1097</f>
        <v>0</v>
      </c>
      <c r="U1097" s="34"/>
      <c r="V1097" s="34"/>
      <c r="W1097" s="34"/>
      <c r="X1097" s="34"/>
      <c r="Y1097" s="34"/>
      <c r="Z1097" s="34"/>
      <c r="AA1097" s="34"/>
      <c r="AB1097" s="34"/>
      <c r="AC1097" s="34"/>
      <c r="AD1097" s="34"/>
      <c r="AE1097" s="34"/>
      <c r="AR1097" s="216" t="s">
        <v>135</v>
      </c>
      <c r="AT1097" s="216" t="s">
        <v>131</v>
      </c>
      <c r="AU1097" s="216" t="s">
        <v>85</v>
      </c>
      <c r="AY1097" s="13" t="s">
        <v>130</v>
      </c>
      <c r="BE1097" s="217">
        <f>IF(N1097="základní",J1097,0)</f>
        <v>0</v>
      </c>
      <c r="BF1097" s="217">
        <f>IF(N1097="snížená",J1097,0)</f>
        <v>0</v>
      </c>
      <c r="BG1097" s="217">
        <f>IF(N1097="zákl. přenesená",J1097,0)</f>
        <v>0</v>
      </c>
      <c r="BH1097" s="217">
        <f>IF(N1097="sníž. přenesená",J1097,0)</f>
        <v>0</v>
      </c>
      <c r="BI1097" s="217">
        <f>IF(N1097="nulová",J1097,0)</f>
        <v>0</v>
      </c>
      <c r="BJ1097" s="13" t="s">
        <v>85</v>
      </c>
      <c r="BK1097" s="217">
        <f>ROUND(I1097*H1097,2)</f>
        <v>0</v>
      </c>
      <c r="BL1097" s="13" t="s">
        <v>136</v>
      </c>
      <c r="BM1097" s="216" t="s">
        <v>2265</v>
      </c>
    </row>
    <row r="1098" s="2" customFormat="1">
      <c r="A1098" s="34"/>
      <c r="B1098" s="35"/>
      <c r="C1098" s="36"/>
      <c r="D1098" s="218" t="s">
        <v>137</v>
      </c>
      <c r="E1098" s="36"/>
      <c r="F1098" s="219" t="s">
        <v>2266</v>
      </c>
      <c r="G1098" s="36"/>
      <c r="H1098" s="36"/>
      <c r="I1098" s="220"/>
      <c r="J1098" s="36"/>
      <c r="K1098" s="36"/>
      <c r="L1098" s="40"/>
      <c r="M1098" s="221"/>
      <c r="N1098" s="222"/>
      <c r="O1098" s="87"/>
      <c r="P1098" s="87"/>
      <c r="Q1098" s="87"/>
      <c r="R1098" s="87"/>
      <c r="S1098" s="87"/>
      <c r="T1098" s="88"/>
      <c r="U1098" s="34"/>
      <c r="V1098" s="34"/>
      <c r="W1098" s="34"/>
      <c r="X1098" s="34"/>
      <c r="Y1098" s="34"/>
      <c r="Z1098" s="34"/>
      <c r="AA1098" s="34"/>
      <c r="AB1098" s="34"/>
      <c r="AC1098" s="34"/>
      <c r="AD1098" s="34"/>
      <c r="AE1098" s="34"/>
      <c r="AT1098" s="13" t="s">
        <v>137</v>
      </c>
      <c r="AU1098" s="13" t="s">
        <v>85</v>
      </c>
    </row>
    <row r="1099" s="2" customFormat="1" ht="24.15" customHeight="1">
      <c r="A1099" s="34"/>
      <c r="B1099" s="35"/>
      <c r="C1099" s="203" t="s">
        <v>2267</v>
      </c>
      <c r="D1099" s="203" t="s">
        <v>131</v>
      </c>
      <c r="E1099" s="204" t="s">
        <v>2268</v>
      </c>
      <c r="F1099" s="205" t="s">
        <v>2269</v>
      </c>
      <c r="G1099" s="206" t="s">
        <v>134</v>
      </c>
      <c r="H1099" s="207">
        <v>2</v>
      </c>
      <c r="I1099" s="208"/>
      <c r="J1099" s="209">
        <f>ROUND(I1099*H1099,2)</f>
        <v>0</v>
      </c>
      <c r="K1099" s="210"/>
      <c r="L1099" s="211"/>
      <c r="M1099" s="212" t="s">
        <v>1</v>
      </c>
      <c r="N1099" s="213" t="s">
        <v>42</v>
      </c>
      <c r="O1099" s="87"/>
      <c r="P1099" s="214">
        <f>O1099*H1099</f>
        <v>0</v>
      </c>
      <c r="Q1099" s="214">
        <v>0</v>
      </c>
      <c r="R1099" s="214">
        <f>Q1099*H1099</f>
        <v>0</v>
      </c>
      <c r="S1099" s="214">
        <v>0</v>
      </c>
      <c r="T1099" s="215">
        <f>S1099*H1099</f>
        <v>0</v>
      </c>
      <c r="U1099" s="34"/>
      <c r="V1099" s="34"/>
      <c r="W1099" s="34"/>
      <c r="X1099" s="34"/>
      <c r="Y1099" s="34"/>
      <c r="Z1099" s="34"/>
      <c r="AA1099" s="34"/>
      <c r="AB1099" s="34"/>
      <c r="AC1099" s="34"/>
      <c r="AD1099" s="34"/>
      <c r="AE1099" s="34"/>
      <c r="AR1099" s="216" t="s">
        <v>135</v>
      </c>
      <c r="AT1099" s="216" t="s">
        <v>131</v>
      </c>
      <c r="AU1099" s="216" t="s">
        <v>85</v>
      </c>
      <c r="AY1099" s="13" t="s">
        <v>130</v>
      </c>
      <c r="BE1099" s="217">
        <f>IF(N1099="základní",J1099,0)</f>
        <v>0</v>
      </c>
      <c r="BF1099" s="217">
        <f>IF(N1099="snížená",J1099,0)</f>
        <v>0</v>
      </c>
      <c r="BG1099" s="217">
        <f>IF(N1099="zákl. přenesená",J1099,0)</f>
        <v>0</v>
      </c>
      <c r="BH1099" s="217">
        <f>IF(N1099="sníž. přenesená",J1099,0)</f>
        <v>0</v>
      </c>
      <c r="BI1099" s="217">
        <f>IF(N1099="nulová",J1099,0)</f>
        <v>0</v>
      </c>
      <c r="BJ1099" s="13" t="s">
        <v>85</v>
      </c>
      <c r="BK1099" s="217">
        <f>ROUND(I1099*H1099,2)</f>
        <v>0</v>
      </c>
      <c r="BL1099" s="13" t="s">
        <v>136</v>
      </c>
      <c r="BM1099" s="216" t="s">
        <v>2270</v>
      </c>
    </row>
    <row r="1100" s="2" customFormat="1">
      <c r="A1100" s="34"/>
      <c r="B1100" s="35"/>
      <c r="C1100" s="36"/>
      <c r="D1100" s="218" t="s">
        <v>137</v>
      </c>
      <c r="E1100" s="36"/>
      <c r="F1100" s="219" t="s">
        <v>2271</v>
      </c>
      <c r="G1100" s="36"/>
      <c r="H1100" s="36"/>
      <c r="I1100" s="220"/>
      <c r="J1100" s="36"/>
      <c r="K1100" s="36"/>
      <c r="L1100" s="40"/>
      <c r="M1100" s="221"/>
      <c r="N1100" s="222"/>
      <c r="O1100" s="87"/>
      <c r="P1100" s="87"/>
      <c r="Q1100" s="87"/>
      <c r="R1100" s="87"/>
      <c r="S1100" s="87"/>
      <c r="T1100" s="88"/>
      <c r="U1100" s="34"/>
      <c r="V1100" s="34"/>
      <c r="W1100" s="34"/>
      <c r="X1100" s="34"/>
      <c r="Y1100" s="34"/>
      <c r="Z1100" s="34"/>
      <c r="AA1100" s="34"/>
      <c r="AB1100" s="34"/>
      <c r="AC1100" s="34"/>
      <c r="AD1100" s="34"/>
      <c r="AE1100" s="34"/>
      <c r="AT1100" s="13" t="s">
        <v>137</v>
      </c>
      <c r="AU1100" s="13" t="s">
        <v>85</v>
      </c>
    </row>
    <row r="1101" s="2" customFormat="1" ht="16.5" customHeight="1">
      <c r="A1101" s="34"/>
      <c r="B1101" s="35"/>
      <c r="C1101" s="203" t="s">
        <v>1166</v>
      </c>
      <c r="D1101" s="203" t="s">
        <v>131</v>
      </c>
      <c r="E1101" s="204" t="s">
        <v>2272</v>
      </c>
      <c r="F1101" s="205" t="s">
        <v>2273</v>
      </c>
      <c r="G1101" s="206" t="s">
        <v>134</v>
      </c>
      <c r="H1101" s="207">
        <v>2</v>
      </c>
      <c r="I1101" s="208"/>
      <c r="J1101" s="209">
        <f>ROUND(I1101*H1101,2)</f>
        <v>0</v>
      </c>
      <c r="K1101" s="210"/>
      <c r="L1101" s="211"/>
      <c r="M1101" s="212" t="s">
        <v>1</v>
      </c>
      <c r="N1101" s="213" t="s">
        <v>42</v>
      </c>
      <c r="O1101" s="87"/>
      <c r="P1101" s="214">
        <f>O1101*H1101</f>
        <v>0</v>
      </c>
      <c r="Q1101" s="214">
        <v>0</v>
      </c>
      <c r="R1101" s="214">
        <f>Q1101*H1101</f>
        <v>0</v>
      </c>
      <c r="S1101" s="214">
        <v>0</v>
      </c>
      <c r="T1101" s="215">
        <f>S1101*H1101</f>
        <v>0</v>
      </c>
      <c r="U1101" s="34"/>
      <c r="V1101" s="34"/>
      <c r="W1101" s="34"/>
      <c r="X1101" s="34"/>
      <c r="Y1101" s="34"/>
      <c r="Z1101" s="34"/>
      <c r="AA1101" s="34"/>
      <c r="AB1101" s="34"/>
      <c r="AC1101" s="34"/>
      <c r="AD1101" s="34"/>
      <c r="AE1101" s="34"/>
      <c r="AR1101" s="216" t="s">
        <v>135</v>
      </c>
      <c r="AT1101" s="216" t="s">
        <v>131</v>
      </c>
      <c r="AU1101" s="216" t="s">
        <v>85</v>
      </c>
      <c r="AY1101" s="13" t="s">
        <v>130</v>
      </c>
      <c r="BE1101" s="217">
        <f>IF(N1101="základní",J1101,0)</f>
        <v>0</v>
      </c>
      <c r="BF1101" s="217">
        <f>IF(N1101="snížená",J1101,0)</f>
        <v>0</v>
      </c>
      <c r="BG1101" s="217">
        <f>IF(N1101="zákl. přenesená",J1101,0)</f>
        <v>0</v>
      </c>
      <c r="BH1101" s="217">
        <f>IF(N1101="sníž. přenesená",J1101,0)</f>
        <v>0</v>
      </c>
      <c r="BI1101" s="217">
        <f>IF(N1101="nulová",J1101,0)</f>
        <v>0</v>
      </c>
      <c r="BJ1101" s="13" t="s">
        <v>85</v>
      </c>
      <c r="BK1101" s="217">
        <f>ROUND(I1101*H1101,2)</f>
        <v>0</v>
      </c>
      <c r="BL1101" s="13" t="s">
        <v>136</v>
      </c>
      <c r="BM1101" s="216" t="s">
        <v>2274</v>
      </c>
    </row>
    <row r="1102" s="2" customFormat="1">
      <c r="A1102" s="34"/>
      <c r="B1102" s="35"/>
      <c r="C1102" s="36"/>
      <c r="D1102" s="218" t="s">
        <v>137</v>
      </c>
      <c r="E1102" s="36"/>
      <c r="F1102" s="219" t="s">
        <v>2275</v>
      </c>
      <c r="G1102" s="36"/>
      <c r="H1102" s="36"/>
      <c r="I1102" s="220"/>
      <c r="J1102" s="36"/>
      <c r="K1102" s="36"/>
      <c r="L1102" s="40"/>
      <c r="M1102" s="221"/>
      <c r="N1102" s="222"/>
      <c r="O1102" s="87"/>
      <c r="P1102" s="87"/>
      <c r="Q1102" s="87"/>
      <c r="R1102" s="87"/>
      <c r="S1102" s="87"/>
      <c r="T1102" s="88"/>
      <c r="U1102" s="34"/>
      <c r="V1102" s="34"/>
      <c r="W1102" s="34"/>
      <c r="X1102" s="34"/>
      <c r="Y1102" s="34"/>
      <c r="Z1102" s="34"/>
      <c r="AA1102" s="34"/>
      <c r="AB1102" s="34"/>
      <c r="AC1102" s="34"/>
      <c r="AD1102" s="34"/>
      <c r="AE1102" s="34"/>
      <c r="AT1102" s="13" t="s">
        <v>137</v>
      </c>
      <c r="AU1102" s="13" t="s">
        <v>85</v>
      </c>
    </row>
    <row r="1103" s="2" customFormat="1" ht="16.5" customHeight="1">
      <c r="A1103" s="34"/>
      <c r="B1103" s="35"/>
      <c r="C1103" s="203" t="s">
        <v>2276</v>
      </c>
      <c r="D1103" s="203" t="s">
        <v>131</v>
      </c>
      <c r="E1103" s="204" t="s">
        <v>2277</v>
      </c>
      <c r="F1103" s="205" t="s">
        <v>2278</v>
      </c>
      <c r="G1103" s="206" t="s">
        <v>134</v>
      </c>
      <c r="H1103" s="207">
        <v>2</v>
      </c>
      <c r="I1103" s="208"/>
      <c r="J1103" s="209">
        <f>ROUND(I1103*H1103,2)</f>
        <v>0</v>
      </c>
      <c r="K1103" s="210"/>
      <c r="L1103" s="211"/>
      <c r="M1103" s="212" t="s">
        <v>1</v>
      </c>
      <c r="N1103" s="213" t="s">
        <v>42</v>
      </c>
      <c r="O1103" s="87"/>
      <c r="P1103" s="214">
        <f>O1103*H1103</f>
        <v>0</v>
      </c>
      <c r="Q1103" s="214">
        <v>0</v>
      </c>
      <c r="R1103" s="214">
        <f>Q1103*H1103</f>
        <v>0</v>
      </c>
      <c r="S1103" s="214">
        <v>0</v>
      </c>
      <c r="T1103" s="215">
        <f>S1103*H1103</f>
        <v>0</v>
      </c>
      <c r="U1103" s="34"/>
      <c r="V1103" s="34"/>
      <c r="W1103" s="34"/>
      <c r="X1103" s="34"/>
      <c r="Y1103" s="34"/>
      <c r="Z1103" s="34"/>
      <c r="AA1103" s="34"/>
      <c r="AB1103" s="34"/>
      <c r="AC1103" s="34"/>
      <c r="AD1103" s="34"/>
      <c r="AE1103" s="34"/>
      <c r="AR1103" s="216" t="s">
        <v>135</v>
      </c>
      <c r="AT1103" s="216" t="s">
        <v>131</v>
      </c>
      <c r="AU1103" s="216" t="s">
        <v>85</v>
      </c>
      <c r="AY1103" s="13" t="s">
        <v>130</v>
      </c>
      <c r="BE1103" s="217">
        <f>IF(N1103="základní",J1103,0)</f>
        <v>0</v>
      </c>
      <c r="BF1103" s="217">
        <f>IF(N1103="snížená",J1103,0)</f>
        <v>0</v>
      </c>
      <c r="BG1103" s="217">
        <f>IF(N1103="zákl. přenesená",J1103,0)</f>
        <v>0</v>
      </c>
      <c r="BH1103" s="217">
        <f>IF(N1103="sníž. přenesená",J1103,0)</f>
        <v>0</v>
      </c>
      <c r="BI1103" s="217">
        <f>IF(N1103="nulová",J1103,0)</f>
        <v>0</v>
      </c>
      <c r="BJ1103" s="13" t="s">
        <v>85</v>
      </c>
      <c r="BK1103" s="217">
        <f>ROUND(I1103*H1103,2)</f>
        <v>0</v>
      </c>
      <c r="BL1103" s="13" t="s">
        <v>136</v>
      </c>
      <c r="BM1103" s="216" t="s">
        <v>2279</v>
      </c>
    </row>
    <row r="1104" s="2" customFormat="1">
      <c r="A1104" s="34"/>
      <c r="B1104" s="35"/>
      <c r="C1104" s="36"/>
      <c r="D1104" s="218" t="s">
        <v>137</v>
      </c>
      <c r="E1104" s="36"/>
      <c r="F1104" s="219" t="s">
        <v>2280</v>
      </c>
      <c r="G1104" s="36"/>
      <c r="H1104" s="36"/>
      <c r="I1104" s="220"/>
      <c r="J1104" s="36"/>
      <c r="K1104" s="36"/>
      <c r="L1104" s="40"/>
      <c r="M1104" s="221"/>
      <c r="N1104" s="222"/>
      <c r="O1104" s="87"/>
      <c r="P1104" s="87"/>
      <c r="Q1104" s="87"/>
      <c r="R1104" s="87"/>
      <c r="S1104" s="87"/>
      <c r="T1104" s="88"/>
      <c r="U1104" s="34"/>
      <c r="V1104" s="34"/>
      <c r="W1104" s="34"/>
      <c r="X1104" s="34"/>
      <c r="Y1104" s="34"/>
      <c r="Z1104" s="34"/>
      <c r="AA1104" s="34"/>
      <c r="AB1104" s="34"/>
      <c r="AC1104" s="34"/>
      <c r="AD1104" s="34"/>
      <c r="AE1104" s="34"/>
      <c r="AT1104" s="13" t="s">
        <v>137</v>
      </c>
      <c r="AU1104" s="13" t="s">
        <v>85</v>
      </c>
    </row>
    <row r="1105" s="2" customFormat="1" ht="16.5" customHeight="1">
      <c r="A1105" s="34"/>
      <c r="B1105" s="35"/>
      <c r="C1105" s="203" t="s">
        <v>1171</v>
      </c>
      <c r="D1105" s="203" t="s">
        <v>131</v>
      </c>
      <c r="E1105" s="204" t="s">
        <v>2281</v>
      </c>
      <c r="F1105" s="205" t="s">
        <v>2282</v>
      </c>
      <c r="G1105" s="206" t="s">
        <v>134</v>
      </c>
      <c r="H1105" s="207">
        <v>2</v>
      </c>
      <c r="I1105" s="208"/>
      <c r="J1105" s="209">
        <f>ROUND(I1105*H1105,2)</f>
        <v>0</v>
      </c>
      <c r="K1105" s="210"/>
      <c r="L1105" s="211"/>
      <c r="M1105" s="212" t="s">
        <v>1</v>
      </c>
      <c r="N1105" s="213" t="s">
        <v>42</v>
      </c>
      <c r="O1105" s="87"/>
      <c r="P1105" s="214">
        <f>O1105*H1105</f>
        <v>0</v>
      </c>
      <c r="Q1105" s="214">
        <v>0</v>
      </c>
      <c r="R1105" s="214">
        <f>Q1105*H1105</f>
        <v>0</v>
      </c>
      <c r="S1105" s="214">
        <v>0</v>
      </c>
      <c r="T1105" s="215">
        <f>S1105*H1105</f>
        <v>0</v>
      </c>
      <c r="U1105" s="34"/>
      <c r="V1105" s="34"/>
      <c r="W1105" s="34"/>
      <c r="X1105" s="34"/>
      <c r="Y1105" s="34"/>
      <c r="Z1105" s="34"/>
      <c r="AA1105" s="34"/>
      <c r="AB1105" s="34"/>
      <c r="AC1105" s="34"/>
      <c r="AD1105" s="34"/>
      <c r="AE1105" s="34"/>
      <c r="AR1105" s="216" t="s">
        <v>135</v>
      </c>
      <c r="AT1105" s="216" t="s">
        <v>131</v>
      </c>
      <c r="AU1105" s="216" t="s">
        <v>85</v>
      </c>
      <c r="AY1105" s="13" t="s">
        <v>130</v>
      </c>
      <c r="BE1105" s="217">
        <f>IF(N1105="základní",J1105,0)</f>
        <v>0</v>
      </c>
      <c r="BF1105" s="217">
        <f>IF(N1105="snížená",J1105,0)</f>
        <v>0</v>
      </c>
      <c r="BG1105" s="217">
        <f>IF(N1105="zákl. přenesená",J1105,0)</f>
        <v>0</v>
      </c>
      <c r="BH1105" s="217">
        <f>IF(N1105="sníž. přenesená",J1105,0)</f>
        <v>0</v>
      </c>
      <c r="BI1105" s="217">
        <f>IF(N1105="nulová",J1105,0)</f>
        <v>0</v>
      </c>
      <c r="BJ1105" s="13" t="s">
        <v>85</v>
      </c>
      <c r="BK1105" s="217">
        <f>ROUND(I1105*H1105,2)</f>
        <v>0</v>
      </c>
      <c r="BL1105" s="13" t="s">
        <v>136</v>
      </c>
      <c r="BM1105" s="216" t="s">
        <v>2283</v>
      </c>
    </row>
    <row r="1106" s="2" customFormat="1">
      <c r="A1106" s="34"/>
      <c r="B1106" s="35"/>
      <c r="C1106" s="36"/>
      <c r="D1106" s="218" t="s">
        <v>137</v>
      </c>
      <c r="E1106" s="36"/>
      <c r="F1106" s="219" t="s">
        <v>2284</v>
      </c>
      <c r="G1106" s="36"/>
      <c r="H1106" s="36"/>
      <c r="I1106" s="220"/>
      <c r="J1106" s="36"/>
      <c r="K1106" s="36"/>
      <c r="L1106" s="40"/>
      <c r="M1106" s="221"/>
      <c r="N1106" s="222"/>
      <c r="O1106" s="87"/>
      <c r="P1106" s="87"/>
      <c r="Q1106" s="87"/>
      <c r="R1106" s="87"/>
      <c r="S1106" s="87"/>
      <c r="T1106" s="88"/>
      <c r="U1106" s="34"/>
      <c r="V1106" s="34"/>
      <c r="W1106" s="34"/>
      <c r="X1106" s="34"/>
      <c r="Y1106" s="34"/>
      <c r="Z1106" s="34"/>
      <c r="AA1106" s="34"/>
      <c r="AB1106" s="34"/>
      <c r="AC1106" s="34"/>
      <c r="AD1106" s="34"/>
      <c r="AE1106" s="34"/>
      <c r="AT1106" s="13" t="s">
        <v>137</v>
      </c>
      <c r="AU1106" s="13" t="s">
        <v>85</v>
      </c>
    </row>
    <row r="1107" s="2" customFormat="1" ht="24.15" customHeight="1">
      <c r="A1107" s="34"/>
      <c r="B1107" s="35"/>
      <c r="C1107" s="203" t="s">
        <v>2285</v>
      </c>
      <c r="D1107" s="203" t="s">
        <v>131</v>
      </c>
      <c r="E1107" s="204" t="s">
        <v>2286</v>
      </c>
      <c r="F1107" s="205" t="s">
        <v>2287</v>
      </c>
      <c r="G1107" s="206" t="s">
        <v>134</v>
      </c>
      <c r="H1107" s="207">
        <v>2</v>
      </c>
      <c r="I1107" s="208"/>
      <c r="J1107" s="209">
        <f>ROUND(I1107*H1107,2)</f>
        <v>0</v>
      </c>
      <c r="K1107" s="210"/>
      <c r="L1107" s="211"/>
      <c r="M1107" s="212" t="s">
        <v>1</v>
      </c>
      <c r="N1107" s="213" t="s">
        <v>42</v>
      </c>
      <c r="O1107" s="87"/>
      <c r="P1107" s="214">
        <f>O1107*H1107</f>
        <v>0</v>
      </c>
      <c r="Q1107" s="214">
        <v>0</v>
      </c>
      <c r="R1107" s="214">
        <f>Q1107*H1107</f>
        <v>0</v>
      </c>
      <c r="S1107" s="214">
        <v>0</v>
      </c>
      <c r="T1107" s="215">
        <f>S1107*H1107</f>
        <v>0</v>
      </c>
      <c r="U1107" s="34"/>
      <c r="V1107" s="34"/>
      <c r="W1107" s="34"/>
      <c r="X1107" s="34"/>
      <c r="Y1107" s="34"/>
      <c r="Z1107" s="34"/>
      <c r="AA1107" s="34"/>
      <c r="AB1107" s="34"/>
      <c r="AC1107" s="34"/>
      <c r="AD1107" s="34"/>
      <c r="AE1107" s="34"/>
      <c r="AR1107" s="216" t="s">
        <v>135</v>
      </c>
      <c r="AT1107" s="216" t="s">
        <v>131</v>
      </c>
      <c r="AU1107" s="216" t="s">
        <v>85</v>
      </c>
      <c r="AY1107" s="13" t="s">
        <v>130</v>
      </c>
      <c r="BE1107" s="217">
        <f>IF(N1107="základní",J1107,0)</f>
        <v>0</v>
      </c>
      <c r="BF1107" s="217">
        <f>IF(N1107="snížená",J1107,0)</f>
        <v>0</v>
      </c>
      <c r="BG1107" s="217">
        <f>IF(N1107="zákl. přenesená",J1107,0)</f>
        <v>0</v>
      </c>
      <c r="BH1107" s="217">
        <f>IF(N1107="sníž. přenesená",J1107,0)</f>
        <v>0</v>
      </c>
      <c r="BI1107" s="217">
        <f>IF(N1107="nulová",J1107,0)</f>
        <v>0</v>
      </c>
      <c r="BJ1107" s="13" t="s">
        <v>85</v>
      </c>
      <c r="BK1107" s="217">
        <f>ROUND(I1107*H1107,2)</f>
        <v>0</v>
      </c>
      <c r="BL1107" s="13" t="s">
        <v>136</v>
      </c>
      <c r="BM1107" s="216" t="s">
        <v>2288</v>
      </c>
    </row>
    <row r="1108" s="2" customFormat="1">
      <c r="A1108" s="34"/>
      <c r="B1108" s="35"/>
      <c r="C1108" s="36"/>
      <c r="D1108" s="218" t="s">
        <v>137</v>
      </c>
      <c r="E1108" s="36"/>
      <c r="F1108" s="219" t="s">
        <v>2289</v>
      </c>
      <c r="G1108" s="36"/>
      <c r="H1108" s="36"/>
      <c r="I1108" s="220"/>
      <c r="J1108" s="36"/>
      <c r="K1108" s="36"/>
      <c r="L1108" s="40"/>
      <c r="M1108" s="221"/>
      <c r="N1108" s="222"/>
      <c r="O1108" s="87"/>
      <c r="P1108" s="87"/>
      <c r="Q1108" s="87"/>
      <c r="R1108" s="87"/>
      <c r="S1108" s="87"/>
      <c r="T1108" s="88"/>
      <c r="U1108" s="34"/>
      <c r="V1108" s="34"/>
      <c r="W1108" s="34"/>
      <c r="X1108" s="34"/>
      <c r="Y1108" s="34"/>
      <c r="Z1108" s="34"/>
      <c r="AA1108" s="34"/>
      <c r="AB1108" s="34"/>
      <c r="AC1108" s="34"/>
      <c r="AD1108" s="34"/>
      <c r="AE1108" s="34"/>
      <c r="AT1108" s="13" t="s">
        <v>137</v>
      </c>
      <c r="AU1108" s="13" t="s">
        <v>85</v>
      </c>
    </row>
    <row r="1109" s="2" customFormat="1" ht="33" customHeight="1">
      <c r="A1109" s="34"/>
      <c r="B1109" s="35"/>
      <c r="C1109" s="203" t="s">
        <v>1175</v>
      </c>
      <c r="D1109" s="203" t="s">
        <v>131</v>
      </c>
      <c r="E1109" s="204" t="s">
        <v>2290</v>
      </c>
      <c r="F1109" s="205" t="s">
        <v>2291</v>
      </c>
      <c r="G1109" s="206" t="s">
        <v>134</v>
      </c>
      <c r="H1109" s="207">
        <v>2</v>
      </c>
      <c r="I1109" s="208"/>
      <c r="J1109" s="209">
        <f>ROUND(I1109*H1109,2)</f>
        <v>0</v>
      </c>
      <c r="K1109" s="210"/>
      <c r="L1109" s="211"/>
      <c r="M1109" s="212" t="s">
        <v>1</v>
      </c>
      <c r="N1109" s="213" t="s">
        <v>42</v>
      </c>
      <c r="O1109" s="87"/>
      <c r="P1109" s="214">
        <f>O1109*H1109</f>
        <v>0</v>
      </c>
      <c r="Q1109" s="214">
        <v>0</v>
      </c>
      <c r="R1109" s="214">
        <f>Q1109*H1109</f>
        <v>0</v>
      </c>
      <c r="S1109" s="214">
        <v>0</v>
      </c>
      <c r="T1109" s="215">
        <f>S1109*H1109</f>
        <v>0</v>
      </c>
      <c r="U1109" s="34"/>
      <c r="V1109" s="34"/>
      <c r="W1109" s="34"/>
      <c r="X1109" s="34"/>
      <c r="Y1109" s="34"/>
      <c r="Z1109" s="34"/>
      <c r="AA1109" s="34"/>
      <c r="AB1109" s="34"/>
      <c r="AC1109" s="34"/>
      <c r="AD1109" s="34"/>
      <c r="AE1109" s="34"/>
      <c r="AR1109" s="216" t="s">
        <v>135</v>
      </c>
      <c r="AT1109" s="216" t="s">
        <v>131</v>
      </c>
      <c r="AU1109" s="216" t="s">
        <v>85</v>
      </c>
      <c r="AY1109" s="13" t="s">
        <v>130</v>
      </c>
      <c r="BE1109" s="217">
        <f>IF(N1109="základní",J1109,0)</f>
        <v>0</v>
      </c>
      <c r="BF1109" s="217">
        <f>IF(N1109="snížená",J1109,0)</f>
        <v>0</v>
      </c>
      <c r="BG1109" s="217">
        <f>IF(N1109="zákl. přenesená",J1109,0)</f>
        <v>0</v>
      </c>
      <c r="BH1109" s="217">
        <f>IF(N1109="sníž. přenesená",J1109,0)</f>
        <v>0</v>
      </c>
      <c r="BI1109" s="217">
        <f>IF(N1109="nulová",J1109,0)</f>
        <v>0</v>
      </c>
      <c r="BJ1109" s="13" t="s">
        <v>85</v>
      </c>
      <c r="BK1109" s="217">
        <f>ROUND(I1109*H1109,2)</f>
        <v>0</v>
      </c>
      <c r="BL1109" s="13" t="s">
        <v>136</v>
      </c>
      <c r="BM1109" s="216" t="s">
        <v>2292</v>
      </c>
    </row>
    <row r="1110" s="2" customFormat="1">
      <c r="A1110" s="34"/>
      <c r="B1110" s="35"/>
      <c r="C1110" s="36"/>
      <c r="D1110" s="218" t="s">
        <v>137</v>
      </c>
      <c r="E1110" s="36"/>
      <c r="F1110" s="219" t="s">
        <v>2293</v>
      </c>
      <c r="G1110" s="36"/>
      <c r="H1110" s="36"/>
      <c r="I1110" s="220"/>
      <c r="J1110" s="36"/>
      <c r="K1110" s="36"/>
      <c r="L1110" s="40"/>
      <c r="M1110" s="221"/>
      <c r="N1110" s="222"/>
      <c r="O1110" s="87"/>
      <c r="P1110" s="87"/>
      <c r="Q1110" s="87"/>
      <c r="R1110" s="87"/>
      <c r="S1110" s="87"/>
      <c r="T1110" s="88"/>
      <c r="U1110" s="34"/>
      <c r="V1110" s="34"/>
      <c r="W1110" s="34"/>
      <c r="X1110" s="34"/>
      <c r="Y1110" s="34"/>
      <c r="Z1110" s="34"/>
      <c r="AA1110" s="34"/>
      <c r="AB1110" s="34"/>
      <c r="AC1110" s="34"/>
      <c r="AD1110" s="34"/>
      <c r="AE1110" s="34"/>
      <c r="AT1110" s="13" t="s">
        <v>137</v>
      </c>
      <c r="AU1110" s="13" t="s">
        <v>85</v>
      </c>
    </row>
    <row r="1111" s="2" customFormat="1" ht="24.15" customHeight="1">
      <c r="A1111" s="34"/>
      <c r="B1111" s="35"/>
      <c r="C1111" s="203" t="s">
        <v>2294</v>
      </c>
      <c r="D1111" s="203" t="s">
        <v>131</v>
      </c>
      <c r="E1111" s="204" t="s">
        <v>2295</v>
      </c>
      <c r="F1111" s="205" t="s">
        <v>2296</v>
      </c>
      <c r="G1111" s="206" t="s">
        <v>134</v>
      </c>
      <c r="H1111" s="207">
        <v>2</v>
      </c>
      <c r="I1111" s="208"/>
      <c r="J1111" s="209">
        <f>ROUND(I1111*H1111,2)</f>
        <v>0</v>
      </c>
      <c r="K1111" s="210"/>
      <c r="L1111" s="211"/>
      <c r="M1111" s="212" t="s">
        <v>1</v>
      </c>
      <c r="N1111" s="213" t="s">
        <v>42</v>
      </c>
      <c r="O1111" s="87"/>
      <c r="P1111" s="214">
        <f>O1111*H1111</f>
        <v>0</v>
      </c>
      <c r="Q1111" s="214">
        <v>0</v>
      </c>
      <c r="R1111" s="214">
        <f>Q1111*H1111</f>
        <v>0</v>
      </c>
      <c r="S1111" s="214">
        <v>0</v>
      </c>
      <c r="T1111" s="215">
        <f>S1111*H1111</f>
        <v>0</v>
      </c>
      <c r="U1111" s="34"/>
      <c r="V1111" s="34"/>
      <c r="W1111" s="34"/>
      <c r="X1111" s="34"/>
      <c r="Y1111" s="34"/>
      <c r="Z1111" s="34"/>
      <c r="AA1111" s="34"/>
      <c r="AB1111" s="34"/>
      <c r="AC1111" s="34"/>
      <c r="AD1111" s="34"/>
      <c r="AE1111" s="34"/>
      <c r="AR1111" s="216" t="s">
        <v>135</v>
      </c>
      <c r="AT1111" s="216" t="s">
        <v>131</v>
      </c>
      <c r="AU1111" s="216" t="s">
        <v>85</v>
      </c>
      <c r="AY1111" s="13" t="s">
        <v>130</v>
      </c>
      <c r="BE1111" s="217">
        <f>IF(N1111="základní",J1111,0)</f>
        <v>0</v>
      </c>
      <c r="BF1111" s="217">
        <f>IF(N1111="snížená",J1111,0)</f>
        <v>0</v>
      </c>
      <c r="BG1111" s="217">
        <f>IF(N1111="zákl. přenesená",J1111,0)</f>
        <v>0</v>
      </c>
      <c r="BH1111" s="217">
        <f>IF(N1111="sníž. přenesená",J1111,0)</f>
        <v>0</v>
      </c>
      <c r="BI1111" s="217">
        <f>IF(N1111="nulová",J1111,0)</f>
        <v>0</v>
      </c>
      <c r="BJ1111" s="13" t="s">
        <v>85</v>
      </c>
      <c r="BK1111" s="217">
        <f>ROUND(I1111*H1111,2)</f>
        <v>0</v>
      </c>
      <c r="BL1111" s="13" t="s">
        <v>136</v>
      </c>
      <c r="BM1111" s="216" t="s">
        <v>2297</v>
      </c>
    </row>
    <row r="1112" s="2" customFormat="1">
      <c r="A1112" s="34"/>
      <c r="B1112" s="35"/>
      <c r="C1112" s="36"/>
      <c r="D1112" s="218" t="s">
        <v>137</v>
      </c>
      <c r="E1112" s="36"/>
      <c r="F1112" s="219" t="s">
        <v>2298</v>
      </c>
      <c r="G1112" s="36"/>
      <c r="H1112" s="36"/>
      <c r="I1112" s="220"/>
      <c r="J1112" s="36"/>
      <c r="K1112" s="36"/>
      <c r="L1112" s="40"/>
      <c r="M1112" s="221"/>
      <c r="N1112" s="222"/>
      <c r="O1112" s="87"/>
      <c r="P1112" s="87"/>
      <c r="Q1112" s="87"/>
      <c r="R1112" s="87"/>
      <c r="S1112" s="87"/>
      <c r="T1112" s="88"/>
      <c r="U1112" s="34"/>
      <c r="V1112" s="34"/>
      <c r="W1112" s="34"/>
      <c r="X1112" s="34"/>
      <c r="Y1112" s="34"/>
      <c r="Z1112" s="34"/>
      <c r="AA1112" s="34"/>
      <c r="AB1112" s="34"/>
      <c r="AC1112" s="34"/>
      <c r="AD1112" s="34"/>
      <c r="AE1112" s="34"/>
      <c r="AT1112" s="13" t="s">
        <v>137</v>
      </c>
      <c r="AU1112" s="13" t="s">
        <v>85</v>
      </c>
    </row>
    <row r="1113" s="2" customFormat="1" ht="24.15" customHeight="1">
      <c r="A1113" s="34"/>
      <c r="B1113" s="35"/>
      <c r="C1113" s="203" t="s">
        <v>1180</v>
      </c>
      <c r="D1113" s="203" t="s">
        <v>131</v>
      </c>
      <c r="E1113" s="204" t="s">
        <v>2299</v>
      </c>
      <c r="F1113" s="205" t="s">
        <v>2300</v>
      </c>
      <c r="G1113" s="206" t="s">
        <v>134</v>
      </c>
      <c r="H1113" s="207">
        <v>2</v>
      </c>
      <c r="I1113" s="208"/>
      <c r="J1113" s="209">
        <f>ROUND(I1113*H1113,2)</f>
        <v>0</v>
      </c>
      <c r="K1113" s="210"/>
      <c r="L1113" s="211"/>
      <c r="M1113" s="212" t="s">
        <v>1</v>
      </c>
      <c r="N1113" s="213" t="s">
        <v>42</v>
      </c>
      <c r="O1113" s="87"/>
      <c r="P1113" s="214">
        <f>O1113*H1113</f>
        <v>0</v>
      </c>
      <c r="Q1113" s="214">
        <v>0</v>
      </c>
      <c r="R1113" s="214">
        <f>Q1113*H1113</f>
        <v>0</v>
      </c>
      <c r="S1113" s="214">
        <v>0</v>
      </c>
      <c r="T1113" s="215">
        <f>S1113*H1113</f>
        <v>0</v>
      </c>
      <c r="U1113" s="34"/>
      <c r="V1113" s="34"/>
      <c r="W1113" s="34"/>
      <c r="X1113" s="34"/>
      <c r="Y1113" s="34"/>
      <c r="Z1113" s="34"/>
      <c r="AA1113" s="34"/>
      <c r="AB1113" s="34"/>
      <c r="AC1113" s="34"/>
      <c r="AD1113" s="34"/>
      <c r="AE1113" s="34"/>
      <c r="AR1113" s="216" t="s">
        <v>135</v>
      </c>
      <c r="AT1113" s="216" t="s">
        <v>131</v>
      </c>
      <c r="AU1113" s="216" t="s">
        <v>85</v>
      </c>
      <c r="AY1113" s="13" t="s">
        <v>130</v>
      </c>
      <c r="BE1113" s="217">
        <f>IF(N1113="základní",J1113,0)</f>
        <v>0</v>
      </c>
      <c r="BF1113" s="217">
        <f>IF(N1113="snížená",J1113,0)</f>
        <v>0</v>
      </c>
      <c r="BG1113" s="217">
        <f>IF(N1113="zákl. přenesená",J1113,0)</f>
        <v>0</v>
      </c>
      <c r="BH1113" s="217">
        <f>IF(N1113="sníž. přenesená",J1113,0)</f>
        <v>0</v>
      </c>
      <c r="BI1113" s="217">
        <f>IF(N1113="nulová",J1113,0)</f>
        <v>0</v>
      </c>
      <c r="BJ1113" s="13" t="s">
        <v>85</v>
      </c>
      <c r="BK1113" s="217">
        <f>ROUND(I1113*H1113,2)</f>
        <v>0</v>
      </c>
      <c r="BL1113" s="13" t="s">
        <v>136</v>
      </c>
      <c r="BM1113" s="216" t="s">
        <v>2301</v>
      </c>
    </row>
    <row r="1114" s="2" customFormat="1">
      <c r="A1114" s="34"/>
      <c r="B1114" s="35"/>
      <c r="C1114" s="36"/>
      <c r="D1114" s="218" t="s">
        <v>137</v>
      </c>
      <c r="E1114" s="36"/>
      <c r="F1114" s="219" t="s">
        <v>2302</v>
      </c>
      <c r="G1114" s="36"/>
      <c r="H1114" s="36"/>
      <c r="I1114" s="220"/>
      <c r="J1114" s="36"/>
      <c r="K1114" s="36"/>
      <c r="L1114" s="40"/>
      <c r="M1114" s="221"/>
      <c r="N1114" s="222"/>
      <c r="O1114" s="87"/>
      <c r="P1114" s="87"/>
      <c r="Q1114" s="87"/>
      <c r="R1114" s="87"/>
      <c r="S1114" s="87"/>
      <c r="T1114" s="88"/>
      <c r="U1114" s="34"/>
      <c r="V1114" s="34"/>
      <c r="W1114" s="34"/>
      <c r="X1114" s="34"/>
      <c r="Y1114" s="34"/>
      <c r="Z1114" s="34"/>
      <c r="AA1114" s="34"/>
      <c r="AB1114" s="34"/>
      <c r="AC1114" s="34"/>
      <c r="AD1114" s="34"/>
      <c r="AE1114" s="34"/>
      <c r="AT1114" s="13" t="s">
        <v>137</v>
      </c>
      <c r="AU1114" s="13" t="s">
        <v>85</v>
      </c>
    </row>
    <row r="1115" s="2" customFormat="1" ht="24.15" customHeight="1">
      <c r="A1115" s="34"/>
      <c r="B1115" s="35"/>
      <c r="C1115" s="203" t="s">
        <v>2303</v>
      </c>
      <c r="D1115" s="203" t="s">
        <v>131</v>
      </c>
      <c r="E1115" s="204" t="s">
        <v>2304</v>
      </c>
      <c r="F1115" s="205" t="s">
        <v>2305</v>
      </c>
      <c r="G1115" s="206" t="s">
        <v>134</v>
      </c>
      <c r="H1115" s="207">
        <v>2</v>
      </c>
      <c r="I1115" s="208"/>
      <c r="J1115" s="209">
        <f>ROUND(I1115*H1115,2)</f>
        <v>0</v>
      </c>
      <c r="K1115" s="210"/>
      <c r="L1115" s="211"/>
      <c r="M1115" s="212" t="s">
        <v>1</v>
      </c>
      <c r="N1115" s="213" t="s">
        <v>42</v>
      </c>
      <c r="O1115" s="87"/>
      <c r="P1115" s="214">
        <f>O1115*H1115</f>
        <v>0</v>
      </c>
      <c r="Q1115" s="214">
        <v>0</v>
      </c>
      <c r="R1115" s="214">
        <f>Q1115*H1115</f>
        <v>0</v>
      </c>
      <c r="S1115" s="214">
        <v>0</v>
      </c>
      <c r="T1115" s="215">
        <f>S1115*H1115</f>
        <v>0</v>
      </c>
      <c r="U1115" s="34"/>
      <c r="V1115" s="34"/>
      <c r="W1115" s="34"/>
      <c r="X1115" s="34"/>
      <c r="Y1115" s="34"/>
      <c r="Z1115" s="34"/>
      <c r="AA1115" s="34"/>
      <c r="AB1115" s="34"/>
      <c r="AC1115" s="34"/>
      <c r="AD1115" s="34"/>
      <c r="AE1115" s="34"/>
      <c r="AR1115" s="216" t="s">
        <v>135</v>
      </c>
      <c r="AT1115" s="216" t="s">
        <v>131</v>
      </c>
      <c r="AU1115" s="216" t="s">
        <v>85</v>
      </c>
      <c r="AY1115" s="13" t="s">
        <v>130</v>
      </c>
      <c r="BE1115" s="217">
        <f>IF(N1115="základní",J1115,0)</f>
        <v>0</v>
      </c>
      <c r="BF1115" s="217">
        <f>IF(N1115="snížená",J1115,0)</f>
        <v>0</v>
      </c>
      <c r="BG1115" s="217">
        <f>IF(N1115="zákl. přenesená",J1115,0)</f>
        <v>0</v>
      </c>
      <c r="BH1115" s="217">
        <f>IF(N1115="sníž. přenesená",J1115,0)</f>
        <v>0</v>
      </c>
      <c r="BI1115" s="217">
        <f>IF(N1115="nulová",J1115,0)</f>
        <v>0</v>
      </c>
      <c r="BJ1115" s="13" t="s">
        <v>85</v>
      </c>
      <c r="BK1115" s="217">
        <f>ROUND(I1115*H1115,2)</f>
        <v>0</v>
      </c>
      <c r="BL1115" s="13" t="s">
        <v>136</v>
      </c>
      <c r="BM1115" s="216" t="s">
        <v>2306</v>
      </c>
    </row>
    <row r="1116" s="2" customFormat="1">
      <c r="A1116" s="34"/>
      <c r="B1116" s="35"/>
      <c r="C1116" s="36"/>
      <c r="D1116" s="218" t="s">
        <v>137</v>
      </c>
      <c r="E1116" s="36"/>
      <c r="F1116" s="219" t="s">
        <v>2307</v>
      </c>
      <c r="G1116" s="36"/>
      <c r="H1116" s="36"/>
      <c r="I1116" s="220"/>
      <c r="J1116" s="36"/>
      <c r="K1116" s="36"/>
      <c r="L1116" s="40"/>
      <c r="M1116" s="221"/>
      <c r="N1116" s="222"/>
      <c r="O1116" s="87"/>
      <c r="P1116" s="87"/>
      <c r="Q1116" s="87"/>
      <c r="R1116" s="87"/>
      <c r="S1116" s="87"/>
      <c r="T1116" s="88"/>
      <c r="U1116" s="34"/>
      <c r="V1116" s="34"/>
      <c r="W1116" s="34"/>
      <c r="X1116" s="34"/>
      <c r="Y1116" s="34"/>
      <c r="Z1116" s="34"/>
      <c r="AA1116" s="34"/>
      <c r="AB1116" s="34"/>
      <c r="AC1116" s="34"/>
      <c r="AD1116" s="34"/>
      <c r="AE1116" s="34"/>
      <c r="AT1116" s="13" t="s">
        <v>137</v>
      </c>
      <c r="AU1116" s="13" t="s">
        <v>85</v>
      </c>
    </row>
    <row r="1117" s="2" customFormat="1" ht="24.15" customHeight="1">
      <c r="A1117" s="34"/>
      <c r="B1117" s="35"/>
      <c r="C1117" s="203" t="s">
        <v>1184</v>
      </c>
      <c r="D1117" s="203" t="s">
        <v>131</v>
      </c>
      <c r="E1117" s="204" t="s">
        <v>2308</v>
      </c>
      <c r="F1117" s="205" t="s">
        <v>2309</v>
      </c>
      <c r="G1117" s="206" t="s">
        <v>134</v>
      </c>
      <c r="H1117" s="207">
        <v>2</v>
      </c>
      <c r="I1117" s="208"/>
      <c r="J1117" s="209">
        <f>ROUND(I1117*H1117,2)</f>
        <v>0</v>
      </c>
      <c r="K1117" s="210"/>
      <c r="L1117" s="211"/>
      <c r="M1117" s="212" t="s">
        <v>1</v>
      </c>
      <c r="N1117" s="213" t="s">
        <v>42</v>
      </c>
      <c r="O1117" s="87"/>
      <c r="P1117" s="214">
        <f>O1117*H1117</f>
        <v>0</v>
      </c>
      <c r="Q1117" s="214">
        <v>0</v>
      </c>
      <c r="R1117" s="214">
        <f>Q1117*H1117</f>
        <v>0</v>
      </c>
      <c r="S1117" s="214">
        <v>0</v>
      </c>
      <c r="T1117" s="215">
        <f>S1117*H1117</f>
        <v>0</v>
      </c>
      <c r="U1117" s="34"/>
      <c r="V1117" s="34"/>
      <c r="W1117" s="34"/>
      <c r="X1117" s="34"/>
      <c r="Y1117" s="34"/>
      <c r="Z1117" s="34"/>
      <c r="AA1117" s="34"/>
      <c r="AB1117" s="34"/>
      <c r="AC1117" s="34"/>
      <c r="AD1117" s="34"/>
      <c r="AE1117" s="34"/>
      <c r="AR1117" s="216" t="s">
        <v>135</v>
      </c>
      <c r="AT1117" s="216" t="s">
        <v>131</v>
      </c>
      <c r="AU1117" s="216" t="s">
        <v>85</v>
      </c>
      <c r="AY1117" s="13" t="s">
        <v>130</v>
      </c>
      <c r="BE1117" s="217">
        <f>IF(N1117="základní",J1117,0)</f>
        <v>0</v>
      </c>
      <c r="BF1117" s="217">
        <f>IF(N1117="snížená",J1117,0)</f>
        <v>0</v>
      </c>
      <c r="BG1117" s="217">
        <f>IF(N1117="zákl. přenesená",J1117,0)</f>
        <v>0</v>
      </c>
      <c r="BH1117" s="217">
        <f>IF(N1117="sníž. přenesená",J1117,0)</f>
        <v>0</v>
      </c>
      <c r="BI1117" s="217">
        <f>IF(N1117="nulová",J1117,0)</f>
        <v>0</v>
      </c>
      <c r="BJ1117" s="13" t="s">
        <v>85</v>
      </c>
      <c r="BK1117" s="217">
        <f>ROUND(I1117*H1117,2)</f>
        <v>0</v>
      </c>
      <c r="BL1117" s="13" t="s">
        <v>136</v>
      </c>
      <c r="BM1117" s="216" t="s">
        <v>2310</v>
      </c>
    </row>
    <row r="1118" s="2" customFormat="1">
      <c r="A1118" s="34"/>
      <c r="B1118" s="35"/>
      <c r="C1118" s="36"/>
      <c r="D1118" s="218" t="s">
        <v>137</v>
      </c>
      <c r="E1118" s="36"/>
      <c r="F1118" s="219" t="s">
        <v>2311</v>
      </c>
      <c r="G1118" s="36"/>
      <c r="H1118" s="36"/>
      <c r="I1118" s="220"/>
      <c r="J1118" s="36"/>
      <c r="K1118" s="36"/>
      <c r="L1118" s="40"/>
      <c r="M1118" s="221"/>
      <c r="N1118" s="222"/>
      <c r="O1118" s="87"/>
      <c r="P1118" s="87"/>
      <c r="Q1118" s="87"/>
      <c r="R1118" s="87"/>
      <c r="S1118" s="87"/>
      <c r="T1118" s="88"/>
      <c r="U1118" s="34"/>
      <c r="V1118" s="34"/>
      <c r="W1118" s="34"/>
      <c r="X1118" s="34"/>
      <c r="Y1118" s="34"/>
      <c r="Z1118" s="34"/>
      <c r="AA1118" s="34"/>
      <c r="AB1118" s="34"/>
      <c r="AC1118" s="34"/>
      <c r="AD1118" s="34"/>
      <c r="AE1118" s="34"/>
      <c r="AT1118" s="13" t="s">
        <v>137</v>
      </c>
      <c r="AU1118" s="13" t="s">
        <v>85</v>
      </c>
    </row>
    <row r="1119" s="2" customFormat="1" ht="24.15" customHeight="1">
      <c r="A1119" s="34"/>
      <c r="B1119" s="35"/>
      <c r="C1119" s="203" t="s">
        <v>2312</v>
      </c>
      <c r="D1119" s="203" t="s">
        <v>131</v>
      </c>
      <c r="E1119" s="204" t="s">
        <v>2313</v>
      </c>
      <c r="F1119" s="205" t="s">
        <v>2314</v>
      </c>
      <c r="G1119" s="206" t="s">
        <v>134</v>
      </c>
      <c r="H1119" s="207">
        <v>2</v>
      </c>
      <c r="I1119" s="208"/>
      <c r="J1119" s="209">
        <f>ROUND(I1119*H1119,2)</f>
        <v>0</v>
      </c>
      <c r="K1119" s="210"/>
      <c r="L1119" s="211"/>
      <c r="M1119" s="212" t="s">
        <v>1</v>
      </c>
      <c r="N1119" s="213" t="s">
        <v>42</v>
      </c>
      <c r="O1119" s="87"/>
      <c r="P1119" s="214">
        <f>O1119*H1119</f>
        <v>0</v>
      </c>
      <c r="Q1119" s="214">
        <v>0</v>
      </c>
      <c r="R1119" s="214">
        <f>Q1119*H1119</f>
        <v>0</v>
      </c>
      <c r="S1119" s="214">
        <v>0</v>
      </c>
      <c r="T1119" s="215">
        <f>S1119*H1119</f>
        <v>0</v>
      </c>
      <c r="U1119" s="34"/>
      <c r="V1119" s="34"/>
      <c r="W1119" s="34"/>
      <c r="X1119" s="34"/>
      <c r="Y1119" s="34"/>
      <c r="Z1119" s="34"/>
      <c r="AA1119" s="34"/>
      <c r="AB1119" s="34"/>
      <c r="AC1119" s="34"/>
      <c r="AD1119" s="34"/>
      <c r="AE1119" s="34"/>
      <c r="AR1119" s="216" t="s">
        <v>135</v>
      </c>
      <c r="AT1119" s="216" t="s">
        <v>131</v>
      </c>
      <c r="AU1119" s="216" t="s">
        <v>85</v>
      </c>
      <c r="AY1119" s="13" t="s">
        <v>130</v>
      </c>
      <c r="BE1119" s="217">
        <f>IF(N1119="základní",J1119,0)</f>
        <v>0</v>
      </c>
      <c r="BF1119" s="217">
        <f>IF(N1119="snížená",J1119,0)</f>
        <v>0</v>
      </c>
      <c r="BG1119" s="217">
        <f>IF(N1119="zákl. přenesená",J1119,0)</f>
        <v>0</v>
      </c>
      <c r="BH1119" s="217">
        <f>IF(N1119="sníž. přenesená",J1119,0)</f>
        <v>0</v>
      </c>
      <c r="BI1119" s="217">
        <f>IF(N1119="nulová",J1119,0)</f>
        <v>0</v>
      </c>
      <c r="BJ1119" s="13" t="s">
        <v>85</v>
      </c>
      <c r="BK1119" s="217">
        <f>ROUND(I1119*H1119,2)</f>
        <v>0</v>
      </c>
      <c r="BL1119" s="13" t="s">
        <v>136</v>
      </c>
      <c r="BM1119" s="216" t="s">
        <v>2315</v>
      </c>
    </row>
    <row r="1120" s="2" customFormat="1">
      <c r="A1120" s="34"/>
      <c r="B1120" s="35"/>
      <c r="C1120" s="36"/>
      <c r="D1120" s="218" t="s">
        <v>137</v>
      </c>
      <c r="E1120" s="36"/>
      <c r="F1120" s="219" t="s">
        <v>2316</v>
      </c>
      <c r="G1120" s="36"/>
      <c r="H1120" s="36"/>
      <c r="I1120" s="220"/>
      <c r="J1120" s="36"/>
      <c r="K1120" s="36"/>
      <c r="L1120" s="40"/>
      <c r="M1120" s="221"/>
      <c r="N1120" s="222"/>
      <c r="O1120" s="87"/>
      <c r="P1120" s="87"/>
      <c r="Q1120" s="87"/>
      <c r="R1120" s="87"/>
      <c r="S1120" s="87"/>
      <c r="T1120" s="88"/>
      <c r="U1120" s="34"/>
      <c r="V1120" s="34"/>
      <c r="W1120" s="34"/>
      <c r="X1120" s="34"/>
      <c r="Y1120" s="34"/>
      <c r="Z1120" s="34"/>
      <c r="AA1120" s="34"/>
      <c r="AB1120" s="34"/>
      <c r="AC1120" s="34"/>
      <c r="AD1120" s="34"/>
      <c r="AE1120" s="34"/>
      <c r="AT1120" s="13" t="s">
        <v>137</v>
      </c>
      <c r="AU1120" s="13" t="s">
        <v>85</v>
      </c>
    </row>
    <row r="1121" s="2" customFormat="1" ht="33" customHeight="1">
      <c r="A1121" s="34"/>
      <c r="B1121" s="35"/>
      <c r="C1121" s="203" t="s">
        <v>1189</v>
      </c>
      <c r="D1121" s="203" t="s">
        <v>131</v>
      </c>
      <c r="E1121" s="204" t="s">
        <v>2317</v>
      </c>
      <c r="F1121" s="205" t="s">
        <v>2318</v>
      </c>
      <c r="G1121" s="206" t="s">
        <v>134</v>
      </c>
      <c r="H1121" s="207">
        <v>2</v>
      </c>
      <c r="I1121" s="208"/>
      <c r="J1121" s="209">
        <f>ROUND(I1121*H1121,2)</f>
        <v>0</v>
      </c>
      <c r="K1121" s="210"/>
      <c r="L1121" s="211"/>
      <c r="M1121" s="212" t="s">
        <v>1</v>
      </c>
      <c r="N1121" s="213" t="s">
        <v>42</v>
      </c>
      <c r="O1121" s="87"/>
      <c r="P1121" s="214">
        <f>O1121*H1121</f>
        <v>0</v>
      </c>
      <c r="Q1121" s="214">
        <v>0</v>
      </c>
      <c r="R1121" s="214">
        <f>Q1121*H1121</f>
        <v>0</v>
      </c>
      <c r="S1121" s="214">
        <v>0</v>
      </c>
      <c r="T1121" s="215">
        <f>S1121*H1121</f>
        <v>0</v>
      </c>
      <c r="U1121" s="34"/>
      <c r="V1121" s="34"/>
      <c r="W1121" s="34"/>
      <c r="X1121" s="34"/>
      <c r="Y1121" s="34"/>
      <c r="Z1121" s="34"/>
      <c r="AA1121" s="34"/>
      <c r="AB1121" s="34"/>
      <c r="AC1121" s="34"/>
      <c r="AD1121" s="34"/>
      <c r="AE1121" s="34"/>
      <c r="AR1121" s="216" t="s">
        <v>135</v>
      </c>
      <c r="AT1121" s="216" t="s">
        <v>131</v>
      </c>
      <c r="AU1121" s="216" t="s">
        <v>85</v>
      </c>
      <c r="AY1121" s="13" t="s">
        <v>130</v>
      </c>
      <c r="BE1121" s="217">
        <f>IF(N1121="základní",J1121,0)</f>
        <v>0</v>
      </c>
      <c r="BF1121" s="217">
        <f>IF(N1121="snížená",J1121,0)</f>
        <v>0</v>
      </c>
      <c r="BG1121" s="217">
        <f>IF(N1121="zákl. přenesená",J1121,0)</f>
        <v>0</v>
      </c>
      <c r="BH1121" s="217">
        <f>IF(N1121="sníž. přenesená",J1121,0)</f>
        <v>0</v>
      </c>
      <c r="BI1121" s="217">
        <f>IF(N1121="nulová",J1121,0)</f>
        <v>0</v>
      </c>
      <c r="BJ1121" s="13" t="s">
        <v>85</v>
      </c>
      <c r="BK1121" s="217">
        <f>ROUND(I1121*H1121,2)</f>
        <v>0</v>
      </c>
      <c r="BL1121" s="13" t="s">
        <v>136</v>
      </c>
      <c r="BM1121" s="216" t="s">
        <v>2319</v>
      </c>
    </row>
    <row r="1122" s="2" customFormat="1">
      <c r="A1122" s="34"/>
      <c r="B1122" s="35"/>
      <c r="C1122" s="36"/>
      <c r="D1122" s="218" t="s">
        <v>137</v>
      </c>
      <c r="E1122" s="36"/>
      <c r="F1122" s="219" t="s">
        <v>2320</v>
      </c>
      <c r="G1122" s="36"/>
      <c r="H1122" s="36"/>
      <c r="I1122" s="220"/>
      <c r="J1122" s="36"/>
      <c r="K1122" s="36"/>
      <c r="L1122" s="40"/>
      <c r="M1122" s="221"/>
      <c r="N1122" s="222"/>
      <c r="O1122" s="87"/>
      <c r="P1122" s="87"/>
      <c r="Q1122" s="87"/>
      <c r="R1122" s="87"/>
      <c r="S1122" s="87"/>
      <c r="T1122" s="88"/>
      <c r="U1122" s="34"/>
      <c r="V1122" s="34"/>
      <c r="W1122" s="34"/>
      <c r="X1122" s="34"/>
      <c r="Y1122" s="34"/>
      <c r="Z1122" s="34"/>
      <c r="AA1122" s="34"/>
      <c r="AB1122" s="34"/>
      <c r="AC1122" s="34"/>
      <c r="AD1122" s="34"/>
      <c r="AE1122" s="34"/>
      <c r="AT1122" s="13" t="s">
        <v>137</v>
      </c>
      <c r="AU1122" s="13" t="s">
        <v>85</v>
      </c>
    </row>
    <row r="1123" s="2" customFormat="1" ht="37.8" customHeight="1">
      <c r="A1123" s="34"/>
      <c r="B1123" s="35"/>
      <c r="C1123" s="203" t="s">
        <v>2321</v>
      </c>
      <c r="D1123" s="203" t="s">
        <v>131</v>
      </c>
      <c r="E1123" s="204" t="s">
        <v>2322</v>
      </c>
      <c r="F1123" s="205" t="s">
        <v>2323</v>
      </c>
      <c r="G1123" s="206" t="s">
        <v>134</v>
      </c>
      <c r="H1123" s="207">
        <v>2</v>
      </c>
      <c r="I1123" s="208"/>
      <c r="J1123" s="209">
        <f>ROUND(I1123*H1123,2)</f>
        <v>0</v>
      </c>
      <c r="K1123" s="210"/>
      <c r="L1123" s="211"/>
      <c r="M1123" s="212" t="s">
        <v>1</v>
      </c>
      <c r="N1123" s="213" t="s">
        <v>42</v>
      </c>
      <c r="O1123" s="87"/>
      <c r="P1123" s="214">
        <f>O1123*H1123</f>
        <v>0</v>
      </c>
      <c r="Q1123" s="214">
        <v>0</v>
      </c>
      <c r="R1123" s="214">
        <f>Q1123*H1123</f>
        <v>0</v>
      </c>
      <c r="S1123" s="214">
        <v>0</v>
      </c>
      <c r="T1123" s="215">
        <f>S1123*H1123</f>
        <v>0</v>
      </c>
      <c r="U1123" s="34"/>
      <c r="V1123" s="34"/>
      <c r="W1123" s="34"/>
      <c r="X1123" s="34"/>
      <c r="Y1123" s="34"/>
      <c r="Z1123" s="34"/>
      <c r="AA1123" s="34"/>
      <c r="AB1123" s="34"/>
      <c r="AC1123" s="34"/>
      <c r="AD1123" s="34"/>
      <c r="AE1123" s="34"/>
      <c r="AR1123" s="216" t="s">
        <v>135</v>
      </c>
      <c r="AT1123" s="216" t="s">
        <v>131</v>
      </c>
      <c r="AU1123" s="216" t="s">
        <v>85</v>
      </c>
      <c r="AY1123" s="13" t="s">
        <v>130</v>
      </c>
      <c r="BE1123" s="217">
        <f>IF(N1123="základní",J1123,0)</f>
        <v>0</v>
      </c>
      <c r="BF1123" s="217">
        <f>IF(N1123="snížená",J1123,0)</f>
        <v>0</v>
      </c>
      <c r="BG1123" s="217">
        <f>IF(N1123="zákl. přenesená",J1123,0)</f>
        <v>0</v>
      </c>
      <c r="BH1123" s="217">
        <f>IF(N1123="sníž. přenesená",J1123,0)</f>
        <v>0</v>
      </c>
      <c r="BI1123" s="217">
        <f>IF(N1123="nulová",J1123,0)</f>
        <v>0</v>
      </c>
      <c r="BJ1123" s="13" t="s">
        <v>85</v>
      </c>
      <c r="BK1123" s="217">
        <f>ROUND(I1123*H1123,2)</f>
        <v>0</v>
      </c>
      <c r="BL1123" s="13" t="s">
        <v>136</v>
      </c>
      <c r="BM1123" s="216" t="s">
        <v>2324</v>
      </c>
    </row>
    <row r="1124" s="2" customFormat="1">
      <c r="A1124" s="34"/>
      <c r="B1124" s="35"/>
      <c r="C1124" s="36"/>
      <c r="D1124" s="218" t="s">
        <v>137</v>
      </c>
      <c r="E1124" s="36"/>
      <c r="F1124" s="219" t="s">
        <v>2325</v>
      </c>
      <c r="G1124" s="36"/>
      <c r="H1124" s="36"/>
      <c r="I1124" s="220"/>
      <c r="J1124" s="36"/>
      <c r="K1124" s="36"/>
      <c r="L1124" s="40"/>
      <c r="M1124" s="221"/>
      <c r="N1124" s="222"/>
      <c r="O1124" s="87"/>
      <c r="P1124" s="87"/>
      <c r="Q1124" s="87"/>
      <c r="R1124" s="87"/>
      <c r="S1124" s="87"/>
      <c r="T1124" s="88"/>
      <c r="U1124" s="34"/>
      <c r="V1124" s="34"/>
      <c r="W1124" s="34"/>
      <c r="X1124" s="34"/>
      <c r="Y1124" s="34"/>
      <c r="Z1124" s="34"/>
      <c r="AA1124" s="34"/>
      <c r="AB1124" s="34"/>
      <c r="AC1124" s="34"/>
      <c r="AD1124" s="34"/>
      <c r="AE1124" s="34"/>
      <c r="AT1124" s="13" t="s">
        <v>137</v>
      </c>
      <c r="AU1124" s="13" t="s">
        <v>85</v>
      </c>
    </row>
    <row r="1125" s="2" customFormat="1" ht="37.8" customHeight="1">
      <c r="A1125" s="34"/>
      <c r="B1125" s="35"/>
      <c r="C1125" s="203" t="s">
        <v>1193</v>
      </c>
      <c r="D1125" s="203" t="s">
        <v>131</v>
      </c>
      <c r="E1125" s="204" t="s">
        <v>2326</v>
      </c>
      <c r="F1125" s="205" t="s">
        <v>2327</v>
      </c>
      <c r="G1125" s="206" t="s">
        <v>134</v>
      </c>
      <c r="H1125" s="207">
        <v>2</v>
      </c>
      <c r="I1125" s="208"/>
      <c r="J1125" s="209">
        <f>ROUND(I1125*H1125,2)</f>
        <v>0</v>
      </c>
      <c r="K1125" s="210"/>
      <c r="L1125" s="211"/>
      <c r="M1125" s="212" t="s">
        <v>1</v>
      </c>
      <c r="N1125" s="213" t="s">
        <v>42</v>
      </c>
      <c r="O1125" s="87"/>
      <c r="P1125" s="214">
        <f>O1125*H1125</f>
        <v>0</v>
      </c>
      <c r="Q1125" s="214">
        <v>0</v>
      </c>
      <c r="R1125" s="214">
        <f>Q1125*H1125</f>
        <v>0</v>
      </c>
      <c r="S1125" s="214">
        <v>0</v>
      </c>
      <c r="T1125" s="215">
        <f>S1125*H1125</f>
        <v>0</v>
      </c>
      <c r="U1125" s="34"/>
      <c r="V1125" s="34"/>
      <c r="W1125" s="34"/>
      <c r="X1125" s="34"/>
      <c r="Y1125" s="34"/>
      <c r="Z1125" s="34"/>
      <c r="AA1125" s="34"/>
      <c r="AB1125" s="34"/>
      <c r="AC1125" s="34"/>
      <c r="AD1125" s="34"/>
      <c r="AE1125" s="34"/>
      <c r="AR1125" s="216" t="s">
        <v>135</v>
      </c>
      <c r="AT1125" s="216" t="s">
        <v>131</v>
      </c>
      <c r="AU1125" s="216" t="s">
        <v>85</v>
      </c>
      <c r="AY1125" s="13" t="s">
        <v>130</v>
      </c>
      <c r="BE1125" s="217">
        <f>IF(N1125="základní",J1125,0)</f>
        <v>0</v>
      </c>
      <c r="BF1125" s="217">
        <f>IF(N1125="snížená",J1125,0)</f>
        <v>0</v>
      </c>
      <c r="BG1125" s="217">
        <f>IF(N1125="zákl. přenesená",J1125,0)</f>
        <v>0</v>
      </c>
      <c r="BH1125" s="217">
        <f>IF(N1125="sníž. přenesená",J1125,0)</f>
        <v>0</v>
      </c>
      <c r="BI1125" s="217">
        <f>IF(N1125="nulová",J1125,0)</f>
        <v>0</v>
      </c>
      <c r="BJ1125" s="13" t="s">
        <v>85</v>
      </c>
      <c r="BK1125" s="217">
        <f>ROUND(I1125*H1125,2)</f>
        <v>0</v>
      </c>
      <c r="BL1125" s="13" t="s">
        <v>136</v>
      </c>
      <c r="BM1125" s="216" t="s">
        <v>2328</v>
      </c>
    </row>
    <row r="1126" s="2" customFormat="1">
      <c r="A1126" s="34"/>
      <c r="B1126" s="35"/>
      <c r="C1126" s="36"/>
      <c r="D1126" s="218" t="s">
        <v>137</v>
      </c>
      <c r="E1126" s="36"/>
      <c r="F1126" s="219" t="s">
        <v>2329</v>
      </c>
      <c r="G1126" s="36"/>
      <c r="H1126" s="36"/>
      <c r="I1126" s="220"/>
      <c r="J1126" s="36"/>
      <c r="K1126" s="36"/>
      <c r="L1126" s="40"/>
      <c r="M1126" s="221"/>
      <c r="N1126" s="222"/>
      <c r="O1126" s="87"/>
      <c r="P1126" s="87"/>
      <c r="Q1126" s="87"/>
      <c r="R1126" s="87"/>
      <c r="S1126" s="87"/>
      <c r="T1126" s="88"/>
      <c r="U1126" s="34"/>
      <c r="V1126" s="34"/>
      <c r="W1126" s="34"/>
      <c r="X1126" s="34"/>
      <c r="Y1126" s="34"/>
      <c r="Z1126" s="34"/>
      <c r="AA1126" s="34"/>
      <c r="AB1126" s="34"/>
      <c r="AC1126" s="34"/>
      <c r="AD1126" s="34"/>
      <c r="AE1126" s="34"/>
      <c r="AT1126" s="13" t="s">
        <v>137</v>
      </c>
      <c r="AU1126" s="13" t="s">
        <v>85</v>
      </c>
    </row>
    <row r="1127" s="2" customFormat="1" ht="37.8" customHeight="1">
      <c r="A1127" s="34"/>
      <c r="B1127" s="35"/>
      <c r="C1127" s="203" t="s">
        <v>2330</v>
      </c>
      <c r="D1127" s="203" t="s">
        <v>131</v>
      </c>
      <c r="E1127" s="204" t="s">
        <v>2331</v>
      </c>
      <c r="F1127" s="205" t="s">
        <v>2332</v>
      </c>
      <c r="G1127" s="206" t="s">
        <v>134</v>
      </c>
      <c r="H1127" s="207">
        <v>2</v>
      </c>
      <c r="I1127" s="208"/>
      <c r="J1127" s="209">
        <f>ROUND(I1127*H1127,2)</f>
        <v>0</v>
      </c>
      <c r="K1127" s="210"/>
      <c r="L1127" s="211"/>
      <c r="M1127" s="212" t="s">
        <v>1</v>
      </c>
      <c r="N1127" s="213" t="s">
        <v>42</v>
      </c>
      <c r="O1127" s="87"/>
      <c r="P1127" s="214">
        <f>O1127*H1127</f>
        <v>0</v>
      </c>
      <c r="Q1127" s="214">
        <v>0</v>
      </c>
      <c r="R1127" s="214">
        <f>Q1127*H1127</f>
        <v>0</v>
      </c>
      <c r="S1127" s="214">
        <v>0</v>
      </c>
      <c r="T1127" s="215">
        <f>S1127*H1127</f>
        <v>0</v>
      </c>
      <c r="U1127" s="34"/>
      <c r="V1127" s="34"/>
      <c r="W1127" s="34"/>
      <c r="X1127" s="34"/>
      <c r="Y1127" s="34"/>
      <c r="Z1127" s="34"/>
      <c r="AA1127" s="34"/>
      <c r="AB1127" s="34"/>
      <c r="AC1127" s="34"/>
      <c r="AD1127" s="34"/>
      <c r="AE1127" s="34"/>
      <c r="AR1127" s="216" t="s">
        <v>135</v>
      </c>
      <c r="AT1127" s="216" t="s">
        <v>131</v>
      </c>
      <c r="AU1127" s="216" t="s">
        <v>85</v>
      </c>
      <c r="AY1127" s="13" t="s">
        <v>130</v>
      </c>
      <c r="BE1127" s="217">
        <f>IF(N1127="základní",J1127,0)</f>
        <v>0</v>
      </c>
      <c r="BF1127" s="217">
        <f>IF(N1127="snížená",J1127,0)</f>
        <v>0</v>
      </c>
      <c r="BG1127" s="217">
        <f>IF(N1127="zákl. přenesená",J1127,0)</f>
        <v>0</v>
      </c>
      <c r="BH1127" s="217">
        <f>IF(N1127="sníž. přenesená",J1127,0)</f>
        <v>0</v>
      </c>
      <c r="BI1127" s="217">
        <f>IF(N1127="nulová",J1127,0)</f>
        <v>0</v>
      </c>
      <c r="BJ1127" s="13" t="s">
        <v>85</v>
      </c>
      <c r="BK1127" s="217">
        <f>ROUND(I1127*H1127,2)</f>
        <v>0</v>
      </c>
      <c r="BL1127" s="13" t="s">
        <v>136</v>
      </c>
      <c r="BM1127" s="216" t="s">
        <v>2333</v>
      </c>
    </row>
    <row r="1128" s="2" customFormat="1">
      <c r="A1128" s="34"/>
      <c r="B1128" s="35"/>
      <c r="C1128" s="36"/>
      <c r="D1128" s="218" t="s">
        <v>137</v>
      </c>
      <c r="E1128" s="36"/>
      <c r="F1128" s="219" t="s">
        <v>2334</v>
      </c>
      <c r="G1128" s="36"/>
      <c r="H1128" s="36"/>
      <c r="I1128" s="220"/>
      <c r="J1128" s="36"/>
      <c r="K1128" s="36"/>
      <c r="L1128" s="40"/>
      <c r="M1128" s="221"/>
      <c r="N1128" s="222"/>
      <c r="O1128" s="87"/>
      <c r="P1128" s="87"/>
      <c r="Q1128" s="87"/>
      <c r="R1128" s="87"/>
      <c r="S1128" s="87"/>
      <c r="T1128" s="88"/>
      <c r="U1128" s="34"/>
      <c r="V1128" s="34"/>
      <c r="W1128" s="34"/>
      <c r="X1128" s="34"/>
      <c r="Y1128" s="34"/>
      <c r="Z1128" s="34"/>
      <c r="AA1128" s="34"/>
      <c r="AB1128" s="34"/>
      <c r="AC1128" s="34"/>
      <c r="AD1128" s="34"/>
      <c r="AE1128" s="34"/>
      <c r="AT1128" s="13" t="s">
        <v>137</v>
      </c>
      <c r="AU1128" s="13" t="s">
        <v>85</v>
      </c>
    </row>
    <row r="1129" s="2" customFormat="1" ht="37.8" customHeight="1">
      <c r="A1129" s="34"/>
      <c r="B1129" s="35"/>
      <c r="C1129" s="203" t="s">
        <v>1198</v>
      </c>
      <c r="D1129" s="203" t="s">
        <v>131</v>
      </c>
      <c r="E1129" s="204" t="s">
        <v>2335</v>
      </c>
      <c r="F1129" s="205" t="s">
        <v>2336</v>
      </c>
      <c r="G1129" s="206" t="s">
        <v>134</v>
      </c>
      <c r="H1129" s="207">
        <v>2</v>
      </c>
      <c r="I1129" s="208"/>
      <c r="J1129" s="209">
        <f>ROUND(I1129*H1129,2)</f>
        <v>0</v>
      </c>
      <c r="K1129" s="210"/>
      <c r="L1129" s="211"/>
      <c r="M1129" s="212" t="s">
        <v>1</v>
      </c>
      <c r="N1129" s="213" t="s">
        <v>42</v>
      </c>
      <c r="O1129" s="87"/>
      <c r="P1129" s="214">
        <f>O1129*H1129</f>
        <v>0</v>
      </c>
      <c r="Q1129" s="214">
        <v>0</v>
      </c>
      <c r="R1129" s="214">
        <f>Q1129*H1129</f>
        <v>0</v>
      </c>
      <c r="S1129" s="214">
        <v>0</v>
      </c>
      <c r="T1129" s="215">
        <f>S1129*H1129</f>
        <v>0</v>
      </c>
      <c r="U1129" s="34"/>
      <c r="V1129" s="34"/>
      <c r="W1129" s="34"/>
      <c r="X1129" s="34"/>
      <c r="Y1129" s="34"/>
      <c r="Z1129" s="34"/>
      <c r="AA1129" s="34"/>
      <c r="AB1129" s="34"/>
      <c r="AC1129" s="34"/>
      <c r="AD1129" s="34"/>
      <c r="AE1129" s="34"/>
      <c r="AR1129" s="216" t="s">
        <v>135</v>
      </c>
      <c r="AT1129" s="216" t="s">
        <v>131</v>
      </c>
      <c r="AU1129" s="216" t="s">
        <v>85</v>
      </c>
      <c r="AY1129" s="13" t="s">
        <v>130</v>
      </c>
      <c r="BE1129" s="217">
        <f>IF(N1129="základní",J1129,0)</f>
        <v>0</v>
      </c>
      <c r="BF1129" s="217">
        <f>IF(N1129="snížená",J1129,0)</f>
        <v>0</v>
      </c>
      <c r="BG1129" s="217">
        <f>IF(N1129="zákl. přenesená",J1129,0)</f>
        <v>0</v>
      </c>
      <c r="BH1129" s="217">
        <f>IF(N1129="sníž. přenesená",J1129,0)</f>
        <v>0</v>
      </c>
      <c r="BI1129" s="217">
        <f>IF(N1129="nulová",J1129,0)</f>
        <v>0</v>
      </c>
      <c r="BJ1129" s="13" t="s">
        <v>85</v>
      </c>
      <c r="BK1129" s="217">
        <f>ROUND(I1129*H1129,2)</f>
        <v>0</v>
      </c>
      <c r="BL1129" s="13" t="s">
        <v>136</v>
      </c>
      <c r="BM1129" s="216" t="s">
        <v>2337</v>
      </c>
    </row>
    <row r="1130" s="2" customFormat="1">
      <c r="A1130" s="34"/>
      <c r="B1130" s="35"/>
      <c r="C1130" s="36"/>
      <c r="D1130" s="218" t="s">
        <v>137</v>
      </c>
      <c r="E1130" s="36"/>
      <c r="F1130" s="219" t="s">
        <v>2338</v>
      </c>
      <c r="G1130" s="36"/>
      <c r="H1130" s="36"/>
      <c r="I1130" s="220"/>
      <c r="J1130" s="36"/>
      <c r="K1130" s="36"/>
      <c r="L1130" s="40"/>
      <c r="M1130" s="221"/>
      <c r="N1130" s="222"/>
      <c r="O1130" s="87"/>
      <c r="P1130" s="87"/>
      <c r="Q1130" s="87"/>
      <c r="R1130" s="87"/>
      <c r="S1130" s="87"/>
      <c r="T1130" s="88"/>
      <c r="U1130" s="34"/>
      <c r="V1130" s="34"/>
      <c r="W1130" s="34"/>
      <c r="X1130" s="34"/>
      <c r="Y1130" s="34"/>
      <c r="Z1130" s="34"/>
      <c r="AA1130" s="34"/>
      <c r="AB1130" s="34"/>
      <c r="AC1130" s="34"/>
      <c r="AD1130" s="34"/>
      <c r="AE1130" s="34"/>
      <c r="AT1130" s="13" t="s">
        <v>137</v>
      </c>
      <c r="AU1130" s="13" t="s">
        <v>85</v>
      </c>
    </row>
    <row r="1131" s="2" customFormat="1" ht="16.5" customHeight="1">
      <c r="A1131" s="34"/>
      <c r="B1131" s="35"/>
      <c r="C1131" s="203" t="s">
        <v>2339</v>
      </c>
      <c r="D1131" s="203" t="s">
        <v>131</v>
      </c>
      <c r="E1131" s="204" t="s">
        <v>2340</v>
      </c>
      <c r="F1131" s="205" t="s">
        <v>2341</v>
      </c>
      <c r="G1131" s="206" t="s">
        <v>134</v>
      </c>
      <c r="H1131" s="207">
        <v>3</v>
      </c>
      <c r="I1131" s="208"/>
      <c r="J1131" s="209">
        <f>ROUND(I1131*H1131,2)</f>
        <v>0</v>
      </c>
      <c r="K1131" s="210"/>
      <c r="L1131" s="211"/>
      <c r="M1131" s="212" t="s">
        <v>1</v>
      </c>
      <c r="N1131" s="213" t="s">
        <v>42</v>
      </c>
      <c r="O1131" s="87"/>
      <c r="P1131" s="214">
        <f>O1131*H1131</f>
        <v>0</v>
      </c>
      <c r="Q1131" s="214">
        <v>0</v>
      </c>
      <c r="R1131" s="214">
        <f>Q1131*H1131</f>
        <v>0</v>
      </c>
      <c r="S1131" s="214">
        <v>0</v>
      </c>
      <c r="T1131" s="215">
        <f>S1131*H1131</f>
        <v>0</v>
      </c>
      <c r="U1131" s="34"/>
      <c r="V1131" s="34"/>
      <c r="W1131" s="34"/>
      <c r="X1131" s="34"/>
      <c r="Y1131" s="34"/>
      <c r="Z1131" s="34"/>
      <c r="AA1131" s="34"/>
      <c r="AB1131" s="34"/>
      <c r="AC1131" s="34"/>
      <c r="AD1131" s="34"/>
      <c r="AE1131" s="34"/>
      <c r="AR1131" s="216" t="s">
        <v>135</v>
      </c>
      <c r="AT1131" s="216" t="s">
        <v>131</v>
      </c>
      <c r="AU1131" s="216" t="s">
        <v>85</v>
      </c>
      <c r="AY1131" s="13" t="s">
        <v>130</v>
      </c>
      <c r="BE1131" s="217">
        <f>IF(N1131="základní",J1131,0)</f>
        <v>0</v>
      </c>
      <c r="BF1131" s="217">
        <f>IF(N1131="snížená",J1131,0)</f>
        <v>0</v>
      </c>
      <c r="BG1131" s="217">
        <f>IF(N1131="zákl. přenesená",J1131,0)</f>
        <v>0</v>
      </c>
      <c r="BH1131" s="217">
        <f>IF(N1131="sníž. přenesená",J1131,0)</f>
        <v>0</v>
      </c>
      <c r="BI1131" s="217">
        <f>IF(N1131="nulová",J1131,0)</f>
        <v>0</v>
      </c>
      <c r="BJ1131" s="13" t="s">
        <v>85</v>
      </c>
      <c r="BK1131" s="217">
        <f>ROUND(I1131*H1131,2)</f>
        <v>0</v>
      </c>
      <c r="BL1131" s="13" t="s">
        <v>136</v>
      </c>
      <c r="BM1131" s="216" t="s">
        <v>2342</v>
      </c>
    </row>
    <row r="1132" s="2" customFormat="1">
      <c r="A1132" s="34"/>
      <c r="B1132" s="35"/>
      <c r="C1132" s="36"/>
      <c r="D1132" s="218" t="s">
        <v>137</v>
      </c>
      <c r="E1132" s="36"/>
      <c r="F1132" s="219" t="s">
        <v>2343</v>
      </c>
      <c r="G1132" s="36"/>
      <c r="H1132" s="36"/>
      <c r="I1132" s="220"/>
      <c r="J1132" s="36"/>
      <c r="K1132" s="36"/>
      <c r="L1132" s="40"/>
      <c r="M1132" s="221"/>
      <c r="N1132" s="222"/>
      <c r="O1132" s="87"/>
      <c r="P1132" s="87"/>
      <c r="Q1132" s="87"/>
      <c r="R1132" s="87"/>
      <c r="S1132" s="87"/>
      <c r="T1132" s="88"/>
      <c r="U1132" s="34"/>
      <c r="V1132" s="34"/>
      <c r="W1132" s="34"/>
      <c r="X1132" s="34"/>
      <c r="Y1132" s="34"/>
      <c r="Z1132" s="34"/>
      <c r="AA1132" s="34"/>
      <c r="AB1132" s="34"/>
      <c r="AC1132" s="34"/>
      <c r="AD1132" s="34"/>
      <c r="AE1132" s="34"/>
      <c r="AT1132" s="13" t="s">
        <v>137</v>
      </c>
      <c r="AU1132" s="13" t="s">
        <v>85</v>
      </c>
    </row>
    <row r="1133" s="2" customFormat="1" ht="16.5" customHeight="1">
      <c r="A1133" s="34"/>
      <c r="B1133" s="35"/>
      <c r="C1133" s="203" t="s">
        <v>1203</v>
      </c>
      <c r="D1133" s="203" t="s">
        <v>131</v>
      </c>
      <c r="E1133" s="204" t="s">
        <v>2344</v>
      </c>
      <c r="F1133" s="205" t="s">
        <v>2345</v>
      </c>
      <c r="G1133" s="206" t="s">
        <v>134</v>
      </c>
      <c r="H1133" s="207">
        <v>2</v>
      </c>
      <c r="I1133" s="208"/>
      <c r="J1133" s="209">
        <f>ROUND(I1133*H1133,2)</f>
        <v>0</v>
      </c>
      <c r="K1133" s="210"/>
      <c r="L1133" s="211"/>
      <c r="M1133" s="212" t="s">
        <v>1</v>
      </c>
      <c r="N1133" s="213" t="s">
        <v>42</v>
      </c>
      <c r="O1133" s="87"/>
      <c r="P1133" s="214">
        <f>O1133*H1133</f>
        <v>0</v>
      </c>
      <c r="Q1133" s="214">
        <v>0</v>
      </c>
      <c r="R1133" s="214">
        <f>Q1133*H1133</f>
        <v>0</v>
      </c>
      <c r="S1133" s="214">
        <v>0</v>
      </c>
      <c r="T1133" s="215">
        <f>S1133*H1133</f>
        <v>0</v>
      </c>
      <c r="U1133" s="34"/>
      <c r="V1133" s="34"/>
      <c r="W1133" s="34"/>
      <c r="X1133" s="34"/>
      <c r="Y1133" s="34"/>
      <c r="Z1133" s="34"/>
      <c r="AA1133" s="34"/>
      <c r="AB1133" s="34"/>
      <c r="AC1133" s="34"/>
      <c r="AD1133" s="34"/>
      <c r="AE1133" s="34"/>
      <c r="AR1133" s="216" t="s">
        <v>135</v>
      </c>
      <c r="AT1133" s="216" t="s">
        <v>131</v>
      </c>
      <c r="AU1133" s="216" t="s">
        <v>85</v>
      </c>
      <c r="AY1133" s="13" t="s">
        <v>130</v>
      </c>
      <c r="BE1133" s="217">
        <f>IF(N1133="základní",J1133,0)</f>
        <v>0</v>
      </c>
      <c r="BF1133" s="217">
        <f>IF(N1133="snížená",J1133,0)</f>
        <v>0</v>
      </c>
      <c r="BG1133" s="217">
        <f>IF(N1133="zákl. přenesená",J1133,0)</f>
        <v>0</v>
      </c>
      <c r="BH1133" s="217">
        <f>IF(N1133="sníž. přenesená",J1133,0)</f>
        <v>0</v>
      </c>
      <c r="BI1133" s="217">
        <f>IF(N1133="nulová",J1133,0)</f>
        <v>0</v>
      </c>
      <c r="BJ1133" s="13" t="s">
        <v>85</v>
      </c>
      <c r="BK1133" s="217">
        <f>ROUND(I1133*H1133,2)</f>
        <v>0</v>
      </c>
      <c r="BL1133" s="13" t="s">
        <v>136</v>
      </c>
      <c r="BM1133" s="216" t="s">
        <v>2346</v>
      </c>
    </row>
    <row r="1134" s="2" customFormat="1">
      <c r="A1134" s="34"/>
      <c r="B1134" s="35"/>
      <c r="C1134" s="36"/>
      <c r="D1134" s="218" t="s">
        <v>137</v>
      </c>
      <c r="E1134" s="36"/>
      <c r="F1134" s="219" t="s">
        <v>2347</v>
      </c>
      <c r="G1134" s="36"/>
      <c r="H1134" s="36"/>
      <c r="I1134" s="220"/>
      <c r="J1134" s="36"/>
      <c r="K1134" s="36"/>
      <c r="L1134" s="40"/>
      <c r="M1134" s="221"/>
      <c r="N1134" s="222"/>
      <c r="O1134" s="87"/>
      <c r="P1134" s="87"/>
      <c r="Q1134" s="87"/>
      <c r="R1134" s="87"/>
      <c r="S1134" s="87"/>
      <c r="T1134" s="88"/>
      <c r="U1134" s="34"/>
      <c r="V1134" s="34"/>
      <c r="W1134" s="34"/>
      <c r="X1134" s="34"/>
      <c r="Y1134" s="34"/>
      <c r="Z1134" s="34"/>
      <c r="AA1134" s="34"/>
      <c r="AB1134" s="34"/>
      <c r="AC1134" s="34"/>
      <c r="AD1134" s="34"/>
      <c r="AE1134" s="34"/>
      <c r="AT1134" s="13" t="s">
        <v>137</v>
      </c>
      <c r="AU1134" s="13" t="s">
        <v>85</v>
      </c>
    </row>
    <row r="1135" s="2" customFormat="1" ht="16.5" customHeight="1">
      <c r="A1135" s="34"/>
      <c r="B1135" s="35"/>
      <c r="C1135" s="203" t="s">
        <v>2348</v>
      </c>
      <c r="D1135" s="203" t="s">
        <v>131</v>
      </c>
      <c r="E1135" s="204" t="s">
        <v>2349</v>
      </c>
      <c r="F1135" s="205" t="s">
        <v>2350</v>
      </c>
      <c r="G1135" s="206" t="s">
        <v>134</v>
      </c>
      <c r="H1135" s="207">
        <v>2</v>
      </c>
      <c r="I1135" s="208"/>
      <c r="J1135" s="209">
        <f>ROUND(I1135*H1135,2)</f>
        <v>0</v>
      </c>
      <c r="K1135" s="210"/>
      <c r="L1135" s="211"/>
      <c r="M1135" s="212" t="s">
        <v>1</v>
      </c>
      <c r="N1135" s="213" t="s">
        <v>42</v>
      </c>
      <c r="O1135" s="87"/>
      <c r="P1135" s="214">
        <f>O1135*H1135</f>
        <v>0</v>
      </c>
      <c r="Q1135" s="214">
        <v>0</v>
      </c>
      <c r="R1135" s="214">
        <f>Q1135*H1135</f>
        <v>0</v>
      </c>
      <c r="S1135" s="214">
        <v>0</v>
      </c>
      <c r="T1135" s="215">
        <f>S1135*H1135</f>
        <v>0</v>
      </c>
      <c r="U1135" s="34"/>
      <c r="V1135" s="34"/>
      <c r="W1135" s="34"/>
      <c r="X1135" s="34"/>
      <c r="Y1135" s="34"/>
      <c r="Z1135" s="34"/>
      <c r="AA1135" s="34"/>
      <c r="AB1135" s="34"/>
      <c r="AC1135" s="34"/>
      <c r="AD1135" s="34"/>
      <c r="AE1135" s="34"/>
      <c r="AR1135" s="216" t="s">
        <v>135</v>
      </c>
      <c r="AT1135" s="216" t="s">
        <v>131</v>
      </c>
      <c r="AU1135" s="216" t="s">
        <v>85</v>
      </c>
      <c r="AY1135" s="13" t="s">
        <v>130</v>
      </c>
      <c r="BE1135" s="217">
        <f>IF(N1135="základní",J1135,0)</f>
        <v>0</v>
      </c>
      <c r="BF1135" s="217">
        <f>IF(N1135="snížená",J1135,0)</f>
        <v>0</v>
      </c>
      <c r="BG1135" s="217">
        <f>IF(N1135="zákl. přenesená",J1135,0)</f>
        <v>0</v>
      </c>
      <c r="BH1135" s="217">
        <f>IF(N1135="sníž. přenesená",J1135,0)</f>
        <v>0</v>
      </c>
      <c r="BI1135" s="217">
        <f>IF(N1135="nulová",J1135,0)</f>
        <v>0</v>
      </c>
      <c r="BJ1135" s="13" t="s">
        <v>85</v>
      </c>
      <c r="BK1135" s="217">
        <f>ROUND(I1135*H1135,2)</f>
        <v>0</v>
      </c>
      <c r="BL1135" s="13" t="s">
        <v>136</v>
      </c>
      <c r="BM1135" s="216" t="s">
        <v>2351</v>
      </c>
    </row>
    <row r="1136" s="2" customFormat="1">
      <c r="A1136" s="34"/>
      <c r="B1136" s="35"/>
      <c r="C1136" s="36"/>
      <c r="D1136" s="218" t="s">
        <v>137</v>
      </c>
      <c r="E1136" s="36"/>
      <c r="F1136" s="219" t="s">
        <v>2352</v>
      </c>
      <c r="G1136" s="36"/>
      <c r="H1136" s="36"/>
      <c r="I1136" s="220"/>
      <c r="J1136" s="36"/>
      <c r="K1136" s="36"/>
      <c r="L1136" s="40"/>
      <c r="M1136" s="221"/>
      <c r="N1136" s="222"/>
      <c r="O1136" s="87"/>
      <c r="P1136" s="87"/>
      <c r="Q1136" s="87"/>
      <c r="R1136" s="87"/>
      <c r="S1136" s="87"/>
      <c r="T1136" s="88"/>
      <c r="U1136" s="34"/>
      <c r="V1136" s="34"/>
      <c r="W1136" s="34"/>
      <c r="X1136" s="34"/>
      <c r="Y1136" s="34"/>
      <c r="Z1136" s="34"/>
      <c r="AA1136" s="34"/>
      <c r="AB1136" s="34"/>
      <c r="AC1136" s="34"/>
      <c r="AD1136" s="34"/>
      <c r="AE1136" s="34"/>
      <c r="AT1136" s="13" t="s">
        <v>137</v>
      </c>
      <c r="AU1136" s="13" t="s">
        <v>85</v>
      </c>
    </row>
    <row r="1137" s="2" customFormat="1" ht="16.5" customHeight="1">
      <c r="A1137" s="34"/>
      <c r="B1137" s="35"/>
      <c r="C1137" s="203" t="s">
        <v>1208</v>
      </c>
      <c r="D1137" s="203" t="s">
        <v>131</v>
      </c>
      <c r="E1137" s="204" t="s">
        <v>2353</v>
      </c>
      <c r="F1137" s="205" t="s">
        <v>2354</v>
      </c>
      <c r="G1137" s="206" t="s">
        <v>134</v>
      </c>
      <c r="H1137" s="207">
        <v>50</v>
      </c>
      <c r="I1137" s="208"/>
      <c r="J1137" s="209">
        <f>ROUND(I1137*H1137,2)</f>
        <v>0</v>
      </c>
      <c r="K1137" s="210"/>
      <c r="L1137" s="211"/>
      <c r="M1137" s="212" t="s">
        <v>1</v>
      </c>
      <c r="N1137" s="213" t="s">
        <v>42</v>
      </c>
      <c r="O1137" s="87"/>
      <c r="P1137" s="214">
        <f>O1137*H1137</f>
        <v>0</v>
      </c>
      <c r="Q1137" s="214">
        <v>0</v>
      </c>
      <c r="R1137" s="214">
        <f>Q1137*H1137</f>
        <v>0</v>
      </c>
      <c r="S1137" s="214">
        <v>0</v>
      </c>
      <c r="T1137" s="215">
        <f>S1137*H1137</f>
        <v>0</v>
      </c>
      <c r="U1137" s="34"/>
      <c r="V1137" s="34"/>
      <c r="W1137" s="34"/>
      <c r="X1137" s="34"/>
      <c r="Y1137" s="34"/>
      <c r="Z1137" s="34"/>
      <c r="AA1137" s="34"/>
      <c r="AB1137" s="34"/>
      <c r="AC1137" s="34"/>
      <c r="AD1137" s="34"/>
      <c r="AE1137" s="34"/>
      <c r="AR1137" s="216" t="s">
        <v>135</v>
      </c>
      <c r="AT1137" s="216" t="s">
        <v>131</v>
      </c>
      <c r="AU1137" s="216" t="s">
        <v>85</v>
      </c>
      <c r="AY1137" s="13" t="s">
        <v>130</v>
      </c>
      <c r="BE1137" s="217">
        <f>IF(N1137="základní",J1137,0)</f>
        <v>0</v>
      </c>
      <c r="BF1137" s="217">
        <f>IF(N1137="snížená",J1137,0)</f>
        <v>0</v>
      </c>
      <c r="BG1137" s="217">
        <f>IF(N1137="zákl. přenesená",J1137,0)</f>
        <v>0</v>
      </c>
      <c r="BH1137" s="217">
        <f>IF(N1137="sníž. přenesená",J1137,0)</f>
        <v>0</v>
      </c>
      <c r="BI1137" s="217">
        <f>IF(N1137="nulová",J1137,0)</f>
        <v>0</v>
      </c>
      <c r="BJ1137" s="13" t="s">
        <v>85</v>
      </c>
      <c r="BK1137" s="217">
        <f>ROUND(I1137*H1137,2)</f>
        <v>0</v>
      </c>
      <c r="BL1137" s="13" t="s">
        <v>136</v>
      </c>
      <c r="BM1137" s="216" t="s">
        <v>2355</v>
      </c>
    </row>
    <row r="1138" s="2" customFormat="1">
      <c r="A1138" s="34"/>
      <c r="B1138" s="35"/>
      <c r="C1138" s="36"/>
      <c r="D1138" s="218" t="s">
        <v>137</v>
      </c>
      <c r="E1138" s="36"/>
      <c r="F1138" s="219" t="s">
        <v>2356</v>
      </c>
      <c r="G1138" s="36"/>
      <c r="H1138" s="36"/>
      <c r="I1138" s="220"/>
      <c r="J1138" s="36"/>
      <c r="K1138" s="36"/>
      <c r="L1138" s="40"/>
      <c r="M1138" s="221"/>
      <c r="N1138" s="222"/>
      <c r="O1138" s="87"/>
      <c r="P1138" s="87"/>
      <c r="Q1138" s="87"/>
      <c r="R1138" s="87"/>
      <c r="S1138" s="87"/>
      <c r="T1138" s="88"/>
      <c r="U1138" s="34"/>
      <c r="V1138" s="34"/>
      <c r="W1138" s="34"/>
      <c r="X1138" s="34"/>
      <c r="Y1138" s="34"/>
      <c r="Z1138" s="34"/>
      <c r="AA1138" s="34"/>
      <c r="AB1138" s="34"/>
      <c r="AC1138" s="34"/>
      <c r="AD1138" s="34"/>
      <c r="AE1138" s="34"/>
      <c r="AT1138" s="13" t="s">
        <v>137</v>
      </c>
      <c r="AU1138" s="13" t="s">
        <v>85</v>
      </c>
    </row>
    <row r="1139" s="2" customFormat="1" ht="16.5" customHeight="1">
      <c r="A1139" s="34"/>
      <c r="B1139" s="35"/>
      <c r="C1139" s="203" t="s">
        <v>2357</v>
      </c>
      <c r="D1139" s="203" t="s">
        <v>131</v>
      </c>
      <c r="E1139" s="204" t="s">
        <v>2358</v>
      </c>
      <c r="F1139" s="205" t="s">
        <v>2359</v>
      </c>
      <c r="G1139" s="206" t="s">
        <v>134</v>
      </c>
      <c r="H1139" s="207">
        <v>50</v>
      </c>
      <c r="I1139" s="208"/>
      <c r="J1139" s="209">
        <f>ROUND(I1139*H1139,2)</f>
        <v>0</v>
      </c>
      <c r="K1139" s="210"/>
      <c r="L1139" s="211"/>
      <c r="M1139" s="212" t="s">
        <v>1</v>
      </c>
      <c r="N1139" s="213" t="s">
        <v>42</v>
      </c>
      <c r="O1139" s="87"/>
      <c r="P1139" s="214">
        <f>O1139*H1139</f>
        <v>0</v>
      </c>
      <c r="Q1139" s="214">
        <v>0</v>
      </c>
      <c r="R1139" s="214">
        <f>Q1139*H1139</f>
        <v>0</v>
      </c>
      <c r="S1139" s="214">
        <v>0</v>
      </c>
      <c r="T1139" s="215">
        <f>S1139*H1139</f>
        <v>0</v>
      </c>
      <c r="U1139" s="34"/>
      <c r="V1139" s="34"/>
      <c r="W1139" s="34"/>
      <c r="X1139" s="34"/>
      <c r="Y1139" s="34"/>
      <c r="Z1139" s="34"/>
      <c r="AA1139" s="34"/>
      <c r="AB1139" s="34"/>
      <c r="AC1139" s="34"/>
      <c r="AD1139" s="34"/>
      <c r="AE1139" s="34"/>
      <c r="AR1139" s="216" t="s">
        <v>135</v>
      </c>
      <c r="AT1139" s="216" t="s">
        <v>131</v>
      </c>
      <c r="AU1139" s="216" t="s">
        <v>85</v>
      </c>
      <c r="AY1139" s="13" t="s">
        <v>130</v>
      </c>
      <c r="BE1139" s="217">
        <f>IF(N1139="základní",J1139,0)</f>
        <v>0</v>
      </c>
      <c r="BF1139" s="217">
        <f>IF(N1139="snížená",J1139,0)</f>
        <v>0</v>
      </c>
      <c r="BG1139" s="217">
        <f>IF(N1139="zákl. přenesená",J1139,0)</f>
        <v>0</v>
      </c>
      <c r="BH1139" s="217">
        <f>IF(N1139="sníž. přenesená",J1139,0)</f>
        <v>0</v>
      </c>
      <c r="BI1139" s="217">
        <f>IF(N1139="nulová",J1139,0)</f>
        <v>0</v>
      </c>
      <c r="BJ1139" s="13" t="s">
        <v>85</v>
      </c>
      <c r="BK1139" s="217">
        <f>ROUND(I1139*H1139,2)</f>
        <v>0</v>
      </c>
      <c r="BL1139" s="13" t="s">
        <v>136</v>
      </c>
      <c r="BM1139" s="216" t="s">
        <v>2360</v>
      </c>
    </row>
    <row r="1140" s="2" customFormat="1">
      <c r="A1140" s="34"/>
      <c r="B1140" s="35"/>
      <c r="C1140" s="36"/>
      <c r="D1140" s="218" t="s">
        <v>137</v>
      </c>
      <c r="E1140" s="36"/>
      <c r="F1140" s="219" t="s">
        <v>2361</v>
      </c>
      <c r="G1140" s="36"/>
      <c r="H1140" s="36"/>
      <c r="I1140" s="220"/>
      <c r="J1140" s="36"/>
      <c r="K1140" s="36"/>
      <c r="L1140" s="40"/>
      <c r="M1140" s="221"/>
      <c r="N1140" s="222"/>
      <c r="O1140" s="87"/>
      <c r="P1140" s="87"/>
      <c r="Q1140" s="87"/>
      <c r="R1140" s="87"/>
      <c r="S1140" s="87"/>
      <c r="T1140" s="88"/>
      <c r="U1140" s="34"/>
      <c r="V1140" s="34"/>
      <c r="W1140" s="34"/>
      <c r="X1140" s="34"/>
      <c r="Y1140" s="34"/>
      <c r="Z1140" s="34"/>
      <c r="AA1140" s="34"/>
      <c r="AB1140" s="34"/>
      <c r="AC1140" s="34"/>
      <c r="AD1140" s="34"/>
      <c r="AE1140" s="34"/>
      <c r="AT1140" s="13" t="s">
        <v>137</v>
      </c>
      <c r="AU1140" s="13" t="s">
        <v>85</v>
      </c>
    </row>
    <row r="1141" s="2" customFormat="1" ht="16.5" customHeight="1">
      <c r="A1141" s="34"/>
      <c r="B1141" s="35"/>
      <c r="C1141" s="203" t="s">
        <v>1212</v>
      </c>
      <c r="D1141" s="203" t="s">
        <v>131</v>
      </c>
      <c r="E1141" s="204" t="s">
        <v>2362</v>
      </c>
      <c r="F1141" s="205" t="s">
        <v>2363</v>
      </c>
      <c r="G1141" s="206" t="s">
        <v>134</v>
      </c>
      <c r="H1141" s="207">
        <v>20</v>
      </c>
      <c r="I1141" s="208"/>
      <c r="J1141" s="209">
        <f>ROUND(I1141*H1141,2)</f>
        <v>0</v>
      </c>
      <c r="K1141" s="210"/>
      <c r="L1141" s="211"/>
      <c r="M1141" s="212" t="s">
        <v>1</v>
      </c>
      <c r="N1141" s="213" t="s">
        <v>42</v>
      </c>
      <c r="O1141" s="87"/>
      <c r="P1141" s="214">
        <f>O1141*H1141</f>
        <v>0</v>
      </c>
      <c r="Q1141" s="214">
        <v>0</v>
      </c>
      <c r="R1141" s="214">
        <f>Q1141*H1141</f>
        <v>0</v>
      </c>
      <c r="S1141" s="214">
        <v>0</v>
      </c>
      <c r="T1141" s="215">
        <f>S1141*H1141</f>
        <v>0</v>
      </c>
      <c r="U1141" s="34"/>
      <c r="V1141" s="34"/>
      <c r="W1141" s="34"/>
      <c r="X1141" s="34"/>
      <c r="Y1141" s="34"/>
      <c r="Z1141" s="34"/>
      <c r="AA1141" s="34"/>
      <c r="AB1141" s="34"/>
      <c r="AC1141" s="34"/>
      <c r="AD1141" s="34"/>
      <c r="AE1141" s="34"/>
      <c r="AR1141" s="216" t="s">
        <v>135</v>
      </c>
      <c r="AT1141" s="216" t="s">
        <v>131</v>
      </c>
      <c r="AU1141" s="216" t="s">
        <v>85</v>
      </c>
      <c r="AY1141" s="13" t="s">
        <v>130</v>
      </c>
      <c r="BE1141" s="217">
        <f>IF(N1141="základní",J1141,0)</f>
        <v>0</v>
      </c>
      <c r="BF1141" s="217">
        <f>IF(N1141="snížená",J1141,0)</f>
        <v>0</v>
      </c>
      <c r="BG1141" s="217">
        <f>IF(N1141="zákl. přenesená",J1141,0)</f>
        <v>0</v>
      </c>
      <c r="BH1141" s="217">
        <f>IF(N1141="sníž. přenesená",J1141,0)</f>
        <v>0</v>
      </c>
      <c r="BI1141" s="217">
        <f>IF(N1141="nulová",J1141,0)</f>
        <v>0</v>
      </c>
      <c r="BJ1141" s="13" t="s">
        <v>85</v>
      </c>
      <c r="BK1141" s="217">
        <f>ROUND(I1141*H1141,2)</f>
        <v>0</v>
      </c>
      <c r="BL1141" s="13" t="s">
        <v>136</v>
      </c>
      <c r="BM1141" s="216" t="s">
        <v>2364</v>
      </c>
    </row>
    <row r="1142" s="2" customFormat="1">
      <c r="A1142" s="34"/>
      <c r="B1142" s="35"/>
      <c r="C1142" s="36"/>
      <c r="D1142" s="218" t="s">
        <v>137</v>
      </c>
      <c r="E1142" s="36"/>
      <c r="F1142" s="219" t="s">
        <v>2365</v>
      </c>
      <c r="G1142" s="36"/>
      <c r="H1142" s="36"/>
      <c r="I1142" s="220"/>
      <c r="J1142" s="36"/>
      <c r="K1142" s="36"/>
      <c r="L1142" s="40"/>
      <c r="M1142" s="221"/>
      <c r="N1142" s="222"/>
      <c r="O1142" s="87"/>
      <c r="P1142" s="87"/>
      <c r="Q1142" s="87"/>
      <c r="R1142" s="87"/>
      <c r="S1142" s="87"/>
      <c r="T1142" s="88"/>
      <c r="U1142" s="34"/>
      <c r="V1142" s="34"/>
      <c r="W1142" s="34"/>
      <c r="X1142" s="34"/>
      <c r="Y1142" s="34"/>
      <c r="Z1142" s="34"/>
      <c r="AA1142" s="34"/>
      <c r="AB1142" s="34"/>
      <c r="AC1142" s="34"/>
      <c r="AD1142" s="34"/>
      <c r="AE1142" s="34"/>
      <c r="AT1142" s="13" t="s">
        <v>137</v>
      </c>
      <c r="AU1142" s="13" t="s">
        <v>85</v>
      </c>
    </row>
    <row r="1143" s="2" customFormat="1" ht="16.5" customHeight="1">
      <c r="A1143" s="34"/>
      <c r="B1143" s="35"/>
      <c r="C1143" s="203" t="s">
        <v>2366</v>
      </c>
      <c r="D1143" s="203" t="s">
        <v>131</v>
      </c>
      <c r="E1143" s="204" t="s">
        <v>2367</v>
      </c>
      <c r="F1143" s="205" t="s">
        <v>2363</v>
      </c>
      <c r="G1143" s="206" t="s">
        <v>134</v>
      </c>
      <c r="H1143" s="207">
        <v>20</v>
      </c>
      <c r="I1143" s="208"/>
      <c r="J1143" s="209">
        <f>ROUND(I1143*H1143,2)</f>
        <v>0</v>
      </c>
      <c r="K1143" s="210"/>
      <c r="L1143" s="211"/>
      <c r="M1143" s="212" t="s">
        <v>1</v>
      </c>
      <c r="N1143" s="213" t="s">
        <v>42</v>
      </c>
      <c r="O1143" s="87"/>
      <c r="P1143" s="214">
        <f>O1143*H1143</f>
        <v>0</v>
      </c>
      <c r="Q1143" s="214">
        <v>0</v>
      </c>
      <c r="R1143" s="214">
        <f>Q1143*H1143</f>
        <v>0</v>
      </c>
      <c r="S1143" s="214">
        <v>0</v>
      </c>
      <c r="T1143" s="215">
        <f>S1143*H1143</f>
        <v>0</v>
      </c>
      <c r="U1143" s="34"/>
      <c r="V1143" s="34"/>
      <c r="W1143" s="34"/>
      <c r="X1143" s="34"/>
      <c r="Y1143" s="34"/>
      <c r="Z1143" s="34"/>
      <c r="AA1143" s="34"/>
      <c r="AB1143" s="34"/>
      <c r="AC1143" s="34"/>
      <c r="AD1143" s="34"/>
      <c r="AE1143" s="34"/>
      <c r="AR1143" s="216" t="s">
        <v>135</v>
      </c>
      <c r="AT1143" s="216" t="s">
        <v>131</v>
      </c>
      <c r="AU1143" s="216" t="s">
        <v>85</v>
      </c>
      <c r="AY1143" s="13" t="s">
        <v>130</v>
      </c>
      <c r="BE1143" s="217">
        <f>IF(N1143="základní",J1143,0)</f>
        <v>0</v>
      </c>
      <c r="BF1143" s="217">
        <f>IF(N1143="snížená",J1143,0)</f>
        <v>0</v>
      </c>
      <c r="BG1143" s="217">
        <f>IF(N1143="zákl. přenesená",J1143,0)</f>
        <v>0</v>
      </c>
      <c r="BH1143" s="217">
        <f>IF(N1143="sníž. přenesená",J1143,0)</f>
        <v>0</v>
      </c>
      <c r="BI1143" s="217">
        <f>IF(N1143="nulová",J1143,0)</f>
        <v>0</v>
      </c>
      <c r="BJ1143" s="13" t="s">
        <v>85</v>
      </c>
      <c r="BK1143" s="217">
        <f>ROUND(I1143*H1143,2)</f>
        <v>0</v>
      </c>
      <c r="BL1143" s="13" t="s">
        <v>136</v>
      </c>
      <c r="BM1143" s="216" t="s">
        <v>2368</v>
      </c>
    </row>
    <row r="1144" s="2" customFormat="1">
      <c r="A1144" s="34"/>
      <c r="B1144" s="35"/>
      <c r="C1144" s="36"/>
      <c r="D1144" s="218" t="s">
        <v>137</v>
      </c>
      <c r="E1144" s="36"/>
      <c r="F1144" s="219" t="s">
        <v>2369</v>
      </c>
      <c r="G1144" s="36"/>
      <c r="H1144" s="36"/>
      <c r="I1144" s="220"/>
      <c r="J1144" s="36"/>
      <c r="K1144" s="36"/>
      <c r="L1144" s="40"/>
      <c r="M1144" s="221"/>
      <c r="N1144" s="222"/>
      <c r="O1144" s="87"/>
      <c r="P1144" s="87"/>
      <c r="Q1144" s="87"/>
      <c r="R1144" s="87"/>
      <c r="S1144" s="87"/>
      <c r="T1144" s="88"/>
      <c r="U1144" s="34"/>
      <c r="V1144" s="34"/>
      <c r="W1144" s="34"/>
      <c r="X1144" s="34"/>
      <c r="Y1144" s="34"/>
      <c r="Z1144" s="34"/>
      <c r="AA1144" s="34"/>
      <c r="AB1144" s="34"/>
      <c r="AC1144" s="34"/>
      <c r="AD1144" s="34"/>
      <c r="AE1144" s="34"/>
      <c r="AT1144" s="13" t="s">
        <v>137</v>
      </c>
      <c r="AU1144" s="13" t="s">
        <v>85</v>
      </c>
    </row>
    <row r="1145" s="2" customFormat="1" ht="16.5" customHeight="1">
      <c r="A1145" s="34"/>
      <c r="B1145" s="35"/>
      <c r="C1145" s="203" t="s">
        <v>1217</v>
      </c>
      <c r="D1145" s="203" t="s">
        <v>131</v>
      </c>
      <c r="E1145" s="204" t="s">
        <v>2370</v>
      </c>
      <c r="F1145" s="205" t="s">
        <v>2371</v>
      </c>
      <c r="G1145" s="206" t="s">
        <v>134</v>
      </c>
      <c r="H1145" s="207">
        <v>80</v>
      </c>
      <c r="I1145" s="208"/>
      <c r="J1145" s="209">
        <f>ROUND(I1145*H1145,2)</f>
        <v>0</v>
      </c>
      <c r="K1145" s="210"/>
      <c r="L1145" s="211"/>
      <c r="M1145" s="212" t="s">
        <v>1</v>
      </c>
      <c r="N1145" s="213" t="s">
        <v>42</v>
      </c>
      <c r="O1145" s="87"/>
      <c r="P1145" s="214">
        <f>O1145*H1145</f>
        <v>0</v>
      </c>
      <c r="Q1145" s="214">
        <v>0</v>
      </c>
      <c r="R1145" s="214">
        <f>Q1145*H1145</f>
        <v>0</v>
      </c>
      <c r="S1145" s="214">
        <v>0</v>
      </c>
      <c r="T1145" s="215">
        <f>S1145*H1145</f>
        <v>0</v>
      </c>
      <c r="U1145" s="34"/>
      <c r="V1145" s="34"/>
      <c r="W1145" s="34"/>
      <c r="X1145" s="34"/>
      <c r="Y1145" s="34"/>
      <c r="Z1145" s="34"/>
      <c r="AA1145" s="34"/>
      <c r="AB1145" s="34"/>
      <c r="AC1145" s="34"/>
      <c r="AD1145" s="34"/>
      <c r="AE1145" s="34"/>
      <c r="AR1145" s="216" t="s">
        <v>135</v>
      </c>
      <c r="AT1145" s="216" t="s">
        <v>131</v>
      </c>
      <c r="AU1145" s="216" t="s">
        <v>85</v>
      </c>
      <c r="AY1145" s="13" t="s">
        <v>130</v>
      </c>
      <c r="BE1145" s="217">
        <f>IF(N1145="základní",J1145,0)</f>
        <v>0</v>
      </c>
      <c r="BF1145" s="217">
        <f>IF(N1145="snížená",J1145,0)</f>
        <v>0</v>
      </c>
      <c r="BG1145" s="217">
        <f>IF(N1145="zákl. přenesená",J1145,0)</f>
        <v>0</v>
      </c>
      <c r="BH1145" s="217">
        <f>IF(N1145="sníž. přenesená",J1145,0)</f>
        <v>0</v>
      </c>
      <c r="BI1145" s="217">
        <f>IF(N1145="nulová",J1145,0)</f>
        <v>0</v>
      </c>
      <c r="BJ1145" s="13" t="s">
        <v>85</v>
      </c>
      <c r="BK1145" s="217">
        <f>ROUND(I1145*H1145,2)</f>
        <v>0</v>
      </c>
      <c r="BL1145" s="13" t="s">
        <v>136</v>
      </c>
      <c r="BM1145" s="216" t="s">
        <v>2372</v>
      </c>
    </row>
    <row r="1146" s="2" customFormat="1">
      <c r="A1146" s="34"/>
      <c r="B1146" s="35"/>
      <c r="C1146" s="36"/>
      <c r="D1146" s="218" t="s">
        <v>137</v>
      </c>
      <c r="E1146" s="36"/>
      <c r="F1146" s="219" t="s">
        <v>2373</v>
      </c>
      <c r="G1146" s="36"/>
      <c r="H1146" s="36"/>
      <c r="I1146" s="220"/>
      <c r="J1146" s="36"/>
      <c r="K1146" s="36"/>
      <c r="L1146" s="40"/>
      <c r="M1146" s="221"/>
      <c r="N1146" s="222"/>
      <c r="O1146" s="87"/>
      <c r="P1146" s="87"/>
      <c r="Q1146" s="87"/>
      <c r="R1146" s="87"/>
      <c r="S1146" s="87"/>
      <c r="T1146" s="88"/>
      <c r="U1146" s="34"/>
      <c r="V1146" s="34"/>
      <c r="W1146" s="34"/>
      <c r="X1146" s="34"/>
      <c r="Y1146" s="34"/>
      <c r="Z1146" s="34"/>
      <c r="AA1146" s="34"/>
      <c r="AB1146" s="34"/>
      <c r="AC1146" s="34"/>
      <c r="AD1146" s="34"/>
      <c r="AE1146" s="34"/>
      <c r="AT1146" s="13" t="s">
        <v>137</v>
      </c>
      <c r="AU1146" s="13" t="s">
        <v>85</v>
      </c>
    </row>
    <row r="1147" s="2" customFormat="1" ht="24.15" customHeight="1">
      <c r="A1147" s="34"/>
      <c r="B1147" s="35"/>
      <c r="C1147" s="203" t="s">
        <v>2374</v>
      </c>
      <c r="D1147" s="203" t="s">
        <v>131</v>
      </c>
      <c r="E1147" s="204" t="s">
        <v>2375</v>
      </c>
      <c r="F1147" s="205" t="s">
        <v>2376</v>
      </c>
      <c r="G1147" s="206" t="s">
        <v>134</v>
      </c>
      <c r="H1147" s="207">
        <v>3</v>
      </c>
      <c r="I1147" s="208"/>
      <c r="J1147" s="209">
        <f>ROUND(I1147*H1147,2)</f>
        <v>0</v>
      </c>
      <c r="K1147" s="210"/>
      <c r="L1147" s="211"/>
      <c r="M1147" s="212" t="s">
        <v>1</v>
      </c>
      <c r="N1147" s="213" t="s">
        <v>42</v>
      </c>
      <c r="O1147" s="87"/>
      <c r="P1147" s="214">
        <f>O1147*H1147</f>
        <v>0</v>
      </c>
      <c r="Q1147" s="214">
        <v>0</v>
      </c>
      <c r="R1147" s="214">
        <f>Q1147*H1147</f>
        <v>0</v>
      </c>
      <c r="S1147" s="214">
        <v>0</v>
      </c>
      <c r="T1147" s="215">
        <f>S1147*H1147</f>
        <v>0</v>
      </c>
      <c r="U1147" s="34"/>
      <c r="V1147" s="34"/>
      <c r="W1147" s="34"/>
      <c r="X1147" s="34"/>
      <c r="Y1147" s="34"/>
      <c r="Z1147" s="34"/>
      <c r="AA1147" s="34"/>
      <c r="AB1147" s="34"/>
      <c r="AC1147" s="34"/>
      <c r="AD1147" s="34"/>
      <c r="AE1147" s="34"/>
      <c r="AR1147" s="216" t="s">
        <v>135</v>
      </c>
      <c r="AT1147" s="216" t="s">
        <v>131</v>
      </c>
      <c r="AU1147" s="216" t="s">
        <v>85</v>
      </c>
      <c r="AY1147" s="13" t="s">
        <v>130</v>
      </c>
      <c r="BE1147" s="217">
        <f>IF(N1147="základní",J1147,0)</f>
        <v>0</v>
      </c>
      <c r="BF1147" s="217">
        <f>IF(N1147="snížená",J1147,0)</f>
        <v>0</v>
      </c>
      <c r="BG1147" s="217">
        <f>IF(N1147="zákl. přenesená",J1147,0)</f>
        <v>0</v>
      </c>
      <c r="BH1147" s="217">
        <f>IF(N1147="sníž. přenesená",J1147,0)</f>
        <v>0</v>
      </c>
      <c r="BI1147" s="217">
        <f>IF(N1147="nulová",J1147,0)</f>
        <v>0</v>
      </c>
      <c r="BJ1147" s="13" t="s">
        <v>85</v>
      </c>
      <c r="BK1147" s="217">
        <f>ROUND(I1147*H1147,2)</f>
        <v>0</v>
      </c>
      <c r="BL1147" s="13" t="s">
        <v>136</v>
      </c>
      <c r="BM1147" s="216" t="s">
        <v>2377</v>
      </c>
    </row>
    <row r="1148" s="2" customFormat="1">
      <c r="A1148" s="34"/>
      <c r="B1148" s="35"/>
      <c r="C1148" s="36"/>
      <c r="D1148" s="218" t="s">
        <v>137</v>
      </c>
      <c r="E1148" s="36"/>
      <c r="F1148" s="219" t="s">
        <v>2378</v>
      </c>
      <c r="G1148" s="36"/>
      <c r="H1148" s="36"/>
      <c r="I1148" s="220"/>
      <c r="J1148" s="36"/>
      <c r="K1148" s="36"/>
      <c r="L1148" s="40"/>
      <c r="M1148" s="221"/>
      <c r="N1148" s="222"/>
      <c r="O1148" s="87"/>
      <c r="P1148" s="87"/>
      <c r="Q1148" s="87"/>
      <c r="R1148" s="87"/>
      <c r="S1148" s="87"/>
      <c r="T1148" s="88"/>
      <c r="U1148" s="34"/>
      <c r="V1148" s="34"/>
      <c r="W1148" s="34"/>
      <c r="X1148" s="34"/>
      <c r="Y1148" s="34"/>
      <c r="Z1148" s="34"/>
      <c r="AA1148" s="34"/>
      <c r="AB1148" s="34"/>
      <c r="AC1148" s="34"/>
      <c r="AD1148" s="34"/>
      <c r="AE1148" s="34"/>
      <c r="AT1148" s="13" t="s">
        <v>137</v>
      </c>
      <c r="AU1148" s="13" t="s">
        <v>85</v>
      </c>
    </row>
    <row r="1149" s="2" customFormat="1" ht="24.15" customHeight="1">
      <c r="A1149" s="34"/>
      <c r="B1149" s="35"/>
      <c r="C1149" s="203" t="s">
        <v>2379</v>
      </c>
      <c r="D1149" s="203" t="s">
        <v>131</v>
      </c>
      <c r="E1149" s="204" t="s">
        <v>2380</v>
      </c>
      <c r="F1149" s="205" t="s">
        <v>2381</v>
      </c>
      <c r="G1149" s="206" t="s">
        <v>134</v>
      </c>
      <c r="H1149" s="207">
        <v>3</v>
      </c>
      <c r="I1149" s="208"/>
      <c r="J1149" s="209">
        <f>ROUND(I1149*H1149,2)</f>
        <v>0</v>
      </c>
      <c r="K1149" s="210"/>
      <c r="L1149" s="211"/>
      <c r="M1149" s="212" t="s">
        <v>1</v>
      </c>
      <c r="N1149" s="213" t="s">
        <v>42</v>
      </c>
      <c r="O1149" s="87"/>
      <c r="P1149" s="214">
        <f>O1149*H1149</f>
        <v>0</v>
      </c>
      <c r="Q1149" s="214">
        <v>0</v>
      </c>
      <c r="R1149" s="214">
        <f>Q1149*H1149</f>
        <v>0</v>
      </c>
      <c r="S1149" s="214">
        <v>0</v>
      </c>
      <c r="T1149" s="215">
        <f>S1149*H1149</f>
        <v>0</v>
      </c>
      <c r="U1149" s="34"/>
      <c r="V1149" s="34"/>
      <c r="W1149" s="34"/>
      <c r="X1149" s="34"/>
      <c r="Y1149" s="34"/>
      <c r="Z1149" s="34"/>
      <c r="AA1149" s="34"/>
      <c r="AB1149" s="34"/>
      <c r="AC1149" s="34"/>
      <c r="AD1149" s="34"/>
      <c r="AE1149" s="34"/>
      <c r="AR1149" s="216" t="s">
        <v>135</v>
      </c>
      <c r="AT1149" s="216" t="s">
        <v>131</v>
      </c>
      <c r="AU1149" s="216" t="s">
        <v>85</v>
      </c>
      <c r="AY1149" s="13" t="s">
        <v>130</v>
      </c>
      <c r="BE1149" s="217">
        <f>IF(N1149="základní",J1149,0)</f>
        <v>0</v>
      </c>
      <c r="BF1149" s="217">
        <f>IF(N1149="snížená",J1149,0)</f>
        <v>0</v>
      </c>
      <c r="BG1149" s="217">
        <f>IF(N1149="zákl. přenesená",J1149,0)</f>
        <v>0</v>
      </c>
      <c r="BH1149" s="217">
        <f>IF(N1149="sníž. přenesená",J1149,0)</f>
        <v>0</v>
      </c>
      <c r="BI1149" s="217">
        <f>IF(N1149="nulová",J1149,0)</f>
        <v>0</v>
      </c>
      <c r="BJ1149" s="13" t="s">
        <v>85</v>
      </c>
      <c r="BK1149" s="217">
        <f>ROUND(I1149*H1149,2)</f>
        <v>0</v>
      </c>
      <c r="BL1149" s="13" t="s">
        <v>136</v>
      </c>
      <c r="BM1149" s="216" t="s">
        <v>2382</v>
      </c>
    </row>
    <row r="1150" s="2" customFormat="1">
      <c r="A1150" s="34"/>
      <c r="B1150" s="35"/>
      <c r="C1150" s="36"/>
      <c r="D1150" s="218" t="s">
        <v>137</v>
      </c>
      <c r="E1150" s="36"/>
      <c r="F1150" s="219" t="s">
        <v>2383</v>
      </c>
      <c r="G1150" s="36"/>
      <c r="H1150" s="36"/>
      <c r="I1150" s="220"/>
      <c r="J1150" s="36"/>
      <c r="K1150" s="36"/>
      <c r="L1150" s="40"/>
      <c r="M1150" s="221"/>
      <c r="N1150" s="222"/>
      <c r="O1150" s="87"/>
      <c r="P1150" s="87"/>
      <c r="Q1150" s="87"/>
      <c r="R1150" s="87"/>
      <c r="S1150" s="87"/>
      <c r="T1150" s="88"/>
      <c r="U1150" s="34"/>
      <c r="V1150" s="34"/>
      <c r="W1150" s="34"/>
      <c r="X1150" s="34"/>
      <c r="Y1150" s="34"/>
      <c r="Z1150" s="34"/>
      <c r="AA1150" s="34"/>
      <c r="AB1150" s="34"/>
      <c r="AC1150" s="34"/>
      <c r="AD1150" s="34"/>
      <c r="AE1150" s="34"/>
      <c r="AT1150" s="13" t="s">
        <v>137</v>
      </c>
      <c r="AU1150" s="13" t="s">
        <v>85</v>
      </c>
    </row>
    <row r="1151" s="2" customFormat="1" ht="24.15" customHeight="1">
      <c r="A1151" s="34"/>
      <c r="B1151" s="35"/>
      <c r="C1151" s="203" t="s">
        <v>2384</v>
      </c>
      <c r="D1151" s="203" t="s">
        <v>131</v>
      </c>
      <c r="E1151" s="204" t="s">
        <v>2385</v>
      </c>
      <c r="F1151" s="205" t="s">
        <v>2386</v>
      </c>
      <c r="G1151" s="206" t="s">
        <v>134</v>
      </c>
      <c r="H1151" s="207">
        <v>15</v>
      </c>
      <c r="I1151" s="208"/>
      <c r="J1151" s="209">
        <f>ROUND(I1151*H1151,2)</f>
        <v>0</v>
      </c>
      <c r="K1151" s="210"/>
      <c r="L1151" s="211"/>
      <c r="M1151" s="212" t="s">
        <v>1</v>
      </c>
      <c r="N1151" s="213" t="s">
        <v>42</v>
      </c>
      <c r="O1151" s="87"/>
      <c r="P1151" s="214">
        <f>O1151*H1151</f>
        <v>0</v>
      </c>
      <c r="Q1151" s="214">
        <v>0</v>
      </c>
      <c r="R1151" s="214">
        <f>Q1151*H1151</f>
        <v>0</v>
      </c>
      <c r="S1151" s="214">
        <v>0</v>
      </c>
      <c r="T1151" s="215">
        <f>S1151*H1151</f>
        <v>0</v>
      </c>
      <c r="U1151" s="34"/>
      <c r="V1151" s="34"/>
      <c r="W1151" s="34"/>
      <c r="X1151" s="34"/>
      <c r="Y1151" s="34"/>
      <c r="Z1151" s="34"/>
      <c r="AA1151" s="34"/>
      <c r="AB1151" s="34"/>
      <c r="AC1151" s="34"/>
      <c r="AD1151" s="34"/>
      <c r="AE1151" s="34"/>
      <c r="AR1151" s="216" t="s">
        <v>135</v>
      </c>
      <c r="AT1151" s="216" t="s">
        <v>131</v>
      </c>
      <c r="AU1151" s="216" t="s">
        <v>85</v>
      </c>
      <c r="AY1151" s="13" t="s">
        <v>130</v>
      </c>
      <c r="BE1151" s="217">
        <f>IF(N1151="základní",J1151,0)</f>
        <v>0</v>
      </c>
      <c r="BF1151" s="217">
        <f>IF(N1151="snížená",J1151,0)</f>
        <v>0</v>
      </c>
      <c r="BG1151" s="217">
        <f>IF(N1151="zákl. přenesená",J1151,0)</f>
        <v>0</v>
      </c>
      <c r="BH1151" s="217">
        <f>IF(N1151="sníž. přenesená",J1151,0)</f>
        <v>0</v>
      </c>
      <c r="BI1151" s="217">
        <f>IF(N1151="nulová",J1151,0)</f>
        <v>0</v>
      </c>
      <c r="BJ1151" s="13" t="s">
        <v>85</v>
      </c>
      <c r="BK1151" s="217">
        <f>ROUND(I1151*H1151,2)</f>
        <v>0</v>
      </c>
      <c r="BL1151" s="13" t="s">
        <v>136</v>
      </c>
      <c r="BM1151" s="216" t="s">
        <v>2387</v>
      </c>
    </row>
    <row r="1152" s="2" customFormat="1">
      <c r="A1152" s="34"/>
      <c r="B1152" s="35"/>
      <c r="C1152" s="36"/>
      <c r="D1152" s="218" t="s">
        <v>137</v>
      </c>
      <c r="E1152" s="36"/>
      <c r="F1152" s="219" t="s">
        <v>2388</v>
      </c>
      <c r="G1152" s="36"/>
      <c r="H1152" s="36"/>
      <c r="I1152" s="220"/>
      <c r="J1152" s="36"/>
      <c r="K1152" s="36"/>
      <c r="L1152" s="40"/>
      <c r="M1152" s="221"/>
      <c r="N1152" s="222"/>
      <c r="O1152" s="87"/>
      <c r="P1152" s="87"/>
      <c r="Q1152" s="87"/>
      <c r="R1152" s="87"/>
      <c r="S1152" s="87"/>
      <c r="T1152" s="88"/>
      <c r="U1152" s="34"/>
      <c r="V1152" s="34"/>
      <c r="W1152" s="34"/>
      <c r="X1152" s="34"/>
      <c r="Y1152" s="34"/>
      <c r="Z1152" s="34"/>
      <c r="AA1152" s="34"/>
      <c r="AB1152" s="34"/>
      <c r="AC1152" s="34"/>
      <c r="AD1152" s="34"/>
      <c r="AE1152" s="34"/>
      <c r="AT1152" s="13" t="s">
        <v>137</v>
      </c>
      <c r="AU1152" s="13" t="s">
        <v>85</v>
      </c>
    </row>
    <row r="1153" s="2" customFormat="1" ht="24.15" customHeight="1">
      <c r="A1153" s="34"/>
      <c r="B1153" s="35"/>
      <c r="C1153" s="203" t="s">
        <v>1223</v>
      </c>
      <c r="D1153" s="203" t="s">
        <v>131</v>
      </c>
      <c r="E1153" s="204" t="s">
        <v>2389</v>
      </c>
      <c r="F1153" s="205" t="s">
        <v>2390</v>
      </c>
      <c r="G1153" s="206" t="s">
        <v>134</v>
      </c>
      <c r="H1153" s="207">
        <v>5</v>
      </c>
      <c r="I1153" s="208"/>
      <c r="J1153" s="209">
        <f>ROUND(I1153*H1153,2)</f>
        <v>0</v>
      </c>
      <c r="K1153" s="210"/>
      <c r="L1153" s="211"/>
      <c r="M1153" s="212" t="s">
        <v>1</v>
      </c>
      <c r="N1153" s="213" t="s">
        <v>42</v>
      </c>
      <c r="O1153" s="87"/>
      <c r="P1153" s="214">
        <f>O1153*H1153</f>
        <v>0</v>
      </c>
      <c r="Q1153" s="214">
        <v>0</v>
      </c>
      <c r="R1153" s="214">
        <f>Q1153*H1153</f>
        <v>0</v>
      </c>
      <c r="S1153" s="214">
        <v>0</v>
      </c>
      <c r="T1153" s="215">
        <f>S1153*H1153</f>
        <v>0</v>
      </c>
      <c r="U1153" s="34"/>
      <c r="V1153" s="34"/>
      <c r="W1153" s="34"/>
      <c r="X1153" s="34"/>
      <c r="Y1153" s="34"/>
      <c r="Z1153" s="34"/>
      <c r="AA1153" s="34"/>
      <c r="AB1153" s="34"/>
      <c r="AC1153" s="34"/>
      <c r="AD1153" s="34"/>
      <c r="AE1153" s="34"/>
      <c r="AR1153" s="216" t="s">
        <v>135</v>
      </c>
      <c r="AT1153" s="216" t="s">
        <v>131</v>
      </c>
      <c r="AU1153" s="216" t="s">
        <v>85</v>
      </c>
      <c r="AY1153" s="13" t="s">
        <v>130</v>
      </c>
      <c r="BE1153" s="217">
        <f>IF(N1153="základní",J1153,0)</f>
        <v>0</v>
      </c>
      <c r="BF1153" s="217">
        <f>IF(N1153="snížená",J1153,0)</f>
        <v>0</v>
      </c>
      <c r="BG1153" s="217">
        <f>IF(N1153="zákl. přenesená",J1153,0)</f>
        <v>0</v>
      </c>
      <c r="BH1153" s="217">
        <f>IF(N1153="sníž. přenesená",J1153,0)</f>
        <v>0</v>
      </c>
      <c r="BI1153" s="217">
        <f>IF(N1153="nulová",J1153,0)</f>
        <v>0</v>
      </c>
      <c r="BJ1153" s="13" t="s">
        <v>85</v>
      </c>
      <c r="BK1153" s="217">
        <f>ROUND(I1153*H1153,2)</f>
        <v>0</v>
      </c>
      <c r="BL1153" s="13" t="s">
        <v>136</v>
      </c>
      <c r="BM1153" s="216" t="s">
        <v>2391</v>
      </c>
    </row>
    <row r="1154" s="2" customFormat="1">
      <c r="A1154" s="34"/>
      <c r="B1154" s="35"/>
      <c r="C1154" s="36"/>
      <c r="D1154" s="218" t="s">
        <v>137</v>
      </c>
      <c r="E1154" s="36"/>
      <c r="F1154" s="219" t="s">
        <v>2392</v>
      </c>
      <c r="G1154" s="36"/>
      <c r="H1154" s="36"/>
      <c r="I1154" s="220"/>
      <c r="J1154" s="36"/>
      <c r="K1154" s="36"/>
      <c r="L1154" s="40"/>
      <c r="M1154" s="221"/>
      <c r="N1154" s="222"/>
      <c r="O1154" s="87"/>
      <c r="P1154" s="87"/>
      <c r="Q1154" s="87"/>
      <c r="R1154" s="87"/>
      <c r="S1154" s="87"/>
      <c r="T1154" s="88"/>
      <c r="U1154" s="34"/>
      <c r="V1154" s="34"/>
      <c r="W1154" s="34"/>
      <c r="X1154" s="34"/>
      <c r="Y1154" s="34"/>
      <c r="Z1154" s="34"/>
      <c r="AA1154" s="34"/>
      <c r="AB1154" s="34"/>
      <c r="AC1154" s="34"/>
      <c r="AD1154" s="34"/>
      <c r="AE1154" s="34"/>
      <c r="AT1154" s="13" t="s">
        <v>137</v>
      </c>
      <c r="AU1154" s="13" t="s">
        <v>85</v>
      </c>
    </row>
    <row r="1155" s="2" customFormat="1" ht="33" customHeight="1">
      <c r="A1155" s="34"/>
      <c r="B1155" s="35"/>
      <c r="C1155" s="203" t="s">
        <v>2393</v>
      </c>
      <c r="D1155" s="203" t="s">
        <v>131</v>
      </c>
      <c r="E1155" s="204" t="s">
        <v>2394</v>
      </c>
      <c r="F1155" s="205" t="s">
        <v>2395</v>
      </c>
      <c r="G1155" s="206" t="s">
        <v>134</v>
      </c>
      <c r="H1155" s="207">
        <v>2</v>
      </c>
      <c r="I1155" s="208"/>
      <c r="J1155" s="209">
        <f>ROUND(I1155*H1155,2)</f>
        <v>0</v>
      </c>
      <c r="K1155" s="210"/>
      <c r="L1155" s="211"/>
      <c r="M1155" s="212" t="s">
        <v>1</v>
      </c>
      <c r="N1155" s="213" t="s">
        <v>42</v>
      </c>
      <c r="O1155" s="87"/>
      <c r="P1155" s="214">
        <f>O1155*H1155</f>
        <v>0</v>
      </c>
      <c r="Q1155" s="214">
        <v>0</v>
      </c>
      <c r="R1155" s="214">
        <f>Q1155*H1155</f>
        <v>0</v>
      </c>
      <c r="S1155" s="214">
        <v>0</v>
      </c>
      <c r="T1155" s="215">
        <f>S1155*H1155</f>
        <v>0</v>
      </c>
      <c r="U1155" s="34"/>
      <c r="V1155" s="34"/>
      <c r="W1155" s="34"/>
      <c r="X1155" s="34"/>
      <c r="Y1155" s="34"/>
      <c r="Z1155" s="34"/>
      <c r="AA1155" s="34"/>
      <c r="AB1155" s="34"/>
      <c r="AC1155" s="34"/>
      <c r="AD1155" s="34"/>
      <c r="AE1155" s="34"/>
      <c r="AR1155" s="216" t="s">
        <v>135</v>
      </c>
      <c r="AT1155" s="216" t="s">
        <v>131</v>
      </c>
      <c r="AU1155" s="216" t="s">
        <v>85</v>
      </c>
      <c r="AY1155" s="13" t="s">
        <v>130</v>
      </c>
      <c r="BE1155" s="217">
        <f>IF(N1155="základní",J1155,0)</f>
        <v>0</v>
      </c>
      <c r="BF1155" s="217">
        <f>IF(N1155="snížená",J1155,0)</f>
        <v>0</v>
      </c>
      <c r="BG1155" s="217">
        <f>IF(N1155="zákl. přenesená",J1155,0)</f>
        <v>0</v>
      </c>
      <c r="BH1155" s="217">
        <f>IF(N1155="sníž. přenesená",J1155,0)</f>
        <v>0</v>
      </c>
      <c r="BI1155" s="217">
        <f>IF(N1155="nulová",J1155,0)</f>
        <v>0</v>
      </c>
      <c r="BJ1155" s="13" t="s">
        <v>85</v>
      </c>
      <c r="BK1155" s="217">
        <f>ROUND(I1155*H1155,2)</f>
        <v>0</v>
      </c>
      <c r="BL1155" s="13" t="s">
        <v>136</v>
      </c>
      <c r="BM1155" s="216" t="s">
        <v>2396</v>
      </c>
    </row>
    <row r="1156" s="2" customFormat="1">
      <c r="A1156" s="34"/>
      <c r="B1156" s="35"/>
      <c r="C1156" s="36"/>
      <c r="D1156" s="218" t="s">
        <v>137</v>
      </c>
      <c r="E1156" s="36"/>
      <c r="F1156" s="219" t="s">
        <v>2397</v>
      </c>
      <c r="G1156" s="36"/>
      <c r="H1156" s="36"/>
      <c r="I1156" s="220"/>
      <c r="J1156" s="36"/>
      <c r="K1156" s="36"/>
      <c r="L1156" s="40"/>
      <c r="M1156" s="221"/>
      <c r="N1156" s="222"/>
      <c r="O1156" s="87"/>
      <c r="P1156" s="87"/>
      <c r="Q1156" s="87"/>
      <c r="R1156" s="87"/>
      <c r="S1156" s="87"/>
      <c r="T1156" s="88"/>
      <c r="U1156" s="34"/>
      <c r="V1156" s="34"/>
      <c r="W1156" s="34"/>
      <c r="X1156" s="34"/>
      <c r="Y1156" s="34"/>
      <c r="Z1156" s="34"/>
      <c r="AA1156" s="34"/>
      <c r="AB1156" s="34"/>
      <c r="AC1156" s="34"/>
      <c r="AD1156" s="34"/>
      <c r="AE1156" s="34"/>
      <c r="AT1156" s="13" t="s">
        <v>137</v>
      </c>
      <c r="AU1156" s="13" t="s">
        <v>85</v>
      </c>
    </row>
    <row r="1157" s="2" customFormat="1" ht="24.15" customHeight="1">
      <c r="A1157" s="34"/>
      <c r="B1157" s="35"/>
      <c r="C1157" s="203" t="s">
        <v>1228</v>
      </c>
      <c r="D1157" s="203" t="s">
        <v>131</v>
      </c>
      <c r="E1157" s="204" t="s">
        <v>2398</v>
      </c>
      <c r="F1157" s="205" t="s">
        <v>2399</v>
      </c>
      <c r="G1157" s="206" t="s">
        <v>134</v>
      </c>
      <c r="H1157" s="207">
        <v>2</v>
      </c>
      <c r="I1157" s="208"/>
      <c r="J1157" s="209">
        <f>ROUND(I1157*H1157,2)</f>
        <v>0</v>
      </c>
      <c r="K1157" s="210"/>
      <c r="L1157" s="211"/>
      <c r="M1157" s="212" t="s">
        <v>1</v>
      </c>
      <c r="N1157" s="213" t="s">
        <v>42</v>
      </c>
      <c r="O1157" s="87"/>
      <c r="P1157" s="214">
        <f>O1157*H1157</f>
        <v>0</v>
      </c>
      <c r="Q1157" s="214">
        <v>0</v>
      </c>
      <c r="R1157" s="214">
        <f>Q1157*H1157</f>
        <v>0</v>
      </c>
      <c r="S1157" s="214">
        <v>0</v>
      </c>
      <c r="T1157" s="215">
        <f>S1157*H1157</f>
        <v>0</v>
      </c>
      <c r="U1157" s="34"/>
      <c r="V1157" s="34"/>
      <c r="W1157" s="34"/>
      <c r="X1157" s="34"/>
      <c r="Y1157" s="34"/>
      <c r="Z1157" s="34"/>
      <c r="AA1157" s="34"/>
      <c r="AB1157" s="34"/>
      <c r="AC1157" s="34"/>
      <c r="AD1157" s="34"/>
      <c r="AE1157" s="34"/>
      <c r="AR1157" s="216" t="s">
        <v>135</v>
      </c>
      <c r="AT1157" s="216" t="s">
        <v>131</v>
      </c>
      <c r="AU1157" s="216" t="s">
        <v>85</v>
      </c>
      <c r="AY1157" s="13" t="s">
        <v>130</v>
      </c>
      <c r="BE1157" s="217">
        <f>IF(N1157="základní",J1157,0)</f>
        <v>0</v>
      </c>
      <c r="BF1157" s="217">
        <f>IF(N1157="snížená",J1157,0)</f>
        <v>0</v>
      </c>
      <c r="BG1157" s="217">
        <f>IF(N1157="zákl. přenesená",J1157,0)</f>
        <v>0</v>
      </c>
      <c r="BH1157" s="217">
        <f>IF(N1157="sníž. přenesená",J1157,0)</f>
        <v>0</v>
      </c>
      <c r="BI1157" s="217">
        <f>IF(N1157="nulová",J1157,0)</f>
        <v>0</v>
      </c>
      <c r="BJ1157" s="13" t="s">
        <v>85</v>
      </c>
      <c r="BK1157" s="217">
        <f>ROUND(I1157*H1157,2)</f>
        <v>0</v>
      </c>
      <c r="BL1157" s="13" t="s">
        <v>136</v>
      </c>
      <c r="BM1157" s="216" t="s">
        <v>2400</v>
      </c>
    </row>
    <row r="1158" s="2" customFormat="1">
      <c r="A1158" s="34"/>
      <c r="B1158" s="35"/>
      <c r="C1158" s="36"/>
      <c r="D1158" s="218" t="s">
        <v>137</v>
      </c>
      <c r="E1158" s="36"/>
      <c r="F1158" s="219" t="s">
        <v>2401</v>
      </c>
      <c r="G1158" s="36"/>
      <c r="H1158" s="36"/>
      <c r="I1158" s="220"/>
      <c r="J1158" s="36"/>
      <c r="K1158" s="36"/>
      <c r="L1158" s="40"/>
      <c r="M1158" s="221"/>
      <c r="N1158" s="222"/>
      <c r="O1158" s="87"/>
      <c r="P1158" s="87"/>
      <c r="Q1158" s="87"/>
      <c r="R1158" s="87"/>
      <c r="S1158" s="87"/>
      <c r="T1158" s="88"/>
      <c r="U1158" s="34"/>
      <c r="V1158" s="34"/>
      <c r="W1158" s="34"/>
      <c r="X1158" s="34"/>
      <c r="Y1158" s="34"/>
      <c r="Z1158" s="34"/>
      <c r="AA1158" s="34"/>
      <c r="AB1158" s="34"/>
      <c r="AC1158" s="34"/>
      <c r="AD1158" s="34"/>
      <c r="AE1158" s="34"/>
      <c r="AT1158" s="13" t="s">
        <v>137</v>
      </c>
      <c r="AU1158" s="13" t="s">
        <v>85</v>
      </c>
    </row>
    <row r="1159" s="2" customFormat="1" ht="24.15" customHeight="1">
      <c r="A1159" s="34"/>
      <c r="B1159" s="35"/>
      <c r="C1159" s="203" t="s">
        <v>2402</v>
      </c>
      <c r="D1159" s="203" t="s">
        <v>131</v>
      </c>
      <c r="E1159" s="204" t="s">
        <v>2403</v>
      </c>
      <c r="F1159" s="205" t="s">
        <v>2404</v>
      </c>
      <c r="G1159" s="206" t="s">
        <v>134</v>
      </c>
      <c r="H1159" s="207">
        <v>2</v>
      </c>
      <c r="I1159" s="208"/>
      <c r="J1159" s="209">
        <f>ROUND(I1159*H1159,2)</f>
        <v>0</v>
      </c>
      <c r="K1159" s="210"/>
      <c r="L1159" s="211"/>
      <c r="M1159" s="212" t="s">
        <v>1</v>
      </c>
      <c r="N1159" s="213" t="s">
        <v>42</v>
      </c>
      <c r="O1159" s="87"/>
      <c r="P1159" s="214">
        <f>O1159*H1159</f>
        <v>0</v>
      </c>
      <c r="Q1159" s="214">
        <v>0</v>
      </c>
      <c r="R1159" s="214">
        <f>Q1159*H1159</f>
        <v>0</v>
      </c>
      <c r="S1159" s="214">
        <v>0</v>
      </c>
      <c r="T1159" s="215">
        <f>S1159*H1159</f>
        <v>0</v>
      </c>
      <c r="U1159" s="34"/>
      <c r="V1159" s="34"/>
      <c r="W1159" s="34"/>
      <c r="X1159" s="34"/>
      <c r="Y1159" s="34"/>
      <c r="Z1159" s="34"/>
      <c r="AA1159" s="34"/>
      <c r="AB1159" s="34"/>
      <c r="AC1159" s="34"/>
      <c r="AD1159" s="34"/>
      <c r="AE1159" s="34"/>
      <c r="AR1159" s="216" t="s">
        <v>135</v>
      </c>
      <c r="AT1159" s="216" t="s">
        <v>131</v>
      </c>
      <c r="AU1159" s="216" t="s">
        <v>85</v>
      </c>
      <c r="AY1159" s="13" t="s">
        <v>130</v>
      </c>
      <c r="BE1159" s="217">
        <f>IF(N1159="základní",J1159,0)</f>
        <v>0</v>
      </c>
      <c r="BF1159" s="217">
        <f>IF(N1159="snížená",J1159,0)</f>
        <v>0</v>
      </c>
      <c r="BG1159" s="217">
        <f>IF(N1159="zákl. přenesená",J1159,0)</f>
        <v>0</v>
      </c>
      <c r="BH1159" s="217">
        <f>IF(N1159="sníž. přenesená",J1159,0)</f>
        <v>0</v>
      </c>
      <c r="BI1159" s="217">
        <f>IF(N1159="nulová",J1159,0)</f>
        <v>0</v>
      </c>
      <c r="BJ1159" s="13" t="s">
        <v>85</v>
      </c>
      <c r="BK1159" s="217">
        <f>ROUND(I1159*H1159,2)</f>
        <v>0</v>
      </c>
      <c r="BL1159" s="13" t="s">
        <v>136</v>
      </c>
      <c r="BM1159" s="216" t="s">
        <v>2405</v>
      </c>
    </row>
    <row r="1160" s="2" customFormat="1">
      <c r="A1160" s="34"/>
      <c r="B1160" s="35"/>
      <c r="C1160" s="36"/>
      <c r="D1160" s="218" t="s">
        <v>137</v>
      </c>
      <c r="E1160" s="36"/>
      <c r="F1160" s="219" t="s">
        <v>2406</v>
      </c>
      <c r="G1160" s="36"/>
      <c r="H1160" s="36"/>
      <c r="I1160" s="220"/>
      <c r="J1160" s="36"/>
      <c r="K1160" s="36"/>
      <c r="L1160" s="40"/>
      <c r="M1160" s="221"/>
      <c r="N1160" s="222"/>
      <c r="O1160" s="87"/>
      <c r="P1160" s="87"/>
      <c r="Q1160" s="87"/>
      <c r="R1160" s="87"/>
      <c r="S1160" s="87"/>
      <c r="T1160" s="88"/>
      <c r="U1160" s="34"/>
      <c r="V1160" s="34"/>
      <c r="W1160" s="34"/>
      <c r="X1160" s="34"/>
      <c r="Y1160" s="34"/>
      <c r="Z1160" s="34"/>
      <c r="AA1160" s="34"/>
      <c r="AB1160" s="34"/>
      <c r="AC1160" s="34"/>
      <c r="AD1160" s="34"/>
      <c r="AE1160" s="34"/>
      <c r="AT1160" s="13" t="s">
        <v>137</v>
      </c>
      <c r="AU1160" s="13" t="s">
        <v>85</v>
      </c>
    </row>
    <row r="1161" s="2" customFormat="1" ht="24.15" customHeight="1">
      <c r="A1161" s="34"/>
      <c r="B1161" s="35"/>
      <c r="C1161" s="203" t="s">
        <v>1232</v>
      </c>
      <c r="D1161" s="203" t="s">
        <v>131</v>
      </c>
      <c r="E1161" s="204" t="s">
        <v>2407</v>
      </c>
      <c r="F1161" s="205" t="s">
        <v>2408</v>
      </c>
      <c r="G1161" s="206" t="s">
        <v>134</v>
      </c>
      <c r="H1161" s="207">
        <v>2</v>
      </c>
      <c r="I1161" s="208"/>
      <c r="J1161" s="209">
        <f>ROUND(I1161*H1161,2)</f>
        <v>0</v>
      </c>
      <c r="K1161" s="210"/>
      <c r="L1161" s="211"/>
      <c r="M1161" s="212" t="s">
        <v>1</v>
      </c>
      <c r="N1161" s="213" t="s">
        <v>42</v>
      </c>
      <c r="O1161" s="87"/>
      <c r="P1161" s="214">
        <f>O1161*H1161</f>
        <v>0</v>
      </c>
      <c r="Q1161" s="214">
        <v>0</v>
      </c>
      <c r="R1161" s="214">
        <f>Q1161*H1161</f>
        <v>0</v>
      </c>
      <c r="S1161" s="214">
        <v>0</v>
      </c>
      <c r="T1161" s="215">
        <f>S1161*H1161</f>
        <v>0</v>
      </c>
      <c r="U1161" s="34"/>
      <c r="V1161" s="34"/>
      <c r="W1161" s="34"/>
      <c r="X1161" s="34"/>
      <c r="Y1161" s="34"/>
      <c r="Z1161" s="34"/>
      <c r="AA1161" s="34"/>
      <c r="AB1161" s="34"/>
      <c r="AC1161" s="34"/>
      <c r="AD1161" s="34"/>
      <c r="AE1161" s="34"/>
      <c r="AR1161" s="216" t="s">
        <v>135</v>
      </c>
      <c r="AT1161" s="216" t="s">
        <v>131</v>
      </c>
      <c r="AU1161" s="216" t="s">
        <v>85</v>
      </c>
      <c r="AY1161" s="13" t="s">
        <v>130</v>
      </c>
      <c r="BE1161" s="217">
        <f>IF(N1161="základní",J1161,0)</f>
        <v>0</v>
      </c>
      <c r="BF1161" s="217">
        <f>IF(N1161="snížená",J1161,0)</f>
        <v>0</v>
      </c>
      <c r="BG1161" s="217">
        <f>IF(N1161="zákl. přenesená",J1161,0)</f>
        <v>0</v>
      </c>
      <c r="BH1161" s="217">
        <f>IF(N1161="sníž. přenesená",J1161,0)</f>
        <v>0</v>
      </c>
      <c r="BI1161" s="217">
        <f>IF(N1161="nulová",J1161,0)</f>
        <v>0</v>
      </c>
      <c r="BJ1161" s="13" t="s">
        <v>85</v>
      </c>
      <c r="BK1161" s="217">
        <f>ROUND(I1161*H1161,2)</f>
        <v>0</v>
      </c>
      <c r="BL1161" s="13" t="s">
        <v>136</v>
      </c>
      <c r="BM1161" s="216" t="s">
        <v>2409</v>
      </c>
    </row>
    <row r="1162" s="2" customFormat="1">
      <c r="A1162" s="34"/>
      <c r="B1162" s="35"/>
      <c r="C1162" s="36"/>
      <c r="D1162" s="218" t="s">
        <v>137</v>
      </c>
      <c r="E1162" s="36"/>
      <c r="F1162" s="219" t="s">
        <v>2410</v>
      </c>
      <c r="G1162" s="36"/>
      <c r="H1162" s="36"/>
      <c r="I1162" s="220"/>
      <c r="J1162" s="36"/>
      <c r="K1162" s="36"/>
      <c r="L1162" s="40"/>
      <c r="M1162" s="221"/>
      <c r="N1162" s="222"/>
      <c r="O1162" s="87"/>
      <c r="P1162" s="87"/>
      <c r="Q1162" s="87"/>
      <c r="R1162" s="87"/>
      <c r="S1162" s="87"/>
      <c r="T1162" s="88"/>
      <c r="U1162" s="34"/>
      <c r="V1162" s="34"/>
      <c r="W1162" s="34"/>
      <c r="X1162" s="34"/>
      <c r="Y1162" s="34"/>
      <c r="Z1162" s="34"/>
      <c r="AA1162" s="34"/>
      <c r="AB1162" s="34"/>
      <c r="AC1162" s="34"/>
      <c r="AD1162" s="34"/>
      <c r="AE1162" s="34"/>
      <c r="AT1162" s="13" t="s">
        <v>137</v>
      </c>
      <c r="AU1162" s="13" t="s">
        <v>85</v>
      </c>
    </row>
    <row r="1163" s="2" customFormat="1" ht="24.15" customHeight="1">
      <c r="A1163" s="34"/>
      <c r="B1163" s="35"/>
      <c r="C1163" s="203" t="s">
        <v>2411</v>
      </c>
      <c r="D1163" s="203" t="s">
        <v>131</v>
      </c>
      <c r="E1163" s="204" t="s">
        <v>2412</v>
      </c>
      <c r="F1163" s="205" t="s">
        <v>2413</v>
      </c>
      <c r="G1163" s="206" t="s">
        <v>134</v>
      </c>
      <c r="H1163" s="207">
        <v>2</v>
      </c>
      <c r="I1163" s="208"/>
      <c r="J1163" s="209">
        <f>ROUND(I1163*H1163,2)</f>
        <v>0</v>
      </c>
      <c r="K1163" s="210"/>
      <c r="L1163" s="211"/>
      <c r="M1163" s="212" t="s">
        <v>1</v>
      </c>
      <c r="N1163" s="213" t="s">
        <v>42</v>
      </c>
      <c r="O1163" s="87"/>
      <c r="P1163" s="214">
        <f>O1163*H1163</f>
        <v>0</v>
      </c>
      <c r="Q1163" s="214">
        <v>0</v>
      </c>
      <c r="R1163" s="214">
        <f>Q1163*H1163</f>
        <v>0</v>
      </c>
      <c r="S1163" s="214">
        <v>0</v>
      </c>
      <c r="T1163" s="215">
        <f>S1163*H1163</f>
        <v>0</v>
      </c>
      <c r="U1163" s="34"/>
      <c r="V1163" s="34"/>
      <c r="W1163" s="34"/>
      <c r="X1163" s="34"/>
      <c r="Y1163" s="34"/>
      <c r="Z1163" s="34"/>
      <c r="AA1163" s="34"/>
      <c r="AB1163" s="34"/>
      <c r="AC1163" s="34"/>
      <c r="AD1163" s="34"/>
      <c r="AE1163" s="34"/>
      <c r="AR1163" s="216" t="s">
        <v>135</v>
      </c>
      <c r="AT1163" s="216" t="s">
        <v>131</v>
      </c>
      <c r="AU1163" s="216" t="s">
        <v>85</v>
      </c>
      <c r="AY1163" s="13" t="s">
        <v>130</v>
      </c>
      <c r="BE1163" s="217">
        <f>IF(N1163="základní",J1163,0)</f>
        <v>0</v>
      </c>
      <c r="BF1163" s="217">
        <f>IF(N1163="snížená",J1163,0)</f>
        <v>0</v>
      </c>
      <c r="BG1163" s="217">
        <f>IF(N1163="zákl. přenesená",J1163,0)</f>
        <v>0</v>
      </c>
      <c r="BH1163" s="217">
        <f>IF(N1163="sníž. přenesená",J1163,0)</f>
        <v>0</v>
      </c>
      <c r="BI1163" s="217">
        <f>IF(N1163="nulová",J1163,0)</f>
        <v>0</v>
      </c>
      <c r="BJ1163" s="13" t="s">
        <v>85</v>
      </c>
      <c r="BK1163" s="217">
        <f>ROUND(I1163*H1163,2)</f>
        <v>0</v>
      </c>
      <c r="BL1163" s="13" t="s">
        <v>136</v>
      </c>
      <c r="BM1163" s="216" t="s">
        <v>2414</v>
      </c>
    </row>
    <row r="1164" s="2" customFormat="1">
      <c r="A1164" s="34"/>
      <c r="B1164" s="35"/>
      <c r="C1164" s="36"/>
      <c r="D1164" s="218" t="s">
        <v>137</v>
      </c>
      <c r="E1164" s="36"/>
      <c r="F1164" s="219" t="s">
        <v>2415</v>
      </c>
      <c r="G1164" s="36"/>
      <c r="H1164" s="36"/>
      <c r="I1164" s="220"/>
      <c r="J1164" s="36"/>
      <c r="K1164" s="36"/>
      <c r="L1164" s="40"/>
      <c r="M1164" s="221"/>
      <c r="N1164" s="222"/>
      <c r="O1164" s="87"/>
      <c r="P1164" s="87"/>
      <c r="Q1164" s="87"/>
      <c r="R1164" s="87"/>
      <c r="S1164" s="87"/>
      <c r="T1164" s="88"/>
      <c r="U1164" s="34"/>
      <c r="V1164" s="34"/>
      <c r="W1164" s="34"/>
      <c r="X1164" s="34"/>
      <c r="Y1164" s="34"/>
      <c r="Z1164" s="34"/>
      <c r="AA1164" s="34"/>
      <c r="AB1164" s="34"/>
      <c r="AC1164" s="34"/>
      <c r="AD1164" s="34"/>
      <c r="AE1164" s="34"/>
      <c r="AT1164" s="13" t="s">
        <v>137</v>
      </c>
      <c r="AU1164" s="13" t="s">
        <v>85</v>
      </c>
    </row>
    <row r="1165" s="2" customFormat="1" ht="24.15" customHeight="1">
      <c r="A1165" s="34"/>
      <c r="B1165" s="35"/>
      <c r="C1165" s="203" t="s">
        <v>1237</v>
      </c>
      <c r="D1165" s="203" t="s">
        <v>131</v>
      </c>
      <c r="E1165" s="204" t="s">
        <v>2416</v>
      </c>
      <c r="F1165" s="205" t="s">
        <v>2417</v>
      </c>
      <c r="G1165" s="206" t="s">
        <v>134</v>
      </c>
      <c r="H1165" s="207">
        <v>2</v>
      </c>
      <c r="I1165" s="208"/>
      <c r="J1165" s="209">
        <f>ROUND(I1165*H1165,2)</f>
        <v>0</v>
      </c>
      <c r="K1165" s="210"/>
      <c r="L1165" s="211"/>
      <c r="M1165" s="212" t="s">
        <v>1</v>
      </c>
      <c r="N1165" s="213" t="s">
        <v>42</v>
      </c>
      <c r="O1165" s="87"/>
      <c r="P1165" s="214">
        <f>O1165*H1165</f>
        <v>0</v>
      </c>
      <c r="Q1165" s="214">
        <v>0</v>
      </c>
      <c r="R1165" s="214">
        <f>Q1165*H1165</f>
        <v>0</v>
      </c>
      <c r="S1165" s="214">
        <v>0</v>
      </c>
      <c r="T1165" s="215">
        <f>S1165*H1165</f>
        <v>0</v>
      </c>
      <c r="U1165" s="34"/>
      <c r="V1165" s="34"/>
      <c r="W1165" s="34"/>
      <c r="X1165" s="34"/>
      <c r="Y1165" s="34"/>
      <c r="Z1165" s="34"/>
      <c r="AA1165" s="34"/>
      <c r="AB1165" s="34"/>
      <c r="AC1165" s="34"/>
      <c r="AD1165" s="34"/>
      <c r="AE1165" s="34"/>
      <c r="AR1165" s="216" t="s">
        <v>135</v>
      </c>
      <c r="AT1165" s="216" t="s">
        <v>131</v>
      </c>
      <c r="AU1165" s="216" t="s">
        <v>85</v>
      </c>
      <c r="AY1165" s="13" t="s">
        <v>130</v>
      </c>
      <c r="BE1165" s="217">
        <f>IF(N1165="základní",J1165,0)</f>
        <v>0</v>
      </c>
      <c r="BF1165" s="217">
        <f>IF(N1165="snížená",J1165,0)</f>
        <v>0</v>
      </c>
      <c r="BG1165" s="217">
        <f>IF(N1165="zákl. přenesená",J1165,0)</f>
        <v>0</v>
      </c>
      <c r="BH1165" s="217">
        <f>IF(N1165="sníž. přenesená",J1165,0)</f>
        <v>0</v>
      </c>
      <c r="BI1165" s="217">
        <f>IF(N1165="nulová",J1165,0)</f>
        <v>0</v>
      </c>
      <c r="BJ1165" s="13" t="s">
        <v>85</v>
      </c>
      <c r="BK1165" s="217">
        <f>ROUND(I1165*H1165,2)</f>
        <v>0</v>
      </c>
      <c r="BL1165" s="13" t="s">
        <v>136</v>
      </c>
      <c r="BM1165" s="216" t="s">
        <v>2418</v>
      </c>
    </row>
    <row r="1166" s="2" customFormat="1">
      <c r="A1166" s="34"/>
      <c r="B1166" s="35"/>
      <c r="C1166" s="36"/>
      <c r="D1166" s="218" t="s">
        <v>137</v>
      </c>
      <c r="E1166" s="36"/>
      <c r="F1166" s="219" t="s">
        <v>2419</v>
      </c>
      <c r="G1166" s="36"/>
      <c r="H1166" s="36"/>
      <c r="I1166" s="220"/>
      <c r="J1166" s="36"/>
      <c r="K1166" s="36"/>
      <c r="L1166" s="40"/>
      <c r="M1166" s="221"/>
      <c r="N1166" s="222"/>
      <c r="O1166" s="87"/>
      <c r="P1166" s="87"/>
      <c r="Q1166" s="87"/>
      <c r="R1166" s="87"/>
      <c r="S1166" s="87"/>
      <c r="T1166" s="88"/>
      <c r="U1166" s="34"/>
      <c r="V1166" s="34"/>
      <c r="W1166" s="34"/>
      <c r="X1166" s="34"/>
      <c r="Y1166" s="34"/>
      <c r="Z1166" s="34"/>
      <c r="AA1166" s="34"/>
      <c r="AB1166" s="34"/>
      <c r="AC1166" s="34"/>
      <c r="AD1166" s="34"/>
      <c r="AE1166" s="34"/>
      <c r="AT1166" s="13" t="s">
        <v>137</v>
      </c>
      <c r="AU1166" s="13" t="s">
        <v>85</v>
      </c>
    </row>
    <row r="1167" s="2" customFormat="1" ht="24.15" customHeight="1">
      <c r="A1167" s="34"/>
      <c r="B1167" s="35"/>
      <c r="C1167" s="203" t="s">
        <v>2420</v>
      </c>
      <c r="D1167" s="203" t="s">
        <v>131</v>
      </c>
      <c r="E1167" s="204" t="s">
        <v>2421</v>
      </c>
      <c r="F1167" s="205" t="s">
        <v>2422</v>
      </c>
      <c r="G1167" s="206" t="s">
        <v>134</v>
      </c>
      <c r="H1167" s="207">
        <v>2</v>
      </c>
      <c r="I1167" s="208"/>
      <c r="J1167" s="209">
        <f>ROUND(I1167*H1167,2)</f>
        <v>0</v>
      </c>
      <c r="K1167" s="210"/>
      <c r="L1167" s="211"/>
      <c r="M1167" s="212" t="s">
        <v>1</v>
      </c>
      <c r="N1167" s="213" t="s">
        <v>42</v>
      </c>
      <c r="O1167" s="87"/>
      <c r="P1167" s="214">
        <f>O1167*H1167</f>
        <v>0</v>
      </c>
      <c r="Q1167" s="214">
        <v>0</v>
      </c>
      <c r="R1167" s="214">
        <f>Q1167*H1167</f>
        <v>0</v>
      </c>
      <c r="S1167" s="214">
        <v>0</v>
      </c>
      <c r="T1167" s="215">
        <f>S1167*H1167</f>
        <v>0</v>
      </c>
      <c r="U1167" s="34"/>
      <c r="V1167" s="34"/>
      <c r="W1167" s="34"/>
      <c r="X1167" s="34"/>
      <c r="Y1167" s="34"/>
      <c r="Z1167" s="34"/>
      <c r="AA1167" s="34"/>
      <c r="AB1167" s="34"/>
      <c r="AC1167" s="34"/>
      <c r="AD1167" s="34"/>
      <c r="AE1167" s="34"/>
      <c r="AR1167" s="216" t="s">
        <v>135</v>
      </c>
      <c r="AT1167" s="216" t="s">
        <v>131</v>
      </c>
      <c r="AU1167" s="216" t="s">
        <v>85</v>
      </c>
      <c r="AY1167" s="13" t="s">
        <v>130</v>
      </c>
      <c r="BE1167" s="217">
        <f>IF(N1167="základní",J1167,0)</f>
        <v>0</v>
      </c>
      <c r="BF1167" s="217">
        <f>IF(N1167="snížená",J1167,0)</f>
        <v>0</v>
      </c>
      <c r="BG1167" s="217">
        <f>IF(N1167="zákl. přenesená",J1167,0)</f>
        <v>0</v>
      </c>
      <c r="BH1167" s="217">
        <f>IF(N1167="sníž. přenesená",J1167,0)</f>
        <v>0</v>
      </c>
      <c r="BI1167" s="217">
        <f>IF(N1167="nulová",J1167,0)</f>
        <v>0</v>
      </c>
      <c r="BJ1167" s="13" t="s">
        <v>85</v>
      </c>
      <c r="BK1167" s="217">
        <f>ROUND(I1167*H1167,2)</f>
        <v>0</v>
      </c>
      <c r="BL1167" s="13" t="s">
        <v>136</v>
      </c>
      <c r="BM1167" s="216" t="s">
        <v>2423</v>
      </c>
    </row>
    <row r="1168" s="2" customFormat="1">
      <c r="A1168" s="34"/>
      <c r="B1168" s="35"/>
      <c r="C1168" s="36"/>
      <c r="D1168" s="218" t="s">
        <v>137</v>
      </c>
      <c r="E1168" s="36"/>
      <c r="F1168" s="219" t="s">
        <v>2424</v>
      </c>
      <c r="G1168" s="36"/>
      <c r="H1168" s="36"/>
      <c r="I1168" s="220"/>
      <c r="J1168" s="36"/>
      <c r="K1168" s="36"/>
      <c r="L1168" s="40"/>
      <c r="M1168" s="221"/>
      <c r="N1168" s="222"/>
      <c r="O1168" s="87"/>
      <c r="P1168" s="87"/>
      <c r="Q1168" s="87"/>
      <c r="R1168" s="87"/>
      <c r="S1168" s="87"/>
      <c r="T1168" s="88"/>
      <c r="U1168" s="34"/>
      <c r="V1168" s="34"/>
      <c r="W1168" s="34"/>
      <c r="X1168" s="34"/>
      <c r="Y1168" s="34"/>
      <c r="Z1168" s="34"/>
      <c r="AA1168" s="34"/>
      <c r="AB1168" s="34"/>
      <c r="AC1168" s="34"/>
      <c r="AD1168" s="34"/>
      <c r="AE1168" s="34"/>
      <c r="AT1168" s="13" t="s">
        <v>137</v>
      </c>
      <c r="AU1168" s="13" t="s">
        <v>85</v>
      </c>
    </row>
    <row r="1169" s="2" customFormat="1" ht="21.75" customHeight="1">
      <c r="A1169" s="34"/>
      <c r="B1169" s="35"/>
      <c r="C1169" s="203" t="s">
        <v>1241</v>
      </c>
      <c r="D1169" s="203" t="s">
        <v>131</v>
      </c>
      <c r="E1169" s="204" t="s">
        <v>2425</v>
      </c>
      <c r="F1169" s="205" t="s">
        <v>2426</v>
      </c>
      <c r="G1169" s="206" t="s">
        <v>134</v>
      </c>
      <c r="H1169" s="207">
        <v>5</v>
      </c>
      <c r="I1169" s="208"/>
      <c r="J1169" s="209">
        <f>ROUND(I1169*H1169,2)</f>
        <v>0</v>
      </c>
      <c r="K1169" s="210"/>
      <c r="L1169" s="211"/>
      <c r="M1169" s="212" t="s">
        <v>1</v>
      </c>
      <c r="N1169" s="213" t="s">
        <v>42</v>
      </c>
      <c r="O1169" s="87"/>
      <c r="P1169" s="214">
        <f>O1169*H1169</f>
        <v>0</v>
      </c>
      <c r="Q1169" s="214">
        <v>0</v>
      </c>
      <c r="R1169" s="214">
        <f>Q1169*H1169</f>
        <v>0</v>
      </c>
      <c r="S1169" s="214">
        <v>0</v>
      </c>
      <c r="T1169" s="215">
        <f>S1169*H1169</f>
        <v>0</v>
      </c>
      <c r="U1169" s="34"/>
      <c r="V1169" s="34"/>
      <c r="W1169" s="34"/>
      <c r="X1169" s="34"/>
      <c r="Y1169" s="34"/>
      <c r="Z1169" s="34"/>
      <c r="AA1169" s="34"/>
      <c r="AB1169" s="34"/>
      <c r="AC1169" s="34"/>
      <c r="AD1169" s="34"/>
      <c r="AE1169" s="34"/>
      <c r="AR1169" s="216" t="s">
        <v>135</v>
      </c>
      <c r="AT1169" s="216" t="s">
        <v>131</v>
      </c>
      <c r="AU1169" s="216" t="s">
        <v>85</v>
      </c>
      <c r="AY1169" s="13" t="s">
        <v>130</v>
      </c>
      <c r="BE1169" s="217">
        <f>IF(N1169="základní",J1169,0)</f>
        <v>0</v>
      </c>
      <c r="BF1169" s="217">
        <f>IF(N1169="snížená",J1169,0)</f>
        <v>0</v>
      </c>
      <c r="BG1169" s="217">
        <f>IF(N1169="zákl. přenesená",J1169,0)</f>
        <v>0</v>
      </c>
      <c r="BH1169" s="217">
        <f>IF(N1169="sníž. přenesená",J1169,0)</f>
        <v>0</v>
      </c>
      <c r="BI1169" s="217">
        <f>IF(N1169="nulová",J1169,0)</f>
        <v>0</v>
      </c>
      <c r="BJ1169" s="13" t="s">
        <v>85</v>
      </c>
      <c r="BK1169" s="217">
        <f>ROUND(I1169*H1169,2)</f>
        <v>0</v>
      </c>
      <c r="BL1169" s="13" t="s">
        <v>136</v>
      </c>
      <c r="BM1169" s="216" t="s">
        <v>2427</v>
      </c>
    </row>
    <row r="1170" s="2" customFormat="1">
      <c r="A1170" s="34"/>
      <c r="B1170" s="35"/>
      <c r="C1170" s="36"/>
      <c r="D1170" s="218" t="s">
        <v>137</v>
      </c>
      <c r="E1170" s="36"/>
      <c r="F1170" s="219" t="s">
        <v>2428</v>
      </c>
      <c r="G1170" s="36"/>
      <c r="H1170" s="36"/>
      <c r="I1170" s="220"/>
      <c r="J1170" s="36"/>
      <c r="K1170" s="36"/>
      <c r="L1170" s="40"/>
      <c r="M1170" s="221"/>
      <c r="N1170" s="222"/>
      <c r="O1170" s="87"/>
      <c r="P1170" s="87"/>
      <c r="Q1170" s="87"/>
      <c r="R1170" s="87"/>
      <c r="S1170" s="87"/>
      <c r="T1170" s="88"/>
      <c r="U1170" s="34"/>
      <c r="V1170" s="34"/>
      <c r="W1170" s="34"/>
      <c r="X1170" s="34"/>
      <c r="Y1170" s="34"/>
      <c r="Z1170" s="34"/>
      <c r="AA1170" s="34"/>
      <c r="AB1170" s="34"/>
      <c r="AC1170" s="34"/>
      <c r="AD1170" s="34"/>
      <c r="AE1170" s="34"/>
      <c r="AT1170" s="13" t="s">
        <v>137</v>
      </c>
      <c r="AU1170" s="13" t="s">
        <v>85</v>
      </c>
    </row>
    <row r="1171" s="2" customFormat="1" ht="16.5" customHeight="1">
      <c r="A1171" s="34"/>
      <c r="B1171" s="35"/>
      <c r="C1171" s="203" t="s">
        <v>2429</v>
      </c>
      <c r="D1171" s="203" t="s">
        <v>131</v>
      </c>
      <c r="E1171" s="204" t="s">
        <v>2430</v>
      </c>
      <c r="F1171" s="205" t="s">
        <v>2431</v>
      </c>
      <c r="G1171" s="206" t="s">
        <v>134</v>
      </c>
      <c r="H1171" s="207">
        <v>5</v>
      </c>
      <c r="I1171" s="208"/>
      <c r="J1171" s="209">
        <f>ROUND(I1171*H1171,2)</f>
        <v>0</v>
      </c>
      <c r="K1171" s="210"/>
      <c r="L1171" s="211"/>
      <c r="M1171" s="212" t="s">
        <v>1</v>
      </c>
      <c r="N1171" s="213" t="s">
        <v>42</v>
      </c>
      <c r="O1171" s="87"/>
      <c r="P1171" s="214">
        <f>O1171*H1171</f>
        <v>0</v>
      </c>
      <c r="Q1171" s="214">
        <v>0</v>
      </c>
      <c r="R1171" s="214">
        <f>Q1171*H1171</f>
        <v>0</v>
      </c>
      <c r="S1171" s="214">
        <v>0</v>
      </c>
      <c r="T1171" s="215">
        <f>S1171*H1171</f>
        <v>0</v>
      </c>
      <c r="U1171" s="34"/>
      <c r="V1171" s="34"/>
      <c r="W1171" s="34"/>
      <c r="X1171" s="34"/>
      <c r="Y1171" s="34"/>
      <c r="Z1171" s="34"/>
      <c r="AA1171" s="34"/>
      <c r="AB1171" s="34"/>
      <c r="AC1171" s="34"/>
      <c r="AD1171" s="34"/>
      <c r="AE1171" s="34"/>
      <c r="AR1171" s="216" t="s">
        <v>135</v>
      </c>
      <c r="AT1171" s="216" t="s">
        <v>131</v>
      </c>
      <c r="AU1171" s="216" t="s">
        <v>85</v>
      </c>
      <c r="AY1171" s="13" t="s">
        <v>130</v>
      </c>
      <c r="BE1171" s="217">
        <f>IF(N1171="základní",J1171,0)</f>
        <v>0</v>
      </c>
      <c r="BF1171" s="217">
        <f>IF(N1171="snížená",J1171,0)</f>
        <v>0</v>
      </c>
      <c r="BG1171" s="217">
        <f>IF(N1171="zákl. přenesená",J1171,0)</f>
        <v>0</v>
      </c>
      <c r="BH1171" s="217">
        <f>IF(N1171="sníž. přenesená",J1171,0)</f>
        <v>0</v>
      </c>
      <c r="BI1171" s="217">
        <f>IF(N1171="nulová",J1171,0)</f>
        <v>0</v>
      </c>
      <c r="BJ1171" s="13" t="s">
        <v>85</v>
      </c>
      <c r="BK1171" s="217">
        <f>ROUND(I1171*H1171,2)</f>
        <v>0</v>
      </c>
      <c r="BL1171" s="13" t="s">
        <v>136</v>
      </c>
      <c r="BM1171" s="216" t="s">
        <v>2432</v>
      </c>
    </row>
    <row r="1172" s="2" customFormat="1">
      <c r="A1172" s="34"/>
      <c r="B1172" s="35"/>
      <c r="C1172" s="36"/>
      <c r="D1172" s="218" t="s">
        <v>137</v>
      </c>
      <c r="E1172" s="36"/>
      <c r="F1172" s="219" t="s">
        <v>2433</v>
      </c>
      <c r="G1172" s="36"/>
      <c r="H1172" s="36"/>
      <c r="I1172" s="220"/>
      <c r="J1172" s="36"/>
      <c r="K1172" s="36"/>
      <c r="L1172" s="40"/>
      <c r="M1172" s="221"/>
      <c r="N1172" s="222"/>
      <c r="O1172" s="87"/>
      <c r="P1172" s="87"/>
      <c r="Q1172" s="87"/>
      <c r="R1172" s="87"/>
      <c r="S1172" s="87"/>
      <c r="T1172" s="88"/>
      <c r="U1172" s="34"/>
      <c r="V1172" s="34"/>
      <c r="W1172" s="34"/>
      <c r="X1172" s="34"/>
      <c r="Y1172" s="34"/>
      <c r="Z1172" s="34"/>
      <c r="AA1172" s="34"/>
      <c r="AB1172" s="34"/>
      <c r="AC1172" s="34"/>
      <c r="AD1172" s="34"/>
      <c r="AE1172" s="34"/>
      <c r="AT1172" s="13" t="s">
        <v>137</v>
      </c>
      <c r="AU1172" s="13" t="s">
        <v>85</v>
      </c>
    </row>
    <row r="1173" s="2" customFormat="1" ht="21.75" customHeight="1">
      <c r="A1173" s="34"/>
      <c r="B1173" s="35"/>
      <c r="C1173" s="203" t="s">
        <v>1246</v>
      </c>
      <c r="D1173" s="203" t="s">
        <v>131</v>
      </c>
      <c r="E1173" s="204" t="s">
        <v>2434</v>
      </c>
      <c r="F1173" s="205" t="s">
        <v>2435</v>
      </c>
      <c r="G1173" s="206" t="s">
        <v>134</v>
      </c>
      <c r="H1173" s="207">
        <v>2</v>
      </c>
      <c r="I1173" s="208"/>
      <c r="J1173" s="209">
        <f>ROUND(I1173*H1173,2)</f>
        <v>0</v>
      </c>
      <c r="K1173" s="210"/>
      <c r="L1173" s="211"/>
      <c r="M1173" s="212" t="s">
        <v>1</v>
      </c>
      <c r="N1173" s="213" t="s">
        <v>42</v>
      </c>
      <c r="O1173" s="87"/>
      <c r="P1173" s="214">
        <f>O1173*H1173</f>
        <v>0</v>
      </c>
      <c r="Q1173" s="214">
        <v>0</v>
      </c>
      <c r="R1173" s="214">
        <f>Q1173*H1173</f>
        <v>0</v>
      </c>
      <c r="S1173" s="214">
        <v>0</v>
      </c>
      <c r="T1173" s="215">
        <f>S1173*H1173</f>
        <v>0</v>
      </c>
      <c r="U1173" s="34"/>
      <c r="V1173" s="34"/>
      <c r="W1173" s="34"/>
      <c r="X1173" s="34"/>
      <c r="Y1173" s="34"/>
      <c r="Z1173" s="34"/>
      <c r="AA1173" s="34"/>
      <c r="AB1173" s="34"/>
      <c r="AC1173" s="34"/>
      <c r="AD1173" s="34"/>
      <c r="AE1173" s="34"/>
      <c r="AR1173" s="216" t="s">
        <v>135</v>
      </c>
      <c r="AT1173" s="216" t="s">
        <v>131</v>
      </c>
      <c r="AU1173" s="216" t="s">
        <v>85</v>
      </c>
      <c r="AY1173" s="13" t="s">
        <v>130</v>
      </c>
      <c r="BE1173" s="217">
        <f>IF(N1173="základní",J1173,0)</f>
        <v>0</v>
      </c>
      <c r="BF1173" s="217">
        <f>IF(N1173="snížená",J1173,0)</f>
        <v>0</v>
      </c>
      <c r="BG1173" s="217">
        <f>IF(N1173="zákl. přenesená",J1173,0)</f>
        <v>0</v>
      </c>
      <c r="BH1173" s="217">
        <f>IF(N1173="sníž. přenesená",J1173,0)</f>
        <v>0</v>
      </c>
      <c r="BI1173" s="217">
        <f>IF(N1173="nulová",J1173,0)</f>
        <v>0</v>
      </c>
      <c r="BJ1173" s="13" t="s">
        <v>85</v>
      </c>
      <c r="BK1173" s="217">
        <f>ROUND(I1173*H1173,2)</f>
        <v>0</v>
      </c>
      <c r="BL1173" s="13" t="s">
        <v>136</v>
      </c>
      <c r="BM1173" s="216" t="s">
        <v>2436</v>
      </c>
    </row>
    <row r="1174" s="2" customFormat="1">
      <c r="A1174" s="34"/>
      <c r="B1174" s="35"/>
      <c r="C1174" s="36"/>
      <c r="D1174" s="218" t="s">
        <v>137</v>
      </c>
      <c r="E1174" s="36"/>
      <c r="F1174" s="219" t="s">
        <v>2437</v>
      </c>
      <c r="G1174" s="36"/>
      <c r="H1174" s="36"/>
      <c r="I1174" s="220"/>
      <c r="J1174" s="36"/>
      <c r="K1174" s="36"/>
      <c r="L1174" s="40"/>
      <c r="M1174" s="221"/>
      <c r="N1174" s="222"/>
      <c r="O1174" s="87"/>
      <c r="P1174" s="87"/>
      <c r="Q1174" s="87"/>
      <c r="R1174" s="87"/>
      <c r="S1174" s="87"/>
      <c r="T1174" s="88"/>
      <c r="U1174" s="34"/>
      <c r="V1174" s="34"/>
      <c r="W1174" s="34"/>
      <c r="X1174" s="34"/>
      <c r="Y1174" s="34"/>
      <c r="Z1174" s="34"/>
      <c r="AA1174" s="34"/>
      <c r="AB1174" s="34"/>
      <c r="AC1174" s="34"/>
      <c r="AD1174" s="34"/>
      <c r="AE1174" s="34"/>
      <c r="AT1174" s="13" t="s">
        <v>137</v>
      </c>
      <c r="AU1174" s="13" t="s">
        <v>85</v>
      </c>
    </row>
    <row r="1175" s="2" customFormat="1" ht="24.15" customHeight="1">
      <c r="A1175" s="34"/>
      <c r="B1175" s="35"/>
      <c r="C1175" s="203" t="s">
        <v>2438</v>
      </c>
      <c r="D1175" s="203" t="s">
        <v>131</v>
      </c>
      <c r="E1175" s="204" t="s">
        <v>2439</v>
      </c>
      <c r="F1175" s="205" t="s">
        <v>2440</v>
      </c>
      <c r="G1175" s="206" t="s">
        <v>134</v>
      </c>
      <c r="H1175" s="207">
        <v>2</v>
      </c>
      <c r="I1175" s="208"/>
      <c r="J1175" s="209">
        <f>ROUND(I1175*H1175,2)</f>
        <v>0</v>
      </c>
      <c r="K1175" s="210"/>
      <c r="L1175" s="211"/>
      <c r="M1175" s="212" t="s">
        <v>1</v>
      </c>
      <c r="N1175" s="213" t="s">
        <v>42</v>
      </c>
      <c r="O1175" s="87"/>
      <c r="P1175" s="214">
        <f>O1175*H1175</f>
        <v>0</v>
      </c>
      <c r="Q1175" s="214">
        <v>0</v>
      </c>
      <c r="R1175" s="214">
        <f>Q1175*H1175</f>
        <v>0</v>
      </c>
      <c r="S1175" s="214">
        <v>0</v>
      </c>
      <c r="T1175" s="215">
        <f>S1175*H1175</f>
        <v>0</v>
      </c>
      <c r="U1175" s="34"/>
      <c r="V1175" s="34"/>
      <c r="W1175" s="34"/>
      <c r="X1175" s="34"/>
      <c r="Y1175" s="34"/>
      <c r="Z1175" s="34"/>
      <c r="AA1175" s="34"/>
      <c r="AB1175" s="34"/>
      <c r="AC1175" s="34"/>
      <c r="AD1175" s="34"/>
      <c r="AE1175" s="34"/>
      <c r="AR1175" s="216" t="s">
        <v>135</v>
      </c>
      <c r="AT1175" s="216" t="s">
        <v>131</v>
      </c>
      <c r="AU1175" s="216" t="s">
        <v>85</v>
      </c>
      <c r="AY1175" s="13" t="s">
        <v>130</v>
      </c>
      <c r="BE1175" s="217">
        <f>IF(N1175="základní",J1175,0)</f>
        <v>0</v>
      </c>
      <c r="BF1175" s="217">
        <f>IF(N1175="snížená",J1175,0)</f>
        <v>0</v>
      </c>
      <c r="BG1175" s="217">
        <f>IF(N1175="zákl. přenesená",J1175,0)</f>
        <v>0</v>
      </c>
      <c r="BH1175" s="217">
        <f>IF(N1175="sníž. přenesená",J1175,0)</f>
        <v>0</v>
      </c>
      <c r="BI1175" s="217">
        <f>IF(N1175="nulová",J1175,0)</f>
        <v>0</v>
      </c>
      <c r="BJ1175" s="13" t="s">
        <v>85</v>
      </c>
      <c r="BK1175" s="217">
        <f>ROUND(I1175*H1175,2)</f>
        <v>0</v>
      </c>
      <c r="BL1175" s="13" t="s">
        <v>136</v>
      </c>
      <c r="BM1175" s="216" t="s">
        <v>2441</v>
      </c>
    </row>
    <row r="1176" s="2" customFormat="1">
      <c r="A1176" s="34"/>
      <c r="B1176" s="35"/>
      <c r="C1176" s="36"/>
      <c r="D1176" s="218" t="s">
        <v>137</v>
      </c>
      <c r="E1176" s="36"/>
      <c r="F1176" s="219" t="s">
        <v>2442</v>
      </c>
      <c r="G1176" s="36"/>
      <c r="H1176" s="36"/>
      <c r="I1176" s="220"/>
      <c r="J1176" s="36"/>
      <c r="K1176" s="36"/>
      <c r="L1176" s="40"/>
      <c r="M1176" s="221"/>
      <c r="N1176" s="222"/>
      <c r="O1176" s="87"/>
      <c r="P1176" s="87"/>
      <c r="Q1176" s="87"/>
      <c r="R1176" s="87"/>
      <c r="S1176" s="87"/>
      <c r="T1176" s="88"/>
      <c r="U1176" s="34"/>
      <c r="V1176" s="34"/>
      <c r="W1176" s="34"/>
      <c r="X1176" s="34"/>
      <c r="Y1176" s="34"/>
      <c r="Z1176" s="34"/>
      <c r="AA1176" s="34"/>
      <c r="AB1176" s="34"/>
      <c r="AC1176" s="34"/>
      <c r="AD1176" s="34"/>
      <c r="AE1176" s="34"/>
      <c r="AT1176" s="13" t="s">
        <v>137</v>
      </c>
      <c r="AU1176" s="13" t="s">
        <v>85</v>
      </c>
    </row>
    <row r="1177" s="2" customFormat="1" ht="37.8" customHeight="1">
      <c r="A1177" s="34"/>
      <c r="B1177" s="35"/>
      <c r="C1177" s="203" t="s">
        <v>1249</v>
      </c>
      <c r="D1177" s="203" t="s">
        <v>131</v>
      </c>
      <c r="E1177" s="204" t="s">
        <v>2443</v>
      </c>
      <c r="F1177" s="205" t="s">
        <v>2444</v>
      </c>
      <c r="G1177" s="206" t="s">
        <v>134</v>
      </c>
      <c r="H1177" s="207">
        <v>2</v>
      </c>
      <c r="I1177" s="208"/>
      <c r="J1177" s="209">
        <f>ROUND(I1177*H1177,2)</f>
        <v>0</v>
      </c>
      <c r="K1177" s="210"/>
      <c r="L1177" s="211"/>
      <c r="M1177" s="212" t="s">
        <v>1</v>
      </c>
      <c r="N1177" s="213" t="s">
        <v>42</v>
      </c>
      <c r="O1177" s="87"/>
      <c r="P1177" s="214">
        <f>O1177*H1177</f>
        <v>0</v>
      </c>
      <c r="Q1177" s="214">
        <v>0</v>
      </c>
      <c r="R1177" s="214">
        <f>Q1177*H1177</f>
        <v>0</v>
      </c>
      <c r="S1177" s="214">
        <v>0</v>
      </c>
      <c r="T1177" s="215">
        <f>S1177*H1177</f>
        <v>0</v>
      </c>
      <c r="U1177" s="34"/>
      <c r="V1177" s="34"/>
      <c r="W1177" s="34"/>
      <c r="X1177" s="34"/>
      <c r="Y1177" s="34"/>
      <c r="Z1177" s="34"/>
      <c r="AA1177" s="34"/>
      <c r="AB1177" s="34"/>
      <c r="AC1177" s="34"/>
      <c r="AD1177" s="34"/>
      <c r="AE1177" s="34"/>
      <c r="AR1177" s="216" t="s">
        <v>135</v>
      </c>
      <c r="AT1177" s="216" t="s">
        <v>131</v>
      </c>
      <c r="AU1177" s="216" t="s">
        <v>85</v>
      </c>
      <c r="AY1177" s="13" t="s">
        <v>130</v>
      </c>
      <c r="BE1177" s="217">
        <f>IF(N1177="základní",J1177,0)</f>
        <v>0</v>
      </c>
      <c r="BF1177" s="217">
        <f>IF(N1177="snížená",J1177,0)</f>
        <v>0</v>
      </c>
      <c r="BG1177" s="217">
        <f>IF(N1177="zákl. přenesená",J1177,0)</f>
        <v>0</v>
      </c>
      <c r="BH1177" s="217">
        <f>IF(N1177="sníž. přenesená",J1177,0)</f>
        <v>0</v>
      </c>
      <c r="BI1177" s="217">
        <f>IF(N1177="nulová",J1177,0)</f>
        <v>0</v>
      </c>
      <c r="BJ1177" s="13" t="s">
        <v>85</v>
      </c>
      <c r="BK1177" s="217">
        <f>ROUND(I1177*H1177,2)</f>
        <v>0</v>
      </c>
      <c r="BL1177" s="13" t="s">
        <v>136</v>
      </c>
      <c r="BM1177" s="216" t="s">
        <v>2445</v>
      </c>
    </row>
    <row r="1178" s="2" customFormat="1">
      <c r="A1178" s="34"/>
      <c r="B1178" s="35"/>
      <c r="C1178" s="36"/>
      <c r="D1178" s="218" t="s">
        <v>137</v>
      </c>
      <c r="E1178" s="36"/>
      <c r="F1178" s="219" t="s">
        <v>2446</v>
      </c>
      <c r="G1178" s="36"/>
      <c r="H1178" s="36"/>
      <c r="I1178" s="220"/>
      <c r="J1178" s="36"/>
      <c r="K1178" s="36"/>
      <c r="L1178" s="40"/>
      <c r="M1178" s="221"/>
      <c r="N1178" s="222"/>
      <c r="O1178" s="87"/>
      <c r="P1178" s="87"/>
      <c r="Q1178" s="87"/>
      <c r="R1178" s="87"/>
      <c r="S1178" s="87"/>
      <c r="T1178" s="88"/>
      <c r="U1178" s="34"/>
      <c r="V1178" s="34"/>
      <c r="W1178" s="34"/>
      <c r="X1178" s="34"/>
      <c r="Y1178" s="34"/>
      <c r="Z1178" s="34"/>
      <c r="AA1178" s="34"/>
      <c r="AB1178" s="34"/>
      <c r="AC1178" s="34"/>
      <c r="AD1178" s="34"/>
      <c r="AE1178" s="34"/>
      <c r="AT1178" s="13" t="s">
        <v>137</v>
      </c>
      <c r="AU1178" s="13" t="s">
        <v>85</v>
      </c>
    </row>
    <row r="1179" s="2" customFormat="1" ht="16.5" customHeight="1">
      <c r="A1179" s="34"/>
      <c r="B1179" s="35"/>
      <c r="C1179" s="203" t="s">
        <v>2447</v>
      </c>
      <c r="D1179" s="203" t="s">
        <v>131</v>
      </c>
      <c r="E1179" s="204" t="s">
        <v>2448</v>
      </c>
      <c r="F1179" s="205" t="s">
        <v>2449</v>
      </c>
      <c r="G1179" s="206" t="s">
        <v>134</v>
      </c>
      <c r="H1179" s="207">
        <v>2</v>
      </c>
      <c r="I1179" s="208"/>
      <c r="J1179" s="209">
        <f>ROUND(I1179*H1179,2)</f>
        <v>0</v>
      </c>
      <c r="K1179" s="210"/>
      <c r="L1179" s="211"/>
      <c r="M1179" s="212" t="s">
        <v>1</v>
      </c>
      <c r="N1179" s="213" t="s">
        <v>42</v>
      </c>
      <c r="O1179" s="87"/>
      <c r="P1179" s="214">
        <f>O1179*H1179</f>
        <v>0</v>
      </c>
      <c r="Q1179" s="214">
        <v>0</v>
      </c>
      <c r="R1179" s="214">
        <f>Q1179*H1179</f>
        <v>0</v>
      </c>
      <c r="S1179" s="214">
        <v>0</v>
      </c>
      <c r="T1179" s="215">
        <f>S1179*H1179</f>
        <v>0</v>
      </c>
      <c r="U1179" s="34"/>
      <c r="V1179" s="34"/>
      <c r="W1179" s="34"/>
      <c r="X1179" s="34"/>
      <c r="Y1179" s="34"/>
      <c r="Z1179" s="34"/>
      <c r="AA1179" s="34"/>
      <c r="AB1179" s="34"/>
      <c r="AC1179" s="34"/>
      <c r="AD1179" s="34"/>
      <c r="AE1179" s="34"/>
      <c r="AR1179" s="216" t="s">
        <v>135</v>
      </c>
      <c r="AT1179" s="216" t="s">
        <v>131</v>
      </c>
      <c r="AU1179" s="216" t="s">
        <v>85</v>
      </c>
      <c r="AY1179" s="13" t="s">
        <v>130</v>
      </c>
      <c r="BE1179" s="217">
        <f>IF(N1179="základní",J1179,0)</f>
        <v>0</v>
      </c>
      <c r="BF1179" s="217">
        <f>IF(N1179="snížená",J1179,0)</f>
        <v>0</v>
      </c>
      <c r="BG1179" s="217">
        <f>IF(N1179="zákl. přenesená",J1179,0)</f>
        <v>0</v>
      </c>
      <c r="BH1179" s="217">
        <f>IF(N1179="sníž. přenesená",J1179,0)</f>
        <v>0</v>
      </c>
      <c r="BI1179" s="217">
        <f>IF(N1179="nulová",J1179,0)</f>
        <v>0</v>
      </c>
      <c r="BJ1179" s="13" t="s">
        <v>85</v>
      </c>
      <c r="BK1179" s="217">
        <f>ROUND(I1179*H1179,2)</f>
        <v>0</v>
      </c>
      <c r="BL1179" s="13" t="s">
        <v>136</v>
      </c>
      <c r="BM1179" s="216" t="s">
        <v>2450</v>
      </c>
    </row>
    <row r="1180" s="2" customFormat="1">
      <c r="A1180" s="34"/>
      <c r="B1180" s="35"/>
      <c r="C1180" s="36"/>
      <c r="D1180" s="218" t="s">
        <v>137</v>
      </c>
      <c r="E1180" s="36"/>
      <c r="F1180" s="219" t="s">
        <v>2451</v>
      </c>
      <c r="G1180" s="36"/>
      <c r="H1180" s="36"/>
      <c r="I1180" s="220"/>
      <c r="J1180" s="36"/>
      <c r="K1180" s="36"/>
      <c r="L1180" s="40"/>
      <c r="M1180" s="221"/>
      <c r="N1180" s="222"/>
      <c r="O1180" s="87"/>
      <c r="P1180" s="87"/>
      <c r="Q1180" s="87"/>
      <c r="R1180" s="87"/>
      <c r="S1180" s="87"/>
      <c r="T1180" s="88"/>
      <c r="U1180" s="34"/>
      <c r="V1180" s="34"/>
      <c r="W1180" s="34"/>
      <c r="X1180" s="34"/>
      <c r="Y1180" s="34"/>
      <c r="Z1180" s="34"/>
      <c r="AA1180" s="34"/>
      <c r="AB1180" s="34"/>
      <c r="AC1180" s="34"/>
      <c r="AD1180" s="34"/>
      <c r="AE1180" s="34"/>
      <c r="AT1180" s="13" t="s">
        <v>137</v>
      </c>
      <c r="AU1180" s="13" t="s">
        <v>85</v>
      </c>
    </row>
    <row r="1181" s="2" customFormat="1" ht="16.5" customHeight="1">
      <c r="A1181" s="34"/>
      <c r="B1181" s="35"/>
      <c r="C1181" s="203" t="s">
        <v>1254</v>
      </c>
      <c r="D1181" s="203" t="s">
        <v>131</v>
      </c>
      <c r="E1181" s="204" t="s">
        <v>2452</v>
      </c>
      <c r="F1181" s="205" t="s">
        <v>2453</v>
      </c>
      <c r="G1181" s="206" t="s">
        <v>134</v>
      </c>
      <c r="H1181" s="207">
        <v>10</v>
      </c>
      <c r="I1181" s="208"/>
      <c r="J1181" s="209">
        <f>ROUND(I1181*H1181,2)</f>
        <v>0</v>
      </c>
      <c r="K1181" s="210"/>
      <c r="L1181" s="211"/>
      <c r="M1181" s="212" t="s">
        <v>1</v>
      </c>
      <c r="N1181" s="213" t="s">
        <v>42</v>
      </c>
      <c r="O1181" s="87"/>
      <c r="P1181" s="214">
        <f>O1181*H1181</f>
        <v>0</v>
      </c>
      <c r="Q1181" s="214">
        <v>0</v>
      </c>
      <c r="R1181" s="214">
        <f>Q1181*H1181</f>
        <v>0</v>
      </c>
      <c r="S1181" s="214">
        <v>0</v>
      </c>
      <c r="T1181" s="215">
        <f>S1181*H1181</f>
        <v>0</v>
      </c>
      <c r="U1181" s="34"/>
      <c r="V1181" s="34"/>
      <c r="W1181" s="34"/>
      <c r="X1181" s="34"/>
      <c r="Y1181" s="34"/>
      <c r="Z1181" s="34"/>
      <c r="AA1181" s="34"/>
      <c r="AB1181" s="34"/>
      <c r="AC1181" s="34"/>
      <c r="AD1181" s="34"/>
      <c r="AE1181" s="34"/>
      <c r="AR1181" s="216" t="s">
        <v>135</v>
      </c>
      <c r="AT1181" s="216" t="s">
        <v>131</v>
      </c>
      <c r="AU1181" s="216" t="s">
        <v>85</v>
      </c>
      <c r="AY1181" s="13" t="s">
        <v>130</v>
      </c>
      <c r="BE1181" s="217">
        <f>IF(N1181="základní",J1181,0)</f>
        <v>0</v>
      </c>
      <c r="BF1181" s="217">
        <f>IF(N1181="snížená",J1181,0)</f>
        <v>0</v>
      </c>
      <c r="BG1181" s="217">
        <f>IF(N1181="zákl. přenesená",J1181,0)</f>
        <v>0</v>
      </c>
      <c r="BH1181" s="217">
        <f>IF(N1181="sníž. přenesená",J1181,0)</f>
        <v>0</v>
      </c>
      <c r="BI1181" s="217">
        <f>IF(N1181="nulová",J1181,0)</f>
        <v>0</v>
      </c>
      <c r="BJ1181" s="13" t="s">
        <v>85</v>
      </c>
      <c r="BK1181" s="217">
        <f>ROUND(I1181*H1181,2)</f>
        <v>0</v>
      </c>
      <c r="BL1181" s="13" t="s">
        <v>136</v>
      </c>
      <c r="BM1181" s="216" t="s">
        <v>2454</v>
      </c>
    </row>
    <row r="1182" s="2" customFormat="1">
      <c r="A1182" s="34"/>
      <c r="B1182" s="35"/>
      <c r="C1182" s="36"/>
      <c r="D1182" s="218" t="s">
        <v>137</v>
      </c>
      <c r="E1182" s="36"/>
      <c r="F1182" s="219" t="s">
        <v>2455</v>
      </c>
      <c r="G1182" s="36"/>
      <c r="H1182" s="36"/>
      <c r="I1182" s="220"/>
      <c r="J1182" s="36"/>
      <c r="K1182" s="36"/>
      <c r="L1182" s="40"/>
      <c r="M1182" s="221"/>
      <c r="N1182" s="222"/>
      <c r="O1182" s="87"/>
      <c r="P1182" s="87"/>
      <c r="Q1182" s="87"/>
      <c r="R1182" s="87"/>
      <c r="S1182" s="87"/>
      <c r="T1182" s="88"/>
      <c r="U1182" s="34"/>
      <c r="V1182" s="34"/>
      <c r="W1182" s="34"/>
      <c r="X1182" s="34"/>
      <c r="Y1182" s="34"/>
      <c r="Z1182" s="34"/>
      <c r="AA1182" s="34"/>
      <c r="AB1182" s="34"/>
      <c r="AC1182" s="34"/>
      <c r="AD1182" s="34"/>
      <c r="AE1182" s="34"/>
      <c r="AT1182" s="13" t="s">
        <v>137</v>
      </c>
      <c r="AU1182" s="13" t="s">
        <v>85</v>
      </c>
    </row>
    <row r="1183" s="2" customFormat="1" ht="16.5" customHeight="1">
      <c r="A1183" s="34"/>
      <c r="B1183" s="35"/>
      <c r="C1183" s="203" t="s">
        <v>2456</v>
      </c>
      <c r="D1183" s="203" t="s">
        <v>131</v>
      </c>
      <c r="E1183" s="204" t="s">
        <v>2457</v>
      </c>
      <c r="F1183" s="205" t="s">
        <v>2458</v>
      </c>
      <c r="G1183" s="206" t="s">
        <v>134</v>
      </c>
      <c r="H1183" s="207">
        <v>2</v>
      </c>
      <c r="I1183" s="208"/>
      <c r="J1183" s="209">
        <f>ROUND(I1183*H1183,2)</f>
        <v>0</v>
      </c>
      <c r="K1183" s="210"/>
      <c r="L1183" s="211"/>
      <c r="M1183" s="212" t="s">
        <v>1</v>
      </c>
      <c r="N1183" s="213" t="s">
        <v>42</v>
      </c>
      <c r="O1183" s="87"/>
      <c r="P1183" s="214">
        <f>O1183*H1183</f>
        <v>0</v>
      </c>
      <c r="Q1183" s="214">
        <v>0</v>
      </c>
      <c r="R1183" s="214">
        <f>Q1183*H1183</f>
        <v>0</v>
      </c>
      <c r="S1183" s="214">
        <v>0</v>
      </c>
      <c r="T1183" s="215">
        <f>S1183*H1183</f>
        <v>0</v>
      </c>
      <c r="U1183" s="34"/>
      <c r="V1183" s="34"/>
      <c r="W1183" s="34"/>
      <c r="X1183" s="34"/>
      <c r="Y1183" s="34"/>
      <c r="Z1183" s="34"/>
      <c r="AA1183" s="34"/>
      <c r="AB1183" s="34"/>
      <c r="AC1183" s="34"/>
      <c r="AD1183" s="34"/>
      <c r="AE1183" s="34"/>
      <c r="AR1183" s="216" t="s">
        <v>135</v>
      </c>
      <c r="AT1183" s="216" t="s">
        <v>131</v>
      </c>
      <c r="AU1183" s="216" t="s">
        <v>85</v>
      </c>
      <c r="AY1183" s="13" t="s">
        <v>130</v>
      </c>
      <c r="BE1183" s="217">
        <f>IF(N1183="základní",J1183,0)</f>
        <v>0</v>
      </c>
      <c r="BF1183" s="217">
        <f>IF(N1183="snížená",J1183,0)</f>
        <v>0</v>
      </c>
      <c r="BG1183" s="217">
        <f>IF(N1183="zákl. přenesená",J1183,0)</f>
        <v>0</v>
      </c>
      <c r="BH1183" s="217">
        <f>IF(N1183="sníž. přenesená",J1183,0)</f>
        <v>0</v>
      </c>
      <c r="BI1183" s="217">
        <f>IF(N1183="nulová",J1183,0)</f>
        <v>0</v>
      </c>
      <c r="BJ1183" s="13" t="s">
        <v>85</v>
      </c>
      <c r="BK1183" s="217">
        <f>ROUND(I1183*H1183,2)</f>
        <v>0</v>
      </c>
      <c r="BL1183" s="13" t="s">
        <v>136</v>
      </c>
      <c r="BM1183" s="216" t="s">
        <v>2459</v>
      </c>
    </row>
    <row r="1184" s="2" customFormat="1">
      <c r="A1184" s="34"/>
      <c r="B1184" s="35"/>
      <c r="C1184" s="36"/>
      <c r="D1184" s="218" t="s">
        <v>137</v>
      </c>
      <c r="E1184" s="36"/>
      <c r="F1184" s="219" t="s">
        <v>2460</v>
      </c>
      <c r="G1184" s="36"/>
      <c r="H1184" s="36"/>
      <c r="I1184" s="220"/>
      <c r="J1184" s="36"/>
      <c r="K1184" s="36"/>
      <c r="L1184" s="40"/>
      <c r="M1184" s="221"/>
      <c r="N1184" s="222"/>
      <c r="O1184" s="87"/>
      <c r="P1184" s="87"/>
      <c r="Q1184" s="87"/>
      <c r="R1184" s="87"/>
      <c r="S1184" s="87"/>
      <c r="T1184" s="88"/>
      <c r="U1184" s="34"/>
      <c r="V1184" s="34"/>
      <c r="W1184" s="34"/>
      <c r="X1184" s="34"/>
      <c r="Y1184" s="34"/>
      <c r="Z1184" s="34"/>
      <c r="AA1184" s="34"/>
      <c r="AB1184" s="34"/>
      <c r="AC1184" s="34"/>
      <c r="AD1184" s="34"/>
      <c r="AE1184" s="34"/>
      <c r="AT1184" s="13" t="s">
        <v>137</v>
      </c>
      <c r="AU1184" s="13" t="s">
        <v>85</v>
      </c>
    </row>
    <row r="1185" s="2" customFormat="1" ht="16.5" customHeight="1">
      <c r="A1185" s="34"/>
      <c r="B1185" s="35"/>
      <c r="C1185" s="203" t="s">
        <v>2461</v>
      </c>
      <c r="D1185" s="203" t="s">
        <v>131</v>
      </c>
      <c r="E1185" s="204" t="s">
        <v>2462</v>
      </c>
      <c r="F1185" s="205" t="s">
        <v>2463</v>
      </c>
      <c r="G1185" s="206" t="s">
        <v>134</v>
      </c>
      <c r="H1185" s="207">
        <v>10</v>
      </c>
      <c r="I1185" s="208"/>
      <c r="J1185" s="209">
        <f>ROUND(I1185*H1185,2)</f>
        <v>0</v>
      </c>
      <c r="K1185" s="210"/>
      <c r="L1185" s="211"/>
      <c r="M1185" s="212" t="s">
        <v>1</v>
      </c>
      <c r="N1185" s="213" t="s">
        <v>42</v>
      </c>
      <c r="O1185" s="87"/>
      <c r="P1185" s="214">
        <f>O1185*H1185</f>
        <v>0</v>
      </c>
      <c r="Q1185" s="214">
        <v>0</v>
      </c>
      <c r="R1185" s="214">
        <f>Q1185*H1185</f>
        <v>0</v>
      </c>
      <c r="S1185" s="214">
        <v>0</v>
      </c>
      <c r="T1185" s="215">
        <f>S1185*H1185</f>
        <v>0</v>
      </c>
      <c r="U1185" s="34"/>
      <c r="V1185" s="34"/>
      <c r="W1185" s="34"/>
      <c r="X1185" s="34"/>
      <c r="Y1185" s="34"/>
      <c r="Z1185" s="34"/>
      <c r="AA1185" s="34"/>
      <c r="AB1185" s="34"/>
      <c r="AC1185" s="34"/>
      <c r="AD1185" s="34"/>
      <c r="AE1185" s="34"/>
      <c r="AR1185" s="216" t="s">
        <v>135</v>
      </c>
      <c r="AT1185" s="216" t="s">
        <v>131</v>
      </c>
      <c r="AU1185" s="216" t="s">
        <v>85</v>
      </c>
      <c r="AY1185" s="13" t="s">
        <v>130</v>
      </c>
      <c r="BE1185" s="217">
        <f>IF(N1185="základní",J1185,0)</f>
        <v>0</v>
      </c>
      <c r="BF1185" s="217">
        <f>IF(N1185="snížená",J1185,0)</f>
        <v>0</v>
      </c>
      <c r="BG1185" s="217">
        <f>IF(N1185="zákl. přenesená",J1185,0)</f>
        <v>0</v>
      </c>
      <c r="BH1185" s="217">
        <f>IF(N1185="sníž. přenesená",J1185,0)</f>
        <v>0</v>
      </c>
      <c r="BI1185" s="217">
        <f>IF(N1185="nulová",J1185,0)</f>
        <v>0</v>
      </c>
      <c r="BJ1185" s="13" t="s">
        <v>85</v>
      </c>
      <c r="BK1185" s="217">
        <f>ROUND(I1185*H1185,2)</f>
        <v>0</v>
      </c>
      <c r="BL1185" s="13" t="s">
        <v>136</v>
      </c>
      <c r="BM1185" s="216" t="s">
        <v>2464</v>
      </c>
    </row>
    <row r="1186" s="2" customFormat="1">
      <c r="A1186" s="34"/>
      <c r="B1186" s="35"/>
      <c r="C1186" s="36"/>
      <c r="D1186" s="218" t="s">
        <v>137</v>
      </c>
      <c r="E1186" s="36"/>
      <c r="F1186" s="219" t="s">
        <v>2465</v>
      </c>
      <c r="G1186" s="36"/>
      <c r="H1186" s="36"/>
      <c r="I1186" s="220"/>
      <c r="J1186" s="36"/>
      <c r="K1186" s="36"/>
      <c r="L1186" s="40"/>
      <c r="M1186" s="221"/>
      <c r="N1186" s="222"/>
      <c r="O1186" s="87"/>
      <c r="P1186" s="87"/>
      <c r="Q1186" s="87"/>
      <c r="R1186" s="87"/>
      <c r="S1186" s="87"/>
      <c r="T1186" s="88"/>
      <c r="U1186" s="34"/>
      <c r="V1186" s="34"/>
      <c r="W1186" s="34"/>
      <c r="X1186" s="34"/>
      <c r="Y1186" s="34"/>
      <c r="Z1186" s="34"/>
      <c r="AA1186" s="34"/>
      <c r="AB1186" s="34"/>
      <c r="AC1186" s="34"/>
      <c r="AD1186" s="34"/>
      <c r="AE1186" s="34"/>
      <c r="AT1186" s="13" t="s">
        <v>137</v>
      </c>
      <c r="AU1186" s="13" t="s">
        <v>85</v>
      </c>
    </row>
    <row r="1187" s="2" customFormat="1" ht="24.15" customHeight="1">
      <c r="A1187" s="34"/>
      <c r="B1187" s="35"/>
      <c r="C1187" s="203" t="s">
        <v>2466</v>
      </c>
      <c r="D1187" s="203" t="s">
        <v>131</v>
      </c>
      <c r="E1187" s="204" t="s">
        <v>2467</v>
      </c>
      <c r="F1187" s="205" t="s">
        <v>2468</v>
      </c>
      <c r="G1187" s="206" t="s">
        <v>134</v>
      </c>
      <c r="H1187" s="207">
        <v>2</v>
      </c>
      <c r="I1187" s="208"/>
      <c r="J1187" s="209">
        <f>ROUND(I1187*H1187,2)</f>
        <v>0</v>
      </c>
      <c r="K1187" s="210"/>
      <c r="L1187" s="211"/>
      <c r="M1187" s="212" t="s">
        <v>1</v>
      </c>
      <c r="N1187" s="213" t="s">
        <v>42</v>
      </c>
      <c r="O1187" s="87"/>
      <c r="P1187" s="214">
        <f>O1187*H1187</f>
        <v>0</v>
      </c>
      <c r="Q1187" s="214">
        <v>0</v>
      </c>
      <c r="R1187" s="214">
        <f>Q1187*H1187</f>
        <v>0</v>
      </c>
      <c r="S1187" s="214">
        <v>0</v>
      </c>
      <c r="T1187" s="215">
        <f>S1187*H1187</f>
        <v>0</v>
      </c>
      <c r="U1187" s="34"/>
      <c r="V1187" s="34"/>
      <c r="W1187" s="34"/>
      <c r="X1187" s="34"/>
      <c r="Y1187" s="34"/>
      <c r="Z1187" s="34"/>
      <c r="AA1187" s="34"/>
      <c r="AB1187" s="34"/>
      <c r="AC1187" s="34"/>
      <c r="AD1187" s="34"/>
      <c r="AE1187" s="34"/>
      <c r="AR1187" s="216" t="s">
        <v>135</v>
      </c>
      <c r="AT1187" s="216" t="s">
        <v>131</v>
      </c>
      <c r="AU1187" s="216" t="s">
        <v>85</v>
      </c>
      <c r="AY1187" s="13" t="s">
        <v>130</v>
      </c>
      <c r="BE1187" s="217">
        <f>IF(N1187="základní",J1187,0)</f>
        <v>0</v>
      </c>
      <c r="BF1187" s="217">
        <f>IF(N1187="snížená",J1187,0)</f>
        <v>0</v>
      </c>
      <c r="BG1187" s="217">
        <f>IF(N1187="zákl. přenesená",J1187,0)</f>
        <v>0</v>
      </c>
      <c r="BH1187" s="217">
        <f>IF(N1187="sníž. přenesená",J1187,0)</f>
        <v>0</v>
      </c>
      <c r="BI1187" s="217">
        <f>IF(N1187="nulová",J1187,0)</f>
        <v>0</v>
      </c>
      <c r="BJ1187" s="13" t="s">
        <v>85</v>
      </c>
      <c r="BK1187" s="217">
        <f>ROUND(I1187*H1187,2)</f>
        <v>0</v>
      </c>
      <c r="BL1187" s="13" t="s">
        <v>136</v>
      </c>
      <c r="BM1187" s="216" t="s">
        <v>2469</v>
      </c>
    </row>
    <row r="1188" s="2" customFormat="1">
      <c r="A1188" s="34"/>
      <c r="B1188" s="35"/>
      <c r="C1188" s="36"/>
      <c r="D1188" s="218" t="s">
        <v>137</v>
      </c>
      <c r="E1188" s="36"/>
      <c r="F1188" s="219" t="s">
        <v>2470</v>
      </c>
      <c r="G1188" s="36"/>
      <c r="H1188" s="36"/>
      <c r="I1188" s="220"/>
      <c r="J1188" s="36"/>
      <c r="K1188" s="36"/>
      <c r="L1188" s="40"/>
      <c r="M1188" s="221"/>
      <c r="N1188" s="222"/>
      <c r="O1188" s="87"/>
      <c r="P1188" s="87"/>
      <c r="Q1188" s="87"/>
      <c r="R1188" s="87"/>
      <c r="S1188" s="87"/>
      <c r="T1188" s="88"/>
      <c r="U1188" s="34"/>
      <c r="V1188" s="34"/>
      <c r="W1188" s="34"/>
      <c r="X1188" s="34"/>
      <c r="Y1188" s="34"/>
      <c r="Z1188" s="34"/>
      <c r="AA1188" s="34"/>
      <c r="AB1188" s="34"/>
      <c r="AC1188" s="34"/>
      <c r="AD1188" s="34"/>
      <c r="AE1188" s="34"/>
      <c r="AT1188" s="13" t="s">
        <v>137</v>
      </c>
      <c r="AU1188" s="13" t="s">
        <v>85</v>
      </c>
    </row>
    <row r="1189" s="2" customFormat="1" ht="21.75" customHeight="1">
      <c r="A1189" s="34"/>
      <c r="B1189" s="35"/>
      <c r="C1189" s="203" t="s">
        <v>1260</v>
      </c>
      <c r="D1189" s="203" t="s">
        <v>131</v>
      </c>
      <c r="E1189" s="204" t="s">
        <v>2471</v>
      </c>
      <c r="F1189" s="205" t="s">
        <v>2472</v>
      </c>
      <c r="G1189" s="206" t="s">
        <v>134</v>
      </c>
      <c r="H1189" s="207">
        <v>30</v>
      </c>
      <c r="I1189" s="208"/>
      <c r="J1189" s="209">
        <f>ROUND(I1189*H1189,2)</f>
        <v>0</v>
      </c>
      <c r="K1189" s="210"/>
      <c r="L1189" s="211"/>
      <c r="M1189" s="212" t="s">
        <v>1</v>
      </c>
      <c r="N1189" s="213" t="s">
        <v>42</v>
      </c>
      <c r="O1189" s="87"/>
      <c r="P1189" s="214">
        <f>O1189*H1189</f>
        <v>0</v>
      </c>
      <c r="Q1189" s="214">
        <v>0</v>
      </c>
      <c r="R1189" s="214">
        <f>Q1189*H1189</f>
        <v>0</v>
      </c>
      <c r="S1189" s="214">
        <v>0</v>
      </c>
      <c r="T1189" s="215">
        <f>S1189*H1189</f>
        <v>0</v>
      </c>
      <c r="U1189" s="34"/>
      <c r="V1189" s="34"/>
      <c r="W1189" s="34"/>
      <c r="X1189" s="34"/>
      <c r="Y1189" s="34"/>
      <c r="Z1189" s="34"/>
      <c r="AA1189" s="34"/>
      <c r="AB1189" s="34"/>
      <c r="AC1189" s="34"/>
      <c r="AD1189" s="34"/>
      <c r="AE1189" s="34"/>
      <c r="AR1189" s="216" t="s">
        <v>135</v>
      </c>
      <c r="AT1189" s="216" t="s">
        <v>131</v>
      </c>
      <c r="AU1189" s="216" t="s">
        <v>85</v>
      </c>
      <c r="AY1189" s="13" t="s">
        <v>130</v>
      </c>
      <c r="BE1189" s="217">
        <f>IF(N1189="základní",J1189,0)</f>
        <v>0</v>
      </c>
      <c r="BF1189" s="217">
        <f>IF(N1189="snížená",J1189,0)</f>
        <v>0</v>
      </c>
      <c r="BG1189" s="217">
        <f>IF(N1189="zákl. přenesená",J1189,0)</f>
        <v>0</v>
      </c>
      <c r="BH1189" s="217">
        <f>IF(N1189="sníž. přenesená",J1189,0)</f>
        <v>0</v>
      </c>
      <c r="BI1189" s="217">
        <f>IF(N1189="nulová",J1189,0)</f>
        <v>0</v>
      </c>
      <c r="BJ1189" s="13" t="s">
        <v>85</v>
      </c>
      <c r="BK1189" s="217">
        <f>ROUND(I1189*H1189,2)</f>
        <v>0</v>
      </c>
      <c r="BL1189" s="13" t="s">
        <v>136</v>
      </c>
      <c r="BM1189" s="216" t="s">
        <v>2473</v>
      </c>
    </row>
    <row r="1190" s="2" customFormat="1">
      <c r="A1190" s="34"/>
      <c r="B1190" s="35"/>
      <c r="C1190" s="36"/>
      <c r="D1190" s="218" t="s">
        <v>137</v>
      </c>
      <c r="E1190" s="36"/>
      <c r="F1190" s="219" t="s">
        <v>2474</v>
      </c>
      <c r="G1190" s="36"/>
      <c r="H1190" s="36"/>
      <c r="I1190" s="220"/>
      <c r="J1190" s="36"/>
      <c r="K1190" s="36"/>
      <c r="L1190" s="40"/>
      <c r="M1190" s="221"/>
      <c r="N1190" s="222"/>
      <c r="O1190" s="87"/>
      <c r="P1190" s="87"/>
      <c r="Q1190" s="87"/>
      <c r="R1190" s="87"/>
      <c r="S1190" s="87"/>
      <c r="T1190" s="88"/>
      <c r="U1190" s="34"/>
      <c r="V1190" s="34"/>
      <c r="W1190" s="34"/>
      <c r="X1190" s="34"/>
      <c r="Y1190" s="34"/>
      <c r="Z1190" s="34"/>
      <c r="AA1190" s="34"/>
      <c r="AB1190" s="34"/>
      <c r="AC1190" s="34"/>
      <c r="AD1190" s="34"/>
      <c r="AE1190" s="34"/>
      <c r="AT1190" s="13" t="s">
        <v>137</v>
      </c>
      <c r="AU1190" s="13" t="s">
        <v>85</v>
      </c>
    </row>
    <row r="1191" s="2" customFormat="1" ht="21.75" customHeight="1">
      <c r="A1191" s="34"/>
      <c r="B1191" s="35"/>
      <c r="C1191" s="203" t="s">
        <v>2475</v>
      </c>
      <c r="D1191" s="203" t="s">
        <v>131</v>
      </c>
      <c r="E1191" s="204" t="s">
        <v>2476</v>
      </c>
      <c r="F1191" s="205" t="s">
        <v>2477</v>
      </c>
      <c r="G1191" s="206" t="s">
        <v>134</v>
      </c>
      <c r="H1191" s="207">
        <v>50</v>
      </c>
      <c r="I1191" s="208"/>
      <c r="J1191" s="209">
        <f>ROUND(I1191*H1191,2)</f>
        <v>0</v>
      </c>
      <c r="K1191" s="210"/>
      <c r="L1191" s="211"/>
      <c r="M1191" s="212" t="s">
        <v>1</v>
      </c>
      <c r="N1191" s="213" t="s">
        <v>42</v>
      </c>
      <c r="O1191" s="87"/>
      <c r="P1191" s="214">
        <f>O1191*H1191</f>
        <v>0</v>
      </c>
      <c r="Q1191" s="214">
        <v>0</v>
      </c>
      <c r="R1191" s="214">
        <f>Q1191*H1191</f>
        <v>0</v>
      </c>
      <c r="S1191" s="214">
        <v>0</v>
      </c>
      <c r="T1191" s="215">
        <f>S1191*H1191</f>
        <v>0</v>
      </c>
      <c r="U1191" s="34"/>
      <c r="V1191" s="34"/>
      <c r="W1191" s="34"/>
      <c r="X1191" s="34"/>
      <c r="Y1191" s="34"/>
      <c r="Z1191" s="34"/>
      <c r="AA1191" s="34"/>
      <c r="AB1191" s="34"/>
      <c r="AC1191" s="34"/>
      <c r="AD1191" s="34"/>
      <c r="AE1191" s="34"/>
      <c r="AR1191" s="216" t="s">
        <v>135</v>
      </c>
      <c r="AT1191" s="216" t="s">
        <v>131</v>
      </c>
      <c r="AU1191" s="216" t="s">
        <v>85</v>
      </c>
      <c r="AY1191" s="13" t="s">
        <v>130</v>
      </c>
      <c r="BE1191" s="217">
        <f>IF(N1191="základní",J1191,0)</f>
        <v>0</v>
      </c>
      <c r="BF1191" s="217">
        <f>IF(N1191="snížená",J1191,0)</f>
        <v>0</v>
      </c>
      <c r="BG1191" s="217">
        <f>IF(N1191="zákl. přenesená",J1191,0)</f>
        <v>0</v>
      </c>
      <c r="BH1191" s="217">
        <f>IF(N1191="sníž. přenesená",J1191,0)</f>
        <v>0</v>
      </c>
      <c r="BI1191" s="217">
        <f>IF(N1191="nulová",J1191,0)</f>
        <v>0</v>
      </c>
      <c r="BJ1191" s="13" t="s">
        <v>85</v>
      </c>
      <c r="BK1191" s="217">
        <f>ROUND(I1191*H1191,2)</f>
        <v>0</v>
      </c>
      <c r="BL1191" s="13" t="s">
        <v>136</v>
      </c>
      <c r="BM1191" s="216" t="s">
        <v>2478</v>
      </c>
    </row>
    <row r="1192" s="2" customFormat="1">
      <c r="A1192" s="34"/>
      <c r="B1192" s="35"/>
      <c r="C1192" s="36"/>
      <c r="D1192" s="218" t="s">
        <v>137</v>
      </c>
      <c r="E1192" s="36"/>
      <c r="F1192" s="219" t="s">
        <v>2479</v>
      </c>
      <c r="G1192" s="36"/>
      <c r="H1192" s="36"/>
      <c r="I1192" s="220"/>
      <c r="J1192" s="36"/>
      <c r="K1192" s="36"/>
      <c r="L1192" s="40"/>
      <c r="M1192" s="221"/>
      <c r="N1192" s="222"/>
      <c r="O1192" s="87"/>
      <c r="P1192" s="87"/>
      <c r="Q1192" s="87"/>
      <c r="R1192" s="87"/>
      <c r="S1192" s="87"/>
      <c r="T1192" s="88"/>
      <c r="U1192" s="34"/>
      <c r="V1192" s="34"/>
      <c r="W1192" s="34"/>
      <c r="X1192" s="34"/>
      <c r="Y1192" s="34"/>
      <c r="Z1192" s="34"/>
      <c r="AA1192" s="34"/>
      <c r="AB1192" s="34"/>
      <c r="AC1192" s="34"/>
      <c r="AD1192" s="34"/>
      <c r="AE1192" s="34"/>
      <c r="AT1192" s="13" t="s">
        <v>137</v>
      </c>
      <c r="AU1192" s="13" t="s">
        <v>85</v>
      </c>
    </row>
    <row r="1193" s="2" customFormat="1" ht="21.75" customHeight="1">
      <c r="A1193" s="34"/>
      <c r="B1193" s="35"/>
      <c r="C1193" s="203" t="s">
        <v>1265</v>
      </c>
      <c r="D1193" s="203" t="s">
        <v>131</v>
      </c>
      <c r="E1193" s="204" t="s">
        <v>2480</v>
      </c>
      <c r="F1193" s="205" t="s">
        <v>2481</v>
      </c>
      <c r="G1193" s="206" t="s">
        <v>134</v>
      </c>
      <c r="H1193" s="207">
        <v>50</v>
      </c>
      <c r="I1193" s="208"/>
      <c r="J1193" s="209">
        <f>ROUND(I1193*H1193,2)</f>
        <v>0</v>
      </c>
      <c r="K1193" s="210"/>
      <c r="L1193" s="211"/>
      <c r="M1193" s="212" t="s">
        <v>1</v>
      </c>
      <c r="N1193" s="213" t="s">
        <v>42</v>
      </c>
      <c r="O1193" s="87"/>
      <c r="P1193" s="214">
        <f>O1193*H1193</f>
        <v>0</v>
      </c>
      <c r="Q1193" s="214">
        <v>0</v>
      </c>
      <c r="R1193" s="214">
        <f>Q1193*H1193</f>
        <v>0</v>
      </c>
      <c r="S1193" s="214">
        <v>0</v>
      </c>
      <c r="T1193" s="215">
        <f>S1193*H1193</f>
        <v>0</v>
      </c>
      <c r="U1193" s="34"/>
      <c r="V1193" s="34"/>
      <c r="W1193" s="34"/>
      <c r="X1193" s="34"/>
      <c r="Y1193" s="34"/>
      <c r="Z1193" s="34"/>
      <c r="AA1193" s="34"/>
      <c r="AB1193" s="34"/>
      <c r="AC1193" s="34"/>
      <c r="AD1193" s="34"/>
      <c r="AE1193" s="34"/>
      <c r="AR1193" s="216" t="s">
        <v>135</v>
      </c>
      <c r="AT1193" s="216" t="s">
        <v>131</v>
      </c>
      <c r="AU1193" s="216" t="s">
        <v>85</v>
      </c>
      <c r="AY1193" s="13" t="s">
        <v>130</v>
      </c>
      <c r="BE1193" s="217">
        <f>IF(N1193="základní",J1193,0)</f>
        <v>0</v>
      </c>
      <c r="BF1193" s="217">
        <f>IF(N1193="snížená",J1193,0)</f>
        <v>0</v>
      </c>
      <c r="BG1193" s="217">
        <f>IF(N1193="zákl. přenesená",J1193,0)</f>
        <v>0</v>
      </c>
      <c r="BH1193" s="217">
        <f>IF(N1193="sníž. přenesená",J1193,0)</f>
        <v>0</v>
      </c>
      <c r="BI1193" s="217">
        <f>IF(N1193="nulová",J1193,0)</f>
        <v>0</v>
      </c>
      <c r="BJ1193" s="13" t="s">
        <v>85</v>
      </c>
      <c r="BK1193" s="217">
        <f>ROUND(I1193*H1193,2)</f>
        <v>0</v>
      </c>
      <c r="BL1193" s="13" t="s">
        <v>136</v>
      </c>
      <c r="BM1193" s="216" t="s">
        <v>2482</v>
      </c>
    </row>
    <row r="1194" s="2" customFormat="1">
      <c r="A1194" s="34"/>
      <c r="B1194" s="35"/>
      <c r="C1194" s="36"/>
      <c r="D1194" s="218" t="s">
        <v>137</v>
      </c>
      <c r="E1194" s="36"/>
      <c r="F1194" s="219" t="s">
        <v>2483</v>
      </c>
      <c r="G1194" s="36"/>
      <c r="H1194" s="36"/>
      <c r="I1194" s="220"/>
      <c r="J1194" s="36"/>
      <c r="K1194" s="36"/>
      <c r="L1194" s="40"/>
      <c r="M1194" s="221"/>
      <c r="N1194" s="222"/>
      <c r="O1194" s="87"/>
      <c r="P1194" s="87"/>
      <c r="Q1194" s="87"/>
      <c r="R1194" s="87"/>
      <c r="S1194" s="87"/>
      <c r="T1194" s="88"/>
      <c r="U1194" s="34"/>
      <c r="V1194" s="34"/>
      <c r="W1194" s="34"/>
      <c r="X1194" s="34"/>
      <c r="Y1194" s="34"/>
      <c r="Z1194" s="34"/>
      <c r="AA1194" s="34"/>
      <c r="AB1194" s="34"/>
      <c r="AC1194" s="34"/>
      <c r="AD1194" s="34"/>
      <c r="AE1194" s="34"/>
      <c r="AT1194" s="13" t="s">
        <v>137</v>
      </c>
      <c r="AU1194" s="13" t="s">
        <v>85</v>
      </c>
    </row>
    <row r="1195" s="2" customFormat="1" ht="16.5" customHeight="1">
      <c r="A1195" s="34"/>
      <c r="B1195" s="35"/>
      <c r="C1195" s="203" t="s">
        <v>2484</v>
      </c>
      <c r="D1195" s="203" t="s">
        <v>131</v>
      </c>
      <c r="E1195" s="204" t="s">
        <v>2485</v>
      </c>
      <c r="F1195" s="205" t="s">
        <v>2486</v>
      </c>
      <c r="G1195" s="206" t="s">
        <v>1503</v>
      </c>
      <c r="H1195" s="207">
        <v>10</v>
      </c>
      <c r="I1195" s="208"/>
      <c r="J1195" s="209">
        <f>ROUND(I1195*H1195,2)</f>
        <v>0</v>
      </c>
      <c r="K1195" s="210"/>
      <c r="L1195" s="211"/>
      <c r="M1195" s="212" t="s">
        <v>1</v>
      </c>
      <c r="N1195" s="213" t="s">
        <v>42</v>
      </c>
      <c r="O1195" s="87"/>
      <c r="P1195" s="214">
        <f>O1195*H1195</f>
        <v>0</v>
      </c>
      <c r="Q1195" s="214">
        <v>0</v>
      </c>
      <c r="R1195" s="214">
        <f>Q1195*H1195</f>
        <v>0</v>
      </c>
      <c r="S1195" s="214">
        <v>0</v>
      </c>
      <c r="T1195" s="215">
        <f>S1195*H1195</f>
        <v>0</v>
      </c>
      <c r="U1195" s="34"/>
      <c r="V1195" s="34"/>
      <c r="W1195" s="34"/>
      <c r="X1195" s="34"/>
      <c r="Y1195" s="34"/>
      <c r="Z1195" s="34"/>
      <c r="AA1195" s="34"/>
      <c r="AB1195" s="34"/>
      <c r="AC1195" s="34"/>
      <c r="AD1195" s="34"/>
      <c r="AE1195" s="34"/>
      <c r="AR1195" s="216" t="s">
        <v>135</v>
      </c>
      <c r="AT1195" s="216" t="s">
        <v>131</v>
      </c>
      <c r="AU1195" s="216" t="s">
        <v>85</v>
      </c>
      <c r="AY1195" s="13" t="s">
        <v>130</v>
      </c>
      <c r="BE1195" s="217">
        <f>IF(N1195="základní",J1195,0)</f>
        <v>0</v>
      </c>
      <c r="BF1195" s="217">
        <f>IF(N1195="snížená",J1195,0)</f>
        <v>0</v>
      </c>
      <c r="BG1195" s="217">
        <f>IF(N1195="zákl. přenesená",J1195,0)</f>
        <v>0</v>
      </c>
      <c r="BH1195" s="217">
        <f>IF(N1195="sníž. přenesená",J1195,0)</f>
        <v>0</v>
      </c>
      <c r="BI1195" s="217">
        <f>IF(N1195="nulová",J1195,0)</f>
        <v>0</v>
      </c>
      <c r="BJ1195" s="13" t="s">
        <v>85</v>
      </c>
      <c r="BK1195" s="217">
        <f>ROUND(I1195*H1195,2)</f>
        <v>0</v>
      </c>
      <c r="BL1195" s="13" t="s">
        <v>136</v>
      </c>
      <c r="BM1195" s="216" t="s">
        <v>2487</v>
      </c>
    </row>
    <row r="1196" s="2" customFormat="1">
      <c r="A1196" s="34"/>
      <c r="B1196" s="35"/>
      <c r="C1196" s="36"/>
      <c r="D1196" s="218" t="s">
        <v>137</v>
      </c>
      <c r="E1196" s="36"/>
      <c r="F1196" s="219" t="s">
        <v>2488</v>
      </c>
      <c r="G1196" s="36"/>
      <c r="H1196" s="36"/>
      <c r="I1196" s="220"/>
      <c r="J1196" s="36"/>
      <c r="K1196" s="36"/>
      <c r="L1196" s="40"/>
      <c r="M1196" s="221"/>
      <c r="N1196" s="222"/>
      <c r="O1196" s="87"/>
      <c r="P1196" s="87"/>
      <c r="Q1196" s="87"/>
      <c r="R1196" s="87"/>
      <c r="S1196" s="87"/>
      <c r="T1196" s="88"/>
      <c r="U1196" s="34"/>
      <c r="V1196" s="34"/>
      <c r="W1196" s="34"/>
      <c r="X1196" s="34"/>
      <c r="Y1196" s="34"/>
      <c r="Z1196" s="34"/>
      <c r="AA1196" s="34"/>
      <c r="AB1196" s="34"/>
      <c r="AC1196" s="34"/>
      <c r="AD1196" s="34"/>
      <c r="AE1196" s="34"/>
      <c r="AT1196" s="13" t="s">
        <v>137</v>
      </c>
      <c r="AU1196" s="13" t="s">
        <v>85</v>
      </c>
    </row>
    <row r="1197" s="2" customFormat="1" ht="21.75" customHeight="1">
      <c r="A1197" s="34"/>
      <c r="B1197" s="35"/>
      <c r="C1197" s="203" t="s">
        <v>1269</v>
      </c>
      <c r="D1197" s="203" t="s">
        <v>131</v>
      </c>
      <c r="E1197" s="204" t="s">
        <v>2489</v>
      </c>
      <c r="F1197" s="205" t="s">
        <v>2490</v>
      </c>
      <c r="G1197" s="206" t="s">
        <v>134</v>
      </c>
      <c r="H1197" s="207">
        <v>5</v>
      </c>
      <c r="I1197" s="208"/>
      <c r="J1197" s="209">
        <f>ROUND(I1197*H1197,2)</f>
        <v>0</v>
      </c>
      <c r="K1197" s="210"/>
      <c r="L1197" s="211"/>
      <c r="M1197" s="212" t="s">
        <v>1</v>
      </c>
      <c r="N1197" s="213" t="s">
        <v>42</v>
      </c>
      <c r="O1197" s="87"/>
      <c r="P1197" s="214">
        <f>O1197*H1197</f>
        <v>0</v>
      </c>
      <c r="Q1197" s="214">
        <v>0</v>
      </c>
      <c r="R1197" s="214">
        <f>Q1197*H1197</f>
        <v>0</v>
      </c>
      <c r="S1197" s="214">
        <v>0</v>
      </c>
      <c r="T1197" s="215">
        <f>S1197*H1197</f>
        <v>0</v>
      </c>
      <c r="U1197" s="34"/>
      <c r="V1197" s="34"/>
      <c r="W1197" s="34"/>
      <c r="X1197" s="34"/>
      <c r="Y1197" s="34"/>
      <c r="Z1197" s="34"/>
      <c r="AA1197" s="34"/>
      <c r="AB1197" s="34"/>
      <c r="AC1197" s="34"/>
      <c r="AD1197" s="34"/>
      <c r="AE1197" s="34"/>
      <c r="AR1197" s="216" t="s">
        <v>135</v>
      </c>
      <c r="AT1197" s="216" t="s">
        <v>131</v>
      </c>
      <c r="AU1197" s="216" t="s">
        <v>85</v>
      </c>
      <c r="AY1197" s="13" t="s">
        <v>130</v>
      </c>
      <c r="BE1197" s="217">
        <f>IF(N1197="základní",J1197,0)</f>
        <v>0</v>
      </c>
      <c r="BF1197" s="217">
        <f>IF(N1197="snížená",J1197,0)</f>
        <v>0</v>
      </c>
      <c r="BG1197" s="217">
        <f>IF(N1197="zákl. přenesená",J1197,0)</f>
        <v>0</v>
      </c>
      <c r="BH1197" s="217">
        <f>IF(N1197="sníž. přenesená",J1197,0)</f>
        <v>0</v>
      </c>
      <c r="BI1197" s="217">
        <f>IF(N1197="nulová",J1197,0)</f>
        <v>0</v>
      </c>
      <c r="BJ1197" s="13" t="s">
        <v>85</v>
      </c>
      <c r="BK1197" s="217">
        <f>ROUND(I1197*H1197,2)</f>
        <v>0</v>
      </c>
      <c r="BL1197" s="13" t="s">
        <v>136</v>
      </c>
      <c r="BM1197" s="216" t="s">
        <v>2491</v>
      </c>
    </row>
    <row r="1198" s="2" customFormat="1">
      <c r="A1198" s="34"/>
      <c r="B1198" s="35"/>
      <c r="C1198" s="36"/>
      <c r="D1198" s="218" t="s">
        <v>137</v>
      </c>
      <c r="E1198" s="36"/>
      <c r="F1198" s="219" t="s">
        <v>2492</v>
      </c>
      <c r="G1198" s="36"/>
      <c r="H1198" s="36"/>
      <c r="I1198" s="220"/>
      <c r="J1198" s="36"/>
      <c r="K1198" s="36"/>
      <c r="L1198" s="40"/>
      <c r="M1198" s="221"/>
      <c r="N1198" s="222"/>
      <c r="O1198" s="87"/>
      <c r="P1198" s="87"/>
      <c r="Q1198" s="87"/>
      <c r="R1198" s="87"/>
      <c r="S1198" s="87"/>
      <c r="T1198" s="88"/>
      <c r="U1198" s="34"/>
      <c r="V1198" s="34"/>
      <c r="W1198" s="34"/>
      <c r="X1198" s="34"/>
      <c r="Y1198" s="34"/>
      <c r="Z1198" s="34"/>
      <c r="AA1198" s="34"/>
      <c r="AB1198" s="34"/>
      <c r="AC1198" s="34"/>
      <c r="AD1198" s="34"/>
      <c r="AE1198" s="34"/>
      <c r="AT1198" s="13" t="s">
        <v>137</v>
      </c>
      <c r="AU1198" s="13" t="s">
        <v>85</v>
      </c>
    </row>
    <row r="1199" s="2" customFormat="1" ht="16.5" customHeight="1">
      <c r="A1199" s="34"/>
      <c r="B1199" s="35"/>
      <c r="C1199" s="203" t="s">
        <v>2493</v>
      </c>
      <c r="D1199" s="203" t="s">
        <v>131</v>
      </c>
      <c r="E1199" s="204" t="s">
        <v>2494</v>
      </c>
      <c r="F1199" s="205" t="s">
        <v>2495</v>
      </c>
      <c r="G1199" s="206" t="s">
        <v>134</v>
      </c>
      <c r="H1199" s="207">
        <v>5</v>
      </c>
      <c r="I1199" s="208"/>
      <c r="J1199" s="209">
        <f>ROUND(I1199*H1199,2)</f>
        <v>0</v>
      </c>
      <c r="K1199" s="210"/>
      <c r="L1199" s="211"/>
      <c r="M1199" s="212" t="s">
        <v>1</v>
      </c>
      <c r="N1199" s="213" t="s">
        <v>42</v>
      </c>
      <c r="O1199" s="87"/>
      <c r="P1199" s="214">
        <f>O1199*H1199</f>
        <v>0</v>
      </c>
      <c r="Q1199" s="214">
        <v>0</v>
      </c>
      <c r="R1199" s="214">
        <f>Q1199*H1199</f>
        <v>0</v>
      </c>
      <c r="S1199" s="214">
        <v>0</v>
      </c>
      <c r="T1199" s="215">
        <f>S1199*H1199</f>
        <v>0</v>
      </c>
      <c r="U1199" s="34"/>
      <c r="V1199" s="34"/>
      <c r="W1199" s="34"/>
      <c r="X1199" s="34"/>
      <c r="Y1199" s="34"/>
      <c r="Z1199" s="34"/>
      <c r="AA1199" s="34"/>
      <c r="AB1199" s="34"/>
      <c r="AC1199" s="34"/>
      <c r="AD1199" s="34"/>
      <c r="AE1199" s="34"/>
      <c r="AR1199" s="216" t="s">
        <v>135</v>
      </c>
      <c r="AT1199" s="216" t="s">
        <v>131</v>
      </c>
      <c r="AU1199" s="216" t="s">
        <v>85</v>
      </c>
      <c r="AY1199" s="13" t="s">
        <v>130</v>
      </c>
      <c r="BE1199" s="217">
        <f>IF(N1199="základní",J1199,0)</f>
        <v>0</v>
      </c>
      <c r="BF1199" s="217">
        <f>IF(N1199="snížená",J1199,0)</f>
        <v>0</v>
      </c>
      <c r="BG1199" s="217">
        <f>IF(N1199="zákl. přenesená",J1199,0)</f>
        <v>0</v>
      </c>
      <c r="BH1199" s="217">
        <f>IF(N1199="sníž. přenesená",J1199,0)</f>
        <v>0</v>
      </c>
      <c r="BI1199" s="217">
        <f>IF(N1199="nulová",J1199,0)</f>
        <v>0</v>
      </c>
      <c r="BJ1199" s="13" t="s">
        <v>85</v>
      </c>
      <c r="BK1199" s="217">
        <f>ROUND(I1199*H1199,2)</f>
        <v>0</v>
      </c>
      <c r="BL1199" s="13" t="s">
        <v>136</v>
      </c>
      <c r="BM1199" s="216" t="s">
        <v>2496</v>
      </c>
    </row>
    <row r="1200" s="2" customFormat="1">
      <c r="A1200" s="34"/>
      <c r="B1200" s="35"/>
      <c r="C1200" s="36"/>
      <c r="D1200" s="218" t="s">
        <v>137</v>
      </c>
      <c r="E1200" s="36"/>
      <c r="F1200" s="219" t="s">
        <v>2497</v>
      </c>
      <c r="G1200" s="36"/>
      <c r="H1200" s="36"/>
      <c r="I1200" s="220"/>
      <c r="J1200" s="36"/>
      <c r="K1200" s="36"/>
      <c r="L1200" s="40"/>
      <c r="M1200" s="221"/>
      <c r="N1200" s="222"/>
      <c r="O1200" s="87"/>
      <c r="P1200" s="87"/>
      <c r="Q1200" s="87"/>
      <c r="R1200" s="87"/>
      <c r="S1200" s="87"/>
      <c r="T1200" s="88"/>
      <c r="U1200" s="34"/>
      <c r="V1200" s="34"/>
      <c r="W1200" s="34"/>
      <c r="X1200" s="34"/>
      <c r="Y1200" s="34"/>
      <c r="Z1200" s="34"/>
      <c r="AA1200" s="34"/>
      <c r="AB1200" s="34"/>
      <c r="AC1200" s="34"/>
      <c r="AD1200" s="34"/>
      <c r="AE1200" s="34"/>
      <c r="AT1200" s="13" t="s">
        <v>137</v>
      </c>
      <c r="AU1200" s="13" t="s">
        <v>85</v>
      </c>
    </row>
    <row r="1201" s="2" customFormat="1" ht="16.5" customHeight="1">
      <c r="A1201" s="34"/>
      <c r="B1201" s="35"/>
      <c r="C1201" s="203" t="s">
        <v>1274</v>
      </c>
      <c r="D1201" s="203" t="s">
        <v>131</v>
      </c>
      <c r="E1201" s="204" t="s">
        <v>2498</v>
      </c>
      <c r="F1201" s="205" t="s">
        <v>2499</v>
      </c>
      <c r="G1201" s="206" t="s">
        <v>134</v>
      </c>
      <c r="H1201" s="207">
        <v>5</v>
      </c>
      <c r="I1201" s="208"/>
      <c r="J1201" s="209">
        <f>ROUND(I1201*H1201,2)</f>
        <v>0</v>
      </c>
      <c r="K1201" s="210"/>
      <c r="L1201" s="211"/>
      <c r="M1201" s="212" t="s">
        <v>1</v>
      </c>
      <c r="N1201" s="213" t="s">
        <v>42</v>
      </c>
      <c r="O1201" s="87"/>
      <c r="P1201" s="214">
        <f>O1201*H1201</f>
        <v>0</v>
      </c>
      <c r="Q1201" s="214">
        <v>0</v>
      </c>
      <c r="R1201" s="214">
        <f>Q1201*H1201</f>
        <v>0</v>
      </c>
      <c r="S1201" s="214">
        <v>0</v>
      </c>
      <c r="T1201" s="215">
        <f>S1201*H1201</f>
        <v>0</v>
      </c>
      <c r="U1201" s="34"/>
      <c r="V1201" s="34"/>
      <c r="W1201" s="34"/>
      <c r="X1201" s="34"/>
      <c r="Y1201" s="34"/>
      <c r="Z1201" s="34"/>
      <c r="AA1201" s="34"/>
      <c r="AB1201" s="34"/>
      <c r="AC1201" s="34"/>
      <c r="AD1201" s="34"/>
      <c r="AE1201" s="34"/>
      <c r="AR1201" s="216" t="s">
        <v>135</v>
      </c>
      <c r="AT1201" s="216" t="s">
        <v>131</v>
      </c>
      <c r="AU1201" s="216" t="s">
        <v>85</v>
      </c>
      <c r="AY1201" s="13" t="s">
        <v>130</v>
      </c>
      <c r="BE1201" s="217">
        <f>IF(N1201="základní",J1201,0)</f>
        <v>0</v>
      </c>
      <c r="BF1201" s="217">
        <f>IF(N1201="snížená",J1201,0)</f>
        <v>0</v>
      </c>
      <c r="BG1201" s="217">
        <f>IF(N1201="zákl. přenesená",J1201,0)</f>
        <v>0</v>
      </c>
      <c r="BH1201" s="217">
        <f>IF(N1201="sníž. přenesená",J1201,0)</f>
        <v>0</v>
      </c>
      <c r="BI1201" s="217">
        <f>IF(N1201="nulová",J1201,0)</f>
        <v>0</v>
      </c>
      <c r="BJ1201" s="13" t="s">
        <v>85</v>
      </c>
      <c r="BK1201" s="217">
        <f>ROUND(I1201*H1201,2)</f>
        <v>0</v>
      </c>
      <c r="BL1201" s="13" t="s">
        <v>136</v>
      </c>
      <c r="BM1201" s="216" t="s">
        <v>2500</v>
      </c>
    </row>
    <row r="1202" s="2" customFormat="1">
      <c r="A1202" s="34"/>
      <c r="B1202" s="35"/>
      <c r="C1202" s="36"/>
      <c r="D1202" s="218" t="s">
        <v>137</v>
      </c>
      <c r="E1202" s="36"/>
      <c r="F1202" s="219" t="s">
        <v>2501</v>
      </c>
      <c r="G1202" s="36"/>
      <c r="H1202" s="36"/>
      <c r="I1202" s="220"/>
      <c r="J1202" s="36"/>
      <c r="K1202" s="36"/>
      <c r="L1202" s="40"/>
      <c r="M1202" s="221"/>
      <c r="N1202" s="222"/>
      <c r="O1202" s="87"/>
      <c r="P1202" s="87"/>
      <c r="Q1202" s="87"/>
      <c r="R1202" s="87"/>
      <c r="S1202" s="87"/>
      <c r="T1202" s="88"/>
      <c r="U1202" s="34"/>
      <c r="V1202" s="34"/>
      <c r="W1202" s="34"/>
      <c r="X1202" s="34"/>
      <c r="Y1202" s="34"/>
      <c r="Z1202" s="34"/>
      <c r="AA1202" s="34"/>
      <c r="AB1202" s="34"/>
      <c r="AC1202" s="34"/>
      <c r="AD1202" s="34"/>
      <c r="AE1202" s="34"/>
      <c r="AT1202" s="13" t="s">
        <v>137</v>
      </c>
      <c r="AU1202" s="13" t="s">
        <v>85</v>
      </c>
    </row>
    <row r="1203" s="2" customFormat="1" ht="16.5" customHeight="1">
      <c r="A1203" s="34"/>
      <c r="B1203" s="35"/>
      <c r="C1203" s="203" t="s">
        <v>2502</v>
      </c>
      <c r="D1203" s="203" t="s">
        <v>131</v>
      </c>
      <c r="E1203" s="204" t="s">
        <v>2503</v>
      </c>
      <c r="F1203" s="205" t="s">
        <v>2504</v>
      </c>
      <c r="G1203" s="206" t="s">
        <v>134</v>
      </c>
      <c r="H1203" s="207">
        <v>5</v>
      </c>
      <c r="I1203" s="208"/>
      <c r="J1203" s="209">
        <f>ROUND(I1203*H1203,2)</f>
        <v>0</v>
      </c>
      <c r="K1203" s="210"/>
      <c r="L1203" s="211"/>
      <c r="M1203" s="212" t="s">
        <v>1</v>
      </c>
      <c r="N1203" s="213" t="s">
        <v>42</v>
      </c>
      <c r="O1203" s="87"/>
      <c r="P1203" s="214">
        <f>O1203*H1203</f>
        <v>0</v>
      </c>
      <c r="Q1203" s="214">
        <v>0</v>
      </c>
      <c r="R1203" s="214">
        <f>Q1203*H1203</f>
        <v>0</v>
      </c>
      <c r="S1203" s="214">
        <v>0</v>
      </c>
      <c r="T1203" s="215">
        <f>S1203*H1203</f>
        <v>0</v>
      </c>
      <c r="U1203" s="34"/>
      <c r="V1203" s="34"/>
      <c r="W1203" s="34"/>
      <c r="X1203" s="34"/>
      <c r="Y1203" s="34"/>
      <c r="Z1203" s="34"/>
      <c r="AA1203" s="34"/>
      <c r="AB1203" s="34"/>
      <c r="AC1203" s="34"/>
      <c r="AD1203" s="34"/>
      <c r="AE1203" s="34"/>
      <c r="AR1203" s="216" t="s">
        <v>135</v>
      </c>
      <c r="AT1203" s="216" t="s">
        <v>131</v>
      </c>
      <c r="AU1203" s="216" t="s">
        <v>85</v>
      </c>
      <c r="AY1203" s="13" t="s">
        <v>130</v>
      </c>
      <c r="BE1203" s="217">
        <f>IF(N1203="základní",J1203,0)</f>
        <v>0</v>
      </c>
      <c r="BF1203" s="217">
        <f>IF(N1203="snížená",J1203,0)</f>
        <v>0</v>
      </c>
      <c r="BG1203" s="217">
        <f>IF(N1203="zákl. přenesená",J1203,0)</f>
        <v>0</v>
      </c>
      <c r="BH1203" s="217">
        <f>IF(N1203="sníž. přenesená",J1203,0)</f>
        <v>0</v>
      </c>
      <c r="BI1203" s="217">
        <f>IF(N1203="nulová",J1203,0)</f>
        <v>0</v>
      </c>
      <c r="BJ1203" s="13" t="s">
        <v>85</v>
      </c>
      <c r="BK1203" s="217">
        <f>ROUND(I1203*H1203,2)</f>
        <v>0</v>
      </c>
      <c r="BL1203" s="13" t="s">
        <v>136</v>
      </c>
      <c r="BM1203" s="216" t="s">
        <v>2505</v>
      </c>
    </row>
    <row r="1204" s="2" customFormat="1">
      <c r="A1204" s="34"/>
      <c r="B1204" s="35"/>
      <c r="C1204" s="36"/>
      <c r="D1204" s="218" t="s">
        <v>137</v>
      </c>
      <c r="E1204" s="36"/>
      <c r="F1204" s="219" t="s">
        <v>2506</v>
      </c>
      <c r="G1204" s="36"/>
      <c r="H1204" s="36"/>
      <c r="I1204" s="220"/>
      <c r="J1204" s="36"/>
      <c r="K1204" s="36"/>
      <c r="L1204" s="40"/>
      <c r="M1204" s="221"/>
      <c r="N1204" s="222"/>
      <c r="O1204" s="87"/>
      <c r="P1204" s="87"/>
      <c r="Q1204" s="87"/>
      <c r="R1204" s="87"/>
      <c r="S1204" s="87"/>
      <c r="T1204" s="88"/>
      <c r="U1204" s="34"/>
      <c r="V1204" s="34"/>
      <c r="W1204" s="34"/>
      <c r="X1204" s="34"/>
      <c r="Y1204" s="34"/>
      <c r="Z1204" s="34"/>
      <c r="AA1204" s="34"/>
      <c r="AB1204" s="34"/>
      <c r="AC1204" s="34"/>
      <c r="AD1204" s="34"/>
      <c r="AE1204" s="34"/>
      <c r="AT1204" s="13" t="s">
        <v>137</v>
      </c>
      <c r="AU1204" s="13" t="s">
        <v>85</v>
      </c>
    </row>
    <row r="1205" s="2" customFormat="1" ht="24.15" customHeight="1">
      <c r="A1205" s="34"/>
      <c r="B1205" s="35"/>
      <c r="C1205" s="203" t="s">
        <v>1278</v>
      </c>
      <c r="D1205" s="203" t="s">
        <v>131</v>
      </c>
      <c r="E1205" s="204" t="s">
        <v>2507</v>
      </c>
      <c r="F1205" s="205" t="s">
        <v>2508</v>
      </c>
      <c r="G1205" s="206" t="s">
        <v>134</v>
      </c>
      <c r="H1205" s="207">
        <v>2</v>
      </c>
      <c r="I1205" s="208"/>
      <c r="J1205" s="209">
        <f>ROUND(I1205*H1205,2)</f>
        <v>0</v>
      </c>
      <c r="K1205" s="210"/>
      <c r="L1205" s="211"/>
      <c r="M1205" s="212" t="s">
        <v>1</v>
      </c>
      <c r="N1205" s="213" t="s">
        <v>42</v>
      </c>
      <c r="O1205" s="87"/>
      <c r="P1205" s="214">
        <f>O1205*H1205</f>
        <v>0</v>
      </c>
      <c r="Q1205" s="214">
        <v>0</v>
      </c>
      <c r="R1205" s="214">
        <f>Q1205*H1205</f>
        <v>0</v>
      </c>
      <c r="S1205" s="214">
        <v>0</v>
      </c>
      <c r="T1205" s="215">
        <f>S1205*H1205</f>
        <v>0</v>
      </c>
      <c r="U1205" s="34"/>
      <c r="V1205" s="34"/>
      <c r="W1205" s="34"/>
      <c r="X1205" s="34"/>
      <c r="Y1205" s="34"/>
      <c r="Z1205" s="34"/>
      <c r="AA1205" s="34"/>
      <c r="AB1205" s="34"/>
      <c r="AC1205" s="34"/>
      <c r="AD1205" s="34"/>
      <c r="AE1205" s="34"/>
      <c r="AR1205" s="216" t="s">
        <v>135</v>
      </c>
      <c r="AT1205" s="216" t="s">
        <v>131</v>
      </c>
      <c r="AU1205" s="216" t="s">
        <v>85</v>
      </c>
      <c r="AY1205" s="13" t="s">
        <v>130</v>
      </c>
      <c r="BE1205" s="217">
        <f>IF(N1205="základní",J1205,0)</f>
        <v>0</v>
      </c>
      <c r="BF1205" s="217">
        <f>IF(N1205="snížená",J1205,0)</f>
        <v>0</v>
      </c>
      <c r="BG1205" s="217">
        <f>IF(N1205="zákl. přenesená",J1205,0)</f>
        <v>0</v>
      </c>
      <c r="BH1205" s="217">
        <f>IF(N1205="sníž. přenesená",J1205,0)</f>
        <v>0</v>
      </c>
      <c r="BI1205" s="217">
        <f>IF(N1205="nulová",J1205,0)</f>
        <v>0</v>
      </c>
      <c r="BJ1205" s="13" t="s">
        <v>85</v>
      </c>
      <c r="BK1205" s="217">
        <f>ROUND(I1205*H1205,2)</f>
        <v>0</v>
      </c>
      <c r="BL1205" s="13" t="s">
        <v>136</v>
      </c>
      <c r="BM1205" s="216" t="s">
        <v>2509</v>
      </c>
    </row>
    <row r="1206" s="2" customFormat="1">
      <c r="A1206" s="34"/>
      <c r="B1206" s="35"/>
      <c r="C1206" s="36"/>
      <c r="D1206" s="218" t="s">
        <v>137</v>
      </c>
      <c r="E1206" s="36"/>
      <c r="F1206" s="219" t="s">
        <v>2510</v>
      </c>
      <c r="G1206" s="36"/>
      <c r="H1206" s="36"/>
      <c r="I1206" s="220"/>
      <c r="J1206" s="36"/>
      <c r="K1206" s="36"/>
      <c r="L1206" s="40"/>
      <c r="M1206" s="221"/>
      <c r="N1206" s="222"/>
      <c r="O1206" s="87"/>
      <c r="P1206" s="87"/>
      <c r="Q1206" s="87"/>
      <c r="R1206" s="87"/>
      <c r="S1206" s="87"/>
      <c r="T1206" s="88"/>
      <c r="U1206" s="34"/>
      <c r="V1206" s="34"/>
      <c r="W1206" s="34"/>
      <c r="X1206" s="34"/>
      <c r="Y1206" s="34"/>
      <c r="Z1206" s="34"/>
      <c r="AA1206" s="34"/>
      <c r="AB1206" s="34"/>
      <c r="AC1206" s="34"/>
      <c r="AD1206" s="34"/>
      <c r="AE1206" s="34"/>
      <c r="AT1206" s="13" t="s">
        <v>137</v>
      </c>
      <c r="AU1206" s="13" t="s">
        <v>85</v>
      </c>
    </row>
    <row r="1207" s="2" customFormat="1" ht="24.15" customHeight="1">
      <c r="A1207" s="34"/>
      <c r="B1207" s="35"/>
      <c r="C1207" s="203" t="s">
        <v>2511</v>
      </c>
      <c r="D1207" s="203" t="s">
        <v>131</v>
      </c>
      <c r="E1207" s="204" t="s">
        <v>2512</v>
      </c>
      <c r="F1207" s="205" t="s">
        <v>2513</v>
      </c>
      <c r="G1207" s="206" t="s">
        <v>134</v>
      </c>
      <c r="H1207" s="207">
        <v>2</v>
      </c>
      <c r="I1207" s="208"/>
      <c r="J1207" s="209">
        <f>ROUND(I1207*H1207,2)</f>
        <v>0</v>
      </c>
      <c r="K1207" s="210"/>
      <c r="L1207" s="211"/>
      <c r="M1207" s="212" t="s">
        <v>1</v>
      </c>
      <c r="N1207" s="213" t="s">
        <v>42</v>
      </c>
      <c r="O1207" s="87"/>
      <c r="P1207" s="214">
        <f>O1207*H1207</f>
        <v>0</v>
      </c>
      <c r="Q1207" s="214">
        <v>0</v>
      </c>
      <c r="R1207" s="214">
        <f>Q1207*H1207</f>
        <v>0</v>
      </c>
      <c r="S1207" s="214">
        <v>0</v>
      </c>
      <c r="T1207" s="215">
        <f>S1207*H1207</f>
        <v>0</v>
      </c>
      <c r="U1207" s="34"/>
      <c r="V1207" s="34"/>
      <c r="W1207" s="34"/>
      <c r="X1207" s="34"/>
      <c r="Y1207" s="34"/>
      <c r="Z1207" s="34"/>
      <c r="AA1207" s="34"/>
      <c r="AB1207" s="34"/>
      <c r="AC1207" s="34"/>
      <c r="AD1207" s="34"/>
      <c r="AE1207" s="34"/>
      <c r="AR1207" s="216" t="s">
        <v>135</v>
      </c>
      <c r="AT1207" s="216" t="s">
        <v>131</v>
      </c>
      <c r="AU1207" s="216" t="s">
        <v>85</v>
      </c>
      <c r="AY1207" s="13" t="s">
        <v>130</v>
      </c>
      <c r="BE1207" s="217">
        <f>IF(N1207="základní",J1207,0)</f>
        <v>0</v>
      </c>
      <c r="BF1207" s="217">
        <f>IF(N1207="snížená",J1207,0)</f>
        <v>0</v>
      </c>
      <c r="BG1207" s="217">
        <f>IF(N1207="zákl. přenesená",J1207,0)</f>
        <v>0</v>
      </c>
      <c r="BH1207" s="217">
        <f>IF(N1207="sníž. přenesená",J1207,0)</f>
        <v>0</v>
      </c>
      <c r="BI1207" s="217">
        <f>IF(N1207="nulová",J1207,0)</f>
        <v>0</v>
      </c>
      <c r="BJ1207" s="13" t="s">
        <v>85</v>
      </c>
      <c r="BK1207" s="217">
        <f>ROUND(I1207*H1207,2)</f>
        <v>0</v>
      </c>
      <c r="BL1207" s="13" t="s">
        <v>136</v>
      </c>
      <c r="BM1207" s="216" t="s">
        <v>2514</v>
      </c>
    </row>
    <row r="1208" s="2" customFormat="1">
      <c r="A1208" s="34"/>
      <c r="B1208" s="35"/>
      <c r="C1208" s="36"/>
      <c r="D1208" s="218" t="s">
        <v>137</v>
      </c>
      <c r="E1208" s="36"/>
      <c r="F1208" s="219" t="s">
        <v>2515</v>
      </c>
      <c r="G1208" s="36"/>
      <c r="H1208" s="36"/>
      <c r="I1208" s="220"/>
      <c r="J1208" s="36"/>
      <c r="K1208" s="36"/>
      <c r="L1208" s="40"/>
      <c r="M1208" s="221"/>
      <c r="N1208" s="222"/>
      <c r="O1208" s="87"/>
      <c r="P1208" s="87"/>
      <c r="Q1208" s="87"/>
      <c r="R1208" s="87"/>
      <c r="S1208" s="87"/>
      <c r="T1208" s="88"/>
      <c r="U1208" s="34"/>
      <c r="V1208" s="34"/>
      <c r="W1208" s="34"/>
      <c r="X1208" s="34"/>
      <c r="Y1208" s="34"/>
      <c r="Z1208" s="34"/>
      <c r="AA1208" s="34"/>
      <c r="AB1208" s="34"/>
      <c r="AC1208" s="34"/>
      <c r="AD1208" s="34"/>
      <c r="AE1208" s="34"/>
      <c r="AT1208" s="13" t="s">
        <v>137</v>
      </c>
      <c r="AU1208" s="13" t="s">
        <v>85</v>
      </c>
    </row>
    <row r="1209" s="2" customFormat="1" ht="24.15" customHeight="1">
      <c r="A1209" s="34"/>
      <c r="B1209" s="35"/>
      <c r="C1209" s="203" t="s">
        <v>1283</v>
      </c>
      <c r="D1209" s="203" t="s">
        <v>131</v>
      </c>
      <c r="E1209" s="204" t="s">
        <v>2516</v>
      </c>
      <c r="F1209" s="205" t="s">
        <v>2517</v>
      </c>
      <c r="G1209" s="206" t="s">
        <v>134</v>
      </c>
      <c r="H1209" s="207">
        <v>2</v>
      </c>
      <c r="I1209" s="208"/>
      <c r="J1209" s="209">
        <f>ROUND(I1209*H1209,2)</f>
        <v>0</v>
      </c>
      <c r="K1209" s="210"/>
      <c r="L1209" s="211"/>
      <c r="M1209" s="212" t="s">
        <v>1</v>
      </c>
      <c r="N1209" s="213" t="s">
        <v>42</v>
      </c>
      <c r="O1209" s="87"/>
      <c r="P1209" s="214">
        <f>O1209*H1209</f>
        <v>0</v>
      </c>
      <c r="Q1209" s="214">
        <v>0</v>
      </c>
      <c r="R1209" s="214">
        <f>Q1209*H1209</f>
        <v>0</v>
      </c>
      <c r="S1209" s="214">
        <v>0</v>
      </c>
      <c r="T1209" s="215">
        <f>S1209*H1209</f>
        <v>0</v>
      </c>
      <c r="U1209" s="34"/>
      <c r="V1209" s="34"/>
      <c r="W1209" s="34"/>
      <c r="X1209" s="34"/>
      <c r="Y1209" s="34"/>
      <c r="Z1209" s="34"/>
      <c r="AA1209" s="34"/>
      <c r="AB1209" s="34"/>
      <c r="AC1209" s="34"/>
      <c r="AD1209" s="34"/>
      <c r="AE1209" s="34"/>
      <c r="AR1209" s="216" t="s">
        <v>135</v>
      </c>
      <c r="AT1209" s="216" t="s">
        <v>131</v>
      </c>
      <c r="AU1209" s="216" t="s">
        <v>85</v>
      </c>
      <c r="AY1209" s="13" t="s">
        <v>130</v>
      </c>
      <c r="BE1209" s="217">
        <f>IF(N1209="základní",J1209,0)</f>
        <v>0</v>
      </c>
      <c r="BF1209" s="217">
        <f>IF(N1209="snížená",J1209,0)</f>
        <v>0</v>
      </c>
      <c r="BG1209" s="217">
        <f>IF(N1209="zákl. přenesená",J1209,0)</f>
        <v>0</v>
      </c>
      <c r="BH1209" s="217">
        <f>IF(N1209="sníž. přenesená",J1209,0)</f>
        <v>0</v>
      </c>
      <c r="BI1209" s="217">
        <f>IF(N1209="nulová",J1209,0)</f>
        <v>0</v>
      </c>
      <c r="BJ1209" s="13" t="s">
        <v>85</v>
      </c>
      <c r="BK1209" s="217">
        <f>ROUND(I1209*H1209,2)</f>
        <v>0</v>
      </c>
      <c r="BL1209" s="13" t="s">
        <v>136</v>
      </c>
      <c r="BM1209" s="216" t="s">
        <v>2518</v>
      </c>
    </row>
    <row r="1210" s="2" customFormat="1">
      <c r="A1210" s="34"/>
      <c r="B1210" s="35"/>
      <c r="C1210" s="36"/>
      <c r="D1210" s="218" t="s">
        <v>137</v>
      </c>
      <c r="E1210" s="36"/>
      <c r="F1210" s="219" t="s">
        <v>2519</v>
      </c>
      <c r="G1210" s="36"/>
      <c r="H1210" s="36"/>
      <c r="I1210" s="220"/>
      <c r="J1210" s="36"/>
      <c r="K1210" s="36"/>
      <c r="L1210" s="40"/>
      <c r="M1210" s="221"/>
      <c r="N1210" s="222"/>
      <c r="O1210" s="87"/>
      <c r="P1210" s="87"/>
      <c r="Q1210" s="87"/>
      <c r="R1210" s="87"/>
      <c r="S1210" s="87"/>
      <c r="T1210" s="88"/>
      <c r="U1210" s="34"/>
      <c r="V1210" s="34"/>
      <c r="W1210" s="34"/>
      <c r="X1210" s="34"/>
      <c r="Y1210" s="34"/>
      <c r="Z1210" s="34"/>
      <c r="AA1210" s="34"/>
      <c r="AB1210" s="34"/>
      <c r="AC1210" s="34"/>
      <c r="AD1210" s="34"/>
      <c r="AE1210" s="34"/>
      <c r="AT1210" s="13" t="s">
        <v>137</v>
      </c>
      <c r="AU1210" s="13" t="s">
        <v>85</v>
      </c>
    </row>
    <row r="1211" s="2" customFormat="1" ht="21.75" customHeight="1">
      <c r="A1211" s="34"/>
      <c r="B1211" s="35"/>
      <c r="C1211" s="203" t="s">
        <v>2520</v>
      </c>
      <c r="D1211" s="203" t="s">
        <v>131</v>
      </c>
      <c r="E1211" s="204" t="s">
        <v>2521</v>
      </c>
      <c r="F1211" s="205" t="s">
        <v>2522</v>
      </c>
      <c r="G1211" s="206" t="s">
        <v>134</v>
      </c>
      <c r="H1211" s="207">
        <v>2</v>
      </c>
      <c r="I1211" s="208"/>
      <c r="J1211" s="209">
        <f>ROUND(I1211*H1211,2)</f>
        <v>0</v>
      </c>
      <c r="K1211" s="210"/>
      <c r="L1211" s="211"/>
      <c r="M1211" s="212" t="s">
        <v>1</v>
      </c>
      <c r="N1211" s="213" t="s">
        <v>42</v>
      </c>
      <c r="O1211" s="87"/>
      <c r="P1211" s="214">
        <f>O1211*H1211</f>
        <v>0</v>
      </c>
      <c r="Q1211" s="214">
        <v>0</v>
      </c>
      <c r="R1211" s="214">
        <f>Q1211*H1211</f>
        <v>0</v>
      </c>
      <c r="S1211" s="214">
        <v>0</v>
      </c>
      <c r="T1211" s="215">
        <f>S1211*H1211</f>
        <v>0</v>
      </c>
      <c r="U1211" s="34"/>
      <c r="V1211" s="34"/>
      <c r="W1211" s="34"/>
      <c r="X1211" s="34"/>
      <c r="Y1211" s="34"/>
      <c r="Z1211" s="34"/>
      <c r="AA1211" s="34"/>
      <c r="AB1211" s="34"/>
      <c r="AC1211" s="34"/>
      <c r="AD1211" s="34"/>
      <c r="AE1211" s="34"/>
      <c r="AR1211" s="216" t="s">
        <v>135</v>
      </c>
      <c r="AT1211" s="216" t="s">
        <v>131</v>
      </c>
      <c r="AU1211" s="216" t="s">
        <v>85</v>
      </c>
      <c r="AY1211" s="13" t="s">
        <v>130</v>
      </c>
      <c r="BE1211" s="217">
        <f>IF(N1211="základní",J1211,0)</f>
        <v>0</v>
      </c>
      <c r="BF1211" s="217">
        <f>IF(N1211="snížená",J1211,0)</f>
        <v>0</v>
      </c>
      <c r="BG1211" s="217">
        <f>IF(N1211="zákl. přenesená",J1211,0)</f>
        <v>0</v>
      </c>
      <c r="BH1211" s="217">
        <f>IF(N1211="sníž. přenesená",J1211,0)</f>
        <v>0</v>
      </c>
      <c r="BI1211" s="217">
        <f>IF(N1211="nulová",J1211,0)</f>
        <v>0</v>
      </c>
      <c r="BJ1211" s="13" t="s">
        <v>85</v>
      </c>
      <c r="BK1211" s="217">
        <f>ROUND(I1211*H1211,2)</f>
        <v>0</v>
      </c>
      <c r="BL1211" s="13" t="s">
        <v>136</v>
      </c>
      <c r="BM1211" s="216" t="s">
        <v>2523</v>
      </c>
    </row>
    <row r="1212" s="2" customFormat="1">
      <c r="A1212" s="34"/>
      <c r="B1212" s="35"/>
      <c r="C1212" s="36"/>
      <c r="D1212" s="218" t="s">
        <v>137</v>
      </c>
      <c r="E1212" s="36"/>
      <c r="F1212" s="219" t="s">
        <v>2524</v>
      </c>
      <c r="G1212" s="36"/>
      <c r="H1212" s="36"/>
      <c r="I1212" s="220"/>
      <c r="J1212" s="36"/>
      <c r="K1212" s="36"/>
      <c r="L1212" s="40"/>
      <c r="M1212" s="221"/>
      <c r="N1212" s="222"/>
      <c r="O1212" s="87"/>
      <c r="P1212" s="87"/>
      <c r="Q1212" s="87"/>
      <c r="R1212" s="87"/>
      <c r="S1212" s="87"/>
      <c r="T1212" s="88"/>
      <c r="U1212" s="34"/>
      <c r="V1212" s="34"/>
      <c r="W1212" s="34"/>
      <c r="X1212" s="34"/>
      <c r="Y1212" s="34"/>
      <c r="Z1212" s="34"/>
      <c r="AA1212" s="34"/>
      <c r="AB1212" s="34"/>
      <c r="AC1212" s="34"/>
      <c r="AD1212" s="34"/>
      <c r="AE1212" s="34"/>
      <c r="AT1212" s="13" t="s">
        <v>137</v>
      </c>
      <c r="AU1212" s="13" t="s">
        <v>85</v>
      </c>
    </row>
    <row r="1213" s="2" customFormat="1" ht="24.15" customHeight="1">
      <c r="A1213" s="34"/>
      <c r="B1213" s="35"/>
      <c r="C1213" s="203" t="s">
        <v>1287</v>
      </c>
      <c r="D1213" s="203" t="s">
        <v>131</v>
      </c>
      <c r="E1213" s="204" t="s">
        <v>2525</v>
      </c>
      <c r="F1213" s="205" t="s">
        <v>2526</v>
      </c>
      <c r="G1213" s="206" t="s">
        <v>134</v>
      </c>
      <c r="H1213" s="207">
        <v>5</v>
      </c>
      <c r="I1213" s="208"/>
      <c r="J1213" s="209">
        <f>ROUND(I1213*H1213,2)</f>
        <v>0</v>
      </c>
      <c r="K1213" s="210"/>
      <c r="L1213" s="211"/>
      <c r="M1213" s="212" t="s">
        <v>1</v>
      </c>
      <c r="N1213" s="213" t="s">
        <v>42</v>
      </c>
      <c r="O1213" s="87"/>
      <c r="P1213" s="214">
        <f>O1213*H1213</f>
        <v>0</v>
      </c>
      <c r="Q1213" s="214">
        <v>0</v>
      </c>
      <c r="R1213" s="214">
        <f>Q1213*H1213</f>
        <v>0</v>
      </c>
      <c r="S1213" s="214">
        <v>0</v>
      </c>
      <c r="T1213" s="215">
        <f>S1213*H1213</f>
        <v>0</v>
      </c>
      <c r="U1213" s="34"/>
      <c r="V1213" s="34"/>
      <c r="W1213" s="34"/>
      <c r="X1213" s="34"/>
      <c r="Y1213" s="34"/>
      <c r="Z1213" s="34"/>
      <c r="AA1213" s="34"/>
      <c r="AB1213" s="34"/>
      <c r="AC1213" s="34"/>
      <c r="AD1213" s="34"/>
      <c r="AE1213" s="34"/>
      <c r="AR1213" s="216" t="s">
        <v>135</v>
      </c>
      <c r="AT1213" s="216" t="s">
        <v>131</v>
      </c>
      <c r="AU1213" s="216" t="s">
        <v>85</v>
      </c>
      <c r="AY1213" s="13" t="s">
        <v>130</v>
      </c>
      <c r="BE1213" s="217">
        <f>IF(N1213="základní",J1213,0)</f>
        <v>0</v>
      </c>
      <c r="BF1213" s="217">
        <f>IF(N1213="snížená",J1213,0)</f>
        <v>0</v>
      </c>
      <c r="BG1213" s="217">
        <f>IF(N1213="zákl. přenesená",J1213,0)</f>
        <v>0</v>
      </c>
      <c r="BH1213" s="217">
        <f>IF(N1213="sníž. přenesená",J1213,0)</f>
        <v>0</v>
      </c>
      <c r="BI1213" s="217">
        <f>IF(N1213="nulová",J1213,0)</f>
        <v>0</v>
      </c>
      <c r="BJ1213" s="13" t="s">
        <v>85</v>
      </c>
      <c r="BK1213" s="217">
        <f>ROUND(I1213*H1213,2)</f>
        <v>0</v>
      </c>
      <c r="BL1213" s="13" t="s">
        <v>136</v>
      </c>
      <c r="BM1213" s="216" t="s">
        <v>2527</v>
      </c>
    </row>
    <row r="1214" s="2" customFormat="1">
      <c r="A1214" s="34"/>
      <c r="B1214" s="35"/>
      <c r="C1214" s="36"/>
      <c r="D1214" s="218" t="s">
        <v>137</v>
      </c>
      <c r="E1214" s="36"/>
      <c r="F1214" s="219" t="s">
        <v>2528</v>
      </c>
      <c r="G1214" s="36"/>
      <c r="H1214" s="36"/>
      <c r="I1214" s="220"/>
      <c r="J1214" s="36"/>
      <c r="K1214" s="36"/>
      <c r="L1214" s="40"/>
      <c r="M1214" s="221"/>
      <c r="N1214" s="222"/>
      <c r="O1214" s="87"/>
      <c r="P1214" s="87"/>
      <c r="Q1214" s="87"/>
      <c r="R1214" s="87"/>
      <c r="S1214" s="87"/>
      <c r="T1214" s="88"/>
      <c r="U1214" s="34"/>
      <c r="V1214" s="34"/>
      <c r="W1214" s="34"/>
      <c r="X1214" s="34"/>
      <c r="Y1214" s="34"/>
      <c r="Z1214" s="34"/>
      <c r="AA1214" s="34"/>
      <c r="AB1214" s="34"/>
      <c r="AC1214" s="34"/>
      <c r="AD1214" s="34"/>
      <c r="AE1214" s="34"/>
      <c r="AT1214" s="13" t="s">
        <v>137</v>
      </c>
      <c r="AU1214" s="13" t="s">
        <v>85</v>
      </c>
    </row>
    <row r="1215" s="2" customFormat="1" ht="24.15" customHeight="1">
      <c r="A1215" s="34"/>
      <c r="B1215" s="35"/>
      <c r="C1215" s="203" t="s">
        <v>2529</v>
      </c>
      <c r="D1215" s="203" t="s">
        <v>131</v>
      </c>
      <c r="E1215" s="204" t="s">
        <v>2530</v>
      </c>
      <c r="F1215" s="205" t="s">
        <v>2531</v>
      </c>
      <c r="G1215" s="206" t="s">
        <v>134</v>
      </c>
      <c r="H1215" s="207">
        <v>5</v>
      </c>
      <c r="I1215" s="208"/>
      <c r="J1215" s="209">
        <f>ROUND(I1215*H1215,2)</f>
        <v>0</v>
      </c>
      <c r="K1215" s="210"/>
      <c r="L1215" s="211"/>
      <c r="M1215" s="212" t="s">
        <v>1</v>
      </c>
      <c r="N1215" s="213" t="s">
        <v>42</v>
      </c>
      <c r="O1215" s="87"/>
      <c r="P1215" s="214">
        <f>O1215*H1215</f>
        <v>0</v>
      </c>
      <c r="Q1215" s="214">
        <v>0</v>
      </c>
      <c r="R1215" s="214">
        <f>Q1215*H1215</f>
        <v>0</v>
      </c>
      <c r="S1215" s="214">
        <v>0</v>
      </c>
      <c r="T1215" s="215">
        <f>S1215*H1215</f>
        <v>0</v>
      </c>
      <c r="U1215" s="34"/>
      <c r="V1215" s="34"/>
      <c r="W1215" s="34"/>
      <c r="X1215" s="34"/>
      <c r="Y1215" s="34"/>
      <c r="Z1215" s="34"/>
      <c r="AA1215" s="34"/>
      <c r="AB1215" s="34"/>
      <c r="AC1215" s="34"/>
      <c r="AD1215" s="34"/>
      <c r="AE1215" s="34"/>
      <c r="AR1215" s="216" t="s">
        <v>135</v>
      </c>
      <c r="AT1215" s="216" t="s">
        <v>131</v>
      </c>
      <c r="AU1215" s="216" t="s">
        <v>85</v>
      </c>
      <c r="AY1215" s="13" t="s">
        <v>130</v>
      </c>
      <c r="BE1215" s="217">
        <f>IF(N1215="základní",J1215,0)</f>
        <v>0</v>
      </c>
      <c r="BF1215" s="217">
        <f>IF(N1215="snížená",J1215,0)</f>
        <v>0</v>
      </c>
      <c r="BG1215" s="217">
        <f>IF(N1215="zákl. přenesená",J1215,0)</f>
        <v>0</v>
      </c>
      <c r="BH1215" s="217">
        <f>IF(N1215="sníž. přenesená",J1215,0)</f>
        <v>0</v>
      </c>
      <c r="BI1215" s="217">
        <f>IF(N1215="nulová",J1215,0)</f>
        <v>0</v>
      </c>
      <c r="BJ1215" s="13" t="s">
        <v>85</v>
      </c>
      <c r="BK1215" s="217">
        <f>ROUND(I1215*H1215,2)</f>
        <v>0</v>
      </c>
      <c r="BL1215" s="13" t="s">
        <v>136</v>
      </c>
      <c r="BM1215" s="216" t="s">
        <v>2532</v>
      </c>
    </row>
    <row r="1216" s="2" customFormat="1">
      <c r="A1216" s="34"/>
      <c r="B1216" s="35"/>
      <c r="C1216" s="36"/>
      <c r="D1216" s="218" t="s">
        <v>137</v>
      </c>
      <c r="E1216" s="36"/>
      <c r="F1216" s="219" t="s">
        <v>2533</v>
      </c>
      <c r="G1216" s="36"/>
      <c r="H1216" s="36"/>
      <c r="I1216" s="220"/>
      <c r="J1216" s="36"/>
      <c r="K1216" s="36"/>
      <c r="L1216" s="40"/>
      <c r="M1216" s="221"/>
      <c r="N1216" s="222"/>
      <c r="O1216" s="87"/>
      <c r="P1216" s="87"/>
      <c r="Q1216" s="87"/>
      <c r="R1216" s="87"/>
      <c r="S1216" s="87"/>
      <c r="T1216" s="88"/>
      <c r="U1216" s="34"/>
      <c r="V1216" s="34"/>
      <c r="W1216" s="34"/>
      <c r="X1216" s="34"/>
      <c r="Y1216" s="34"/>
      <c r="Z1216" s="34"/>
      <c r="AA1216" s="34"/>
      <c r="AB1216" s="34"/>
      <c r="AC1216" s="34"/>
      <c r="AD1216" s="34"/>
      <c r="AE1216" s="34"/>
      <c r="AT1216" s="13" t="s">
        <v>137</v>
      </c>
      <c r="AU1216" s="13" t="s">
        <v>85</v>
      </c>
    </row>
    <row r="1217" s="2" customFormat="1" ht="16.5" customHeight="1">
      <c r="A1217" s="34"/>
      <c r="B1217" s="35"/>
      <c r="C1217" s="203" t="s">
        <v>1292</v>
      </c>
      <c r="D1217" s="203" t="s">
        <v>131</v>
      </c>
      <c r="E1217" s="204" t="s">
        <v>2534</v>
      </c>
      <c r="F1217" s="205" t="s">
        <v>2535</v>
      </c>
      <c r="G1217" s="206" t="s">
        <v>134</v>
      </c>
      <c r="H1217" s="207">
        <v>2</v>
      </c>
      <c r="I1217" s="208"/>
      <c r="J1217" s="209">
        <f>ROUND(I1217*H1217,2)</f>
        <v>0</v>
      </c>
      <c r="K1217" s="210"/>
      <c r="L1217" s="211"/>
      <c r="M1217" s="212" t="s">
        <v>1</v>
      </c>
      <c r="N1217" s="213" t="s">
        <v>42</v>
      </c>
      <c r="O1217" s="87"/>
      <c r="P1217" s="214">
        <f>O1217*H1217</f>
        <v>0</v>
      </c>
      <c r="Q1217" s="214">
        <v>0</v>
      </c>
      <c r="R1217" s="214">
        <f>Q1217*H1217</f>
        <v>0</v>
      </c>
      <c r="S1217" s="214">
        <v>0</v>
      </c>
      <c r="T1217" s="215">
        <f>S1217*H1217</f>
        <v>0</v>
      </c>
      <c r="U1217" s="34"/>
      <c r="V1217" s="34"/>
      <c r="W1217" s="34"/>
      <c r="X1217" s="34"/>
      <c r="Y1217" s="34"/>
      <c r="Z1217" s="34"/>
      <c r="AA1217" s="34"/>
      <c r="AB1217" s="34"/>
      <c r="AC1217" s="34"/>
      <c r="AD1217" s="34"/>
      <c r="AE1217" s="34"/>
      <c r="AR1217" s="216" t="s">
        <v>135</v>
      </c>
      <c r="AT1217" s="216" t="s">
        <v>131</v>
      </c>
      <c r="AU1217" s="216" t="s">
        <v>85</v>
      </c>
      <c r="AY1217" s="13" t="s">
        <v>130</v>
      </c>
      <c r="BE1217" s="217">
        <f>IF(N1217="základní",J1217,0)</f>
        <v>0</v>
      </c>
      <c r="BF1217" s="217">
        <f>IF(N1217="snížená",J1217,0)</f>
        <v>0</v>
      </c>
      <c r="BG1217" s="217">
        <f>IF(N1217="zákl. přenesená",J1217,0)</f>
        <v>0</v>
      </c>
      <c r="BH1217" s="217">
        <f>IF(N1217="sníž. přenesená",J1217,0)</f>
        <v>0</v>
      </c>
      <c r="BI1217" s="217">
        <f>IF(N1217="nulová",J1217,0)</f>
        <v>0</v>
      </c>
      <c r="BJ1217" s="13" t="s">
        <v>85</v>
      </c>
      <c r="BK1217" s="217">
        <f>ROUND(I1217*H1217,2)</f>
        <v>0</v>
      </c>
      <c r="BL1217" s="13" t="s">
        <v>136</v>
      </c>
      <c r="BM1217" s="216" t="s">
        <v>2536</v>
      </c>
    </row>
    <row r="1218" s="2" customFormat="1">
      <c r="A1218" s="34"/>
      <c r="B1218" s="35"/>
      <c r="C1218" s="36"/>
      <c r="D1218" s="218" t="s">
        <v>137</v>
      </c>
      <c r="E1218" s="36"/>
      <c r="F1218" s="219" t="s">
        <v>2537</v>
      </c>
      <c r="G1218" s="36"/>
      <c r="H1218" s="36"/>
      <c r="I1218" s="220"/>
      <c r="J1218" s="36"/>
      <c r="K1218" s="36"/>
      <c r="L1218" s="40"/>
      <c r="M1218" s="221"/>
      <c r="N1218" s="222"/>
      <c r="O1218" s="87"/>
      <c r="P1218" s="87"/>
      <c r="Q1218" s="87"/>
      <c r="R1218" s="87"/>
      <c r="S1218" s="87"/>
      <c r="T1218" s="88"/>
      <c r="U1218" s="34"/>
      <c r="V1218" s="34"/>
      <c r="W1218" s="34"/>
      <c r="X1218" s="34"/>
      <c r="Y1218" s="34"/>
      <c r="Z1218" s="34"/>
      <c r="AA1218" s="34"/>
      <c r="AB1218" s="34"/>
      <c r="AC1218" s="34"/>
      <c r="AD1218" s="34"/>
      <c r="AE1218" s="34"/>
      <c r="AT1218" s="13" t="s">
        <v>137</v>
      </c>
      <c r="AU1218" s="13" t="s">
        <v>85</v>
      </c>
    </row>
    <row r="1219" s="2" customFormat="1" ht="16.5" customHeight="1">
      <c r="A1219" s="34"/>
      <c r="B1219" s="35"/>
      <c r="C1219" s="203" t="s">
        <v>2538</v>
      </c>
      <c r="D1219" s="203" t="s">
        <v>131</v>
      </c>
      <c r="E1219" s="204" t="s">
        <v>2539</v>
      </c>
      <c r="F1219" s="205" t="s">
        <v>2540</v>
      </c>
      <c r="G1219" s="206" t="s">
        <v>134</v>
      </c>
      <c r="H1219" s="207">
        <v>2</v>
      </c>
      <c r="I1219" s="208"/>
      <c r="J1219" s="209">
        <f>ROUND(I1219*H1219,2)</f>
        <v>0</v>
      </c>
      <c r="K1219" s="210"/>
      <c r="L1219" s="211"/>
      <c r="M1219" s="212" t="s">
        <v>1</v>
      </c>
      <c r="N1219" s="213" t="s">
        <v>42</v>
      </c>
      <c r="O1219" s="87"/>
      <c r="P1219" s="214">
        <f>O1219*H1219</f>
        <v>0</v>
      </c>
      <c r="Q1219" s="214">
        <v>0</v>
      </c>
      <c r="R1219" s="214">
        <f>Q1219*H1219</f>
        <v>0</v>
      </c>
      <c r="S1219" s="214">
        <v>0</v>
      </c>
      <c r="T1219" s="215">
        <f>S1219*H1219</f>
        <v>0</v>
      </c>
      <c r="U1219" s="34"/>
      <c r="V1219" s="34"/>
      <c r="W1219" s="34"/>
      <c r="X1219" s="34"/>
      <c r="Y1219" s="34"/>
      <c r="Z1219" s="34"/>
      <c r="AA1219" s="34"/>
      <c r="AB1219" s="34"/>
      <c r="AC1219" s="34"/>
      <c r="AD1219" s="34"/>
      <c r="AE1219" s="34"/>
      <c r="AR1219" s="216" t="s">
        <v>135</v>
      </c>
      <c r="AT1219" s="216" t="s">
        <v>131</v>
      </c>
      <c r="AU1219" s="216" t="s">
        <v>85</v>
      </c>
      <c r="AY1219" s="13" t="s">
        <v>130</v>
      </c>
      <c r="BE1219" s="217">
        <f>IF(N1219="základní",J1219,0)</f>
        <v>0</v>
      </c>
      <c r="BF1219" s="217">
        <f>IF(N1219="snížená",J1219,0)</f>
        <v>0</v>
      </c>
      <c r="BG1219" s="217">
        <f>IF(N1219="zákl. přenesená",J1219,0)</f>
        <v>0</v>
      </c>
      <c r="BH1219" s="217">
        <f>IF(N1219="sníž. přenesená",J1219,0)</f>
        <v>0</v>
      </c>
      <c r="BI1219" s="217">
        <f>IF(N1219="nulová",J1219,0)</f>
        <v>0</v>
      </c>
      <c r="BJ1219" s="13" t="s">
        <v>85</v>
      </c>
      <c r="BK1219" s="217">
        <f>ROUND(I1219*H1219,2)</f>
        <v>0</v>
      </c>
      <c r="BL1219" s="13" t="s">
        <v>136</v>
      </c>
      <c r="BM1219" s="216" t="s">
        <v>2541</v>
      </c>
    </row>
    <row r="1220" s="2" customFormat="1">
      <c r="A1220" s="34"/>
      <c r="B1220" s="35"/>
      <c r="C1220" s="36"/>
      <c r="D1220" s="218" t="s">
        <v>137</v>
      </c>
      <c r="E1220" s="36"/>
      <c r="F1220" s="219" t="s">
        <v>2542</v>
      </c>
      <c r="G1220" s="36"/>
      <c r="H1220" s="36"/>
      <c r="I1220" s="220"/>
      <c r="J1220" s="36"/>
      <c r="K1220" s="36"/>
      <c r="L1220" s="40"/>
      <c r="M1220" s="221"/>
      <c r="N1220" s="222"/>
      <c r="O1220" s="87"/>
      <c r="P1220" s="87"/>
      <c r="Q1220" s="87"/>
      <c r="R1220" s="87"/>
      <c r="S1220" s="87"/>
      <c r="T1220" s="88"/>
      <c r="U1220" s="34"/>
      <c r="V1220" s="34"/>
      <c r="W1220" s="34"/>
      <c r="X1220" s="34"/>
      <c r="Y1220" s="34"/>
      <c r="Z1220" s="34"/>
      <c r="AA1220" s="34"/>
      <c r="AB1220" s="34"/>
      <c r="AC1220" s="34"/>
      <c r="AD1220" s="34"/>
      <c r="AE1220" s="34"/>
      <c r="AT1220" s="13" t="s">
        <v>137</v>
      </c>
      <c r="AU1220" s="13" t="s">
        <v>85</v>
      </c>
    </row>
    <row r="1221" s="2" customFormat="1" ht="16.5" customHeight="1">
      <c r="A1221" s="34"/>
      <c r="B1221" s="35"/>
      <c r="C1221" s="203" t="s">
        <v>1296</v>
      </c>
      <c r="D1221" s="203" t="s">
        <v>131</v>
      </c>
      <c r="E1221" s="204" t="s">
        <v>2543</v>
      </c>
      <c r="F1221" s="205" t="s">
        <v>2544</v>
      </c>
      <c r="G1221" s="206" t="s">
        <v>134</v>
      </c>
      <c r="H1221" s="207">
        <v>2</v>
      </c>
      <c r="I1221" s="208"/>
      <c r="J1221" s="209">
        <f>ROUND(I1221*H1221,2)</f>
        <v>0</v>
      </c>
      <c r="K1221" s="210"/>
      <c r="L1221" s="211"/>
      <c r="M1221" s="212" t="s">
        <v>1</v>
      </c>
      <c r="N1221" s="213" t="s">
        <v>42</v>
      </c>
      <c r="O1221" s="87"/>
      <c r="P1221" s="214">
        <f>O1221*H1221</f>
        <v>0</v>
      </c>
      <c r="Q1221" s="214">
        <v>0</v>
      </c>
      <c r="R1221" s="214">
        <f>Q1221*H1221</f>
        <v>0</v>
      </c>
      <c r="S1221" s="214">
        <v>0</v>
      </c>
      <c r="T1221" s="215">
        <f>S1221*H1221</f>
        <v>0</v>
      </c>
      <c r="U1221" s="34"/>
      <c r="V1221" s="34"/>
      <c r="W1221" s="34"/>
      <c r="X1221" s="34"/>
      <c r="Y1221" s="34"/>
      <c r="Z1221" s="34"/>
      <c r="AA1221" s="34"/>
      <c r="AB1221" s="34"/>
      <c r="AC1221" s="34"/>
      <c r="AD1221" s="34"/>
      <c r="AE1221" s="34"/>
      <c r="AR1221" s="216" t="s">
        <v>135</v>
      </c>
      <c r="AT1221" s="216" t="s">
        <v>131</v>
      </c>
      <c r="AU1221" s="216" t="s">
        <v>85</v>
      </c>
      <c r="AY1221" s="13" t="s">
        <v>130</v>
      </c>
      <c r="BE1221" s="217">
        <f>IF(N1221="základní",J1221,0)</f>
        <v>0</v>
      </c>
      <c r="BF1221" s="217">
        <f>IF(N1221="snížená",J1221,0)</f>
        <v>0</v>
      </c>
      <c r="BG1221" s="217">
        <f>IF(N1221="zákl. přenesená",J1221,0)</f>
        <v>0</v>
      </c>
      <c r="BH1221" s="217">
        <f>IF(N1221="sníž. přenesená",J1221,0)</f>
        <v>0</v>
      </c>
      <c r="BI1221" s="217">
        <f>IF(N1221="nulová",J1221,0)</f>
        <v>0</v>
      </c>
      <c r="BJ1221" s="13" t="s">
        <v>85</v>
      </c>
      <c r="BK1221" s="217">
        <f>ROUND(I1221*H1221,2)</f>
        <v>0</v>
      </c>
      <c r="BL1221" s="13" t="s">
        <v>136</v>
      </c>
      <c r="BM1221" s="216" t="s">
        <v>2545</v>
      </c>
    </row>
    <row r="1222" s="2" customFormat="1">
      <c r="A1222" s="34"/>
      <c r="B1222" s="35"/>
      <c r="C1222" s="36"/>
      <c r="D1222" s="218" t="s">
        <v>137</v>
      </c>
      <c r="E1222" s="36"/>
      <c r="F1222" s="219" t="s">
        <v>2546</v>
      </c>
      <c r="G1222" s="36"/>
      <c r="H1222" s="36"/>
      <c r="I1222" s="220"/>
      <c r="J1222" s="36"/>
      <c r="K1222" s="36"/>
      <c r="L1222" s="40"/>
      <c r="M1222" s="221"/>
      <c r="N1222" s="222"/>
      <c r="O1222" s="87"/>
      <c r="P1222" s="87"/>
      <c r="Q1222" s="87"/>
      <c r="R1222" s="87"/>
      <c r="S1222" s="87"/>
      <c r="T1222" s="88"/>
      <c r="U1222" s="34"/>
      <c r="V1222" s="34"/>
      <c r="W1222" s="34"/>
      <c r="X1222" s="34"/>
      <c r="Y1222" s="34"/>
      <c r="Z1222" s="34"/>
      <c r="AA1222" s="34"/>
      <c r="AB1222" s="34"/>
      <c r="AC1222" s="34"/>
      <c r="AD1222" s="34"/>
      <c r="AE1222" s="34"/>
      <c r="AT1222" s="13" t="s">
        <v>137</v>
      </c>
      <c r="AU1222" s="13" t="s">
        <v>85</v>
      </c>
    </row>
    <row r="1223" s="2" customFormat="1" ht="16.5" customHeight="1">
      <c r="A1223" s="34"/>
      <c r="B1223" s="35"/>
      <c r="C1223" s="203" t="s">
        <v>2547</v>
      </c>
      <c r="D1223" s="203" t="s">
        <v>131</v>
      </c>
      <c r="E1223" s="204" t="s">
        <v>2548</v>
      </c>
      <c r="F1223" s="205" t="s">
        <v>2549</v>
      </c>
      <c r="G1223" s="206" t="s">
        <v>134</v>
      </c>
      <c r="H1223" s="207">
        <v>3</v>
      </c>
      <c r="I1223" s="208"/>
      <c r="J1223" s="209">
        <f>ROUND(I1223*H1223,2)</f>
        <v>0</v>
      </c>
      <c r="K1223" s="210"/>
      <c r="L1223" s="211"/>
      <c r="M1223" s="212" t="s">
        <v>1</v>
      </c>
      <c r="N1223" s="213" t="s">
        <v>42</v>
      </c>
      <c r="O1223" s="87"/>
      <c r="P1223" s="214">
        <f>O1223*H1223</f>
        <v>0</v>
      </c>
      <c r="Q1223" s="214">
        <v>0</v>
      </c>
      <c r="R1223" s="214">
        <f>Q1223*H1223</f>
        <v>0</v>
      </c>
      <c r="S1223" s="214">
        <v>0</v>
      </c>
      <c r="T1223" s="215">
        <f>S1223*H1223</f>
        <v>0</v>
      </c>
      <c r="U1223" s="34"/>
      <c r="V1223" s="34"/>
      <c r="W1223" s="34"/>
      <c r="X1223" s="34"/>
      <c r="Y1223" s="34"/>
      <c r="Z1223" s="34"/>
      <c r="AA1223" s="34"/>
      <c r="AB1223" s="34"/>
      <c r="AC1223" s="34"/>
      <c r="AD1223" s="34"/>
      <c r="AE1223" s="34"/>
      <c r="AR1223" s="216" t="s">
        <v>135</v>
      </c>
      <c r="AT1223" s="216" t="s">
        <v>131</v>
      </c>
      <c r="AU1223" s="216" t="s">
        <v>85</v>
      </c>
      <c r="AY1223" s="13" t="s">
        <v>130</v>
      </c>
      <c r="BE1223" s="217">
        <f>IF(N1223="základní",J1223,0)</f>
        <v>0</v>
      </c>
      <c r="BF1223" s="217">
        <f>IF(N1223="snížená",J1223,0)</f>
        <v>0</v>
      </c>
      <c r="BG1223" s="217">
        <f>IF(N1223="zákl. přenesená",J1223,0)</f>
        <v>0</v>
      </c>
      <c r="BH1223" s="217">
        <f>IF(N1223="sníž. přenesená",J1223,0)</f>
        <v>0</v>
      </c>
      <c r="BI1223" s="217">
        <f>IF(N1223="nulová",J1223,0)</f>
        <v>0</v>
      </c>
      <c r="BJ1223" s="13" t="s">
        <v>85</v>
      </c>
      <c r="BK1223" s="217">
        <f>ROUND(I1223*H1223,2)</f>
        <v>0</v>
      </c>
      <c r="BL1223" s="13" t="s">
        <v>136</v>
      </c>
      <c r="BM1223" s="216" t="s">
        <v>2550</v>
      </c>
    </row>
    <row r="1224" s="2" customFormat="1">
      <c r="A1224" s="34"/>
      <c r="B1224" s="35"/>
      <c r="C1224" s="36"/>
      <c r="D1224" s="218" t="s">
        <v>137</v>
      </c>
      <c r="E1224" s="36"/>
      <c r="F1224" s="219" t="s">
        <v>2551</v>
      </c>
      <c r="G1224" s="36"/>
      <c r="H1224" s="36"/>
      <c r="I1224" s="220"/>
      <c r="J1224" s="36"/>
      <c r="K1224" s="36"/>
      <c r="L1224" s="40"/>
      <c r="M1224" s="221"/>
      <c r="N1224" s="222"/>
      <c r="O1224" s="87"/>
      <c r="P1224" s="87"/>
      <c r="Q1224" s="87"/>
      <c r="R1224" s="87"/>
      <c r="S1224" s="87"/>
      <c r="T1224" s="88"/>
      <c r="U1224" s="34"/>
      <c r="V1224" s="34"/>
      <c r="W1224" s="34"/>
      <c r="X1224" s="34"/>
      <c r="Y1224" s="34"/>
      <c r="Z1224" s="34"/>
      <c r="AA1224" s="34"/>
      <c r="AB1224" s="34"/>
      <c r="AC1224" s="34"/>
      <c r="AD1224" s="34"/>
      <c r="AE1224" s="34"/>
      <c r="AT1224" s="13" t="s">
        <v>137</v>
      </c>
      <c r="AU1224" s="13" t="s">
        <v>85</v>
      </c>
    </row>
    <row r="1225" s="2" customFormat="1" ht="16.5" customHeight="1">
      <c r="A1225" s="34"/>
      <c r="B1225" s="35"/>
      <c r="C1225" s="203" t="s">
        <v>1301</v>
      </c>
      <c r="D1225" s="203" t="s">
        <v>131</v>
      </c>
      <c r="E1225" s="204" t="s">
        <v>2552</v>
      </c>
      <c r="F1225" s="205" t="s">
        <v>2553</v>
      </c>
      <c r="G1225" s="206" t="s">
        <v>134</v>
      </c>
      <c r="H1225" s="207">
        <v>1</v>
      </c>
      <c r="I1225" s="208"/>
      <c r="J1225" s="209">
        <f>ROUND(I1225*H1225,2)</f>
        <v>0</v>
      </c>
      <c r="K1225" s="210"/>
      <c r="L1225" s="211"/>
      <c r="M1225" s="212" t="s">
        <v>1</v>
      </c>
      <c r="N1225" s="213" t="s">
        <v>42</v>
      </c>
      <c r="O1225" s="87"/>
      <c r="P1225" s="214">
        <f>O1225*H1225</f>
        <v>0</v>
      </c>
      <c r="Q1225" s="214">
        <v>0</v>
      </c>
      <c r="R1225" s="214">
        <f>Q1225*H1225</f>
        <v>0</v>
      </c>
      <c r="S1225" s="214">
        <v>0</v>
      </c>
      <c r="T1225" s="215">
        <f>S1225*H1225</f>
        <v>0</v>
      </c>
      <c r="U1225" s="34"/>
      <c r="V1225" s="34"/>
      <c r="W1225" s="34"/>
      <c r="X1225" s="34"/>
      <c r="Y1225" s="34"/>
      <c r="Z1225" s="34"/>
      <c r="AA1225" s="34"/>
      <c r="AB1225" s="34"/>
      <c r="AC1225" s="34"/>
      <c r="AD1225" s="34"/>
      <c r="AE1225" s="34"/>
      <c r="AR1225" s="216" t="s">
        <v>135</v>
      </c>
      <c r="AT1225" s="216" t="s">
        <v>131</v>
      </c>
      <c r="AU1225" s="216" t="s">
        <v>85</v>
      </c>
      <c r="AY1225" s="13" t="s">
        <v>130</v>
      </c>
      <c r="BE1225" s="217">
        <f>IF(N1225="základní",J1225,0)</f>
        <v>0</v>
      </c>
      <c r="BF1225" s="217">
        <f>IF(N1225="snížená",J1225,0)</f>
        <v>0</v>
      </c>
      <c r="BG1225" s="217">
        <f>IF(N1225="zákl. přenesená",J1225,0)</f>
        <v>0</v>
      </c>
      <c r="BH1225" s="217">
        <f>IF(N1225="sníž. přenesená",J1225,0)</f>
        <v>0</v>
      </c>
      <c r="BI1225" s="217">
        <f>IF(N1225="nulová",J1225,0)</f>
        <v>0</v>
      </c>
      <c r="BJ1225" s="13" t="s">
        <v>85</v>
      </c>
      <c r="BK1225" s="217">
        <f>ROUND(I1225*H1225,2)</f>
        <v>0</v>
      </c>
      <c r="BL1225" s="13" t="s">
        <v>136</v>
      </c>
      <c r="BM1225" s="216" t="s">
        <v>2554</v>
      </c>
    </row>
    <row r="1226" s="2" customFormat="1">
      <c r="A1226" s="34"/>
      <c r="B1226" s="35"/>
      <c r="C1226" s="36"/>
      <c r="D1226" s="218" t="s">
        <v>137</v>
      </c>
      <c r="E1226" s="36"/>
      <c r="F1226" s="219" t="s">
        <v>2555</v>
      </c>
      <c r="G1226" s="36"/>
      <c r="H1226" s="36"/>
      <c r="I1226" s="220"/>
      <c r="J1226" s="36"/>
      <c r="K1226" s="36"/>
      <c r="L1226" s="40"/>
      <c r="M1226" s="221"/>
      <c r="N1226" s="222"/>
      <c r="O1226" s="87"/>
      <c r="P1226" s="87"/>
      <c r="Q1226" s="87"/>
      <c r="R1226" s="87"/>
      <c r="S1226" s="87"/>
      <c r="T1226" s="88"/>
      <c r="U1226" s="34"/>
      <c r="V1226" s="34"/>
      <c r="W1226" s="34"/>
      <c r="X1226" s="34"/>
      <c r="Y1226" s="34"/>
      <c r="Z1226" s="34"/>
      <c r="AA1226" s="34"/>
      <c r="AB1226" s="34"/>
      <c r="AC1226" s="34"/>
      <c r="AD1226" s="34"/>
      <c r="AE1226" s="34"/>
      <c r="AT1226" s="13" t="s">
        <v>137</v>
      </c>
      <c r="AU1226" s="13" t="s">
        <v>85</v>
      </c>
    </row>
    <row r="1227" s="2" customFormat="1" ht="24.15" customHeight="1">
      <c r="A1227" s="34"/>
      <c r="B1227" s="35"/>
      <c r="C1227" s="203" t="s">
        <v>2556</v>
      </c>
      <c r="D1227" s="203" t="s">
        <v>131</v>
      </c>
      <c r="E1227" s="204" t="s">
        <v>2557</v>
      </c>
      <c r="F1227" s="205" t="s">
        <v>2203</v>
      </c>
      <c r="G1227" s="206" t="s">
        <v>134</v>
      </c>
      <c r="H1227" s="207">
        <v>0.10000000000000001</v>
      </c>
      <c r="I1227" s="208"/>
      <c r="J1227" s="209">
        <f>ROUND(I1227*H1227,2)</f>
        <v>0</v>
      </c>
      <c r="K1227" s="210"/>
      <c r="L1227" s="211"/>
      <c r="M1227" s="212" t="s">
        <v>1</v>
      </c>
      <c r="N1227" s="213" t="s">
        <v>42</v>
      </c>
      <c r="O1227" s="87"/>
      <c r="P1227" s="214">
        <f>O1227*H1227</f>
        <v>0</v>
      </c>
      <c r="Q1227" s="214">
        <v>0</v>
      </c>
      <c r="R1227" s="214">
        <f>Q1227*H1227</f>
        <v>0</v>
      </c>
      <c r="S1227" s="214">
        <v>0</v>
      </c>
      <c r="T1227" s="215">
        <f>S1227*H1227</f>
        <v>0</v>
      </c>
      <c r="U1227" s="34"/>
      <c r="V1227" s="34"/>
      <c r="W1227" s="34"/>
      <c r="X1227" s="34"/>
      <c r="Y1227" s="34"/>
      <c r="Z1227" s="34"/>
      <c r="AA1227" s="34"/>
      <c r="AB1227" s="34"/>
      <c r="AC1227" s="34"/>
      <c r="AD1227" s="34"/>
      <c r="AE1227" s="34"/>
      <c r="AR1227" s="216" t="s">
        <v>135</v>
      </c>
      <c r="AT1227" s="216" t="s">
        <v>131</v>
      </c>
      <c r="AU1227" s="216" t="s">
        <v>85</v>
      </c>
      <c r="AY1227" s="13" t="s">
        <v>130</v>
      </c>
      <c r="BE1227" s="217">
        <f>IF(N1227="základní",J1227,0)</f>
        <v>0</v>
      </c>
      <c r="BF1227" s="217">
        <f>IF(N1227="snížená",J1227,0)</f>
        <v>0</v>
      </c>
      <c r="BG1227" s="217">
        <f>IF(N1227="zákl. přenesená",J1227,0)</f>
        <v>0</v>
      </c>
      <c r="BH1227" s="217">
        <f>IF(N1227="sníž. přenesená",J1227,0)</f>
        <v>0</v>
      </c>
      <c r="BI1227" s="217">
        <f>IF(N1227="nulová",J1227,0)</f>
        <v>0</v>
      </c>
      <c r="BJ1227" s="13" t="s">
        <v>85</v>
      </c>
      <c r="BK1227" s="217">
        <f>ROUND(I1227*H1227,2)</f>
        <v>0</v>
      </c>
      <c r="BL1227" s="13" t="s">
        <v>136</v>
      </c>
      <c r="BM1227" s="216" t="s">
        <v>2558</v>
      </c>
    </row>
    <row r="1228" s="2" customFormat="1">
      <c r="A1228" s="34"/>
      <c r="B1228" s="35"/>
      <c r="C1228" s="36"/>
      <c r="D1228" s="218" t="s">
        <v>137</v>
      </c>
      <c r="E1228" s="36"/>
      <c r="F1228" s="219" t="s">
        <v>2559</v>
      </c>
      <c r="G1228" s="36"/>
      <c r="H1228" s="36"/>
      <c r="I1228" s="220"/>
      <c r="J1228" s="36"/>
      <c r="K1228" s="36"/>
      <c r="L1228" s="40"/>
      <c r="M1228" s="221"/>
      <c r="N1228" s="222"/>
      <c r="O1228" s="87"/>
      <c r="P1228" s="87"/>
      <c r="Q1228" s="87"/>
      <c r="R1228" s="87"/>
      <c r="S1228" s="87"/>
      <c r="T1228" s="88"/>
      <c r="U1228" s="34"/>
      <c r="V1228" s="34"/>
      <c r="W1228" s="34"/>
      <c r="X1228" s="34"/>
      <c r="Y1228" s="34"/>
      <c r="Z1228" s="34"/>
      <c r="AA1228" s="34"/>
      <c r="AB1228" s="34"/>
      <c r="AC1228" s="34"/>
      <c r="AD1228" s="34"/>
      <c r="AE1228" s="34"/>
      <c r="AT1228" s="13" t="s">
        <v>137</v>
      </c>
      <c r="AU1228" s="13" t="s">
        <v>85</v>
      </c>
    </row>
    <row r="1229" s="2" customFormat="1" ht="33" customHeight="1">
      <c r="A1229" s="34"/>
      <c r="B1229" s="35"/>
      <c r="C1229" s="203" t="s">
        <v>1305</v>
      </c>
      <c r="D1229" s="203" t="s">
        <v>131</v>
      </c>
      <c r="E1229" s="204" t="s">
        <v>2560</v>
      </c>
      <c r="F1229" s="205" t="s">
        <v>2561</v>
      </c>
      <c r="G1229" s="206" t="s">
        <v>134</v>
      </c>
      <c r="H1229" s="207">
        <v>2</v>
      </c>
      <c r="I1229" s="208"/>
      <c r="J1229" s="209">
        <f>ROUND(I1229*H1229,2)</f>
        <v>0</v>
      </c>
      <c r="K1229" s="210"/>
      <c r="L1229" s="211"/>
      <c r="M1229" s="212" t="s">
        <v>1</v>
      </c>
      <c r="N1229" s="213" t="s">
        <v>42</v>
      </c>
      <c r="O1229" s="87"/>
      <c r="P1229" s="214">
        <f>O1229*H1229</f>
        <v>0</v>
      </c>
      <c r="Q1229" s="214">
        <v>0</v>
      </c>
      <c r="R1229" s="214">
        <f>Q1229*H1229</f>
        <v>0</v>
      </c>
      <c r="S1229" s="214">
        <v>0</v>
      </c>
      <c r="T1229" s="215">
        <f>S1229*H1229</f>
        <v>0</v>
      </c>
      <c r="U1229" s="34"/>
      <c r="V1229" s="34"/>
      <c r="W1229" s="34"/>
      <c r="X1229" s="34"/>
      <c r="Y1229" s="34"/>
      <c r="Z1229" s="34"/>
      <c r="AA1229" s="34"/>
      <c r="AB1229" s="34"/>
      <c r="AC1229" s="34"/>
      <c r="AD1229" s="34"/>
      <c r="AE1229" s="34"/>
      <c r="AR1229" s="216" t="s">
        <v>135</v>
      </c>
      <c r="AT1229" s="216" t="s">
        <v>131</v>
      </c>
      <c r="AU1229" s="216" t="s">
        <v>85</v>
      </c>
      <c r="AY1229" s="13" t="s">
        <v>130</v>
      </c>
      <c r="BE1229" s="217">
        <f>IF(N1229="základní",J1229,0)</f>
        <v>0</v>
      </c>
      <c r="BF1229" s="217">
        <f>IF(N1229="snížená",J1229,0)</f>
        <v>0</v>
      </c>
      <c r="BG1229" s="217">
        <f>IF(N1229="zákl. přenesená",J1229,0)</f>
        <v>0</v>
      </c>
      <c r="BH1229" s="217">
        <f>IF(N1229="sníž. přenesená",J1229,0)</f>
        <v>0</v>
      </c>
      <c r="BI1229" s="217">
        <f>IF(N1229="nulová",J1229,0)</f>
        <v>0</v>
      </c>
      <c r="BJ1229" s="13" t="s">
        <v>85</v>
      </c>
      <c r="BK1229" s="217">
        <f>ROUND(I1229*H1229,2)</f>
        <v>0</v>
      </c>
      <c r="BL1229" s="13" t="s">
        <v>136</v>
      </c>
      <c r="BM1229" s="216" t="s">
        <v>2562</v>
      </c>
    </row>
    <row r="1230" s="2" customFormat="1">
      <c r="A1230" s="34"/>
      <c r="B1230" s="35"/>
      <c r="C1230" s="36"/>
      <c r="D1230" s="218" t="s">
        <v>137</v>
      </c>
      <c r="E1230" s="36"/>
      <c r="F1230" s="219" t="s">
        <v>2563</v>
      </c>
      <c r="G1230" s="36"/>
      <c r="H1230" s="36"/>
      <c r="I1230" s="220"/>
      <c r="J1230" s="36"/>
      <c r="K1230" s="36"/>
      <c r="L1230" s="40"/>
      <c r="M1230" s="221"/>
      <c r="N1230" s="222"/>
      <c r="O1230" s="87"/>
      <c r="P1230" s="87"/>
      <c r="Q1230" s="87"/>
      <c r="R1230" s="87"/>
      <c r="S1230" s="87"/>
      <c r="T1230" s="88"/>
      <c r="U1230" s="34"/>
      <c r="V1230" s="34"/>
      <c r="W1230" s="34"/>
      <c r="X1230" s="34"/>
      <c r="Y1230" s="34"/>
      <c r="Z1230" s="34"/>
      <c r="AA1230" s="34"/>
      <c r="AB1230" s="34"/>
      <c r="AC1230" s="34"/>
      <c r="AD1230" s="34"/>
      <c r="AE1230" s="34"/>
      <c r="AT1230" s="13" t="s">
        <v>137</v>
      </c>
      <c r="AU1230" s="13" t="s">
        <v>85</v>
      </c>
    </row>
    <row r="1231" s="2" customFormat="1" ht="33" customHeight="1">
      <c r="A1231" s="34"/>
      <c r="B1231" s="35"/>
      <c r="C1231" s="203" t="s">
        <v>2564</v>
      </c>
      <c r="D1231" s="203" t="s">
        <v>131</v>
      </c>
      <c r="E1231" s="204" t="s">
        <v>2565</v>
      </c>
      <c r="F1231" s="205" t="s">
        <v>2566</v>
      </c>
      <c r="G1231" s="206" t="s">
        <v>134</v>
      </c>
      <c r="H1231" s="207">
        <v>2</v>
      </c>
      <c r="I1231" s="208"/>
      <c r="J1231" s="209">
        <f>ROUND(I1231*H1231,2)</f>
        <v>0</v>
      </c>
      <c r="K1231" s="210"/>
      <c r="L1231" s="211"/>
      <c r="M1231" s="212" t="s">
        <v>1</v>
      </c>
      <c r="N1231" s="213" t="s">
        <v>42</v>
      </c>
      <c r="O1231" s="87"/>
      <c r="P1231" s="214">
        <f>O1231*H1231</f>
        <v>0</v>
      </c>
      <c r="Q1231" s="214">
        <v>0</v>
      </c>
      <c r="R1231" s="214">
        <f>Q1231*H1231</f>
        <v>0</v>
      </c>
      <c r="S1231" s="214">
        <v>0</v>
      </c>
      <c r="T1231" s="215">
        <f>S1231*H1231</f>
        <v>0</v>
      </c>
      <c r="U1231" s="34"/>
      <c r="V1231" s="34"/>
      <c r="W1231" s="34"/>
      <c r="X1231" s="34"/>
      <c r="Y1231" s="34"/>
      <c r="Z1231" s="34"/>
      <c r="AA1231" s="34"/>
      <c r="AB1231" s="34"/>
      <c r="AC1231" s="34"/>
      <c r="AD1231" s="34"/>
      <c r="AE1231" s="34"/>
      <c r="AR1231" s="216" t="s">
        <v>135</v>
      </c>
      <c r="AT1231" s="216" t="s">
        <v>131</v>
      </c>
      <c r="AU1231" s="216" t="s">
        <v>85</v>
      </c>
      <c r="AY1231" s="13" t="s">
        <v>130</v>
      </c>
      <c r="BE1231" s="217">
        <f>IF(N1231="základní",J1231,0)</f>
        <v>0</v>
      </c>
      <c r="BF1231" s="217">
        <f>IF(N1231="snížená",J1231,0)</f>
        <v>0</v>
      </c>
      <c r="BG1231" s="217">
        <f>IF(N1231="zákl. přenesená",J1231,0)</f>
        <v>0</v>
      </c>
      <c r="BH1231" s="217">
        <f>IF(N1231="sníž. přenesená",J1231,0)</f>
        <v>0</v>
      </c>
      <c r="BI1231" s="217">
        <f>IF(N1231="nulová",J1231,0)</f>
        <v>0</v>
      </c>
      <c r="BJ1231" s="13" t="s">
        <v>85</v>
      </c>
      <c r="BK1231" s="217">
        <f>ROUND(I1231*H1231,2)</f>
        <v>0</v>
      </c>
      <c r="BL1231" s="13" t="s">
        <v>136</v>
      </c>
      <c r="BM1231" s="216" t="s">
        <v>2567</v>
      </c>
    </row>
    <row r="1232" s="2" customFormat="1">
      <c r="A1232" s="34"/>
      <c r="B1232" s="35"/>
      <c r="C1232" s="36"/>
      <c r="D1232" s="218" t="s">
        <v>137</v>
      </c>
      <c r="E1232" s="36"/>
      <c r="F1232" s="219" t="s">
        <v>2568</v>
      </c>
      <c r="G1232" s="36"/>
      <c r="H1232" s="36"/>
      <c r="I1232" s="220"/>
      <c r="J1232" s="36"/>
      <c r="K1232" s="36"/>
      <c r="L1232" s="40"/>
      <c r="M1232" s="221"/>
      <c r="N1232" s="222"/>
      <c r="O1232" s="87"/>
      <c r="P1232" s="87"/>
      <c r="Q1232" s="87"/>
      <c r="R1232" s="87"/>
      <c r="S1232" s="87"/>
      <c r="T1232" s="88"/>
      <c r="U1232" s="34"/>
      <c r="V1232" s="34"/>
      <c r="W1232" s="34"/>
      <c r="X1232" s="34"/>
      <c r="Y1232" s="34"/>
      <c r="Z1232" s="34"/>
      <c r="AA1232" s="34"/>
      <c r="AB1232" s="34"/>
      <c r="AC1232" s="34"/>
      <c r="AD1232" s="34"/>
      <c r="AE1232" s="34"/>
      <c r="AT1232" s="13" t="s">
        <v>137</v>
      </c>
      <c r="AU1232" s="13" t="s">
        <v>85</v>
      </c>
    </row>
    <row r="1233" s="2" customFormat="1" ht="33" customHeight="1">
      <c r="A1233" s="34"/>
      <c r="B1233" s="35"/>
      <c r="C1233" s="203" t="s">
        <v>1310</v>
      </c>
      <c r="D1233" s="203" t="s">
        <v>131</v>
      </c>
      <c r="E1233" s="204" t="s">
        <v>2569</v>
      </c>
      <c r="F1233" s="205" t="s">
        <v>2570</v>
      </c>
      <c r="G1233" s="206" t="s">
        <v>134</v>
      </c>
      <c r="H1233" s="207">
        <v>2</v>
      </c>
      <c r="I1233" s="208"/>
      <c r="J1233" s="209">
        <f>ROUND(I1233*H1233,2)</f>
        <v>0</v>
      </c>
      <c r="K1233" s="210"/>
      <c r="L1233" s="211"/>
      <c r="M1233" s="212" t="s">
        <v>1</v>
      </c>
      <c r="N1233" s="213" t="s">
        <v>42</v>
      </c>
      <c r="O1233" s="87"/>
      <c r="P1233" s="214">
        <f>O1233*H1233</f>
        <v>0</v>
      </c>
      <c r="Q1233" s="214">
        <v>0</v>
      </c>
      <c r="R1233" s="214">
        <f>Q1233*H1233</f>
        <v>0</v>
      </c>
      <c r="S1233" s="214">
        <v>0</v>
      </c>
      <c r="T1233" s="215">
        <f>S1233*H1233</f>
        <v>0</v>
      </c>
      <c r="U1233" s="34"/>
      <c r="V1233" s="34"/>
      <c r="W1233" s="34"/>
      <c r="X1233" s="34"/>
      <c r="Y1233" s="34"/>
      <c r="Z1233" s="34"/>
      <c r="AA1233" s="34"/>
      <c r="AB1233" s="34"/>
      <c r="AC1233" s="34"/>
      <c r="AD1233" s="34"/>
      <c r="AE1233" s="34"/>
      <c r="AR1233" s="216" t="s">
        <v>135</v>
      </c>
      <c r="AT1233" s="216" t="s">
        <v>131</v>
      </c>
      <c r="AU1233" s="216" t="s">
        <v>85</v>
      </c>
      <c r="AY1233" s="13" t="s">
        <v>130</v>
      </c>
      <c r="BE1233" s="217">
        <f>IF(N1233="základní",J1233,0)</f>
        <v>0</v>
      </c>
      <c r="BF1233" s="217">
        <f>IF(N1233="snížená",J1233,0)</f>
        <v>0</v>
      </c>
      <c r="BG1233" s="217">
        <f>IF(N1233="zákl. přenesená",J1233,0)</f>
        <v>0</v>
      </c>
      <c r="BH1233" s="217">
        <f>IF(N1233="sníž. přenesená",J1233,0)</f>
        <v>0</v>
      </c>
      <c r="BI1233" s="217">
        <f>IF(N1233="nulová",J1233,0)</f>
        <v>0</v>
      </c>
      <c r="BJ1233" s="13" t="s">
        <v>85</v>
      </c>
      <c r="BK1233" s="217">
        <f>ROUND(I1233*H1233,2)</f>
        <v>0</v>
      </c>
      <c r="BL1233" s="13" t="s">
        <v>136</v>
      </c>
      <c r="BM1233" s="216" t="s">
        <v>2571</v>
      </c>
    </row>
    <row r="1234" s="2" customFormat="1">
      <c r="A1234" s="34"/>
      <c r="B1234" s="35"/>
      <c r="C1234" s="36"/>
      <c r="D1234" s="218" t="s">
        <v>137</v>
      </c>
      <c r="E1234" s="36"/>
      <c r="F1234" s="219" t="s">
        <v>2568</v>
      </c>
      <c r="G1234" s="36"/>
      <c r="H1234" s="36"/>
      <c r="I1234" s="220"/>
      <c r="J1234" s="36"/>
      <c r="K1234" s="36"/>
      <c r="L1234" s="40"/>
      <c r="M1234" s="221"/>
      <c r="N1234" s="222"/>
      <c r="O1234" s="87"/>
      <c r="P1234" s="87"/>
      <c r="Q1234" s="87"/>
      <c r="R1234" s="87"/>
      <c r="S1234" s="87"/>
      <c r="T1234" s="88"/>
      <c r="U1234" s="34"/>
      <c r="V1234" s="34"/>
      <c r="W1234" s="34"/>
      <c r="X1234" s="34"/>
      <c r="Y1234" s="34"/>
      <c r="Z1234" s="34"/>
      <c r="AA1234" s="34"/>
      <c r="AB1234" s="34"/>
      <c r="AC1234" s="34"/>
      <c r="AD1234" s="34"/>
      <c r="AE1234" s="34"/>
      <c r="AT1234" s="13" t="s">
        <v>137</v>
      </c>
      <c r="AU1234" s="13" t="s">
        <v>85</v>
      </c>
    </row>
    <row r="1235" s="2" customFormat="1" ht="33" customHeight="1">
      <c r="A1235" s="34"/>
      <c r="B1235" s="35"/>
      <c r="C1235" s="203" t="s">
        <v>2572</v>
      </c>
      <c r="D1235" s="203" t="s">
        <v>131</v>
      </c>
      <c r="E1235" s="204" t="s">
        <v>2573</v>
      </c>
      <c r="F1235" s="205" t="s">
        <v>2574</v>
      </c>
      <c r="G1235" s="206" t="s">
        <v>134</v>
      </c>
      <c r="H1235" s="207">
        <v>2</v>
      </c>
      <c r="I1235" s="208"/>
      <c r="J1235" s="209">
        <f>ROUND(I1235*H1235,2)</f>
        <v>0</v>
      </c>
      <c r="K1235" s="210"/>
      <c r="L1235" s="211"/>
      <c r="M1235" s="212" t="s">
        <v>1</v>
      </c>
      <c r="N1235" s="213" t="s">
        <v>42</v>
      </c>
      <c r="O1235" s="87"/>
      <c r="P1235" s="214">
        <f>O1235*H1235</f>
        <v>0</v>
      </c>
      <c r="Q1235" s="214">
        <v>0</v>
      </c>
      <c r="R1235" s="214">
        <f>Q1235*H1235</f>
        <v>0</v>
      </c>
      <c r="S1235" s="214">
        <v>0</v>
      </c>
      <c r="T1235" s="215">
        <f>S1235*H1235</f>
        <v>0</v>
      </c>
      <c r="U1235" s="34"/>
      <c r="V1235" s="34"/>
      <c r="W1235" s="34"/>
      <c r="X1235" s="34"/>
      <c r="Y1235" s="34"/>
      <c r="Z1235" s="34"/>
      <c r="AA1235" s="34"/>
      <c r="AB1235" s="34"/>
      <c r="AC1235" s="34"/>
      <c r="AD1235" s="34"/>
      <c r="AE1235" s="34"/>
      <c r="AR1235" s="216" t="s">
        <v>135</v>
      </c>
      <c r="AT1235" s="216" t="s">
        <v>131</v>
      </c>
      <c r="AU1235" s="216" t="s">
        <v>85</v>
      </c>
      <c r="AY1235" s="13" t="s">
        <v>130</v>
      </c>
      <c r="BE1235" s="217">
        <f>IF(N1235="základní",J1235,0)</f>
        <v>0</v>
      </c>
      <c r="BF1235" s="217">
        <f>IF(N1235="snížená",J1235,0)</f>
        <v>0</v>
      </c>
      <c r="BG1235" s="217">
        <f>IF(N1235="zákl. přenesená",J1235,0)</f>
        <v>0</v>
      </c>
      <c r="BH1235" s="217">
        <f>IF(N1235="sníž. přenesená",J1235,0)</f>
        <v>0</v>
      </c>
      <c r="BI1235" s="217">
        <f>IF(N1235="nulová",J1235,0)</f>
        <v>0</v>
      </c>
      <c r="BJ1235" s="13" t="s">
        <v>85</v>
      </c>
      <c r="BK1235" s="217">
        <f>ROUND(I1235*H1235,2)</f>
        <v>0</v>
      </c>
      <c r="BL1235" s="13" t="s">
        <v>136</v>
      </c>
      <c r="BM1235" s="216" t="s">
        <v>2575</v>
      </c>
    </row>
    <row r="1236" s="2" customFormat="1">
      <c r="A1236" s="34"/>
      <c r="B1236" s="35"/>
      <c r="C1236" s="36"/>
      <c r="D1236" s="218" t="s">
        <v>137</v>
      </c>
      <c r="E1236" s="36"/>
      <c r="F1236" s="219" t="s">
        <v>2576</v>
      </c>
      <c r="G1236" s="36"/>
      <c r="H1236" s="36"/>
      <c r="I1236" s="220"/>
      <c r="J1236" s="36"/>
      <c r="K1236" s="36"/>
      <c r="L1236" s="40"/>
      <c r="M1236" s="221"/>
      <c r="N1236" s="222"/>
      <c r="O1236" s="87"/>
      <c r="P1236" s="87"/>
      <c r="Q1236" s="87"/>
      <c r="R1236" s="87"/>
      <c r="S1236" s="87"/>
      <c r="T1236" s="88"/>
      <c r="U1236" s="34"/>
      <c r="V1236" s="34"/>
      <c r="W1236" s="34"/>
      <c r="X1236" s="34"/>
      <c r="Y1236" s="34"/>
      <c r="Z1236" s="34"/>
      <c r="AA1236" s="34"/>
      <c r="AB1236" s="34"/>
      <c r="AC1236" s="34"/>
      <c r="AD1236" s="34"/>
      <c r="AE1236" s="34"/>
      <c r="AT1236" s="13" t="s">
        <v>137</v>
      </c>
      <c r="AU1236" s="13" t="s">
        <v>85</v>
      </c>
    </row>
    <row r="1237" s="2" customFormat="1" ht="33" customHeight="1">
      <c r="A1237" s="34"/>
      <c r="B1237" s="35"/>
      <c r="C1237" s="203" t="s">
        <v>1314</v>
      </c>
      <c r="D1237" s="203" t="s">
        <v>131</v>
      </c>
      <c r="E1237" s="204" t="s">
        <v>2577</v>
      </c>
      <c r="F1237" s="205" t="s">
        <v>2578</v>
      </c>
      <c r="G1237" s="206" t="s">
        <v>134</v>
      </c>
      <c r="H1237" s="207">
        <v>2</v>
      </c>
      <c r="I1237" s="208"/>
      <c r="J1237" s="209">
        <f>ROUND(I1237*H1237,2)</f>
        <v>0</v>
      </c>
      <c r="K1237" s="210"/>
      <c r="L1237" s="211"/>
      <c r="M1237" s="212" t="s">
        <v>1</v>
      </c>
      <c r="N1237" s="213" t="s">
        <v>42</v>
      </c>
      <c r="O1237" s="87"/>
      <c r="P1237" s="214">
        <f>O1237*H1237</f>
        <v>0</v>
      </c>
      <c r="Q1237" s="214">
        <v>0</v>
      </c>
      <c r="R1237" s="214">
        <f>Q1237*H1237</f>
        <v>0</v>
      </c>
      <c r="S1237" s="214">
        <v>0</v>
      </c>
      <c r="T1237" s="215">
        <f>S1237*H1237</f>
        <v>0</v>
      </c>
      <c r="U1237" s="34"/>
      <c r="V1237" s="34"/>
      <c r="W1237" s="34"/>
      <c r="X1237" s="34"/>
      <c r="Y1237" s="34"/>
      <c r="Z1237" s="34"/>
      <c r="AA1237" s="34"/>
      <c r="AB1237" s="34"/>
      <c r="AC1237" s="34"/>
      <c r="AD1237" s="34"/>
      <c r="AE1237" s="34"/>
      <c r="AR1237" s="216" t="s">
        <v>135</v>
      </c>
      <c r="AT1237" s="216" t="s">
        <v>131</v>
      </c>
      <c r="AU1237" s="216" t="s">
        <v>85</v>
      </c>
      <c r="AY1237" s="13" t="s">
        <v>130</v>
      </c>
      <c r="BE1237" s="217">
        <f>IF(N1237="základní",J1237,0)</f>
        <v>0</v>
      </c>
      <c r="BF1237" s="217">
        <f>IF(N1237="snížená",J1237,0)</f>
        <v>0</v>
      </c>
      <c r="BG1237" s="217">
        <f>IF(N1237="zákl. přenesená",J1237,0)</f>
        <v>0</v>
      </c>
      <c r="BH1237" s="217">
        <f>IF(N1237="sníž. přenesená",J1237,0)</f>
        <v>0</v>
      </c>
      <c r="BI1237" s="217">
        <f>IF(N1237="nulová",J1237,0)</f>
        <v>0</v>
      </c>
      <c r="BJ1237" s="13" t="s">
        <v>85</v>
      </c>
      <c r="BK1237" s="217">
        <f>ROUND(I1237*H1237,2)</f>
        <v>0</v>
      </c>
      <c r="BL1237" s="13" t="s">
        <v>136</v>
      </c>
      <c r="BM1237" s="216" t="s">
        <v>2579</v>
      </c>
    </row>
    <row r="1238" s="2" customFormat="1">
      <c r="A1238" s="34"/>
      <c r="B1238" s="35"/>
      <c r="C1238" s="36"/>
      <c r="D1238" s="218" t="s">
        <v>137</v>
      </c>
      <c r="E1238" s="36"/>
      <c r="F1238" s="219" t="s">
        <v>2576</v>
      </c>
      <c r="G1238" s="36"/>
      <c r="H1238" s="36"/>
      <c r="I1238" s="220"/>
      <c r="J1238" s="36"/>
      <c r="K1238" s="36"/>
      <c r="L1238" s="40"/>
      <c r="M1238" s="221"/>
      <c r="N1238" s="222"/>
      <c r="O1238" s="87"/>
      <c r="P1238" s="87"/>
      <c r="Q1238" s="87"/>
      <c r="R1238" s="87"/>
      <c r="S1238" s="87"/>
      <c r="T1238" s="88"/>
      <c r="U1238" s="34"/>
      <c r="V1238" s="34"/>
      <c r="W1238" s="34"/>
      <c r="X1238" s="34"/>
      <c r="Y1238" s="34"/>
      <c r="Z1238" s="34"/>
      <c r="AA1238" s="34"/>
      <c r="AB1238" s="34"/>
      <c r="AC1238" s="34"/>
      <c r="AD1238" s="34"/>
      <c r="AE1238" s="34"/>
      <c r="AT1238" s="13" t="s">
        <v>137</v>
      </c>
      <c r="AU1238" s="13" t="s">
        <v>85</v>
      </c>
    </row>
    <row r="1239" s="2" customFormat="1" ht="24.15" customHeight="1">
      <c r="A1239" s="34"/>
      <c r="B1239" s="35"/>
      <c r="C1239" s="203" t="s">
        <v>2580</v>
      </c>
      <c r="D1239" s="203" t="s">
        <v>131</v>
      </c>
      <c r="E1239" s="204" t="s">
        <v>2581</v>
      </c>
      <c r="F1239" s="205" t="s">
        <v>2582</v>
      </c>
      <c r="G1239" s="206" t="s">
        <v>134</v>
      </c>
      <c r="H1239" s="207">
        <v>1</v>
      </c>
      <c r="I1239" s="208"/>
      <c r="J1239" s="209">
        <f>ROUND(I1239*H1239,2)</f>
        <v>0</v>
      </c>
      <c r="K1239" s="210"/>
      <c r="L1239" s="211"/>
      <c r="M1239" s="212" t="s">
        <v>1</v>
      </c>
      <c r="N1239" s="213" t="s">
        <v>42</v>
      </c>
      <c r="O1239" s="87"/>
      <c r="P1239" s="214">
        <f>O1239*H1239</f>
        <v>0</v>
      </c>
      <c r="Q1239" s="214">
        <v>0</v>
      </c>
      <c r="R1239" s="214">
        <f>Q1239*H1239</f>
        <v>0</v>
      </c>
      <c r="S1239" s="214">
        <v>0</v>
      </c>
      <c r="T1239" s="215">
        <f>S1239*H1239</f>
        <v>0</v>
      </c>
      <c r="U1239" s="34"/>
      <c r="V1239" s="34"/>
      <c r="W1239" s="34"/>
      <c r="X1239" s="34"/>
      <c r="Y1239" s="34"/>
      <c r="Z1239" s="34"/>
      <c r="AA1239" s="34"/>
      <c r="AB1239" s="34"/>
      <c r="AC1239" s="34"/>
      <c r="AD1239" s="34"/>
      <c r="AE1239" s="34"/>
      <c r="AR1239" s="216" t="s">
        <v>135</v>
      </c>
      <c r="AT1239" s="216" t="s">
        <v>131</v>
      </c>
      <c r="AU1239" s="216" t="s">
        <v>85</v>
      </c>
      <c r="AY1239" s="13" t="s">
        <v>130</v>
      </c>
      <c r="BE1239" s="217">
        <f>IF(N1239="základní",J1239,0)</f>
        <v>0</v>
      </c>
      <c r="BF1239" s="217">
        <f>IF(N1239="snížená",J1239,0)</f>
        <v>0</v>
      </c>
      <c r="BG1239" s="217">
        <f>IF(N1239="zákl. přenesená",J1239,0)</f>
        <v>0</v>
      </c>
      <c r="BH1239" s="217">
        <f>IF(N1239="sníž. přenesená",J1239,0)</f>
        <v>0</v>
      </c>
      <c r="BI1239" s="217">
        <f>IF(N1239="nulová",J1239,0)</f>
        <v>0</v>
      </c>
      <c r="BJ1239" s="13" t="s">
        <v>85</v>
      </c>
      <c r="BK1239" s="217">
        <f>ROUND(I1239*H1239,2)</f>
        <v>0</v>
      </c>
      <c r="BL1239" s="13" t="s">
        <v>136</v>
      </c>
      <c r="BM1239" s="216" t="s">
        <v>2583</v>
      </c>
    </row>
    <row r="1240" s="2" customFormat="1">
      <c r="A1240" s="34"/>
      <c r="B1240" s="35"/>
      <c r="C1240" s="36"/>
      <c r="D1240" s="218" t="s">
        <v>137</v>
      </c>
      <c r="E1240" s="36"/>
      <c r="F1240" s="219" t="s">
        <v>2584</v>
      </c>
      <c r="G1240" s="36"/>
      <c r="H1240" s="36"/>
      <c r="I1240" s="220"/>
      <c r="J1240" s="36"/>
      <c r="K1240" s="36"/>
      <c r="L1240" s="40"/>
      <c r="M1240" s="221"/>
      <c r="N1240" s="222"/>
      <c r="O1240" s="87"/>
      <c r="P1240" s="87"/>
      <c r="Q1240" s="87"/>
      <c r="R1240" s="87"/>
      <c r="S1240" s="87"/>
      <c r="T1240" s="88"/>
      <c r="U1240" s="34"/>
      <c r="V1240" s="34"/>
      <c r="W1240" s="34"/>
      <c r="X1240" s="34"/>
      <c r="Y1240" s="34"/>
      <c r="Z1240" s="34"/>
      <c r="AA1240" s="34"/>
      <c r="AB1240" s="34"/>
      <c r="AC1240" s="34"/>
      <c r="AD1240" s="34"/>
      <c r="AE1240" s="34"/>
      <c r="AT1240" s="13" t="s">
        <v>137</v>
      </c>
      <c r="AU1240" s="13" t="s">
        <v>85</v>
      </c>
    </row>
    <row r="1241" s="2" customFormat="1" ht="24.15" customHeight="1">
      <c r="A1241" s="34"/>
      <c r="B1241" s="35"/>
      <c r="C1241" s="203" t="s">
        <v>1319</v>
      </c>
      <c r="D1241" s="203" t="s">
        <v>131</v>
      </c>
      <c r="E1241" s="204" t="s">
        <v>2585</v>
      </c>
      <c r="F1241" s="205" t="s">
        <v>2586</v>
      </c>
      <c r="G1241" s="206" t="s">
        <v>134</v>
      </c>
      <c r="H1241" s="207">
        <v>3</v>
      </c>
      <c r="I1241" s="208"/>
      <c r="J1241" s="209">
        <f>ROUND(I1241*H1241,2)</f>
        <v>0</v>
      </c>
      <c r="K1241" s="210"/>
      <c r="L1241" s="211"/>
      <c r="M1241" s="212" t="s">
        <v>1</v>
      </c>
      <c r="N1241" s="213" t="s">
        <v>42</v>
      </c>
      <c r="O1241" s="87"/>
      <c r="P1241" s="214">
        <f>O1241*H1241</f>
        <v>0</v>
      </c>
      <c r="Q1241" s="214">
        <v>0</v>
      </c>
      <c r="R1241" s="214">
        <f>Q1241*H1241</f>
        <v>0</v>
      </c>
      <c r="S1241" s="214">
        <v>0</v>
      </c>
      <c r="T1241" s="215">
        <f>S1241*H1241</f>
        <v>0</v>
      </c>
      <c r="U1241" s="34"/>
      <c r="V1241" s="34"/>
      <c r="W1241" s="34"/>
      <c r="X1241" s="34"/>
      <c r="Y1241" s="34"/>
      <c r="Z1241" s="34"/>
      <c r="AA1241" s="34"/>
      <c r="AB1241" s="34"/>
      <c r="AC1241" s="34"/>
      <c r="AD1241" s="34"/>
      <c r="AE1241" s="34"/>
      <c r="AR1241" s="216" t="s">
        <v>135</v>
      </c>
      <c r="AT1241" s="216" t="s">
        <v>131</v>
      </c>
      <c r="AU1241" s="216" t="s">
        <v>85</v>
      </c>
      <c r="AY1241" s="13" t="s">
        <v>130</v>
      </c>
      <c r="BE1241" s="217">
        <f>IF(N1241="základní",J1241,0)</f>
        <v>0</v>
      </c>
      <c r="BF1241" s="217">
        <f>IF(N1241="snížená",J1241,0)</f>
        <v>0</v>
      </c>
      <c r="BG1241" s="217">
        <f>IF(N1241="zákl. přenesená",J1241,0)</f>
        <v>0</v>
      </c>
      <c r="BH1241" s="217">
        <f>IF(N1241="sníž. přenesená",J1241,0)</f>
        <v>0</v>
      </c>
      <c r="BI1241" s="217">
        <f>IF(N1241="nulová",J1241,0)</f>
        <v>0</v>
      </c>
      <c r="BJ1241" s="13" t="s">
        <v>85</v>
      </c>
      <c r="BK1241" s="217">
        <f>ROUND(I1241*H1241,2)</f>
        <v>0</v>
      </c>
      <c r="BL1241" s="13" t="s">
        <v>136</v>
      </c>
      <c r="BM1241" s="216" t="s">
        <v>2587</v>
      </c>
    </row>
    <row r="1242" s="2" customFormat="1">
      <c r="A1242" s="34"/>
      <c r="B1242" s="35"/>
      <c r="C1242" s="36"/>
      <c r="D1242" s="218" t="s">
        <v>137</v>
      </c>
      <c r="E1242" s="36"/>
      <c r="F1242" s="219" t="s">
        <v>2588</v>
      </c>
      <c r="G1242" s="36"/>
      <c r="H1242" s="36"/>
      <c r="I1242" s="220"/>
      <c r="J1242" s="36"/>
      <c r="K1242" s="36"/>
      <c r="L1242" s="40"/>
      <c r="M1242" s="221"/>
      <c r="N1242" s="222"/>
      <c r="O1242" s="87"/>
      <c r="P1242" s="87"/>
      <c r="Q1242" s="87"/>
      <c r="R1242" s="87"/>
      <c r="S1242" s="87"/>
      <c r="T1242" s="88"/>
      <c r="U1242" s="34"/>
      <c r="V1242" s="34"/>
      <c r="W1242" s="34"/>
      <c r="X1242" s="34"/>
      <c r="Y1242" s="34"/>
      <c r="Z1242" s="34"/>
      <c r="AA1242" s="34"/>
      <c r="AB1242" s="34"/>
      <c r="AC1242" s="34"/>
      <c r="AD1242" s="34"/>
      <c r="AE1242" s="34"/>
      <c r="AT1242" s="13" t="s">
        <v>137</v>
      </c>
      <c r="AU1242" s="13" t="s">
        <v>85</v>
      </c>
    </row>
    <row r="1243" s="2" customFormat="1" ht="24.15" customHeight="1">
      <c r="A1243" s="34"/>
      <c r="B1243" s="35"/>
      <c r="C1243" s="203" t="s">
        <v>2589</v>
      </c>
      <c r="D1243" s="203" t="s">
        <v>131</v>
      </c>
      <c r="E1243" s="204" t="s">
        <v>2590</v>
      </c>
      <c r="F1243" s="205" t="s">
        <v>2591</v>
      </c>
      <c r="G1243" s="206" t="s">
        <v>134</v>
      </c>
      <c r="H1243" s="207">
        <v>2</v>
      </c>
      <c r="I1243" s="208"/>
      <c r="J1243" s="209">
        <f>ROUND(I1243*H1243,2)</f>
        <v>0</v>
      </c>
      <c r="K1243" s="210"/>
      <c r="L1243" s="211"/>
      <c r="M1243" s="212" t="s">
        <v>1</v>
      </c>
      <c r="N1243" s="213" t="s">
        <v>42</v>
      </c>
      <c r="O1243" s="87"/>
      <c r="P1243" s="214">
        <f>O1243*H1243</f>
        <v>0</v>
      </c>
      <c r="Q1243" s="214">
        <v>0</v>
      </c>
      <c r="R1243" s="214">
        <f>Q1243*H1243</f>
        <v>0</v>
      </c>
      <c r="S1243" s="214">
        <v>0</v>
      </c>
      <c r="T1243" s="215">
        <f>S1243*H1243</f>
        <v>0</v>
      </c>
      <c r="U1243" s="34"/>
      <c r="V1243" s="34"/>
      <c r="W1243" s="34"/>
      <c r="X1243" s="34"/>
      <c r="Y1243" s="34"/>
      <c r="Z1243" s="34"/>
      <c r="AA1243" s="34"/>
      <c r="AB1243" s="34"/>
      <c r="AC1243" s="34"/>
      <c r="AD1243" s="34"/>
      <c r="AE1243" s="34"/>
      <c r="AR1243" s="216" t="s">
        <v>135</v>
      </c>
      <c r="AT1243" s="216" t="s">
        <v>131</v>
      </c>
      <c r="AU1243" s="216" t="s">
        <v>85</v>
      </c>
      <c r="AY1243" s="13" t="s">
        <v>130</v>
      </c>
      <c r="BE1243" s="217">
        <f>IF(N1243="základní",J1243,0)</f>
        <v>0</v>
      </c>
      <c r="BF1243" s="217">
        <f>IF(N1243="snížená",J1243,0)</f>
        <v>0</v>
      </c>
      <c r="BG1243" s="217">
        <f>IF(N1243="zákl. přenesená",J1243,0)</f>
        <v>0</v>
      </c>
      <c r="BH1243" s="217">
        <f>IF(N1243="sníž. přenesená",J1243,0)</f>
        <v>0</v>
      </c>
      <c r="BI1243" s="217">
        <f>IF(N1243="nulová",J1243,0)</f>
        <v>0</v>
      </c>
      <c r="BJ1243" s="13" t="s">
        <v>85</v>
      </c>
      <c r="BK1243" s="217">
        <f>ROUND(I1243*H1243,2)</f>
        <v>0</v>
      </c>
      <c r="BL1243" s="13" t="s">
        <v>136</v>
      </c>
      <c r="BM1243" s="216" t="s">
        <v>2592</v>
      </c>
    </row>
    <row r="1244" s="2" customFormat="1">
      <c r="A1244" s="34"/>
      <c r="B1244" s="35"/>
      <c r="C1244" s="36"/>
      <c r="D1244" s="218" t="s">
        <v>137</v>
      </c>
      <c r="E1244" s="36"/>
      <c r="F1244" s="219" t="s">
        <v>2593</v>
      </c>
      <c r="G1244" s="36"/>
      <c r="H1244" s="36"/>
      <c r="I1244" s="220"/>
      <c r="J1244" s="36"/>
      <c r="K1244" s="36"/>
      <c r="L1244" s="40"/>
      <c r="M1244" s="221"/>
      <c r="N1244" s="222"/>
      <c r="O1244" s="87"/>
      <c r="P1244" s="87"/>
      <c r="Q1244" s="87"/>
      <c r="R1244" s="87"/>
      <c r="S1244" s="87"/>
      <c r="T1244" s="88"/>
      <c r="U1244" s="34"/>
      <c r="V1244" s="34"/>
      <c r="W1244" s="34"/>
      <c r="X1244" s="34"/>
      <c r="Y1244" s="34"/>
      <c r="Z1244" s="34"/>
      <c r="AA1244" s="34"/>
      <c r="AB1244" s="34"/>
      <c r="AC1244" s="34"/>
      <c r="AD1244" s="34"/>
      <c r="AE1244" s="34"/>
      <c r="AT1244" s="13" t="s">
        <v>137</v>
      </c>
      <c r="AU1244" s="13" t="s">
        <v>85</v>
      </c>
    </row>
    <row r="1245" s="2" customFormat="1" ht="24.15" customHeight="1">
      <c r="A1245" s="34"/>
      <c r="B1245" s="35"/>
      <c r="C1245" s="203" t="s">
        <v>1323</v>
      </c>
      <c r="D1245" s="203" t="s">
        <v>131</v>
      </c>
      <c r="E1245" s="204" t="s">
        <v>2594</v>
      </c>
      <c r="F1245" s="205" t="s">
        <v>2595</v>
      </c>
      <c r="G1245" s="206" t="s">
        <v>134</v>
      </c>
      <c r="H1245" s="207">
        <v>1</v>
      </c>
      <c r="I1245" s="208"/>
      <c r="J1245" s="209">
        <f>ROUND(I1245*H1245,2)</f>
        <v>0</v>
      </c>
      <c r="K1245" s="210"/>
      <c r="L1245" s="211"/>
      <c r="M1245" s="212" t="s">
        <v>1</v>
      </c>
      <c r="N1245" s="213" t="s">
        <v>42</v>
      </c>
      <c r="O1245" s="87"/>
      <c r="P1245" s="214">
        <f>O1245*H1245</f>
        <v>0</v>
      </c>
      <c r="Q1245" s="214">
        <v>0</v>
      </c>
      <c r="R1245" s="214">
        <f>Q1245*H1245</f>
        <v>0</v>
      </c>
      <c r="S1245" s="214">
        <v>0</v>
      </c>
      <c r="T1245" s="215">
        <f>S1245*H1245</f>
        <v>0</v>
      </c>
      <c r="U1245" s="34"/>
      <c r="V1245" s="34"/>
      <c r="W1245" s="34"/>
      <c r="X1245" s="34"/>
      <c r="Y1245" s="34"/>
      <c r="Z1245" s="34"/>
      <c r="AA1245" s="34"/>
      <c r="AB1245" s="34"/>
      <c r="AC1245" s="34"/>
      <c r="AD1245" s="34"/>
      <c r="AE1245" s="34"/>
      <c r="AR1245" s="216" t="s">
        <v>135</v>
      </c>
      <c r="AT1245" s="216" t="s">
        <v>131</v>
      </c>
      <c r="AU1245" s="216" t="s">
        <v>85</v>
      </c>
      <c r="AY1245" s="13" t="s">
        <v>130</v>
      </c>
      <c r="BE1245" s="217">
        <f>IF(N1245="základní",J1245,0)</f>
        <v>0</v>
      </c>
      <c r="BF1245" s="217">
        <f>IF(N1245="snížená",J1245,0)</f>
        <v>0</v>
      </c>
      <c r="BG1245" s="217">
        <f>IF(N1245="zákl. přenesená",J1245,0)</f>
        <v>0</v>
      </c>
      <c r="BH1245" s="217">
        <f>IF(N1245="sníž. přenesená",J1245,0)</f>
        <v>0</v>
      </c>
      <c r="BI1245" s="217">
        <f>IF(N1245="nulová",J1245,0)</f>
        <v>0</v>
      </c>
      <c r="BJ1245" s="13" t="s">
        <v>85</v>
      </c>
      <c r="BK1245" s="217">
        <f>ROUND(I1245*H1245,2)</f>
        <v>0</v>
      </c>
      <c r="BL1245" s="13" t="s">
        <v>136</v>
      </c>
      <c r="BM1245" s="216" t="s">
        <v>2596</v>
      </c>
    </row>
    <row r="1246" s="2" customFormat="1">
      <c r="A1246" s="34"/>
      <c r="B1246" s="35"/>
      <c r="C1246" s="36"/>
      <c r="D1246" s="218" t="s">
        <v>137</v>
      </c>
      <c r="E1246" s="36"/>
      <c r="F1246" s="219" t="s">
        <v>2597</v>
      </c>
      <c r="G1246" s="36"/>
      <c r="H1246" s="36"/>
      <c r="I1246" s="220"/>
      <c r="J1246" s="36"/>
      <c r="K1246" s="36"/>
      <c r="L1246" s="40"/>
      <c r="M1246" s="221"/>
      <c r="N1246" s="222"/>
      <c r="O1246" s="87"/>
      <c r="P1246" s="87"/>
      <c r="Q1246" s="87"/>
      <c r="R1246" s="87"/>
      <c r="S1246" s="87"/>
      <c r="T1246" s="88"/>
      <c r="U1246" s="34"/>
      <c r="V1246" s="34"/>
      <c r="W1246" s="34"/>
      <c r="X1246" s="34"/>
      <c r="Y1246" s="34"/>
      <c r="Z1246" s="34"/>
      <c r="AA1246" s="34"/>
      <c r="AB1246" s="34"/>
      <c r="AC1246" s="34"/>
      <c r="AD1246" s="34"/>
      <c r="AE1246" s="34"/>
      <c r="AT1246" s="13" t="s">
        <v>137</v>
      </c>
      <c r="AU1246" s="13" t="s">
        <v>85</v>
      </c>
    </row>
    <row r="1247" s="2" customFormat="1" ht="33" customHeight="1">
      <c r="A1247" s="34"/>
      <c r="B1247" s="35"/>
      <c r="C1247" s="203" t="s">
        <v>2598</v>
      </c>
      <c r="D1247" s="203" t="s">
        <v>131</v>
      </c>
      <c r="E1247" s="204" t="s">
        <v>2599</v>
      </c>
      <c r="F1247" s="205" t="s">
        <v>2600</v>
      </c>
      <c r="G1247" s="206" t="s">
        <v>134</v>
      </c>
      <c r="H1247" s="207">
        <v>1</v>
      </c>
      <c r="I1247" s="208"/>
      <c r="J1247" s="209">
        <f>ROUND(I1247*H1247,2)</f>
        <v>0</v>
      </c>
      <c r="K1247" s="210"/>
      <c r="L1247" s="211"/>
      <c r="M1247" s="212" t="s">
        <v>1</v>
      </c>
      <c r="N1247" s="213" t="s">
        <v>42</v>
      </c>
      <c r="O1247" s="87"/>
      <c r="P1247" s="214">
        <f>O1247*H1247</f>
        <v>0</v>
      </c>
      <c r="Q1247" s="214">
        <v>0</v>
      </c>
      <c r="R1247" s="214">
        <f>Q1247*H1247</f>
        <v>0</v>
      </c>
      <c r="S1247" s="214">
        <v>0</v>
      </c>
      <c r="T1247" s="215">
        <f>S1247*H1247</f>
        <v>0</v>
      </c>
      <c r="U1247" s="34"/>
      <c r="V1247" s="34"/>
      <c r="W1247" s="34"/>
      <c r="X1247" s="34"/>
      <c r="Y1247" s="34"/>
      <c r="Z1247" s="34"/>
      <c r="AA1247" s="34"/>
      <c r="AB1247" s="34"/>
      <c r="AC1247" s="34"/>
      <c r="AD1247" s="34"/>
      <c r="AE1247" s="34"/>
      <c r="AR1247" s="216" t="s">
        <v>135</v>
      </c>
      <c r="AT1247" s="216" t="s">
        <v>131</v>
      </c>
      <c r="AU1247" s="216" t="s">
        <v>85</v>
      </c>
      <c r="AY1247" s="13" t="s">
        <v>130</v>
      </c>
      <c r="BE1247" s="217">
        <f>IF(N1247="základní",J1247,0)</f>
        <v>0</v>
      </c>
      <c r="BF1247" s="217">
        <f>IF(N1247="snížená",J1247,0)</f>
        <v>0</v>
      </c>
      <c r="BG1247" s="217">
        <f>IF(N1247="zákl. přenesená",J1247,0)</f>
        <v>0</v>
      </c>
      <c r="BH1247" s="217">
        <f>IF(N1247="sníž. přenesená",J1247,0)</f>
        <v>0</v>
      </c>
      <c r="BI1247" s="217">
        <f>IF(N1247="nulová",J1247,0)</f>
        <v>0</v>
      </c>
      <c r="BJ1247" s="13" t="s">
        <v>85</v>
      </c>
      <c r="BK1247" s="217">
        <f>ROUND(I1247*H1247,2)</f>
        <v>0</v>
      </c>
      <c r="BL1247" s="13" t="s">
        <v>136</v>
      </c>
      <c r="BM1247" s="216" t="s">
        <v>2601</v>
      </c>
    </row>
    <row r="1248" s="2" customFormat="1">
      <c r="A1248" s="34"/>
      <c r="B1248" s="35"/>
      <c r="C1248" s="36"/>
      <c r="D1248" s="218" t="s">
        <v>137</v>
      </c>
      <c r="E1248" s="36"/>
      <c r="F1248" s="219" t="s">
        <v>2602</v>
      </c>
      <c r="G1248" s="36"/>
      <c r="H1248" s="36"/>
      <c r="I1248" s="220"/>
      <c r="J1248" s="36"/>
      <c r="K1248" s="36"/>
      <c r="L1248" s="40"/>
      <c r="M1248" s="221"/>
      <c r="N1248" s="222"/>
      <c r="O1248" s="87"/>
      <c r="P1248" s="87"/>
      <c r="Q1248" s="87"/>
      <c r="R1248" s="87"/>
      <c r="S1248" s="87"/>
      <c r="T1248" s="88"/>
      <c r="U1248" s="34"/>
      <c r="V1248" s="34"/>
      <c r="W1248" s="34"/>
      <c r="X1248" s="34"/>
      <c r="Y1248" s="34"/>
      <c r="Z1248" s="34"/>
      <c r="AA1248" s="34"/>
      <c r="AB1248" s="34"/>
      <c r="AC1248" s="34"/>
      <c r="AD1248" s="34"/>
      <c r="AE1248" s="34"/>
      <c r="AT1248" s="13" t="s">
        <v>137</v>
      </c>
      <c r="AU1248" s="13" t="s">
        <v>85</v>
      </c>
    </row>
    <row r="1249" s="2" customFormat="1" ht="33" customHeight="1">
      <c r="A1249" s="34"/>
      <c r="B1249" s="35"/>
      <c r="C1249" s="203" t="s">
        <v>1328</v>
      </c>
      <c r="D1249" s="203" t="s">
        <v>131</v>
      </c>
      <c r="E1249" s="204" t="s">
        <v>2603</v>
      </c>
      <c r="F1249" s="205" t="s">
        <v>2604</v>
      </c>
      <c r="G1249" s="206" t="s">
        <v>134</v>
      </c>
      <c r="H1249" s="207">
        <v>1</v>
      </c>
      <c r="I1249" s="208"/>
      <c r="J1249" s="209">
        <f>ROUND(I1249*H1249,2)</f>
        <v>0</v>
      </c>
      <c r="K1249" s="210"/>
      <c r="L1249" s="211"/>
      <c r="M1249" s="212" t="s">
        <v>1</v>
      </c>
      <c r="N1249" s="213" t="s">
        <v>42</v>
      </c>
      <c r="O1249" s="87"/>
      <c r="P1249" s="214">
        <f>O1249*H1249</f>
        <v>0</v>
      </c>
      <c r="Q1249" s="214">
        <v>0</v>
      </c>
      <c r="R1249" s="214">
        <f>Q1249*H1249</f>
        <v>0</v>
      </c>
      <c r="S1249" s="214">
        <v>0</v>
      </c>
      <c r="T1249" s="215">
        <f>S1249*H1249</f>
        <v>0</v>
      </c>
      <c r="U1249" s="34"/>
      <c r="V1249" s="34"/>
      <c r="W1249" s="34"/>
      <c r="X1249" s="34"/>
      <c r="Y1249" s="34"/>
      <c r="Z1249" s="34"/>
      <c r="AA1249" s="34"/>
      <c r="AB1249" s="34"/>
      <c r="AC1249" s="34"/>
      <c r="AD1249" s="34"/>
      <c r="AE1249" s="34"/>
      <c r="AR1249" s="216" t="s">
        <v>135</v>
      </c>
      <c r="AT1249" s="216" t="s">
        <v>131</v>
      </c>
      <c r="AU1249" s="216" t="s">
        <v>85</v>
      </c>
      <c r="AY1249" s="13" t="s">
        <v>130</v>
      </c>
      <c r="BE1249" s="217">
        <f>IF(N1249="základní",J1249,0)</f>
        <v>0</v>
      </c>
      <c r="BF1249" s="217">
        <f>IF(N1249="snížená",J1249,0)</f>
        <v>0</v>
      </c>
      <c r="BG1249" s="217">
        <f>IF(N1249="zákl. přenesená",J1249,0)</f>
        <v>0</v>
      </c>
      <c r="BH1249" s="217">
        <f>IF(N1249="sníž. přenesená",J1249,0)</f>
        <v>0</v>
      </c>
      <c r="BI1249" s="217">
        <f>IF(N1249="nulová",J1249,0)</f>
        <v>0</v>
      </c>
      <c r="BJ1249" s="13" t="s">
        <v>85</v>
      </c>
      <c r="BK1249" s="217">
        <f>ROUND(I1249*H1249,2)</f>
        <v>0</v>
      </c>
      <c r="BL1249" s="13" t="s">
        <v>136</v>
      </c>
      <c r="BM1249" s="216" t="s">
        <v>2605</v>
      </c>
    </row>
    <row r="1250" s="2" customFormat="1">
      <c r="A1250" s="34"/>
      <c r="B1250" s="35"/>
      <c r="C1250" s="36"/>
      <c r="D1250" s="218" t="s">
        <v>137</v>
      </c>
      <c r="E1250" s="36"/>
      <c r="F1250" s="219" t="s">
        <v>2606</v>
      </c>
      <c r="G1250" s="36"/>
      <c r="H1250" s="36"/>
      <c r="I1250" s="220"/>
      <c r="J1250" s="36"/>
      <c r="K1250" s="36"/>
      <c r="L1250" s="40"/>
      <c r="M1250" s="221"/>
      <c r="N1250" s="222"/>
      <c r="O1250" s="87"/>
      <c r="P1250" s="87"/>
      <c r="Q1250" s="87"/>
      <c r="R1250" s="87"/>
      <c r="S1250" s="87"/>
      <c r="T1250" s="88"/>
      <c r="U1250" s="34"/>
      <c r="V1250" s="34"/>
      <c r="W1250" s="34"/>
      <c r="X1250" s="34"/>
      <c r="Y1250" s="34"/>
      <c r="Z1250" s="34"/>
      <c r="AA1250" s="34"/>
      <c r="AB1250" s="34"/>
      <c r="AC1250" s="34"/>
      <c r="AD1250" s="34"/>
      <c r="AE1250" s="34"/>
      <c r="AT1250" s="13" t="s">
        <v>137</v>
      </c>
      <c r="AU1250" s="13" t="s">
        <v>85</v>
      </c>
    </row>
    <row r="1251" s="2" customFormat="1" ht="33" customHeight="1">
      <c r="A1251" s="34"/>
      <c r="B1251" s="35"/>
      <c r="C1251" s="203" t="s">
        <v>2607</v>
      </c>
      <c r="D1251" s="203" t="s">
        <v>131</v>
      </c>
      <c r="E1251" s="204" t="s">
        <v>2608</v>
      </c>
      <c r="F1251" s="205" t="s">
        <v>2609</v>
      </c>
      <c r="G1251" s="206" t="s">
        <v>134</v>
      </c>
      <c r="H1251" s="207">
        <v>1</v>
      </c>
      <c r="I1251" s="208"/>
      <c r="J1251" s="209">
        <f>ROUND(I1251*H1251,2)</f>
        <v>0</v>
      </c>
      <c r="K1251" s="210"/>
      <c r="L1251" s="211"/>
      <c r="M1251" s="212" t="s">
        <v>1</v>
      </c>
      <c r="N1251" s="213" t="s">
        <v>42</v>
      </c>
      <c r="O1251" s="87"/>
      <c r="P1251" s="214">
        <f>O1251*H1251</f>
        <v>0</v>
      </c>
      <c r="Q1251" s="214">
        <v>0</v>
      </c>
      <c r="R1251" s="214">
        <f>Q1251*H1251</f>
        <v>0</v>
      </c>
      <c r="S1251" s="214">
        <v>0</v>
      </c>
      <c r="T1251" s="215">
        <f>S1251*H1251</f>
        <v>0</v>
      </c>
      <c r="U1251" s="34"/>
      <c r="V1251" s="34"/>
      <c r="W1251" s="34"/>
      <c r="X1251" s="34"/>
      <c r="Y1251" s="34"/>
      <c r="Z1251" s="34"/>
      <c r="AA1251" s="34"/>
      <c r="AB1251" s="34"/>
      <c r="AC1251" s="34"/>
      <c r="AD1251" s="34"/>
      <c r="AE1251" s="34"/>
      <c r="AR1251" s="216" t="s">
        <v>135</v>
      </c>
      <c r="AT1251" s="216" t="s">
        <v>131</v>
      </c>
      <c r="AU1251" s="216" t="s">
        <v>85</v>
      </c>
      <c r="AY1251" s="13" t="s">
        <v>130</v>
      </c>
      <c r="BE1251" s="217">
        <f>IF(N1251="základní",J1251,0)</f>
        <v>0</v>
      </c>
      <c r="BF1251" s="217">
        <f>IF(N1251="snížená",J1251,0)</f>
        <v>0</v>
      </c>
      <c r="BG1251" s="217">
        <f>IF(N1251="zákl. přenesená",J1251,0)</f>
        <v>0</v>
      </c>
      <c r="BH1251" s="217">
        <f>IF(N1251="sníž. přenesená",J1251,0)</f>
        <v>0</v>
      </c>
      <c r="BI1251" s="217">
        <f>IF(N1251="nulová",J1251,0)</f>
        <v>0</v>
      </c>
      <c r="BJ1251" s="13" t="s">
        <v>85</v>
      </c>
      <c r="BK1251" s="217">
        <f>ROUND(I1251*H1251,2)</f>
        <v>0</v>
      </c>
      <c r="BL1251" s="13" t="s">
        <v>136</v>
      </c>
      <c r="BM1251" s="216" t="s">
        <v>2610</v>
      </c>
    </row>
    <row r="1252" s="2" customFormat="1">
      <c r="A1252" s="34"/>
      <c r="B1252" s="35"/>
      <c r="C1252" s="36"/>
      <c r="D1252" s="218" t="s">
        <v>137</v>
      </c>
      <c r="E1252" s="36"/>
      <c r="F1252" s="219" t="s">
        <v>2611</v>
      </c>
      <c r="G1252" s="36"/>
      <c r="H1252" s="36"/>
      <c r="I1252" s="220"/>
      <c r="J1252" s="36"/>
      <c r="K1252" s="36"/>
      <c r="L1252" s="40"/>
      <c r="M1252" s="221"/>
      <c r="N1252" s="222"/>
      <c r="O1252" s="87"/>
      <c r="P1252" s="87"/>
      <c r="Q1252" s="87"/>
      <c r="R1252" s="87"/>
      <c r="S1252" s="87"/>
      <c r="T1252" s="88"/>
      <c r="U1252" s="34"/>
      <c r="V1252" s="34"/>
      <c r="W1252" s="34"/>
      <c r="X1252" s="34"/>
      <c r="Y1252" s="34"/>
      <c r="Z1252" s="34"/>
      <c r="AA1252" s="34"/>
      <c r="AB1252" s="34"/>
      <c r="AC1252" s="34"/>
      <c r="AD1252" s="34"/>
      <c r="AE1252" s="34"/>
      <c r="AT1252" s="13" t="s">
        <v>137</v>
      </c>
      <c r="AU1252" s="13" t="s">
        <v>85</v>
      </c>
    </row>
    <row r="1253" s="2" customFormat="1" ht="24.15" customHeight="1">
      <c r="A1253" s="34"/>
      <c r="B1253" s="35"/>
      <c r="C1253" s="203" t="s">
        <v>1332</v>
      </c>
      <c r="D1253" s="203" t="s">
        <v>131</v>
      </c>
      <c r="E1253" s="204" t="s">
        <v>2612</v>
      </c>
      <c r="F1253" s="205" t="s">
        <v>2613</v>
      </c>
      <c r="G1253" s="206" t="s">
        <v>134</v>
      </c>
      <c r="H1253" s="207">
        <v>3</v>
      </c>
      <c r="I1253" s="208"/>
      <c r="J1253" s="209">
        <f>ROUND(I1253*H1253,2)</f>
        <v>0</v>
      </c>
      <c r="K1253" s="210"/>
      <c r="L1253" s="211"/>
      <c r="M1253" s="212" t="s">
        <v>1</v>
      </c>
      <c r="N1253" s="213" t="s">
        <v>42</v>
      </c>
      <c r="O1253" s="87"/>
      <c r="P1253" s="214">
        <f>O1253*H1253</f>
        <v>0</v>
      </c>
      <c r="Q1253" s="214">
        <v>0</v>
      </c>
      <c r="R1253" s="214">
        <f>Q1253*H1253</f>
        <v>0</v>
      </c>
      <c r="S1253" s="214">
        <v>0</v>
      </c>
      <c r="T1253" s="215">
        <f>S1253*H1253</f>
        <v>0</v>
      </c>
      <c r="U1253" s="34"/>
      <c r="V1253" s="34"/>
      <c r="W1253" s="34"/>
      <c r="X1253" s="34"/>
      <c r="Y1253" s="34"/>
      <c r="Z1253" s="34"/>
      <c r="AA1253" s="34"/>
      <c r="AB1253" s="34"/>
      <c r="AC1253" s="34"/>
      <c r="AD1253" s="34"/>
      <c r="AE1253" s="34"/>
      <c r="AR1253" s="216" t="s">
        <v>135</v>
      </c>
      <c r="AT1253" s="216" t="s">
        <v>131</v>
      </c>
      <c r="AU1253" s="216" t="s">
        <v>85</v>
      </c>
      <c r="AY1253" s="13" t="s">
        <v>130</v>
      </c>
      <c r="BE1253" s="217">
        <f>IF(N1253="základní",J1253,0)</f>
        <v>0</v>
      </c>
      <c r="BF1253" s="217">
        <f>IF(N1253="snížená",J1253,0)</f>
        <v>0</v>
      </c>
      <c r="BG1253" s="217">
        <f>IF(N1253="zákl. přenesená",J1253,0)</f>
        <v>0</v>
      </c>
      <c r="BH1253" s="217">
        <f>IF(N1253="sníž. přenesená",J1253,0)</f>
        <v>0</v>
      </c>
      <c r="BI1253" s="217">
        <f>IF(N1253="nulová",J1253,0)</f>
        <v>0</v>
      </c>
      <c r="BJ1253" s="13" t="s">
        <v>85</v>
      </c>
      <c r="BK1253" s="217">
        <f>ROUND(I1253*H1253,2)</f>
        <v>0</v>
      </c>
      <c r="BL1253" s="13" t="s">
        <v>136</v>
      </c>
      <c r="BM1253" s="216" t="s">
        <v>2614</v>
      </c>
    </row>
    <row r="1254" s="2" customFormat="1">
      <c r="A1254" s="34"/>
      <c r="B1254" s="35"/>
      <c r="C1254" s="36"/>
      <c r="D1254" s="218" t="s">
        <v>137</v>
      </c>
      <c r="E1254" s="36"/>
      <c r="F1254" s="219" t="s">
        <v>2615</v>
      </c>
      <c r="G1254" s="36"/>
      <c r="H1254" s="36"/>
      <c r="I1254" s="220"/>
      <c r="J1254" s="36"/>
      <c r="K1254" s="36"/>
      <c r="L1254" s="40"/>
      <c r="M1254" s="221"/>
      <c r="N1254" s="222"/>
      <c r="O1254" s="87"/>
      <c r="P1254" s="87"/>
      <c r="Q1254" s="87"/>
      <c r="R1254" s="87"/>
      <c r="S1254" s="87"/>
      <c r="T1254" s="88"/>
      <c r="U1254" s="34"/>
      <c r="V1254" s="34"/>
      <c r="W1254" s="34"/>
      <c r="X1254" s="34"/>
      <c r="Y1254" s="34"/>
      <c r="Z1254" s="34"/>
      <c r="AA1254" s="34"/>
      <c r="AB1254" s="34"/>
      <c r="AC1254" s="34"/>
      <c r="AD1254" s="34"/>
      <c r="AE1254" s="34"/>
      <c r="AT1254" s="13" t="s">
        <v>137</v>
      </c>
      <c r="AU1254" s="13" t="s">
        <v>85</v>
      </c>
    </row>
    <row r="1255" s="2" customFormat="1" ht="24.15" customHeight="1">
      <c r="A1255" s="34"/>
      <c r="B1255" s="35"/>
      <c r="C1255" s="203" t="s">
        <v>2616</v>
      </c>
      <c r="D1255" s="203" t="s">
        <v>131</v>
      </c>
      <c r="E1255" s="204" t="s">
        <v>2617</v>
      </c>
      <c r="F1255" s="205" t="s">
        <v>2618</v>
      </c>
      <c r="G1255" s="206" t="s">
        <v>134</v>
      </c>
      <c r="H1255" s="207">
        <v>3</v>
      </c>
      <c r="I1255" s="208"/>
      <c r="J1255" s="209">
        <f>ROUND(I1255*H1255,2)</f>
        <v>0</v>
      </c>
      <c r="K1255" s="210"/>
      <c r="L1255" s="211"/>
      <c r="M1255" s="212" t="s">
        <v>1</v>
      </c>
      <c r="N1255" s="213" t="s">
        <v>42</v>
      </c>
      <c r="O1255" s="87"/>
      <c r="P1255" s="214">
        <f>O1255*H1255</f>
        <v>0</v>
      </c>
      <c r="Q1255" s="214">
        <v>0</v>
      </c>
      <c r="R1255" s="214">
        <f>Q1255*H1255</f>
        <v>0</v>
      </c>
      <c r="S1255" s="214">
        <v>0</v>
      </c>
      <c r="T1255" s="215">
        <f>S1255*H1255</f>
        <v>0</v>
      </c>
      <c r="U1255" s="34"/>
      <c r="V1255" s="34"/>
      <c r="W1255" s="34"/>
      <c r="X1255" s="34"/>
      <c r="Y1255" s="34"/>
      <c r="Z1255" s="34"/>
      <c r="AA1255" s="34"/>
      <c r="AB1255" s="34"/>
      <c r="AC1255" s="34"/>
      <c r="AD1255" s="34"/>
      <c r="AE1255" s="34"/>
      <c r="AR1255" s="216" t="s">
        <v>135</v>
      </c>
      <c r="AT1255" s="216" t="s">
        <v>131</v>
      </c>
      <c r="AU1255" s="216" t="s">
        <v>85</v>
      </c>
      <c r="AY1255" s="13" t="s">
        <v>130</v>
      </c>
      <c r="BE1255" s="217">
        <f>IF(N1255="základní",J1255,0)</f>
        <v>0</v>
      </c>
      <c r="BF1255" s="217">
        <f>IF(N1255="snížená",J1255,0)</f>
        <v>0</v>
      </c>
      <c r="BG1255" s="217">
        <f>IF(N1255="zákl. přenesená",J1255,0)</f>
        <v>0</v>
      </c>
      <c r="BH1255" s="217">
        <f>IF(N1255="sníž. přenesená",J1255,0)</f>
        <v>0</v>
      </c>
      <c r="BI1255" s="217">
        <f>IF(N1255="nulová",J1255,0)</f>
        <v>0</v>
      </c>
      <c r="BJ1255" s="13" t="s">
        <v>85</v>
      </c>
      <c r="BK1255" s="217">
        <f>ROUND(I1255*H1255,2)</f>
        <v>0</v>
      </c>
      <c r="BL1255" s="13" t="s">
        <v>136</v>
      </c>
      <c r="BM1255" s="216" t="s">
        <v>2619</v>
      </c>
    </row>
    <row r="1256" s="2" customFormat="1">
      <c r="A1256" s="34"/>
      <c r="B1256" s="35"/>
      <c r="C1256" s="36"/>
      <c r="D1256" s="218" t="s">
        <v>137</v>
      </c>
      <c r="E1256" s="36"/>
      <c r="F1256" s="219" t="s">
        <v>2620</v>
      </c>
      <c r="G1256" s="36"/>
      <c r="H1256" s="36"/>
      <c r="I1256" s="220"/>
      <c r="J1256" s="36"/>
      <c r="K1256" s="36"/>
      <c r="L1256" s="40"/>
      <c r="M1256" s="221"/>
      <c r="N1256" s="222"/>
      <c r="O1256" s="87"/>
      <c r="P1256" s="87"/>
      <c r="Q1256" s="87"/>
      <c r="R1256" s="87"/>
      <c r="S1256" s="87"/>
      <c r="T1256" s="88"/>
      <c r="U1256" s="34"/>
      <c r="V1256" s="34"/>
      <c r="W1256" s="34"/>
      <c r="X1256" s="34"/>
      <c r="Y1256" s="34"/>
      <c r="Z1256" s="34"/>
      <c r="AA1256" s="34"/>
      <c r="AB1256" s="34"/>
      <c r="AC1256" s="34"/>
      <c r="AD1256" s="34"/>
      <c r="AE1256" s="34"/>
      <c r="AT1256" s="13" t="s">
        <v>137</v>
      </c>
      <c r="AU1256" s="13" t="s">
        <v>85</v>
      </c>
    </row>
    <row r="1257" s="2" customFormat="1" ht="16.5" customHeight="1">
      <c r="A1257" s="34"/>
      <c r="B1257" s="35"/>
      <c r="C1257" s="203" t="s">
        <v>1337</v>
      </c>
      <c r="D1257" s="203" t="s">
        <v>131</v>
      </c>
      <c r="E1257" s="204" t="s">
        <v>2621</v>
      </c>
      <c r="F1257" s="205" t="s">
        <v>2622</v>
      </c>
      <c r="G1257" s="206" t="s">
        <v>134</v>
      </c>
      <c r="H1257" s="207">
        <v>3</v>
      </c>
      <c r="I1257" s="208"/>
      <c r="J1257" s="209">
        <f>ROUND(I1257*H1257,2)</f>
        <v>0</v>
      </c>
      <c r="K1257" s="210"/>
      <c r="L1257" s="211"/>
      <c r="M1257" s="212" t="s">
        <v>1</v>
      </c>
      <c r="N1257" s="213" t="s">
        <v>42</v>
      </c>
      <c r="O1257" s="87"/>
      <c r="P1257" s="214">
        <f>O1257*H1257</f>
        <v>0</v>
      </c>
      <c r="Q1257" s="214">
        <v>0</v>
      </c>
      <c r="R1257" s="214">
        <f>Q1257*H1257</f>
        <v>0</v>
      </c>
      <c r="S1257" s="214">
        <v>0</v>
      </c>
      <c r="T1257" s="215">
        <f>S1257*H1257</f>
        <v>0</v>
      </c>
      <c r="U1257" s="34"/>
      <c r="V1257" s="34"/>
      <c r="W1257" s="34"/>
      <c r="X1257" s="34"/>
      <c r="Y1257" s="34"/>
      <c r="Z1257" s="34"/>
      <c r="AA1257" s="34"/>
      <c r="AB1257" s="34"/>
      <c r="AC1257" s="34"/>
      <c r="AD1257" s="34"/>
      <c r="AE1257" s="34"/>
      <c r="AR1257" s="216" t="s">
        <v>135</v>
      </c>
      <c r="AT1257" s="216" t="s">
        <v>131</v>
      </c>
      <c r="AU1257" s="216" t="s">
        <v>85</v>
      </c>
      <c r="AY1257" s="13" t="s">
        <v>130</v>
      </c>
      <c r="BE1257" s="217">
        <f>IF(N1257="základní",J1257,0)</f>
        <v>0</v>
      </c>
      <c r="BF1257" s="217">
        <f>IF(N1257="snížená",J1257,0)</f>
        <v>0</v>
      </c>
      <c r="BG1257" s="217">
        <f>IF(N1257="zákl. přenesená",J1257,0)</f>
        <v>0</v>
      </c>
      <c r="BH1257" s="217">
        <f>IF(N1257="sníž. přenesená",J1257,0)</f>
        <v>0</v>
      </c>
      <c r="BI1257" s="217">
        <f>IF(N1257="nulová",J1257,0)</f>
        <v>0</v>
      </c>
      <c r="BJ1257" s="13" t="s">
        <v>85</v>
      </c>
      <c r="BK1257" s="217">
        <f>ROUND(I1257*H1257,2)</f>
        <v>0</v>
      </c>
      <c r="BL1257" s="13" t="s">
        <v>136</v>
      </c>
      <c r="BM1257" s="216" t="s">
        <v>2623</v>
      </c>
    </row>
    <row r="1258" s="2" customFormat="1">
      <c r="A1258" s="34"/>
      <c r="B1258" s="35"/>
      <c r="C1258" s="36"/>
      <c r="D1258" s="218" t="s">
        <v>137</v>
      </c>
      <c r="E1258" s="36"/>
      <c r="F1258" s="219" t="s">
        <v>2624</v>
      </c>
      <c r="G1258" s="36"/>
      <c r="H1258" s="36"/>
      <c r="I1258" s="220"/>
      <c r="J1258" s="36"/>
      <c r="K1258" s="36"/>
      <c r="L1258" s="40"/>
      <c r="M1258" s="221"/>
      <c r="N1258" s="222"/>
      <c r="O1258" s="87"/>
      <c r="P1258" s="87"/>
      <c r="Q1258" s="87"/>
      <c r="R1258" s="87"/>
      <c r="S1258" s="87"/>
      <c r="T1258" s="88"/>
      <c r="U1258" s="34"/>
      <c r="V1258" s="34"/>
      <c r="W1258" s="34"/>
      <c r="X1258" s="34"/>
      <c r="Y1258" s="34"/>
      <c r="Z1258" s="34"/>
      <c r="AA1258" s="34"/>
      <c r="AB1258" s="34"/>
      <c r="AC1258" s="34"/>
      <c r="AD1258" s="34"/>
      <c r="AE1258" s="34"/>
      <c r="AT1258" s="13" t="s">
        <v>137</v>
      </c>
      <c r="AU1258" s="13" t="s">
        <v>85</v>
      </c>
    </row>
    <row r="1259" s="2" customFormat="1" ht="24.15" customHeight="1">
      <c r="A1259" s="34"/>
      <c r="B1259" s="35"/>
      <c r="C1259" s="203" t="s">
        <v>2625</v>
      </c>
      <c r="D1259" s="203" t="s">
        <v>131</v>
      </c>
      <c r="E1259" s="204" t="s">
        <v>2626</v>
      </c>
      <c r="F1259" s="205" t="s">
        <v>2627</v>
      </c>
      <c r="G1259" s="206" t="s">
        <v>134</v>
      </c>
      <c r="H1259" s="207">
        <v>2</v>
      </c>
      <c r="I1259" s="208"/>
      <c r="J1259" s="209">
        <f>ROUND(I1259*H1259,2)</f>
        <v>0</v>
      </c>
      <c r="K1259" s="210"/>
      <c r="L1259" s="211"/>
      <c r="M1259" s="212" t="s">
        <v>1</v>
      </c>
      <c r="N1259" s="213" t="s">
        <v>42</v>
      </c>
      <c r="O1259" s="87"/>
      <c r="P1259" s="214">
        <f>O1259*H1259</f>
        <v>0</v>
      </c>
      <c r="Q1259" s="214">
        <v>0</v>
      </c>
      <c r="R1259" s="214">
        <f>Q1259*H1259</f>
        <v>0</v>
      </c>
      <c r="S1259" s="214">
        <v>0</v>
      </c>
      <c r="T1259" s="215">
        <f>S1259*H1259</f>
        <v>0</v>
      </c>
      <c r="U1259" s="34"/>
      <c r="V1259" s="34"/>
      <c r="W1259" s="34"/>
      <c r="X1259" s="34"/>
      <c r="Y1259" s="34"/>
      <c r="Z1259" s="34"/>
      <c r="AA1259" s="34"/>
      <c r="AB1259" s="34"/>
      <c r="AC1259" s="34"/>
      <c r="AD1259" s="34"/>
      <c r="AE1259" s="34"/>
      <c r="AR1259" s="216" t="s">
        <v>135</v>
      </c>
      <c r="AT1259" s="216" t="s">
        <v>131</v>
      </c>
      <c r="AU1259" s="216" t="s">
        <v>85</v>
      </c>
      <c r="AY1259" s="13" t="s">
        <v>130</v>
      </c>
      <c r="BE1259" s="217">
        <f>IF(N1259="základní",J1259,0)</f>
        <v>0</v>
      </c>
      <c r="BF1259" s="217">
        <f>IF(N1259="snížená",J1259,0)</f>
        <v>0</v>
      </c>
      <c r="BG1259" s="217">
        <f>IF(N1259="zákl. přenesená",J1259,0)</f>
        <v>0</v>
      </c>
      <c r="BH1259" s="217">
        <f>IF(N1259="sníž. přenesená",J1259,0)</f>
        <v>0</v>
      </c>
      <c r="BI1259" s="217">
        <f>IF(N1259="nulová",J1259,0)</f>
        <v>0</v>
      </c>
      <c r="BJ1259" s="13" t="s">
        <v>85</v>
      </c>
      <c r="BK1259" s="217">
        <f>ROUND(I1259*H1259,2)</f>
        <v>0</v>
      </c>
      <c r="BL1259" s="13" t="s">
        <v>136</v>
      </c>
      <c r="BM1259" s="216" t="s">
        <v>2628</v>
      </c>
    </row>
    <row r="1260" s="2" customFormat="1">
      <c r="A1260" s="34"/>
      <c r="B1260" s="35"/>
      <c r="C1260" s="36"/>
      <c r="D1260" s="218" t="s">
        <v>137</v>
      </c>
      <c r="E1260" s="36"/>
      <c r="F1260" s="219" t="s">
        <v>2629</v>
      </c>
      <c r="G1260" s="36"/>
      <c r="H1260" s="36"/>
      <c r="I1260" s="220"/>
      <c r="J1260" s="36"/>
      <c r="K1260" s="36"/>
      <c r="L1260" s="40"/>
      <c r="M1260" s="221"/>
      <c r="N1260" s="222"/>
      <c r="O1260" s="87"/>
      <c r="P1260" s="87"/>
      <c r="Q1260" s="87"/>
      <c r="R1260" s="87"/>
      <c r="S1260" s="87"/>
      <c r="T1260" s="88"/>
      <c r="U1260" s="34"/>
      <c r="V1260" s="34"/>
      <c r="W1260" s="34"/>
      <c r="X1260" s="34"/>
      <c r="Y1260" s="34"/>
      <c r="Z1260" s="34"/>
      <c r="AA1260" s="34"/>
      <c r="AB1260" s="34"/>
      <c r="AC1260" s="34"/>
      <c r="AD1260" s="34"/>
      <c r="AE1260" s="34"/>
      <c r="AT1260" s="13" t="s">
        <v>137</v>
      </c>
      <c r="AU1260" s="13" t="s">
        <v>85</v>
      </c>
    </row>
    <row r="1261" s="2" customFormat="1" ht="24.15" customHeight="1">
      <c r="A1261" s="34"/>
      <c r="B1261" s="35"/>
      <c r="C1261" s="203" t="s">
        <v>1341</v>
      </c>
      <c r="D1261" s="203" t="s">
        <v>131</v>
      </c>
      <c r="E1261" s="204" t="s">
        <v>2630</v>
      </c>
      <c r="F1261" s="205" t="s">
        <v>2631</v>
      </c>
      <c r="G1261" s="206" t="s">
        <v>134</v>
      </c>
      <c r="H1261" s="207">
        <v>0.10000000000000001</v>
      </c>
      <c r="I1261" s="208"/>
      <c r="J1261" s="209">
        <f>ROUND(I1261*H1261,2)</f>
        <v>0</v>
      </c>
      <c r="K1261" s="210"/>
      <c r="L1261" s="211"/>
      <c r="M1261" s="212" t="s">
        <v>1</v>
      </c>
      <c r="N1261" s="213" t="s">
        <v>42</v>
      </c>
      <c r="O1261" s="87"/>
      <c r="P1261" s="214">
        <f>O1261*H1261</f>
        <v>0</v>
      </c>
      <c r="Q1261" s="214">
        <v>0</v>
      </c>
      <c r="R1261" s="214">
        <f>Q1261*H1261</f>
        <v>0</v>
      </c>
      <c r="S1261" s="214">
        <v>0</v>
      </c>
      <c r="T1261" s="215">
        <f>S1261*H1261</f>
        <v>0</v>
      </c>
      <c r="U1261" s="34"/>
      <c r="V1261" s="34"/>
      <c r="W1261" s="34"/>
      <c r="X1261" s="34"/>
      <c r="Y1261" s="34"/>
      <c r="Z1261" s="34"/>
      <c r="AA1261" s="34"/>
      <c r="AB1261" s="34"/>
      <c r="AC1261" s="34"/>
      <c r="AD1261" s="34"/>
      <c r="AE1261" s="34"/>
      <c r="AR1261" s="216" t="s">
        <v>135</v>
      </c>
      <c r="AT1261" s="216" t="s">
        <v>131</v>
      </c>
      <c r="AU1261" s="216" t="s">
        <v>85</v>
      </c>
      <c r="AY1261" s="13" t="s">
        <v>130</v>
      </c>
      <c r="BE1261" s="217">
        <f>IF(N1261="základní",J1261,0)</f>
        <v>0</v>
      </c>
      <c r="BF1261" s="217">
        <f>IF(N1261="snížená",J1261,0)</f>
        <v>0</v>
      </c>
      <c r="BG1261" s="217">
        <f>IF(N1261="zákl. přenesená",J1261,0)</f>
        <v>0</v>
      </c>
      <c r="BH1261" s="217">
        <f>IF(N1261="sníž. přenesená",J1261,0)</f>
        <v>0</v>
      </c>
      <c r="BI1261" s="217">
        <f>IF(N1261="nulová",J1261,0)</f>
        <v>0</v>
      </c>
      <c r="BJ1261" s="13" t="s">
        <v>85</v>
      </c>
      <c r="BK1261" s="217">
        <f>ROUND(I1261*H1261,2)</f>
        <v>0</v>
      </c>
      <c r="BL1261" s="13" t="s">
        <v>136</v>
      </c>
      <c r="BM1261" s="216" t="s">
        <v>2632</v>
      </c>
    </row>
    <row r="1262" s="2" customFormat="1">
      <c r="A1262" s="34"/>
      <c r="B1262" s="35"/>
      <c r="C1262" s="36"/>
      <c r="D1262" s="218" t="s">
        <v>137</v>
      </c>
      <c r="E1262" s="36"/>
      <c r="F1262" s="219" t="s">
        <v>2633</v>
      </c>
      <c r="G1262" s="36"/>
      <c r="H1262" s="36"/>
      <c r="I1262" s="220"/>
      <c r="J1262" s="36"/>
      <c r="K1262" s="36"/>
      <c r="L1262" s="40"/>
      <c r="M1262" s="221"/>
      <c r="N1262" s="222"/>
      <c r="O1262" s="87"/>
      <c r="P1262" s="87"/>
      <c r="Q1262" s="87"/>
      <c r="R1262" s="87"/>
      <c r="S1262" s="87"/>
      <c r="T1262" s="88"/>
      <c r="U1262" s="34"/>
      <c r="V1262" s="34"/>
      <c r="W1262" s="34"/>
      <c r="X1262" s="34"/>
      <c r="Y1262" s="34"/>
      <c r="Z1262" s="34"/>
      <c r="AA1262" s="34"/>
      <c r="AB1262" s="34"/>
      <c r="AC1262" s="34"/>
      <c r="AD1262" s="34"/>
      <c r="AE1262" s="34"/>
      <c r="AT1262" s="13" t="s">
        <v>137</v>
      </c>
      <c r="AU1262" s="13" t="s">
        <v>85</v>
      </c>
    </row>
    <row r="1263" s="2" customFormat="1" ht="24.15" customHeight="1">
      <c r="A1263" s="34"/>
      <c r="B1263" s="35"/>
      <c r="C1263" s="203" t="s">
        <v>2634</v>
      </c>
      <c r="D1263" s="203" t="s">
        <v>131</v>
      </c>
      <c r="E1263" s="204" t="s">
        <v>2635</v>
      </c>
      <c r="F1263" s="205" t="s">
        <v>2636</v>
      </c>
      <c r="G1263" s="206" t="s">
        <v>2637</v>
      </c>
      <c r="H1263" s="207">
        <v>2</v>
      </c>
      <c r="I1263" s="208"/>
      <c r="J1263" s="209">
        <f>ROUND(I1263*H1263,2)</f>
        <v>0</v>
      </c>
      <c r="K1263" s="210"/>
      <c r="L1263" s="211"/>
      <c r="M1263" s="212" t="s">
        <v>1</v>
      </c>
      <c r="N1263" s="213" t="s">
        <v>42</v>
      </c>
      <c r="O1263" s="87"/>
      <c r="P1263" s="214">
        <f>O1263*H1263</f>
        <v>0</v>
      </c>
      <c r="Q1263" s="214">
        <v>0</v>
      </c>
      <c r="R1263" s="214">
        <f>Q1263*H1263</f>
        <v>0</v>
      </c>
      <c r="S1263" s="214">
        <v>0</v>
      </c>
      <c r="T1263" s="215">
        <f>S1263*H1263</f>
        <v>0</v>
      </c>
      <c r="U1263" s="34"/>
      <c r="V1263" s="34"/>
      <c r="W1263" s="34"/>
      <c r="X1263" s="34"/>
      <c r="Y1263" s="34"/>
      <c r="Z1263" s="34"/>
      <c r="AA1263" s="34"/>
      <c r="AB1263" s="34"/>
      <c r="AC1263" s="34"/>
      <c r="AD1263" s="34"/>
      <c r="AE1263" s="34"/>
      <c r="AR1263" s="216" t="s">
        <v>135</v>
      </c>
      <c r="AT1263" s="216" t="s">
        <v>131</v>
      </c>
      <c r="AU1263" s="216" t="s">
        <v>85</v>
      </c>
      <c r="AY1263" s="13" t="s">
        <v>130</v>
      </c>
      <c r="BE1263" s="217">
        <f>IF(N1263="základní",J1263,0)</f>
        <v>0</v>
      </c>
      <c r="BF1263" s="217">
        <f>IF(N1263="snížená",J1263,0)</f>
        <v>0</v>
      </c>
      <c r="BG1263" s="217">
        <f>IF(N1263="zákl. přenesená",J1263,0)</f>
        <v>0</v>
      </c>
      <c r="BH1263" s="217">
        <f>IF(N1263="sníž. přenesená",J1263,0)</f>
        <v>0</v>
      </c>
      <c r="BI1263" s="217">
        <f>IF(N1263="nulová",J1263,0)</f>
        <v>0</v>
      </c>
      <c r="BJ1263" s="13" t="s">
        <v>85</v>
      </c>
      <c r="BK1263" s="217">
        <f>ROUND(I1263*H1263,2)</f>
        <v>0</v>
      </c>
      <c r="BL1263" s="13" t="s">
        <v>136</v>
      </c>
      <c r="BM1263" s="216" t="s">
        <v>2638</v>
      </c>
    </row>
    <row r="1264" s="2" customFormat="1">
      <c r="A1264" s="34"/>
      <c r="B1264" s="35"/>
      <c r="C1264" s="36"/>
      <c r="D1264" s="218" t="s">
        <v>137</v>
      </c>
      <c r="E1264" s="36"/>
      <c r="F1264" s="219" t="s">
        <v>2639</v>
      </c>
      <c r="G1264" s="36"/>
      <c r="H1264" s="36"/>
      <c r="I1264" s="220"/>
      <c r="J1264" s="36"/>
      <c r="K1264" s="36"/>
      <c r="L1264" s="40"/>
      <c r="M1264" s="221"/>
      <c r="N1264" s="222"/>
      <c r="O1264" s="87"/>
      <c r="P1264" s="87"/>
      <c r="Q1264" s="87"/>
      <c r="R1264" s="87"/>
      <c r="S1264" s="87"/>
      <c r="T1264" s="88"/>
      <c r="U1264" s="34"/>
      <c r="V1264" s="34"/>
      <c r="W1264" s="34"/>
      <c r="X1264" s="34"/>
      <c r="Y1264" s="34"/>
      <c r="Z1264" s="34"/>
      <c r="AA1264" s="34"/>
      <c r="AB1264" s="34"/>
      <c r="AC1264" s="34"/>
      <c r="AD1264" s="34"/>
      <c r="AE1264" s="34"/>
      <c r="AT1264" s="13" t="s">
        <v>137</v>
      </c>
      <c r="AU1264" s="13" t="s">
        <v>85</v>
      </c>
    </row>
    <row r="1265" s="2" customFormat="1" ht="33" customHeight="1">
      <c r="A1265" s="34"/>
      <c r="B1265" s="35"/>
      <c r="C1265" s="203" t="s">
        <v>1346</v>
      </c>
      <c r="D1265" s="203" t="s">
        <v>131</v>
      </c>
      <c r="E1265" s="204" t="s">
        <v>2290</v>
      </c>
      <c r="F1265" s="205" t="s">
        <v>2291</v>
      </c>
      <c r="G1265" s="206" t="s">
        <v>134</v>
      </c>
      <c r="H1265" s="207">
        <v>2</v>
      </c>
      <c r="I1265" s="208"/>
      <c r="J1265" s="209">
        <f>ROUND(I1265*H1265,2)</f>
        <v>0</v>
      </c>
      <c r="K1265" s="210"/>
      <c r="L1265" s="211"/>
      <c r="M1265" s="212" t="s">
        <v>1</v>
      </c>
      <c r="N1265" s="213" t="s">
        <v>42</v>
      </c>
      <c r="O1265" s="87"/>
      <c r="P1265" s="214">
        <f>O1265*H1265</f>
        <v>0</v>
      </c>
      <c r="Q1265" s="214">
        <v>0</v>
      </c>
      <c r="R1265" s="214">
        <f>Q1265*H1265</f>
        <v>0</v>
      </c>
      <c r="S1265" s="214">
        <v>0</v>
      </c>
      <c r="T1265" s="215">
        <f>S1265*H1265</f>
        <v>0</v>
      </c>
      <c r="U1265" s="34"/>
      <c r="V1265" s="34"/>
      <c r="W1265" s="34"/>
      <c r="X1265" s="34"/>
      <c r="Y1265" s="34"/>
      <c r="Z1265" s="34"/>
      <c r="AA1265" s="34"/>
      <c r="AB1265" s="34"/>
      <c r="AC1265" s="34"/>
      <c r="AD1265" s="34"/>
      <c r="AE1265" s="34"/>
      <c r="AR1265" s="216" t="s">
        <v>135</v>
      </c>
      <c r="AT1265" s="216" t="s">
        <v>131</v>
      </c>
      <c r="AU1265" s="216" t="s">
        <v>85</v>
      </c>
      <c r="AY1265" s="13" t="s">
        <v>130</v>
      </c>
      <c r="BE1265" s="217">
        <f>IF(N1265="základní",J1265,0)</f>
        <v>0</v>
      </c>
      <c r="BF1265" s="217">
        <f>IF(N1265="snížená",J1265,0)</f>
        <v>0</v>
      </c>
      <c r="BG1265" s="217">
        <f>IF(N1265="zákl. přenesená",J1265,0)</f>
        <v>0</v>
      </c>
      <c r="BH1265" s="217">
        <f>IF(N1265="sníž. přenesená",J1265,0)</f>
        <v>0</v>
      </c>
      <c r="BI1265" s="217">
        <f>IF(N1265="nulová",J1265,0)</f>
        <v>0</v>
      </c>
      <c r="BJ1265" s="13" t="s">
        <v>85</v>
      </c>
      <c r="BK1265" s="217">
        <f>ROUND(I1265*H1265,2)</f>
        <v>0</v>
      </c>
      <c r="BL1265" s="13" t="s">
        <v>136</v>
      </c>
      <c r="BM1265" s="216" t="s">
        <v>2640</v>
      </c>
    </row>
    <row r="1266" s="2" customFormat="1">
      <c r="A1266" s="34"/>
      <c r="B1266" s="35"/>
      <c r="C1266" s="36"/>
      <c r="D1266" s="218" t="s">
        <v>137</v>
      </c>
      <c r="E1266" s="36"/>
      <c r="F1266" s="219" t="s">
        <v>2293</v>
      </c>
      <c r="G1266" s="36"/>
      <c r="H1266" s="36"/>
      <c r="I1266" s="220"/>
      <c r="J1266" s="36"/>
      <c r="K1266" s="36"/>
      <c r="L1266" s="40"/>
      <c r="M1266" s="221"/>
      <c r="N1266" s="222"/>
      <c r="O1266" s="87"/>
      <c r="P1266" s="87"/>
      <c r="Q1266" s="87"/>
      <c r="R1266" s="87"/>
      <c r="S1266" s="87"/>
      <c r="T1266" s="88"/>
      <c r="U1266" s="34"/>
      <c r="V1266" s="34"/>
      <c r="W1266" s="34"/>
      <c r="X1266" s="34"/>
      <c r="Y1266" s="34"/>
      <c r="Z1266" s="34"/>
      <c r="AA1266" s="34"/>
      <c r="AB1266" s="34"/>
      <c r="AC1266" s="34"/>
      <c r="AD1266" s="34"/>
      <c r="AE1266" s="34"/>
      <c r="AT1266" s="13" t="s">
        <v>137</v>
      </c>
      <c r="AU1266" s="13" t="s">
        <v>85</v>
      </c>
    </row>
    <row r="1267" s="2" customFormat="1" ht="24.15" customHeight="1">
      <c r="A1267" s="34"/>
      <c r="B1267" s="35"/>
      <c r="C1267" s="203" t="s">
        <v>2641</v>
      </c>
      <c r="D1267" s="203" t="s">
        <v>131</v>
      </c>
      <c r="E1267" s="204" t="s">
        <v>2295</v>
      </c>
      <c r="F1267" s="205" t="s">
        <v>2296</v>
      </c>
      <c r="G1267" s="206" t="s">
        <v>134</v>
      </c>
      <c r="H1267" s="207">
        <v>2</v>
      </c>
      <c r="I1267" s="208"/>
      <c r="J1267" s="209">
        <f>ROUND(I1267*H1267,2)</f>
        <v>0</v>
      </c>
      <c r="K1267" s="210"/>
      <c r="L1267" s="211"/>
      <c r="M1267" s="212" t="s">
        <v>1</v>
      </c>
      <c r="N1267" s="213" t="s">
        <v>42</v>
      </c>
      <c r="O1267" s="87"/>
      <c r="P1267" s="214">
        <f>O1267*H1267</f>
        <v>0</v>
      </c>
      <c r="Q1267" s="214">
        <v>0</v>
      </c>
      <c r="R1267" s="214">
        <f>Q1267*H1267</f>
        <v>0</v>
      </c>
      <c r="S1267" s="214">
        <v>0</v>
      </c>
      <c r="T1267" s="215">
        <f>S1267*H1267</f>
        <v>0</v>
      </c>
      <c r="U1267" s="34"/>
      <c r="V1267" s="34"/>
      <c r="W1267" s="34"/>
      <c r="X1267" s="34"/>
      <c r="Y1267" s="34"/>
      <c r="Z1267" s="34"/>
      <c r="AA1267" s="34"/>
      <c r="AB1267" s="34"/>
      <c r="AC1267" s="34"/>
      <c r="AD1267" s="34"/>
      <c r="AE1267" s="34"/>
      <c r="AR1267" s="216" t="s">
        <v>135</v>
      </c>
      <c r="AT1267" s="216" t="s">
        <v>131</v>
      </c>
      <c r="AU1267" s="216" t="s">
        <v>85</v>
      </c>
      <c r="AY1267" s="13" t="s">
        <v>130</v>
      </c>
      <c r="BE1267" s="217">
        <f>IF(N1267="základní",J1267,0)</f>
        <v>0</v>
      </c>
      <c r="BF1267" s="217">
        <f>IF(N1267="snížená",J1267,0)</f>
        <v>0</v>
      </c>
      <c r="BG1267" s="217">
        <f>IF(N1267="zákl. přenesená",J1267,0)</f>
        <v>0</v>
      </c>
      <c r="BH1267" s="217">
        <f>IF(N1267="sníž. přenesená",J1267,0)</f>
        <v>0</v>
      </c>
      <c r="BI1267" s="217">
        <f>IF(N1267="nulová",J1267,0)</f>
        <v>0</v>
      </c>
      <c r="BJ1267" s="13" t="s">
        <v>85</v>
      </c>
      <c r="BK1267" s="217">
        <f>ROUND(I1267*H1267,2)</f>
        <v>0</v>
      </c>
      <c r="BL1267" s="13" t="s">
        <v>136</v>
      </c>
      <c r="BM1267" s="216" t="s">
        <v>2642</v>
      </c>
    </row>
    <row r="1268" s="2" customFormat="1">
      <c r="A1268" s="34"/>
      <c r="B1268" s="35"/>
      <c r="C1268" s="36"/>
      <c r="D1268" s="218" t="s">
        <v>137</v>
      </c>
      <c r="E1268" s="36"/>
      <c r="F1268" s="219" t="s">
        <v>2298</v>
      </c>
      <c r="G1268" s="36"/>
      <c r="H1268" s="36"/>
      <c r="I1268" s="220"/>
      <c r="J1268" s="36"/>
      <c r="K1268" s="36"/>
      <c r="L1268" s="40"/>
      <c r="M1268" s="221"/>
      <c r="N1268" s="222"/>
      <c r="O1268" s="87"/>
      <c r="P1268" s="87"/>
      <c r="Q1268" s="87"/>
      <c r="R1268" s="87"/>
      <c r="S1268" s="87"/>
      <c r="T1268" s="88"/>
      <c r="U1268" s="34"/>
      <c r="V1268" s="34"/>
      <c r="W1268" s="34"/>
      <c r="X1268" s="34"/>
      <c r="Y1268" s="34"/>
      <c r="Z1268" s="34"/>
      <c r="AA1268" s="34"/>
      <c r="AB1268" s="34"/>
      <c r="AC1268" s="34"/>
      <c r="AD1268" s="34"/>
      <c r="AE1268" s="34"/>
      <c r="AT1268" s="13" t="s">
        <v>137</v>
      </c>
      <c r="AU1268" s="13" t="s">
        <v>85</v>
      </c>
    </row>
    <row r="1269" s="2" customFormat="1" ht="24.15" customHeight="1">
      <c r="A1269" s="34"/>
      <c r="B1269" s="35"/>
      <c r="C1269" s="203" t="s">
        <v>1350</v>
      </c>
      <c r="D1269" s="203" t="s">
        <v>131</v>
      </c>
      <c r="E1269" s="204" t="s">
        <v>2299</v>
      </c>
      <c r="F1269" s="205" t="s">
        <v>2300</v>
      </c>
      <c r="G1269" s="206" t="s">
        <v>134</v>
      </c>
      <c r="H1269" s="207">
        <v>2</v>
      </c>
      <c r="I1269" s="208"/>
      <c r="J1269" s="209">
        <f>ROUND(I1269*H1269,2)</f>
        <v>0</v>
      </c>
      <c r="K1269" s="210"/>
      <c r="L1269" s="211"/>
      <c r="M1269" s="212" t="s">
        <v>1</v>
      </c>
      <c r="N1269" s="213" t="s">
        <v>42</v>
      </c>
      <c r="O1269" s="87"/>
      <c r="P1269" s="214">
        <f>O1269*H1269</f>
        <v>0</v>
      </c>
      <c r="Q1269" s="214">
        <v>0</v>
      </c>
      <c r="R1269" s="214">
        <f>Q1269*H1269</f>
        <v>0</v>
      </c>
      <c r="S1269" s="214">
        <v>0</v>
      </c>
      <c r="T1269" s="215">
        <f>S1269*H1269</f>
        <v>0</v>
      </c>
      <c r="U1269" s="34"/>
      <c r="V1269" s="34"/>
      <c r="W1269" s="34"/>
      <c r="X1269" s="34"/>
      <c r="Y1269" s="34"/>
      <c r="Z1269" s="34"/>
      <c r="AA1269" s="34"/>
      <c r="AB1269" s="34"/>
      <c r="AC1269" s="34"/>
      <c r="AD1269" s="34"/>
      <c r="AE1269" s="34"/>
      <c r="AR1269" s="216" t="s">
        <v>135</v>
      </c>
      <c r="AT1269" s="216" t="s">
        <v>131</v>
      </c>
      <c r="AU1269" s="216" t="s">
        <v>85</v>
      </c>
      <c r="AY1269" s="13" t="s">
        <v>130</v>
      </c>
      <c r="BE1269" s="217">
        <f>IF(N1269="základní",J1269,0)</f>
        <v>0</v>
      </c>
      <c r="BF1269" s="217">
        <f>IF(N1269="snížená",J1269,0)</f>
        <v>0</v>
      </c>
      <c r="BG1269" s="217">
        <f>IF(N1269="zákl. přenesená",J1269,0)</f>
        <v>0</v>
      </c>
      <c r="BH1269" s="217">
        <f>IF(N1269="sníž. přenesená",J1269,0)</f>
        <v>0</v>
      </c>
      <c r="BI1269" s="217">
        <f>IF(N1269="nulová",J1269,0)</f>
        <v>0</v>
      </c>
      <c r="BJ1269" s="13" t="s">
        <v>85</v>
      </c>
      <c r="BK1269" s="217">
        <f>ROUND(I1269*H1269,2)</f>
        <v>0</v>
      </c>
      <c r="BL1269" s="13" t="s">
        <v>136</v>
      </c>
      <c r="BM1269" s="216" t="s">
        <v>2643</v>
      </c>
    </row>
    <row r="1270" s="2" customFormat="1">
      <c r="A1270" s="34"/>
      <c r="B1270" s="35"/>
      <c r="C1270" s="36"/>
      <c r="D1270" s="218" t="s">
        <v>137</v>
      </c>
      <c r="E1270" s="36"/>
      <c r="F1270" s="219" t="s">
        <v>2302</v>
      </c>
      <c r="G1270" s="36"/>
      <c r="H1270" s="36"/>
      <c r="I1270" s="220"/>
      <c r="J1270" s="36"/>
      <c r="K1270" s="36"/>
      <c r="L1270" s="40"/>
      <c r="M1270" s="221"/>
      <c r="N1270" s="222"/>
      <c r="O1270" s="87"/>
      <c r="P1270" s="87"/>
      <c r="Q1270" s="87"/>
      <c r="R1270" s="87"/>
      <c r="S1270" s="87"/>
      <c r="T1270" s="88"/>
      <c r="U1270" s="34"/>
      <c r="V1270" s="34"/>
      <c r="W1270" s="34"/>
      <c r="X1270" s="34"/>
      <c r="Y1270" s="34"/>
      <c r="Z1270" s="34"/>
      <c r="AA1270" s="34"/>
      <c r="AB1270" s="34"/>
      <c r="AC1270" s="34"/>
      <c r="AD1270" s="34"/>
      <c r="AE1270" s="34"/>
      <c r="AT1270" s="13" t="s">
        <v>137</v>
      </c>
      <c r="AU1270" s="13" t="s">
        <v>85</v>
      </c>
    </row>
    <row r="1271" s="2" customFormat="1" ht="24.15" customHeight="1">
      <c r="A1271" s="34"/>
      <c r="B1271" s="35"/>
      <c r="C1271" s="203" t="s">
        <v>2644</v>
      </c>
      <c r="D1271" s="203" t="s">
        <v>131</v>
      </c>
      <c r="E1271" s="204" t="s">
        <v>2304</v>
      </c>
      <c r="F1271" s="205" t="s">
        <v>2305</v>
      </c>
      <c r="G1271" s="206" t="s">
        <v>134</v>
      </c>
      <c r="H1271" s="207">
        <v>2</v>
      </c>
      <c r="I1271" s="208"/>
      <c r="J1271" s="209">
        <f>ROUND(I1271*H1271,2)</f>
        <v>0</v>
      </c>
      <c r="K1271" s="210"/>
      <c r="L1271" s="211"/>
      <c r="M1271" s="212" t="s">
        <v>1</v>
      </c>
      <c r="N1271" s="213" t="s">
        <v>42</v>
      </c>
      <c r="O1271" s="87"/>
      <c r="P1271" s="214">
        <f>O1271*H1271</f>
        <v>0</v>
      </c>
      <c r="Q1271" s="214">
        <v>0</v>
      </c>
      <c r="R1271" s="214">
        <f>Q1271*H1271</f>
        <v>0</v>
      </c>
      <c r="S1271" s="214">
        <v>0</v>
      </c>
      <c r="T1271" s="215">
        <f>S1271*H1271</f>
        <v>0</v>
      </c>
      <c r="U1271" s="34"/>
      <c r="V1271" s="34"/>
      <c r="W1271" s="34"/>
      <c r="X1271" s="34"/>
      <c r="Y1271" s="34"/>
      <c r="Z1271" s="34"/>
      <c r="AA1271" s="34"/>
      <c r="AB1271" s="34"/>
      <c r="AC1271" s="34"/>
      <c r="AD1271" s="34"/>
      <c r="AE1271" s="34"/>
      <c r="AR1271" s="216" t="s">
        <v>135</v>
      </c>
      <c r="AT1271" s="216" t="s">
        <v>131</v>
      </c>
      <c r="AU1271" s="216" t="s">
        <v>85</v>
      </c>
      <c r="AY1271" s="13" t="s">
        <v>130</v>
      </c>
      <c r="BE1271" s="217">
        <f>IF(N1271="základní",J1271,0)</f>
        <v>0</v>
      </c>
      <c r="BF1271" s="217">
        <f>IF(N1271="snížená",J1271,0)</f>
        <v>0</v>
      </c>
      <c r="BG1271" s="217">
        <f>IF(N1271="zákl. přenesená",J1271,0)</f>
        <v>0</v>
      </c>
      <c r="BH1271" s="217">
        <f>IF(N1271="sníž. přenesená",J1271,0)</f>
        <v>0</v>
      </c>
      <c r="BI1271" s="217">
        <f>IF(N1271="nulová",J1271,0)</f>
        <v>0</v>
      </c>
      <c r="BJ1271" s="13" t="s">
        <v>85</v>
      </c>
      <c r="BK1271" s="217">
        <f>ROUND(I1271*H1271,2)</f>
        <v>0</v>
      </c>
      <c r="BL1271" s="13" t="s">
        <v>136</v>
      </c>
      <c r="BM1271" s="216" t="s">
        <v>2645</v>
      </c>
    </row>
    <row r="1272" s="2" customFormat="1">
      <c r="A1272" s="34"/>
      <c r="B1272" s="35"/>
      <c r="C1272" s="36"/>
      <c r="D1272" s="218" t="s">
        <v>137</v>
      </c>
      <c r="E1272" s="36"/>
      <c r="F1272" s="219" t="s">
        <v>2307</v>
      </c>
      <c r="G1272" s="36"/>
      <c r="H1272" s="36"/>
      <c r="I1272" s="220"/>
      <c r="J1272" s="36"/>
      <c r="K1272" s="36"/>
      <c r="L1272" s="40"/>
      <c r="M1272" s="221"/>
      <c r="N1272" s="222"/>
      <c r="O1272" s="87"/>
      <c r="P1272" s="87"/>
      <c r="Q1272" s="87"/>
      <c r="R1272" s="87"/>
      <c r="S1272" s="87"/>
      <c r="T1272" s="88"/>
      <c r="U1272" s="34"/>
      <c r="V1272" s="34"/>
      <c r="W1272" s="34"/>
      <c r="X1272" s="34"/>
      <c r="Y1272" s="34"/>
      <c r="Z1272" s="34"/>
      <c r="AA1272" s="34"/>
      <c r="AB1272" s="34"/>
      <c r="AC1272" s="34"/>
      <c r="AD1272" s="34"/>
      <c r="AE1272" s="34"/>
      <c r="AT1272" s="13" t="s">
        <v>137</v>
      </c>
      <c r="AU1272" s="13" t="s">
        <v>85</v>
      </c>
    </row>
    <row r="1273" s="2" customFormat="1" ht="24.15" customHeight="1">
      <c r="A1273" s="34"/>
      <c r="B1273" s="35"/>
      <c r="C1273" s="203" t="s">
        <v>1355</v>
      </c>
      <c r="D1273" s="203" t="s">
        <v>131</v>
      </c>
      <c r="E1273" s="204" t="s">
        <v>2308</v>
      </c>
      <c r="F1273" s="205" t="s">
        <v>2309</v>
      </c>
      <c r="G1273" s="206" t="s">
        <v>134</v>
      </c>
      <c r="H1273" s="207">
        <v>2</v>
      </c>
      <c r="I1273" s="208"/>
      <c r="J1273" s="209">
        <f>ROUND(I1273*H1273,2)</f>
        <v>0</v>
      </c>
      <c r="K1273" s="210"/>
      <c r="L1273" s="211"/>
      <c r="M1273" s="212" t="s">
        <v>1</v>
      </c>
      <c r="N1273" s="213" t="s">
        <v>42</v>
      </c>
      <c r="O1273" s="87"/>
      <c r="P1273" s="214">
        <f>O1273*H1273</f>
        <v>0</v>
      </c>
      <c r="Q1273" s="214">
        <v>0</v>
      </c>
      <c r="R1273" s="214">
        <f>Q1273*H1273</f>
        <v>0</v>
      </c>
      <c r="S1273" s="214">
        <v>0</v>
      </c>
      <c r="T1273" s="215">
        <f>S1273*H1273</f>
        <v>0</v>
      </c>
      <c r="U1273" s="34"/>
      <c r="V1273" s="34"/>
      <c r="W1273" s="34"/>
      <c r="X1273" s="34"/>
      <c r="Y1273" s="34"/>
      <c r="Z1273" s="34"/>
      <c r="AA1273" s="34"/>
      <c r="AB1273" s="34"/>
      <c r="AC1273" s="34"/>
      <c r="AD1273" s="34"/>
      <c r="AE1273" s="34"/>
      <c r="AR1273" s="216" t="s">
        <v>135</v>
      </c>
      <c r="AT1273" s="216" t="s">
        <v>131</v>
      </c>
      <c r="AU1273" s="216" t="s">
        <v>85</v>
      </c>
      <c r="AY1273" s="13" t="s">
        <v>130</v>
      </c>
      <c r="BE1273" s="217">
        <f>IF(N1273="základní",J1273,0)</f>
        <v>0</v>
      </c>
      <c r="BF1273" s="217">
        <f>IF(N1273="snížená",J1273,0)</f>
        <v>0</v>
      </c>
      <c r="BG1273" s="217">
        <f>IF(N1273="zákl. přenesená",J1273,0)</f>
        <v>0</v>
      </c>
      <c r="BH1273" s="217">
        <f>IF(N1273="sníž. přenesená",J1273,0)</f>
        <v>0</v>
      </c>
      <c r="BI1273" s="217">
        <f>IF(N1273="nulová",J1273,0)</f>
        <v>0</v>
      </c>
      <c r="BJ1273" s="13" t="s">
        <v>85</v>
      </c>
      <c r="BK1273" s="217">
        <f>ROUND(I1273*H1273,2)</f>
        <v>0</v>
      </c>
      <c r="BL1273" s="13" t="s">
        <v>136</v>
      </c>
      <c r="BM1273" s="216" t="s">
        <v>2646</v>
      </c>
    </row>
    <row r="1274" s="2" customFormat="1">
      <c r="A1274" s="34"/>
      <c r="B1274" s="35"/>
      <c r="C1274" s="36"/>
      <c r="D1274" s="218" t="s">
        <v>137</v>
      </c>
      <c r="E1274" s="36"/>
      <c r="F1274" s="219" t="s">
        <v>2311</v>
      </c>
      <c r="G1274" s="36"/>
      <c r="H1274" s="36"/>
      <c r="I1274" s="220"/>
      <c r="J1274" s="36"/>
      <c r="K1274" s="36"/>
      <c r="L1274" s="40"/>
      <c r="M1274" s="221"/>
      <c r="N1274" s="222"/>
      <c r="O1274" s="87"/>
      <c r="P1274" s="87"/>
      <c r="Q1274" s="87"/>
      <c r="R1274" s="87"/>
      <c r="S1274" s="87"/>
      <c r="T1274" s="88"/>
      <c r="U1274" s="34"/>
      <c r="V1274" s="34"/>
      <c r="W1274" s="34"/>
      <c r="X1274" s="34"/>
      <c r="Y1274" s="34"/>
      <c r="Z1274" s="34"/>
      <c r="AA1274" s="34"/>
      <c r="AB1274" s="34"/>
      <c r="AC1274" s="34"/>
      <c r="AD1274" s="34"/>
      <c r="AE1274" s="34"/>
      <c r="AT1274" s="13" t="s">
        <v>137</v>
      </c>
      <c r="AU1274" s="13" t="s">
        <v>85</v>
      </c>
    </row>
    <row r="1275" s="2" customFormat="1" ht="24.15" customHeight="1">
      <c r="A1275" s="34"/>
      <c r="B1275" s="35"/>
      <c r="C1275" s="203" t="s">
        <v>2647</v>
      </c>
      <c r="D1275" s="203" t="s">
        <v>131</v>
      </c>
      <c r="E1275" s="204" t="s">
        <v>2313</v>
      </c>
      <c r="F1275" s="205" t="s">
        <v>2314</v>
      </c>
      <c r="G1275" s="206" t="s">
        <v>134</v>
      </c>
      <c r="H1275" s="207">
        <v>2</v>
      </c>
      <c r="I1275" s="208"/>
      <c r="J1275" s="209">
        <f>ROUND(I1275*H1275,2)</f>
        <v>0</v>
      </c>
      <c r="K1275" s="210"/>
      <c r="L1275" s="211"/>
      <c r="M1275" s="212" t="s">
        <v>1</v>
      </c>
      <c r="N1275" s="213" t="s">
        <v>42</v>
      </c>
      <c r="O1275" s="87"/>
      <c r="P1275" s="214">
        <f>O1275*H1275</f>
        <v>0</v>
      </c>
      <c r="Q1275" s="214">
        <v>0</v>
      </c>
      <c r="R1275" s="214">
        <f>Q1275*H1275</f>
        <v>0</v>
      </c>
      <c r="S1275" s="214">
        <v>0</v>
      </c>
      <c r="T1275" s="215">
        <f>S1275*H1275</f>
        <v>0</v>
      </c>
      <c r="U1275" s="34"/>
      <c r="V1275" s="34"/>
      <c r="W1275" s="34"/>
      <c r="X1275" s="34"/>
      <c r="Y1275" s="34"/>
      <c r="Z1275" s="34"/>
      <c r="AA1275" s="34"/>
      <c r="AB1275" s="34"/>
      <c r="AC1275" s="34"/>
      <c r="AD1275" s="34"/>
      <c r="AE1275" s="34"/>
      <c r="AR1275" s="216" t="s">
        <v>135</v>
      </c>
      <c r="AT1275" s="216" t="s">
        <v>131</v>
      </c>
      <c r="AU1275" s="216" t="s">
        <v>85</v>
      </c>
      <c r="AY1275" s="13" t="s">
        <v>130</v>
      </c>
      <c r="BE1275" s="217">
        <f>IF(N1275="základní",J1275,0)</f>
        <v>0</v>
      </c>
      <c r="BF1275" s="217">
        <f>IF(N1275="snížená",J1275,0)</f>
        <v>0</v>
      </c>
      <c r="BG1275" s="217">
        <f>IF(N1275="zákl. přenesená",J1275,0)</f>
        <v>0</v>
      </c>
      <c r="BH1275" s="217">
        <f>IF(N1275="sníž. přenesená",J1275,0)</f>
        <v>0</v>
      </c>
      <c r="BI1275" s="217">
        <f>IF(N1275="nulová",J1275,0)</f>
        <v>0</v>
      </c>
      <c r="BJ1275" s="13" t="s">
        <v>85</v>
      </c>
      <c r="BK1275" s="217">
        <f>ROUND(I1275*H1275,2)</f>
        <v>0</v>
      </c>
      <c r="BL1275" s="13" t="s">
        <v>136</v>
      </c>
      <c r="BM1275" s="216" t="s">
        <v>2648</v>
      </c>
    </row>
    <row r="1276" s="2" customFormat="1">
      <c r="A1276" s="34"/>
      <c r="B1276" s="35"/>
      <c r="C1276" s="36"/>
      <c r="D1276" s="218" t="s">
        <v>137</v>
      </c>
      <c r="E1276" s="36"/>
      <c r="F1276" s="219" t="s">
        <v>2316</v>
      </c>
      <c r="G1276" s="36"/>
      <c r="H1276" s="36"/>
      <c r="I1276" s="220"/>
      <c r="J1276" s="36"/>
      <c r="K1276" s="36"/>
      <c r="L1276" s="40"/>
      <c r="M1276" s="221"/>
      <c r="N1276" s="222"/>
      <c r="O1276" s="87"/>
      <c r="P1276" s="87"/>
      <c r="Q1276" s="87"/>
      <c r="R1276" s="87"/>
      <c r="S1276" s="87"/>
      <c r="T1276" s="88"/>
      <c r="U1276" s="34"/>
      <c r="V1276" s="34"/>
      <c r="W1276" s="34"/>
      <c r="X1276" s="34"/>
      <c r="Y1276" s="34"/>
      <c r="Z1276" s="34"/>
      <c r="AA1276" s="34"/>
      <c r="AB1276" s="34"/>
      <c r="AC1276" s="34"/>
      <c r="AD1276" s="34"/>
      <c r="AE1276" s="34"/>
      <c r="AT1276" s="13" t="s">
        <v>137</v>
      </c>
      <c r="AU1276" s="13" t="s">
        <v>85</v>
      </c>
    </row>
    <row r="1277" s="2" customFormat="1" ht="33" customHeight="1">
      <c r="A1277" s="34"/>
      <c r="B1277" s="35"/>
      <c r="C1277" s="203" t="s">
        <v>2649</v>
      </c>
      <c r="D1277" s="203" t="s">
        <v>131</v>
      </c>
      <c r="E1277" s="204" t="s">
        <v>2317</v>
      </c>
      <c r="F1277" s="205" t="s">
        <v>2318</v>
      </c>
      <c r="G1277" s="206" t="s">
        <v>134</v>
      </c>
      <c r="H1277" s="207">
        <v>2</v>
      </c>
      <c r="I1277" s="208"/>
      <c r="J1277" s="209">
        <f>ROUND(I1277*H1277,2)</f>
        <v>0</v>
      </c>
      <c r="K1277" s="210"/>
      <c r="L1277" s="211"/>
      <c r="M1277" s="212" t="s">
        <v>1</v>
      </c>
      <c r="N1277" s="213" t="s">
        <v>42</v>
      </c>
      <c r="O1277" s="87"/>
      <c r="P1277" s="214">
        <f>O1277*H1277</f>
        <v>0</v>
      </c>
      <c r="Q1277" s="214">
        <v>0</v>
      </c>
      <c r="R1277" s="214">
        <f>Q1277*H1277</f>
        <v>0</v>
      </c>
      <c r="S1277" s="214">
        <v>0</v>
      </c>
      <c r="T1277" s="215">
        <f>S1277*H1277</f>
        <v>0</v>
      </c>
      <c r="U1277" s="34"/>
      <c r="V1277" s="34"/>
      <c r="W1277" s="34"/>
      <c r="X1277" s="34"/>
      <c r="Y1277" s="34"/>
      <c r="Z1277" s="34"/>
      <c r="AA1277" s="34"/>
      <c r="AB1277" s="34"/>
      <c r="AC1277" s="34"/>
      <c r="AD1277" s="34"/>
      <c r="AE1277" s="34"/>
      <c r="AR1277" s="216" t="s">
        <v>135</v>
      </c>
      <c r="AT1277" s="216" t="s">
        <v>131</v>
      </c>
      <c r="AU1277" s="216" t="s">
        <v>85</v>
      </c>
      <c r="AY1277" s="13" t="s">
        <v>130</v>
      </c>
      <c r="BE1277" s="217">
        <f>IF(N1277="základní",J1277,0)</f>
        <v>0</v>
      </c>
      <c r="BF1277" s="217">
        <f>IF(N1277="snížená",J1277,0)</f>
        <v>0</v>
      </c>
      <c r="BG1277" s="217">
        <f>IF(N1277="zákl. přenesená",J1277,0)</f>
        <v>0</v>
      </c>
      <c r="BH1277" s="217">
        <f>IF(N1277="sníž. přenesená",J1277,0)</f>
        <v>0</v>
      </c>
      <c r="BI1277" s="217">
        <f>IF(N1277="nulová",J1277,0)</f>
        <v>0</v>
      </c>
      <c r="BJ1277" s="13" t="s">
        <v>85</v>
      </c>
      <c r="BK1277" s="217">
        <f>ROUND(I1277*H1277,2)</f>
        <v>0</v>
      </c>
      <c r="BL1277" s="13" t="s">
        <v>136</v>
      </c>
      <c r="BM1277" s="216" t="s">
        <v>2650</v>
      </c>
    </row>
    <row r="1278" s="2" customFormat="1">
      <c r="A1278" s="34"/>
      <c r="B1278" s="35"/>
      <c r="C1278" s="36"/>
      <c r="D1278" s="218" t="s">
        <v>137</v>
      </c>
      <c r="E1278" s="36"/>
      <c r="F1278" s="219" t="s">
        <v>2320</v>
      </c>
      <c r="G1278" s="36"/>
      <c r="H1278" s="36"/>
      <c r="I1278" s="220"/>
      <c r="J1278" s="36"/>
      <c r="K1278" s="36"/>
      <c r="L1278" s="40"/>
      <c r="M1278" s="221"/>
      <c r="N1278" s="222"/>
      <c r="O1278" s="87"/>
      <c r="P1278" s="87"/>
      <c r="Q1278" s="87"/>
      <c r="R1278" s="87"/>
      <c r="S1278" s="87"/>
      <c r="T1278" s="88"/>
      <c r="U1278" s="34"/>
      <c r="V1278" s="34"/>
      <c r="W1278" s="34"/>
      <c r="X1278" s="34"/>
      <c r="Y1278" s="34"/>
      <c r="Z1278" s="34"/>
      <c r="AA1278" s="34"/>
      <c r="AB1278" s="34"/>
      <c r="AC1278" s="34"/>
      <c r="AD1278" s="34"/>
      <c r="AE1278" s="34"/>
      <c r="AT1278" s="13" t="s">
        <v>137</v>
      </c>
      <c r="AU1278" s="13" t="s">
        <v>85</v>
      </c>
    </row>
    <row r="1279" s="2" customFormat="1" ht="16.5" customHeight="1">
      <c r="A1279" s="34"/>
      <c r="B1279" s="35"/>
      <c r="C1279" s="203" t="s">
        <v>2651</v>
      </c>
      <c r="D1279" s="203" t="s">
        <v>131</v>
      </c>
      <c r="E1279" s="204" t="s">
        <v>2652</v>
      </c>
      <c r="F1279" s="205" t="s">
        <v>2653</v>
      </c>
      <c r="G1279" s="206" t="s">
        <v>134</v>
      </c>
      <c r="H1279" s="207">
        <v>2</v>
      </c>
      <c r="I1279" s="208"/>
      <c r="J1279" s="209">
        <f>ROUND(I1279*H1279,2)</f>
        <v>0</v>
      </c>
      <c r="K1279" s="210"/>
      <c r="L1279" s="211"/>
      <c r="M1279" s="212" t="s">
        <v>1</v>
      </c>
      <c r="N1279" s="213" t="s">
        <v>42</v>
      </c>
      <c r="O1279" s="87"/>
      <c r="P1279" s="214">
        <f>O1279*H1279</f>
        <v>0</v>
      </c>
      <c r="Q1279" s="214">
        <v>0</v>
      </c>
      <c r="R1279" s="214">
        <f>Q1279*H1279</f>
        <v>0</v>
      </c>
      <c r="S1279" s="214">
        <v>0</v>
      </c>
      <c r="T1279" s="215">
        <f>S1279*H1279</f>
        <v>0</v>
      </c>
      <c r="U1279" s="34"/>
      <c r="V1279" s="34"/>
      <c r="W1279" s="34"/>
      <c r="X1279" s="34"/>
      <c r="Y1279" s="34"/>
      <c r="Z1279" s="34"/>
      <c r="AA1279" s="34"/>
      <c r="AB1279" s="34"/>
      <c r="AC1279" s="34"/>
      <c r="AD1279" s="34"/>
      <c r="AE1279" s="34"/>
      <c r="AR1279" s="216" t="s">
        <v>135</v>
      </c>
      <c r="AT1279" s="216" t="s">
        <v>131</v>
      </c>
      <c r="AU1279" s="216" t="s">
        <v>85</v>
      </c>
      <c r="AY1279" s="13" t="s">
        <v>130</v>
      </c>
      <c r="BE1279" s="217">
        <f>IF(N1279="základní",J1279,0)</f>
        <v>0</v>
      </c>
      <c r="BF1279" s="217">
        <f>IF(N1279="snížená",J1279,0)</f>
        <v>0</v>
      </c>
      <c r="BG1279" s="217">
        <f>IF(N1279="zákl. přenesená",J1279,0)</f>
        <v>0</v>
      </c>
      <c r="BH1279" s="217">
        <f>IF(N1279="sníž. přenesená",J1279,0)</f>
        <v>0</v>
      </c>
      <c r="BI1279" s="217">
        <f>IF(N1279="nulová",J1279,0)</f>
        <v>0</v>
      </c>
      <c r="BJ1279" s="13" t="s">
        <v>85</v>
      </c>
      <c r="BK1279" s="217">
        <f>ROUND(I1279*H1279,2)</f>
        <v>0</v>
      </c>
      <c r="BL1279" s="13" t="s">
        <v>136</v>
      </c>
      <c r="BM1279" s="216" t="s">
        <v>2654</v>
      </c>
    </row>
    <row r="1280" s="2" customFormat="1">
      <c r="A1280" s="34"/>
      <c r="B1280" s="35"/>
      <c r="C1280" s="36"/>
      <c r="D1280" s="218" t="s">
        <v>137</v>
      </c>
      <c r="E1280" s="36"/>
      <c r="F1280" s="219" t="s">
        <v>2655</v>
      </c>
      <c r="G1280" s="36"/>
      <c r="H1280" s="36"/>
      <c r="I1280" s="220"/>
      <c r="J1280" s="36"/>
      <c r="K1280" s="36"/>
      <c r="L1280" s="40"/>
      <c r="M1280" s="221"/>
      <c r="N1280" s="222"/>
      <c r="O1280" s="87"/>
      <c r="P1280" s="87"/>
      <c r="Q1280" s="87"/>
      <c r="R1280" s="87"/>
      <c r="S1280" s="87"/>
      <c r="T1280" s="88"/>
      <c r="U1280" s="34"/>
      <c r="V1280" s="34"/>
      <c r="W1280" s="34"/>
      <c r="X1280" s="34"/>
      <c r="Y1280" s="34"/>
      <c r="Z1280" s="34"/>
      <c r="AA1280" s="34"/>
      <c r="AB1280" s="34"/>
      <c r="AC1280" s="34"/>
      <c r="AD1280" s="34"/>
      <c r="AE1280" s="34"/>
      <c r="AT1280" s="13" t="s">
        <v>137</v>
      </c>
      <c r="AU1280" s="13" t="s">
        <v>85</v>
      </c>
    </row>
    <row r="1281" s="2" customFormat="1" ht="16.5" customHeight="1">
      <c r="A1281" s="34"/>
      <c r="B1281" s="35"/>
      <c r="C1281" s="203" t="s">
        <v>1361</v>
      </c>
      <c r="D1281" s="203" t="s">
        <v>131</v>
      </c>
      <c r="E1281" s="204" t="s">
        <v>2656</v>
      </c>
      <c r="F1281" s="205" t="s">
        <v>2657</v>
      </c>
      <c r="G1281" s="206" t="s">
        <v>134</v>
      </c>
      <c r="H1281" s="207">
        <v>2</v>
      </c>
      <c r="I1281" s="208"/>
      <c r="J1281" s="209">
        <f>ROUND(I1281*H1281,2)</f>
        <v>0</v>
      </c>
      <c r="K1281" s="210"/>
      <c r="L1281" s="211"/>
      <c r="M1281" s="212" t="s">
        <v>1</v>
      </c>
      <c r="N1281" s="213" t="s">
        <v>42</v>
      </c>
      <c r="O1281" s="87"/>
      <c r="P1281" s="214">
        <f>O1281*H1281</f>
        <v>0</v>
      </c>
      <c r="Q1281" s="214">
        <v>0</v>
      </c>
      <c r="R1281" s="214">
        <f>Q1281*H1281</f>
        <v>0</v>
      </c>
      <c r="S1281" s="214">
        <v>0</v>
      </c>
      <c r="T1281" s="215">
        <f>S1281*H1281</f>
        <v>0</v>
      </c>
      <c r="U1281" s="34"/>
      <c r="V1281" s="34"/>
      <c r="W1281" s="34"/>
      <c r="X1281" s="34"/>
      <c r="Y1281" s="34"/>
      <c r="Z1281" s="34"/>
      <c r="AA1281" s="34"/>
      <c r="AB1281" s="34"/>
      <c r="AC1281" s="34"/>
      <c r="AD1281" s="34"/>
      <c r="AE1281" s="34"/>
      <c r="AR1281" s="216" t="s">
        <v>135</v>
      </c>
      <c r="AT1281" s="216" t="s">
        <v>131</v>
      </c>
      <c r="AU1281" s="216" t="s">
        <v>85</v>
      </c>
      <c r="AY1281" s="13" t="s">
        <v>130</v>
      </c>
      <c r="BE1281" s="217">
        <f>IF(N1281="základní",J1281,0)</f>
        <v>0</v>
      </c>
      <c r="BF1281" s="217">
        <f>IF(N1281="snížená",J1281,0)</f>
        <v>0</v>
      </c>
      <c r="BG1281" s="217">
        <f>IF(N1281="zákl. přenesená",J1281,0)</f>
        <v>0</v>
      </c>
      <c r="BH1281" s="217">
        <f>IF(N1281="sníž. přenesená",J1281,0)</f>
        <v>0</v>
      </c>
      <c r="BI1281" s="217">
        <f>IF(N1281="nulová",J1281,0)</f>
        <v>0</v>
      </c>
      <c r="BJ1281" s="13" t="s">
        <v>85</v>
      </c>
      <c r="BK1281" s="217">
        <f>ROUND(I1281*H1281,2)</f>
        <v>0</v>
      </c>
      <c r="BL1281" s="13" t="s">
        <v>136</v>
      </c>
      <c r="BM1281" s="216" t="s">
        <v>2658</v>
      </c>
    </row>
    <row r="1282" s="2" customFormat="1">
      <c r="A1282" s="34"/>
      <c r="B1282" s="35"/>
      <c r="C1282" s="36"/>
      <c r="D1282" s="218" t="s">
        <v>137</v>
      </c>
      <c r="E1282" s="36"/>
      <c r="F1282" s="219" t="s">
        <v>2659</v>
      </c>
      <c r="G1282" s="36"/>
      <c r="H1282" s="36"/>
      <c r="I1282" s="220"/>
      <c r="J1282" s="36"/>
      <c r="K1282" s="36"/>
      <c r="L1282" s="40"/>
      <c r="M1282" s="221"/>
      <c r="N1282" s="222"/>
      <c r="O1282" s="87"/>
      <c r="P1282" s="87"/>
      <c r="Q1282" s="87"/>
      <c r="R1282" s="87"/>
      <c r="S1282" s="87"/>
      <c r="T1282" s="88"/>
      <c r="U1282" s="34"/>
      <c r="V1282" s="34"/>
      <c r="W1282" s="34"/>
      <c r="X1282" s="34"/>
      <c r="Y1282" s="34"/>
      <c r="Z1282" s="34"/>
      <c r="AA1282" s="34"/>
      <c r="AB1282" s="34"/>
      <c r="AC1282" s="34"/>
      <c r="AD1282" s="34"/>
      <c r="AE1282" s="34"/>
      <c r="AT1282" s="13" t="s">
        <v>137</v>
      </c>
      <c r="AU1282" s="13" t="s">
        <v>85</v>
      </c>
    </row>
    <row r="1283" s="2" customFormat="1" ht="16.5" customHeight="1">
      <c r="A1283" s="34"/>
      <c r="B1283" s="35"/>
      <c r="C1283" s="203" t="s">
        <v>2660</v>
      </c>
      <c r="D1283" s="203" t="s">
        <v>131</v>
      </c>
      <c r="E1283" s="204" t="s">
        <v>2661</v>
      </c>
      <c r="F1283" s="205" t="s">
        <v>2662</v>
      </c>
      <c r="G1283" s="206" t="s">
        <v>134</v>
      </c>
      <c r="H1283" s="207">
        <v>2</v>
      </c>
      <c r="I1283" s="208"/>
      <c r="J1283" s="209">
        <f>ROUND(I1283*H1283,2)</f>
        <v>0</v>
      </c>
      <c r="K1283" s="210"/>
      <c r="L1283" s="211"/>
      <c r="M1283" s="212" t="s">
        <v>1</v>
      </c>
      <c r="N1283" s="213" t="s">
        <v>42</v>
      </c>
      <c r="O1283" s="87"/>
      <c r="P1283" s="214">
        <f>O1283*H1283</f>
        <v>0</v>
      </c>
      <c r="Q1283" s="214">
        <v>0</v>
      </c>
      <c r="R1283" s="214">
        <f>Q1283*H1283</f>
        <v>0</v>
      </c>
      <c r="S1283" s="214">
        <v>0</v>
      </c>
      <c r="T1283" s="215">
        <f>S1283*H1283</f>
        <v>0</v>
      </c>
      <c r="U1283" s="34"/>
      <c r="V1283" s="34"/>
      <c r="W1283" s="34"/>
      <c r="X1283" s="34"/>
      <c r="Y1283" s="34"/>
      <c r="Z1283" s="34"/>
      <c r="AA1283" s="34"/>
      <c r="AB1283" s="34"/>
      <c r="AC1283" s="34"/>
      <c r="AD1283" s="34"/>
      <c r="AE1283" s="34"/>
      <c r="AR1283" s="216" t="s">
        <v>135</v>
      </c>
      <c r="AT1283" s="216" t="s">
        <v>131</v>
      </c>
      <c r="AU1283" s="216" t="s">
        <v>85</v>
      </c>
      <c r="AY1283" s="13" t="s">
        <v>130</v>
      </c>
      <c r="BE1283" s="217">
        <f>IF(N1283="základní",J1283,0)</f>
        <v>0</v>
      </c>
      <c r="BF1283" s="217">
        <f>IF(N1283="snížená",J1283,0)</f>
        <v>0</v>
      </c>
      <c r="BG1283" s="217">
        <f>IF(N1283="zákl. přenesená",J1283,0)</f>
        <v>0</v>
      </c>
      <c r="BH1283" s="217">
        <f>IF(N1283="sníž. přenesená",J1283,0)</f>
        <v>0</v>
      </c>
      <c r="BI1283" s="217">
        <f>IF(N1283="nulová",J1283,0)</f>
        <v>0</v>
      </c>
      <c r="BJ1283" s="13" t="s">
        <v>85</v>
      </c>
      <c r="BK1283" s="217">
        <f>ROUND(I1283*H1283,2)</f>
        <v>0</v>
      </c>
      <c r="BL1283" s="13" t="s">
        <v>136</v>
      </c>
      <c r="BM1283" s="216" t="s">
        <v>2663</v>
      </c>
    </row>
    <row r="1284" s="2" customFormat="1">
      <c r="A1284" s="34"/>
      <c r="B1284" s="35"/>
      <c r="C1284" s="36"/>
      <c r="D1284" s="218" t="s">
        <v>137</v>
      </c>
      <c r="E1284" s="36"/>
      <c r="F1284" s="219" t="s">
        <v>2664</v>
      </c>
      <c r="G1284" s="36"/>
      <c r="H1284" s="36"/>
      <c r="I1284" s="220"/>
      <c r="J1284" s="36"/>
      <c r="K1284" s="36"/>
      <c r="L1284" s="40"/>
      <c r="M1284" s="221"/>
      <c r="N1284" s="222"/>
      <c r="O1284" s="87"/>
      <c r="P1284" s="87"/>
      <c r="Q1284" s="87"/>
      <c r="R1284" s="87"/>
      <c r="S1284" s="87"/>
      <c r="T1284" s="88"/>
      <c r="U1284" s="34"/>
      <c r="V1284" s="34"/>
      <c r="W1284" s="34"/>
      <c r="X1284" s="34"/>
      <c r="Y1284" s="34"/>
      <c r="Z1284" s="34"/>
      <c r="AA1284" s="34"/>
      <c r="AB1284" s="34"/>
      <c r="AC1284" s="34"/>
      <c r="AD1284" s="34"/>
      <c r="AE1284" s="34"/>
      <c r="AT1284" s="13" t="s">
        <v>137</v>
      </c>
      <c r="AU1284" s="13" t="s">
        <v>85</v>
      </c>
    </row>
    <row r="1285" s="2" customFormat="1" ht="16.5" customHeight="1">
      <c r="A1285" s="34"/>
      <c r="B1285" s="35"/>
      <c r="C1285" s="203" t="s">
        <v>1366</v>
      </c>
      <c r="D1285" s="203" t="s">
        <v>131</v>
      </c>
      <c r="E1285" s="204" t="s">
        <v>2665</v>
      </c>
      <c r="F1285" s="205" t="s">
        <v>2666</v>
      </c>
      <c r="G1285" s="206" t="s">
        <v>134</v>
      </c>
      <c r="H1285" s="207">
        <v>1</v>
      </c>
      <c r="I1285" s="208"/>
      <c r="J1285" s="209">
        <f>ROUND(I1285*H1285,2)</f>
        <v>0</v>
      </c>
      <c r="K1285" s="210"/>
      <c r="L1285" s="211"/>
      <c r="M1285" s="212" t="s">
        <v>1</v>
      </c>
      <c r="N1285" s="213" t="s">
        <v>42</v>
      </c>
      <c r="O1285" s="87"/>
      <c r="P1285" s="214">
        <f>O1285*H1285</f>
        <v>0</v>
      </c>
      <c r="Q1285" s="214">
        <v>0</v>
      </c>
      <c r="R1285" s="214">
        <f>Q1285*H1285</f>
        <v>0</v>
      </c>
      <c r="S1285" s="214">
        <v>0</v>
      </c>
      <c r="T1285" s="215">
        <f>S1285*H1285</f>
        <v>0</v>
      </c>
      <c r="U1285" s="34"/>
      <c r="V1285" s="34"/>
      <c r="W1285" s="34"/>
      <c r="X1285" s="34"/>
      <c r="Y1285" s="34"/>
      <c r="Z1285" s="34"/>
      <c r="AA1285" s="34"/>
      <c r="AB1285" s="34"/>
      <c r="AC1285" s="34"/>
      <c r="AD1285" s="34"/>
      <c r="AE1285" s="34"/>
      <c r="AR1285" s="216" t="s">
        <v>135</v>
      </c>
      <c r="AT1285" s="216" t="s">
        <v>131</v>
      </c>
      <c r="AU1285" s="216" t="s">
        <v>85</v>
      </c>
      <c r="AY1285" s="13" t="s">
        <v>130</v>
      </c>
      <c r="BE1285" s="217">
        <f>IF(N1285="základní",J1285,0)</f>
        <v>0</v>
      </c>
      <c r="BF1285" s="217">
        <f>IF(N1285="snížená",J1285,0)</f>
        <v>0</v>
      </c>
      <c r="BG1285" s="217">
        <f>IF(N1285="zákl. přenesená",J1285,0)</f>
        <v>0</v>
      </c>
      <c r="BH1285" s="217">
        <f>IF(N1285="sníž. přenesená",J1285,0)</f>
        <v>0</v>
      </c>
      <c r="BI1285" s="217">
        <f>IF(N1285="nulová",J1285,0)</f>
        <v>0</v>
      </c>
      <c r="BJ1285" s="13" t="s">
        <v>85</v>
      </c>
      <c r="BK1285" s="217">
        <f>ROUND(I1285*H1285,2)</f>
        <v>0</v>
      </c>
      <c r="BL1285" s="13" t="s">
        <v>136</v>
      </c>
      <c r="BM1285" s="216" t="s">
        <v>2667</v>
      </c>
    </row>
    <row r="1286" s="2" customFormat="1">
      <c r="A1286" s="34"/>
      <c r="B1286" s="35"/>
      <c r="C1286" s="36"/>
      <c r="D1286" s="218" t="s">
        <v>137</v>
      </c>
      <c r="E1286" s="36"/>
      <c r="F1286" s="219" t="s">
        <v>2668</v>
      </c>
      <c r="G1286" s="36"/>
      <c r="H1286" s="36"/>
      <c r="I1286" s="220"/>
      <c r="J1286" s="36"/>
      <c r="K1286" s="36"/>
      <c r="L1286" s="40"/>
      <c r="M1286" s="221"/>
      <c r="N1286" s="222"/>
      <c r="O1286" s="87"/>
      <c r="P1286" s="87"/>
      <c r="Q1286" s="87"/>
      <c r="R1286" s="87"/>
      <c r="S1286" s="87"/>
      <c r="T1286" s="88"/>
      <c r="U1286" s="34"/>
      <c r="V1286" s="34"/>
      <c r="W1286" s="34"/>
      <c r="X1286" s="34"/>
      <c r="Y1286" s="34"/>
      <c r="Z1286" s="34"/>
      <c r="AA1286" s="34"/>
      <c r="AB1286" s="34"/>
      <c r="AC1286" s="34"/>
      <c r="AD1286" s="34"/>
      <c r="AE1286" s="34"/>
      <c r="AT1286" s="13" t="s">
        <v>137</v>
      </c>
      <c r="AU1286" s="13" t="s">
        <v>85</v>
      </c>
    </row>
    <row r="1287" s="2" customFormat="1" ht="16.5" customHeight="1">
      <c r="A1287" s="34"/>
      <c r="B1287" s="35"/>
      <c r="C1287" s="203" t="s">
        <v>2669</v>
      </c>
      <c r="D1287" s="203" t="s">
        <v>131</v>
      </c>
      <c r="E1287" s="204" t="s">
        <v>2670</v>
      </c>
      <c r="F1287" s="205" t="s">
        <v>2671</v>
      </c>
      <c r="G1287" s="206" t="s">
        <v>134</v>
      </c>
      <c r="H1287" s="207">
        <v>1</v>
      </c>
      <c r="I1287" s="208"/>
      <c r="J1287" s="209">
        <f>ROUND(I1287*H1287,2)</f>
        <v>0</v>
      </c>
      <c r="K1287" s="210"/>
      <c r="L1287" s="211"/>
      <c r="M1287" s="212" t="s">
        <v>1</v>
      </c>
      <c r="N1287" s="213" t="s">
        <v>42</v>
      </c>
      <c r="O1287" s="87"/>
      <c r="P1287" s="214">
        <f>O1287*H1287</f>
        <v>0</v>
      </c>
      <c r="Q1287" s="214">
        <v>0</v>
      </c>
      <c r="R1287" s="214">
        <f>Q1287*H1287</f>
        <v>0</v>
      </c>
      <c r="S1287" s="214">
        <v>0</v>
      </c>
      <c r="T1287" s="215">
        <f>S1287*H1287</f>
        <v>0</v>
      </c>
      <c r="U1287" s="34"/>
      <c r="V1287" s="34"/>
      <c r="W1287" s="34"/>
      <c r="X1287" s="34"/>
      <c r="Y1287" s="34"/>
      <c r="Z1287" s="34"/>
      <c r="AA1287" s="34"/>
      <c r="AB1287" s="34"/>
      <c r="AC1287" s="34"/>
      <c r="AD1287" s="34"/>
      <c r="AE1287" s="34"/>
      <c r="AR1287" s="216" t="s">
        <v>135</v>
      </c>
      <c r="AT1287" s="216" t="s">
        <v>131</v>
      </c>
      <c r="AU1287" s="216" t="s">
        <v>85</v>
      </c>
      <c r="AY1287" s="13" t="s">
        <v>130</v>
      </c>
      <c r="BE1287" s="217">
        <f>IF(N1287="základní",J1287,0)</f>
        <v>0</v>
      </c>
      <c r="BF1287" s="217">
        <f>IF(N1287="snížená",J1287,0)</f>
        <v>0</v>
      </c>
      <c r="BG1287" s="217">
        <f>IF(N1287="zákl. přenesená",J1287,0)</f>
        <v>0</v>
      </c>
      <c r="BH1287" s="217">
        <f>IF(N1287="sníž. přenesená",J1287,0)</f>
        <v>0</v>
      </c>
      <c r="BI1287" s="217">
        <f>IF(N1287="nulová",J1287,0)</f>
        <v>0</v>
      </c>
      <c r="BJ1287" s="13" t="s">
        <v>85</v>
      </c>
      <c r="BK1287" s="217">
        <f>ROUND(I1287*H1287,2)</f>
        <v>0</v>
      </c>
      <c r="BL1287" s="13" t="s">
        <v>136</v>
      </c>
      <c r="BM1287" s="216" t="s">
        <v>2672</v>
      </c>
    </row>
    <row r="1288" s="2" customFormat="1">
      <c r="A1288" s="34"/>
      <c r="B1288" s="35"/>
      <c r="C1288" s="36"/>
      <c r="D1288" s="218" t="s">
        <v>137</v>
      </c>
      <c r="E1288" s="36"/>
      <c r="F1288" s="219" t="s">
        <v>2673</v>
      </c>
      <c r="G1288" s="36"/>
      <c r="H1288" s="36"/>
      <c r="I1288" s="220"/>
      <c r="J1288" s="36"/>
      <c r="K1288" s="36"/>
      <c r="L1288" s="40"/>
      <c r="M1288" s="221"/>
      <c r="N1288" s="222"/>
      <c r="O1288" s="87"/>
      <c r="P1288" s="87"/>
      <c r="Q1288" s="87"/>
      <c r="R1288" s="87"/>
      <c r="S1288" s="87"/>
      <c r="T1288" s="88"/>
      <c r="U1288" s="34"/>
      <c r="V1288" s="34"/>
      <c r="W1288" s="34"/>
      <c r="X1288" s="34"/>
      <c r="Y1288" s="34"/>
      <c r="Z1288" s="34"/>
      <c r="AA1288" s="34"/>
      <c r="AB1288" s="34"/>
      <c r="AC1288" s="34"/>
      <c r="AD1288" s="34"/>
      <c r="AE1288" s="34"/>
      <c r="AT1288" s="13" t="s">
        <v>137</v>
      </c>
      <c r="AU1288" s="13" t="s">
        <v>85</v>
      </c>
    </row>
    <row r="1289" s="2" customFormat="1" ht="16.5" customHeight="1">
      <c r="A1289" s="34"/>
      <c r="B1289" s="35"/>
      <c r="C1289" s="203" t="s">
        <v>1370</v>
      </c>
      <c r="D1289" s="203" t="s">
        <v>131</v>
      </c>
      <c r="E1289" s="204" t="s">
        <v>2674</v>
      </c>
      <c r="F1289" s="205" t="s">
        <v>2675</v>
      </c>
      <c r="G1289" s="206" t="s">
        <v>134</v>
      </c>
      <c r="H1289" s="207">
        <v>0.10000000000000001</v>
      </c>
      <c r="I1289" s="208"/>
      <c r="J1289" s="209">
        <f>ROUND(I1289*H1289,2)</f>
        <v>0</v>
      </c>
      <c r="K1289" s="210"/>
      <c r="L1289" s="211"/>
      <c r="M1289" s="212" t="s">
        <v>1</v>
      </c>
      <c r="N1289" s="213" t="s">
        <v>42</v>
      </c>
      <c r="O1289" s="87"/>
      <c r="P1289" s="214">
        <f>O1289*H1289</f>
        <v>0</v>
      </c>
      <c r="Q1289" s="214">
        <v>0</v>
      </c>
      <c r="R1289" s="214">
        <f>Q1289*H1289</f>
        <v>0</v>
      </c>
      <c r="S1289" s="214">
        <v>0</v>
      </c>
      <c r="T1289" s="215">
        <f>S1289*H1289</f>
        <v>0</v>
      </c>
      <c r="U1289" s="34"/>
      <c r="V1289" s="34"/>
      <c r="W1289" s="34"/>
      <c r="X1289" s="34"/>
      <c r="Y1289" s="34"/>
      <c r="Z1289" s="34"/>
      <c r="AA1289" s="34"/>
      <c r="AB1289" s="34"/>
      <c r="AC1289" s="34"/>
      <c r="AD1289" s="34"/>
      <c r="AE1289" s="34"/>
      <c r="AR1289" s="216" t="s">
        <v>135</v>
      </c>
      <c r="AT1289" s="216" t="s">
        <v>131</v>
      </c>
      <c r="AU1289" s="216" t="s">
        <v>85</v>
      </c>
      <c r="AY1289" s="13" t="s">
        <v>130</v>
      </c>
      <c r="BE1289" s="217">
        <f>IF(N1289="základní",J1289,0)</f>
        <v>0</v>
      </c>
      <c r="BF1289" s="217">
        <f>IF(N1289="snížená",J1289,0)</f>
        <v>0</v>
      </c>
      <c r="BG1289" s="217">
        <f>IF(N1289="zákl. přenesená",J1289,0)</f>
        <v>0</v>
      </c>
      <c r="BH1289" s="217">
        <f>IF(N1289="sníž. přenesená",J1289,0)</f>
        <v>0</v>
      </c>
      <c r="BI1289" s="217">
        <f>IF(N1289="nulová",J1289,0)</f>
        <v>0</v>
      </c>
      <c r="BJ1289" s="13" t="s">
        <v>85</v>
      </c>
      <c r="BK1289" s="217">
        <f>ROUND(I1289*H1289,2)</f>
        <v>0</v>
      </c>
      <c r="BL1289" s="13" t="s">
        <v>136</v>
      </c>
      <c r="BM1289" s="216" t="s">
        <v>2676</v>
      </c>
    </row>
    <row r="1290" s="2" customFormat="1">
      <c r="A1290" s="34"/>
      <c r="B1290" s="35"/>
      <c r="C1290" s="36"/>
      <c r="D1290" s="218" t="s">
        <v>137</v>
      </c>
      <c r="E1290" s="36"/>
      <c r="F1290" s="219" t="s">
        <v>2677</v>
      </c>
      <c r="G1290" s="36"/>
      <c r="H1290" s="36"/>
      <c r="I1290" s="220"/>
      <c r="J1290" s="36"/>
      <c r="K1290" s="36"/>
      <c r="L1290" s="40"/>
      <c r="M1290" s="221"/>
      <c r="N1290" s="222"/>
      <c r="O1290" s="87"/>
      <c r="P1290" s="87"/>
      <c r="Q1290" s="87"/>
      <c r="R1290" s="87"/>
      <c r="S1290" s="87"/>
      <c r="T1290" s="88"/>
      <c r="U1290" s="34"/>
      <c r="V1290" s="34"/>
      <c r="W1290" s="34"/>
      <c r="X1290" s="34"/>
      <c r="Y1290" s="34"/>
      <c r="Z1290" s="34"/>
      <c r="AA1290" s="34"/>
      <c r="AB1290" s="34"/>
      <c r="AC1290" s="34"/>
      <c r="AD1290" s="34"/>
      <c r="AE1290" s="34"/>
      <c r="AT1290" s="13" t="s">
        <v>137</v>
      </c>
      <c r="AU1290" s="13" t="s">
        <v>85</v>
      </c>
    </row>
    <row r="1291" s="2" customFormat="1" ht="21.75" customHeight="1">
      <c r="A1291" s="34"/>
      <c r="B1291" s="35"/>
      <c r="C1291" s="203" t="s">
        <v>2678</v>
      </c>
      <c r="D1291" s="203" t="s">
        <v>131</v>
      </c>
      <c r="E1291" s="204" t="s">
        <v>2679</v>
      </c>
      <c r="F1291" s="205" t="s">
        <v>2680</v>
      </c>
      <c r="G1291" s="206" t="s">
        <v>134</v>
      </c>
      <c r="H1291" s="207">
        <v>1</v>
      </c>
      <c r="I1291" s="208"/>
      <c r="J1291" s="209">
        <f>ROUND(I1291*H1291,2)</f>
        <v>0</v>
      </c>
      <c r="K1291" s="210"/>
      <c r="L1291" s="211"/>
      <c r="M1291" s="212" t="s">
        <v>1</v>
      </c>
      <c r="N1291" s="213" t="s">
        <v>42</v>
      </c>
      <c r="O1291" s="87"/>
      <c r="P1291" s="214">
        <f>O1291*H1291</f>
        <v>0</v>
      </c>
      <c r="Q1291" s="214">
        <v>0</v>
      </c>
      <c r="R1291" s="214">
        <f>Q1291*H1291</f>
        <v>0</v>
      </c>
      <c r="S1291" s="214">
        <v>0</v>
      </c>
      <c r="T1291" s="215">
        <f>S1291*H1291</f>
        <v>0</v>
      </c>
      <c r="U1291" s="34"/>
      <c r="V1291" s="34"/>
      <c r="W1291" s="34"/>
      <c r="X1291" s="34"/>
      <c r="Y1291" s="34"/>
      <c r="Z1291" s="34"/>
      <c r="AA1291" s="34"/>
      <c r="AB1291" s="34"/>
      <c r="AC1291" s="34"/>
      <c r="AD1291" s="34"/>
      <c r="AE1291" s="34"/>
      <c r="AR1291" s="216" t="s">
        <v>135</v>
      </c>
      <c r="AT1291" s="216" t="s">
        <v>131</v>
      </c>
      <c r="AU1291" s="216" t="s">
        <v>85</v>
      </c>
      <c r="AY1291" s="13" t="s">
        <v>130</v>
      </c>
      <c r="BE1291" s="217">
        <f>IF(N1291="základní",J1291,0)</f>
        <v>0</v>
      </c>
      <c r="BF1291" s="217">
        <f>IF(N1291="snížená",J1291,0)</f>
        <v>0</v>
      </c>
      <c r="BG1291" s="217">
        <f>IF(N1291="zákl. přenesená",J1291,0)</f>
        <v>0</v>
      </c>
      <c r="BH1291" s="217">
        <f>IF(N1291="sníž. přenesená",J1291,0)</f>
        <v>0</v>
      </c>
      <c r="BI1291" s="217">
        <f>IF(N1291="nulová",J1291,0)</f>
        <v>0</v>
      </c>
      <c r="BJ1291" s="13" t="s">
        <v>85</v>
      </c>
      <c r="BK1291" s="217">
        <f>ROUND(I1291*H1291,2)</f>
        <v>0</v>
      </c>
      <c r="BL1291" s="13" t="s">
        <v>136</v>
      </c>
      <c r="BM1291" s="216" t="s">
        <v>2681</v>
      </c>
    </row>
    <row r="1292" s="2" customFormat="1">
      <c r="A1292" s="34"/>
      <c r="B1292" s="35"/>
      <c r="C1292" s="36"/>
      <c r="D1292" s="218" t="s">
        <v>137</v>
      </c>
      <c r="E1292" s="36"/>
      <c r="F1292" s="219" t="s">
        <v>2682</v>
      </c>
      <c r="G1292" s="36"/>
      <c r="H1292" s="36"/>
      <c r="I1292" s="220"/>
      <c r="J1292" s="36"/>
      <c r="K1292" s="36"/>
      <c r="L1292" s="40"/>
      <c r="M1292" s="221"/>
      <c r="N1292" s="222"/>
      <c r="O1292" s="87"/>
      <c r="P1292" s="87"/>
      <c r="Q1292" s="87"/>
      <c r="R1292" s="87"/>
      <c r="S1292" s="87"/>
      <c r="T1292" s="88"/>
      <c r="U1292" s="34"/>
      <c r="V1292" s="34"/>
      <c r="W1292" s="34"/>
      <c r="X1292" s="34"/>
      <c r="Y1292" s="34"/>
      <c r="Z1292" s="34"/>
      <c r="AA1292" s="34"/>
      <c r="AB1292" s="34"/>
      <c r="AC1292" s="34"/>
      <c r="AD1292" s="34"/>
      <c r="AE1292" s="34"/>
      <c r="AT1292" s="13" t="s">
        <v>137</v>
      </c>
      <c r="AU1292" s="13" t="s">
        <v>85</v>
      </c>
    </row>
    <row r="1293" s="2" customFormat="1" ht="16.5" customHeight="1">
      <c r="A1293" s="34"/>
      <c r="B1293" s="35"/>
      <c r="C1293" s="203" t="s">
        <v>1375</v>
      </c>
      <c r="D1293" s="203" t="s">
        <v>131</v>
      </c>
      <c r="E1293" s="204" t="s">
        <v>2683</v>
      </c>
      <c r="F1293" s="205" t="s">
        <v>2684</v>
      </c>
      <c r="G1293" s="206" t="s">
        <v>134</v>
      </c>
      <c r="H1293" s="207">
        <v>0.10000000000000001</v>
      </c>
      <c r="I1293" s="208"/>
      <c r="J1293" s="209">
        <f>ROUND(I1293*H1293,2)</f>
        <v>0</v>
      </c>
      <c r="K1293" s="210"/>
      <c r="L1293" s="211"/>
      <c r="M1293" s="212" t="s">
        <v>1</v>
      </c>
      <c r="N1293" s="213" t="s">
        <v>42</v>
      </c>
      <c r="O1293" s="87"/>
      <c r="P1293" s="214">
        <f>O1293*H1293</f>
        <v>0</v>
      </c>
      <c r="Q1293" s="214">
        <v>0</v>
      </c>
      <c r="R1293" s="214">
        <f>Q1293*H1293</f>
        <v>0</v>
      </c>
      <c r="S1293" s="214">
        <v>0</v>
      </c>
      <c r="T1293" s="215">
        <f>S1293*H1293</f>
        <v>0</v>
      </c>
      <c r="U1293" s="34"/>
      <c r="V1293" s="34"/>
      <c r="W1293" s="34"/>
      <c r="X1293" s="34"/>
      <c r="Y1293" s="34"/>
      <c r="Z1293" s="34"/>
      <c r="AA1293" s="34"/>
      <c r="AB1293" s="34"/>
      <c r="AC1293" s="34"/>
      <c r="AD1293" s="34"/>
      <c r="AE1293" s="34"/>
      <c r="AR1293" s="216" t="s">
        <v>135</v>
      </c>
      <c r="AT1293" s="216" t="s">
        <v>131</v>
      </c>
      <c r="AU1293" s="216" t="s">
        <v>85</v>
      </c>
      <c r="AY1293" s="13" t="s">
        <v>130</v>
      </c>
      <c r="BE1293" s="217">
        <f>IF(N1293="základní",J1293,0)</f>
        <v>0</v>
      </c>
      <c r="BF1293" s="217">
        <f>IF(N1293="snížená",J1293,0)</f>
        <v>0</v>
      </c>
      <c r="BG1293" s="217">
        <f>IF(N1293="zákl. přenesená",J1293,0)</f>
        <v>0</v>
      </c>
      <c r="BH1293" s="217">
        <f>IF(N1293="sníž. přenesená",J1293,0)</f>
        <v>0</v>
      </c>
      <c r="BI1293" s="217">
        <f>IF(N1293="nulová",J1293,0)</f>
        <v>0</v>
      </c>
      <c r="BJ1293" s="13" t="s">
        <v>85</v>
      </c>
      <c r="BK1293" s="217">
        <f>ROUND(I1293*H1293,2)</f>
        <v>0</v>
      </c>
      <c r="BL1293" s="13" t="s">
        <v>136</v>
      </c>
      <c r="BM1293" s="216" t="s">
        <v>2685</v>
      </c>
    </row>
    <row r="1294" s="2" customFormat="1">
      <c r="A1294" s="34"/>
      <c r="B1294" s="35"/>
      <c r="C1294" s="36"/>
      <c r="D1294" s="218" t="s">
        <v>137</v>
      </c>
      <c r="E1294" s="36"/>
      <c r="F1294" s="219" t="s">
        <v>2686</v>
      </c>
      <c r="G1294" s="36"/>
      <c r="H1294" s="36"/>
      <c r="I1294" s="220"/>
      <c r="J1294" s="36"/>
      <c r="K1294" s="36"/>
      <c r="L1294" s="40"/>
      <c r="M1294" s="221"/>
      <c r="N1294" s="222"/>
      <c r="O1294" s="87"/>
      <c r="P1294" s="87"/>
      <c r="Q1294" s="87"/>
      <c r="R1294" s="87"/>
      <c r="S1294" s="87"/>
      <c r="T1294" s="88"/>
      <c r="U1294" s="34"/>
      <c r="V1294" s="34"/>
      <c r="W1294" s="34"/>
      <c r="X1294" s="34"/>
      <c r="Y1294" s="34"/>
      <c r="Z1294" s="34"/>
      <c r="AA1294" s="34"/>
      <c r="AB1294" s="34"/>
      <c r="AC1294" s="34"/>
      <c r="AD1294" s="34"/>
      <c r="AE1294" s="34"/>
      <c r="AT1294" s="13" t="s">
        <v>137</v>
      </c>
      <c r="AU1294" s="13" t="s">
        <v>85</v>
      </c>
    </row>
    <row r="1295" s="2" customFormat="1" ht="16.5" customHeight="1">
      <c r="A1295" s="34"/>
      <c r="B1295" s="35"/>
      <c r="C1295" s="203" t="s">
        <v>2687</v>
      </c>
      <c r="D1295" s="203" t="s">
        <v>131</v>
      </c>
      <c r="E1295" s="204" t="s">
        <v>2688</v>
      </c>
      <c r="F1295" s="205" t="s">
        <v>2689</v>
      </c>
      <c r="G1295" s="206" t="s">
        <v>134</v>
      </c>
      <c r="H1295" s="207">
        <v>0.10000000000000001</v>
      </c>
      <c r="I1295" s="208"/>
      <c r="J1295" s="209">
        <f>ROUND(I1295*H1295,2)</f>
        <v>0</v>
      </c>
      <c r="K1295" s="210"/>
      <c r="L1295" s="211"/>
      <c r="M1295" s="212" t="s">
        <v>1</v>
      </c>
      <c r="N1295" s="213" t="s">
        <v>42</v>
      </c>
      <c r="O1295" s="87"/>
      <c r="P1295" s="214">
        <f>O1295*H1295</f>
        <v>0</v>
      </c>
      <c r="Q1295" s="214">
        <v>0</v>
      </c>
      <c r="R1295" s="214">
        <f>Q1295*H1295</f>
        <v>0</v>
      </c>
      <c r="S1295" s="214">
        <v>0</v>
      </c>
      <c r="T1295" s="215">
        <f>S1295*H1295</f>
        <v>0</v>
      </c>
      <c r="U1295" s="34"/>
      <c r="V1295" s="34"/>
      <c r="W1295" s="34"/>
      <c r="X1295" s="34"/>
      <c r="Y1295" s="34"/>
      <c r="Z1295" s="34"/>
      <c r="AA1295" s="34"/>
      <c r="AB1295" s="34"/>
      <c r="AC1295" s="34"/>
      <c r="AD1295" s="34"/>
      <c r="AE1295" s="34"/>
      <c r="AR1295" s="216" t="s">
        <v>135</v>
      </c>
      <c r="AT1295" s="216" t="s">
        <v>131</v>
      </c>
      <c r="AU1295" s="216" t="s">
        <v>85</v>
      </c>
      <c r="AY1295" s="13" t="s">
        <v>130</v>
      </c>
      <c r="BE1295" s="217">
        <f>IF(N1295="základní",J1295,0)</f>
        <v>0</v>
      </c>
      <c r="BF1295" s="217">
        <f>IF(N1295="snížená",J1295,0)</f>
        <v>0</v>
      </c>
      <c r="BG1295" s="217">
        <f>IF(N1295="zákl. přenesená",J1295,0)</f>
        <v>0</v>
      </c>
      <c r="BH1295" s="217">
        <f>IF(N1295="sníž. přenesená",J1295,0)</f>
        <v>0</v>
      </c>
      <c r="BI1295" s="217">
        <f>IF(N1295="nulová",J1295,0)</f>
        <v>0</v>
      </c>
      <c r="BJ1295" s="13" t="s">
        <v>85</v>
      </c>
      <c r="BK1295" s="217">
        <f>ROUND(I1295*H1295,2)</f>
        <v>0</v>
      </c>
      <c r="BL1295" s="13" t="s">
        <v>136</v>
      </c>
      <c r="BM1295" s="216" t="s">
        <v>2690</v>
      </c>
    </row>
    <row r="1296" s="2" customFormat="1">
      <c r="A1296" s="34"/>
      <c r="B1296" s="35"/>
      <c r="C1296" s="36"/>
      <c r="D1296" s="218" t="s">
        <v>137</v>
      </c>
      <c r="E1296" s="36"/>
      <c r="F1296" s="219" t="s">
        <v>2691</v>
      </c>
      <c r="G1296" s="36"/>
      <c r="H1296" s="36"/>
      <c r="I1296" s="220"/>
      <c r="J1296" s="36"/>
      <c r="K1296" s="36"/>
      <c r="L1296" s="40"/>
      <c r="M1296" s="221"/>
      <c r="N1296" s="222"/>
      <c r="O1296" s="87"/>
      <c r="P1296" s="87"/>
      <c r="Q1296" s="87"/>
      <c r="R1296" s="87"/>
      <c r="S1296" s="87"/>
      <c r="T1296" s="88"/>
      <c r="U1296" s="34"/>
      <c r="V1296" s="34"/>
      <c r="W1296" s="34"/>
      <c r="X1296" s="34"/>
      <c r="Y1296" s="34"/>
      <c r="Z1296" s="34"/>
      <c r="AA1296" s="34"/>
      <c r="AB1296" s="34"/>
      <c r="AC1296" s="34"/>
      <c r="AD1296" s="34"/>
      <c r="AE1296" s="34"/>
      <c r="AT1296" s="13" t="s">
        <v>137</v>
      </c>
      <c r="AU1296" s="13" t="s">
        <v>85</v>
      </c>
    </row>
    <row r="1297" s="2" customFormat="1" ht="16.5" customHeight="1">
      <c r="A1297" s="34"/>
      <c r="B1297" s="35"/>
      <c r="C1297" s="203" t="s">
        <v>1379</v>
      </c>
      <c r="D1297" s="203" t="s">
        <v>131</v>
      </c>
      <c r="E1297" s="204" t="s">
        <v>2692</v>
      </c>
      <c r="F1297" s="205" t="s">
        <v>2693</v>
      </c>
      <c r="G1297" s="206" t="s">
        <v>134</v>
      </c>
      <c r="H1297" s="207">
        <v>2</v>
      </c>
      <c r="I1297" s="208"/>
      <c r="J1297" s="209">
        <f>ROUND(I1297*H1297,2)</f>
        <v>0</v>
      </c>
      <c r="K1297" s="210"/>
      <c r="L1297" s="211"/>
      <c r="M1297" s="212" t="s">
        <v>1</v>
      </c>
      <c r="N1297" s="213" t="s">
        <v>42</v>
      </c>
      <c r="O1297" s="87"/>
      <c r="P1297" s="214">
        <f>O1297*H1297</f>
        <v>0</v>
      </c>
      <c r="Q1297" s="214">
        <v>0</v>
      </c>
      <c r="R1297" s="214">
        <f>Q1297*H1297</f>
        <v>0</v>
      </c>
      <c r="S1297" s="214">
        <v>0</v>
      </c>
      <c r="T1297" s="215">
        <f>S1297*H1297</f>
        <v>0</v>
      </c>
      <c r="U1297" s="34"/>
      <c r="V1297" s="34"/>
      <c r="W1297" s="34"/>
      <c r="X1297" s="34"/>
      <c r="Y1297" s="34"/>
      <c r="Z1297" s="34"/>
      <c r="AA1297" s="34"/>
      <c r="AB1297" s="34"/>
      <c r="AC1297" s="34"/>
      <c r="AD1297" s="34"/>
      <c r="AE1297" s="34"/>
      <c r="AR1297" s="216" t="s">
        <v>135</v>
      </c>
      <c r="AT1297" s="216" t="s">
        <v>131</v>
      </c>
      <c r="AU1297" s="216" t="s">
        <v>85</v>
      </c>
      <c r="AY1297" s="13" t="s">
        <v>130</v>
      </c>
      <c r="BE1297" s="217">
        <f>IF(N1297="základní",J1297,0)</f>
        <v>0</v>
      </c>
      <c r="BF1297" s="217">
        <f>IF(N1297="snížená",J1297,0)</f>
        <v>0</v>
      </c>
      <c r="BG1297" s="217">
        <f>IF(N1297="zákl. přenesená",J1297,0)</f>
        <v>0</v>
      </c>
      <c r="BH1297" s="217">
        <f>IF(N1297="sníž. přenesená",J1297,0)</f>
        <v>0</v>
      </c>
      <c r="BI1297" s="217">
        <f>IF(N1297="nulová",J1297,0)</f>
        <v>0</v>
      </c>
      <c r="BJ1297" s="13" t="s">
        <v>85</v>
      </c>
      <c r="BK1297" s="217">
        <f>ROUND(I1297*H1297,2)</f>
        <v>0</v>
      </c>
      <c r="BL1297" s="13" t="s">
        <v>136</v>
      </c>
      <c r="BM1297" s="216" t="s">
        <v>2694</v>
      </c>
    </row>
    <row r="1298" s="2" customFormat="1">
      <c r="A1298" s="34"/>
      <c r="B1298" s="35"/>
      <c r="C1298" s="36"/>
      <c r="D1298" s="218" t="s">
        <v>137</v>
      </c>
      <c r="E1298" s="36"/>
      <c r="F1298" s="219" t="s">
        <v>2695</v>
      </c>
      <c r="G1298" s="36"/>
      <c r="H1298" s="36"/>
      <c r="I1298" s="220"/>
      <c r="J1298" s="36"/>
      <c r="K1298" s="36"/>
      <c r="L1298" s="40"/>
      <c r="M1298" s="221"/>
      <c r="N1298" s="222"/>
      <c r="O1298" s="87"/>
      <c r="P1298" s="87"/>
      <c r="Q1298" s="87"/>
      <c r="R1298" s="87"/>
      <c r="S1298" s="87"/>
      <c r="T1298" s="88"/>
      <c r="U1298" s="34"/>
      <c r="V1298" s="34"/>
      <c r="W1298" s="34"/>
      <c r="X1298" s="34"/>
      <c r="Y1298" s="34"/>
      <c r="Z1298" s="34"/>
      <c r="AA1298" s="34"/>
      <c r="AB1298" s="34"/>
      <c r="AC1298" s="34"/>
      <c r="AD1298" s="34"/>
      <c r="AE1298" s="34"/>
      <c r="AT1298" s="13" t="s">
        <v>137</v>
      </c>
      <c r="AU1298" s="13" t="s">
        <v>85</v>
      </c>
    </row>
    <row r="1299" s="2" customFormat="1" ht="16.5" customHeight="1">
      <c r="A1299" s="34"/>
      <c r="B1299" s="35"/>
      <c r="C1299" s="203" t="s">
        <v>2696</v>
      </c>
      <c r="D1299" s="203" t="s">
        <v>131</v>
      </c>
      <c r="E1299" s="204" t="s">
        <v>2697</v>
      </c>
      <c r="F1299" s="205" t="s">
        <v>2698</v>
      </c>
      <c r="G1299" s="206" t="s">
        <v>134</v>
      </c>
      <c r="H1299" s="207">
        <v>2</v>
      </c>
      <c r="I1299" s="208"/>
      <c r="J1299" s="209">
        <f>ROUND(I1299*H1299,2)</f>
        <v>0</v>
      </c>
      <c r="K1299" s="210"/>
      <c r="L1299" s="211"/>
      <c r="M1299" s="212" t="s">
        <v>1</v>
      </c>
      <c r="N1299" s="213" t="s">
        <v>42</v>
      </c>
      <c r="O1299" s="87"/>
      <c r="P1299" s="214">
        <f>O1299*H1299</f>
        <v>0</v>
      </c>
      <c r="Q1299" s="214">
        <v>0</v>
      </c>
      <c r="R1299" s="214">
        <f>Q1299*H1299</f>
        <v>0</v>
      </c>
      <c r="S1299" s="214">
        <v>0</v>
      </c>
      <c r="T1299" s="215">
        <f>S1299*H1299</f>
        <v>0</v>
      </c>
      <c r="U1299" s="34"/>
      <c r="V1299" s="34"/>
      <c r="W1299" s="34"/>
      <c r="X1299" s="34"/>
      <c r="Y1299" s="34"/>
      <c r="Z1299" s="34"/>
      <c r="AA1299" s="34"/>
      <c r="AB1299" s="34"/>
      <c r="AC1299" s="34"/>
      <c r="AD1299" s="34"/>
      <c r="AE1299" s="34"/>
      <c r="AR1299" s="216" t="s">
        <v>135</v>
      </c>
      <c r="AT1299" s="216" t="s">
        <v>131</v>
      </c>
      <c r="AU1299" s="216" t="s">
        <v>85</v>
      </c>
      <c r="AY1299" s="13" t="s">
        <v>130</v>
      </c>
      <c r="BE1299" s="217">
        <f>IF(N1299="základní",J1299,0)</f>
        <v>0</v>
      </c>
      <c r="BF1299" s="217">
        <f>IF(N1299="snížená",J1299,0)</f>
        <v>0</v>
      </c>
      <c r="BG1299" s="217">
        <f>IF(N1299="zákl. přenesená",J1299,0)</f>
        <v>0</v>
      </c>
      <c r="BH1299" s="217">
        <f>IF(N1299="sníž. přenesená",J1299,0)</f>
        <v>0</v>
      </c>
      <c r="BI1299" s="217">
        <f>IF(N1299="nulová",J1299,0)</f>
        <v>0</v>
      </c>
      <c r="BJ1299" s="13" t="s">
        <v>85</v>
      </c>
      <c r="BK1299" s="217">
        <f>ROUND(I1299*H1299,2)</f>
        <v>0</v>
      </c>
      <c r="BL1299" s="13" t="s">
        <v>136</v>
      </c>
      <c r="BM1299" s="216" t="s">
        <v>2699</v>
      </c>
    </row>
    <row r="1300" s="2" customFormat="1">
      <c r="A1300" s="34"/>
      <c r="B1300" s="35"/>
      <c r="C1300" s="36"/>
      <c r="D1300" s="218" t="s">
        <v>137</v>
      </c>
      <c r="E1300" s="36"/>
      <c r="F1300" s="219" t="s">
        <v>2700</v>
      </c>
      <c r="G1300" s="36"/>
      <c r="H1300" s="36"/>
      <c r="I1300" s="220"/>
      <c r="J1300" s="36"/>
      <c r="K1300" s="36"/>
      <c r="L1300" s="40"/>
      <c r="M1300" s="221"/>
      <c r="N1300" s="222"/>
      <c r="O1300" s="87"/>
      <c r="P1300" s="87"/>
      <c r="Q1300" s="87"/>
      <c r="R1300" s="87"/>
      <c r="S1300" s="87"/>
      <c r="T1300" s="88"/>
      <c r="U1300" s="34"/>
      <c r="V1300" s="34"/>
      <c r="W1300" s="34"/>
      <c r="X1300" s="34"/>
      <c r="Y1300" s="34"/>
      <c r="Z1300" s="34"/>
      <c r="AA1300" s="34"/>
      <c r="AB1300" s="34"/>
      <c r="AC1300" s="34"/>
      <c r="AD1300" s="34"/>
      <c r="AE1300" s="34"/>
      <c r="AT1300" s="13" t="s">
        <v>137</v>
      </c>
      <c r="AU1300" s="13" t="s">
        <v>85</v>
      </c>
    </row>
    <row r="1301" s="2" customFormat="1" ht="16.5" customHeight="1">
      <c r="A1301" s="34"/>
      <c r="B1301" s="35"/>
      <c r="C1301" s="203" t="s">
        <v>1384</v>
      </c>
      <c r="D1301" s="203" t="s">
        <v>131</v>
      </c>
      <c r="E1301" s="204" t="s">
        <v>2701</v>
      </c>
      <c r="F1301" s="205" t="s">
        <v>2702</v>
      </c>
      <c r="G1301" s="206" t="s">
        <v>134</v>
      </c>
      <c r="H1301" s="207">
        <v>2</v>
      </c>
      <c r="I1301" s="208"/>
      <c r="J1301" s="209">
        <f>ROUND(I1301*H1301,2)</f>
        <v>0</v>
      </c>
      <c r="K1301" s="210"/>
      <c r="L1301" s="211"/>
      <c r="M1301" s="212" t="s">
        <v>1</v>
      </c>
      <c r="N1301" s="213" t="s">
        <v>42</v>
      </c>
      <c r="O1301" s="87"/>
      <c r="P1301" s="214">
        <f>O1301*H1301</f>
        <v>0</v>
      </c>
      <c r="Q1301" s="214">
        <v>0</v>
      </c>
      <c r="R1301" s="214">
        <f>Q1301*H1301</f>
        <v>0</v>
      </c>
      <c r="S1301" s="214">
        <v>0</v>
      </c>
      <c r="T1301" s="215">
        <f>S1301*H1301</f>
        <v>0</v>
      </c>
      <c r="U1301" s="34"/>
      <c r="V1301" s="34"/>
      <c r="W1301" s="34"/>
      <c r="X1301" s="34"/>
      <c r="Y1301" s="34"/>
      <c r="Z1301" s="34"/>
      <c r="AA1301" s="34"/>
      <c r="AB1301" s="34"/>
      <c r="AC1301" s="34"/>
      <c r="AD1301" s="34"/>
      <c r="AE1301" s="34"/>
      <c r="AR1301" s="216" t="s">
        <v>135</v>
      </c>
      <c r="AT1301" s="216" t="s">
        <v>131</v>
      </c>
      <c r="AU1301" s="216" t="s">
        <v>85</v>
      </c>
      <c r="AY1301" s="13" t="s">
        <v>130</v>
      </c>
      <c r="BE1301" s="217">
        <f>IF(N1301="základní",J1301,0)</f>
        <v>0</v>
      </c>
      <c r="BF1301" s="217">
        <f>IF(N1301="snížená",J1301,0)</f>
        <v>0</v>
      </c>
      <c r="BG1301" s="217">
        <f>IF(N1301="zákl. přenesená",J1301,0)</f>
        <v>0</v>
      </c>
      <c r="BH1301" s="217">
        <f>IF(N1301="sníž. přenesená",J1301,0)</f>
        <v>0</v>
      </c>
      <c r="BI1301" s="217">
        <f>IF(N1301="nulová",J1301,0)</f>
        <v>0</v>
      </c>
      <c r="BJ1301" s="13" t="s">
        <v>85</v>
      </c>
      <c r="BK1301" s="217">
        <f>ROUND(I1301*H1301,2)</f>
        <v>0</v>
      </c>
      <c r="BL1301" s="13" t="s">
        <v>136</v>
      </c>
      <c r="BM1301" s="216" t="s">
        <v>2703</v>
      </c>
    </row>
    <row r="1302" s="2" customFormat="1">
      <c r="A1302" s="34"/>
      <c r="B1302" s="35"/>
      <c r="C1302" s="36"/>
      <c r="D1302" s="218" t="s">
        <v>137</v>
      </c>
      <c r="E1302" s="36"/>
      <c r="F1302" s="219" t="s">
        <v>2704</v>
      </c>
      <c r="G1302" s="36"/>
      <c r="H1302" s="36"/>
      <c r="I1302" s="220"/>
      <c r="J1302" s="36"/>
      <c r="K1302" s="36"/>
      <c r="L1302" s="40"/>
      <c r="M1302" s="221"/>
      <c r="N1302" s="222"/>
      <c r="O1302" s="87"/>
      <c r="P1302" s="87"/>
      <c r="Q1302" s="87"/>
      <c r="R1302" s="87"/>
      <c r="S1302" s="87"/>
      <c r="T1302" s="88"/>
      <c r="U1302" s="34"/>
      <c r="V1302" s="34"/>
      <c r="W1302" s="34"/>
      <c r="X1302" s="34"/>
      <c r="Y1302" s="34"/>
      <c r="Z1302" s="34"/>
      <c r="AA1302" s="34"/>
      <c r="AB1302" s="34"/>
      <c r="AC1302" s="34"/>
      <c r="AD1302" s="34"/>
      <c r="AE1302" s="34"/>
      <c r="AT1302" s="13" t="s">
        <v>137</v>
      </c>
      <c r="AU1302" s="13" t="s">
        <v>85</v>
      </c>
    </row>
    <row r="1303" s="2" customFormat="1" ht="16.5" customHeight="1">
      <c r="A1303" s="34"/>
      <c r="B1303" s="35"/>
      <c r="C1303" s="203" t="s">
        <v>2705</v>
      </c>
      <c r="D1303" s="203" t="s">
        <v>131</v>
      </c>
      <c r="E1303" s="204" t="s">
        <v>2706</v>
      </c>
      <c r="F1303" s="205" t="s">
        <v>2707</v>
      </c>
      <c r="G1303" s="206" t="s">
        <v>134</v>
      </c>
      <c r="H1303" s="207">
        <v>2</v>
      </c>
      <c r="I1303" s="208"/>
      <c r="J1303" s="209">
        <f>ROUND(I1303*H1303,2)</f>
        <v>0</v>
      </c>
      <c r="K1303" s="210"/>
      <c r="L1303" s="211"/>
      <c r="M1303" s="212" t="s">
        <v>1</v>
      </c>
      <c r="N1303" s="213" t="s">
        <v>42</v>
      </c>
      <c r="O1303" s="87"/>
      <c r="P1303" s="214">
        <f>O1303*H1303</f>
        <v>0</v>
      </c>
      <c r="Q1303" s="214">
        <v>0</v>
      </c>
      <c r="R1303" s="214">
        <f>Q1303*H1303</f>
        <v>0</v>
      </c>
      <c r="S1303" s="214">
        <v>0</v>
      </c>
      <c r="T1303" s="215">
        <f>S1303*H1303</f>
        <v>0</v>
      </c>
      <c r="U1303" s="34"/>
      <c r="V1303" s="34"/>
      <c r="W1303" s="34"/>
      <c r="X1303" s="34"/>
      <c r="Y1303" s="34"/>
      <c r="Z1303" s="34"/>
      <c r="AA1303" s="34"/>
      <c r="AB1303" s="34"/>
      <c r="AC1303" s="34"/>
      <c r="AD1303" s="34"/>
      <c r="AE1303" s="34"/>
      <c r="AR1303" s="216" t="s">
        <v>135</v>
      </c>
      <c r="AT1303" s="216" t="s">
        <v>131</v>
      </c>
      <c r="AU1303" s="216" t="s">
        <v>85</v>
      </c>
      <c r="AY1303" s="13" t="s">
        <v>130</v>
      </c>
      <c r="BE1303" s="217">
        <f>IF(N1303="základní",J1303,0)</f>
        <v>0</v>
      </c>
      <c r="BF1303" s="217">
        <f>IF(N1303="snížená",J1303,0)</f>
        <v>0</v>
      </c>
      <c r="BG1303" s="217">
        <f>IF(N1303="zákl. přenesená",J1303,0)</f>
        <v>0</v>
      </c>
      <c r="BH1303" s="217">
        <f>IF(N1303="sníž. přenesená",J1303,0)</f>
        <v>0</v>
      </c>
      <c r="BI1303" s="217">
        <f>IF(N1303="nulová",J1303,0)</f>
        <v>0</v>
      </c>
      <c r="BJ1303" s="13" t="s">
        <v>85</v>
      </c>
      <c r="BK1303" s="217">
        <f>ROUND(I1303*H1303,2)</f>
        <v>0</v>
      </c>
      <c r="BL1303" s="13" t="s">
        <v>136</v>
      </c>
      <c r="BM1303" s="216" t="s">
        <v>2708</v>
      </c>
    </row>
    <row r="1304" s="2" customFormat="1">
      <c r="A1304" s="34"/>
      <c r="B1304" s="35"/>
      <c r="C1304" s="36"/>
      <c r="D1304" s="218" t="s">
        <v>137</v>
      </c>
      <c r="E1304" s="36"/>
      <c r="F1304" s="219" t="s">
        <v>2709</v>
      </c>
      <c r="G1304" s="36"/>
      <c r="H1304" s="36"/>
      <c r="I1304" s="220"/>
      <c r="J1304" s="36"/>
      <c r="K1304" s="36"/>
      <c r="L1304" s="40"/>
      <c r="M1304" s="221"/>
      <c r="N1304" s="222"/>
      <c r="O1304" s="87"/>
      <c r="P1304" s="87"/>
      <c r="Q1304" s="87"/>
      <c r="R1304" s="87"/>
      <c r="S1304" s="87"/>
      <c r="T1304" s="88"/>
      <c r="U1304" s="34"/>
      <c r="V1304" s="34"/>
      <c r="W1304" s="34"/>
      <c r="X1304" s="34"/>
      <c r="Y1304" s="34"/>
      <c r="Z1304" s="34"/>
      <c r="AA1304" s="34"/>
      <c r="AB1304" s="34"/>
      <c r="AC1304" s="34"/>
      <c r="AD1304" s="34"/>
      <c r="AE1304" s="34"/>
      <c r="AT1304" s="13" t="s">
        <v>137</v>
      </c>
      <c r="AU1304" s="13" t="s">
        <v>85</v>
      </c>
    </row>
    <row r="1305" s="2" customFormat="1" ht="16.5" customHeight="1">
      <c r="A1305" s="34"/>
      <c r="B1305" s="35"/>
      <c r="C1305" s="203" t="s">
        <v>1388</v>
      </c>
      <c r="D1305" s="203" t="s">
        <v>131</v>
      </c>
      <c r="E1305" s="204" t="s">
        <v>2710</v>
      </c>
      <c r="F1305" s="205" t="s">
        <v>2711</v>
      </c>
      <c r="G1305" s="206" t="s">
        <v>134</v>
      </c>
      <c r="H1305" s="207">
        <v>3</v>
      </c>
      <c r="I1305" s="208"/>
      <c r="J1305" s="209">
        <f>ROUND(I1305*H1305,2)</f>
        <v>0</v>
      </c>
      <c r="K1305" s="210"/>
      <c r="L1305" s="211"/>
      <c r="M1305" s="212" t="s">
        <v>1</v>
      </c>
      <c r="N1305" s="213" t="s">
        <v>42</v>
      </c>
      <c r="O1305" s="87"/>
      <c r="P1305" s="214">
        <f>O1305*H1305</f>
        <v>0</v>
      </c>
      <c r="Q1305" s="214">
        <v>0</v>
      </c>
      <c r="R1305" s="214">
        <f>Q1305*H1305</f>
        <v>0</v>
      </c>
      <c r="S1305" s="214">
        <v>0</v>
      </c>
      <c r="T1305" s="215">
        <f>S1305*H1305</f>
        <v>0</v>
      </c>
      <c r="U1305" s="34"/>
      <c r="V1305" s="34"/>
      <c r="W1305" s="34"/>
      <c r="X1305" s="34"/>
      <c r="Y1305" s="34"/>
      <c r="Z1305" s="34"/>
      <c r="AA1305" s="34"/>
      <c r="AB1305" s="34"/>
      <c r="AC1305" s="34"/>
      <c r="AD1305" s="34"/>
      <c r="AE1305" s="34"/>
      <c r="AR1305" s="216" t="s">
        <v>135</v>
      </c>
      <c r="AT1305" s="216" t="s">
        <v>131</v>
      </c>
      <c r="AU1305" s="216" t="s">
        <v>85</v>
      </c>
      <c r="AY1305" s="13" t="s">
        <v>130</v>
      </c>
      <c r="BE1305" s="217">
        <f>IF(N1305="základní",J1305,0)</f>
        <v>0</v>
      </c>
      <c r="BF1305" s="217">
        <f>IF(N1305="snížená",J1305,0)</f>
        <v>0</v>
      </c>
      <c r="BG1305" s="217">
        <f>IF(N1305="zákl. přenesená",J1305,0)</f>
        <v>0</v>
      </c>
      <c r="BH1305" s="217">
        <f>IF(N1305="sníž. přenesená",J1305,0)</f>
        <v>0</v>
      </c>
      <c r="BI1305" s="217">
        <f>IF(N1305="nulová",J1305,0)</f>
        <v>0</v>
      </c>
      <c r="BJ1305" s="13" t="s">
        <v>85</v>
      </c>
      <c r="BK1305" s="217">
        <f>ROUND(I1305*H1305,2)</f>
        <v>0</v>
      </c>
      <c r="BL1305" s="13" t="s">
        <v>136</v>
      </c>
      <c r="BM1305" s="216" t="s">
        <v>2712</v>
      </c>
    </row>
    <row r="1306" s="2" customFormat="1">
      <c r="A1306" s="34"/>
      <c r="B1306" s="35"/>
      <c r="C1306" s="36"/>
      <c r="D1306" s="218" t="s">
        <v>137</v>
      </c>
      <c r="E1306" s="36"/>
      <c r="F1306" s="219" t="s">
        <v>2713</v>
      </c>
      <c r="G1306" s="36"/>
      <c r="H1306" s="36"/>
      <c r="I1306" s="220"/>
      <c r="J1306" s="36"/>
      <c r="K1306" s="36"/>
      <c r="L1306" s="40"/>
      <c r="M1306" s="221"/>
      <c r="N1306" s="222"/>
      <c r="O1306" s="87"/>
      <c r="P1306" s="87"/>
      <c r="Q1306" s="87"/>
      <c r="R1306" s="87"/>
      <c r="S1306" s="87"/>
      <c r="T1306" s="88"/>
      <c r="U1306" s="34"/>
      <c r="V1306" s="34"/>
      <c r="W1306" s="34"/>
      <c r="X1306" s="34"/>
      <c r="Y1306" s="34"/>
      <c r="Z1306" s="34"/>
      <c r="AA1306" s="34"/>
      <c r="AB1306" s="34"/>
      <c r="AC1306" s="34"/>
      <c r="AD1306" s="34"/>
      <c r="AE1306" s="34"/>
      <c r="AT1306" s="13" t="s">
        <v>137</v>
      </c>
      <c r="AU1306" s="13" t="s">
        <v>85</v>
      </c>
    </row>
    <row r="1307" s="2" customFormat="1" ht="21.75" customHeight="1">
      <c r="A1307" s="34"/>
      <c r="B1307" s="35"/>
      <c r="C1307" s="203" t="s">
        <v>2714</v>
      </c>
      <c r="D1307" s="203" t="s">
        <v>131</v>
      </c>
      <c r="E1307" s="204" t="s">
        <v>2715</v>
      </c>
      <c r="F1307" s="205" t="s">
        <v>2716</v>
      </c>
      <c r="G1307" s="206" t="s">
        <v>134</v>
      </c>
      <c r="H1307" s="207">
        <v>2</v>
      </c>
      <c r="I1307" s="208"/>
      <c r="J1307" s="209">
        <f>ROUND(I1307*H1307,2)</f>
        <v>0</v>
      </c>
      <c r="K1307" s="210"/>
      <c r="L1307" s="211"/>
      <c r="M1307" s="212" t="s">
        <v>1</v>
      </c>
      <c r="N1307" s="213" t="s">
        <v>42</v>
      </c>
      <c r="O1307" s="87"/>
      <c r="P1307" s="214">
        <f>O1307*H1307</f>
        <v>0</v>
      </c>
      <c r="Q1307" s="214">
        <v>0</v>
      </c>
      <c r="R1307" s="214">
        <f>Q1307*H1307</f>
        <v>0</v>
      </c>
      <c r="S1307" s="214">
        <v>0</v>
      </c>
      <c r="T1307" s="215">
        <f>S1307*H1307</f>
        <v>0</v>
      </c>
      <c r="U1307" s="34"/>
      <c r="V1307" s="34"/>
      <c r="W1307" s="34"/>
      <c r="X1307" s="34"/>
      <c r="Y1307" s="34"/>
      <c r="Z1307" s="34"/>
      <c r="AA1307" s="34"/>
      <c r="AB1307" s="34"/>
      <c r="AC1307" s="34"/>
      <c r="AD1307" s="34"/>
      <c r="AE1307" s="34"/>
      <c r="AR1307" s="216" t="s">
        <v>135</v>
      </c>
      <c r="AT1307" s="216" t="s">
        <v>131</v>
      </c>
      <c r="AU1307" s="216" t="s">
        <v>85</v>
      </c>
      <c r="AY1307" s="13" t="s">
        <v>130</v>
      </c>
      <c r="BE1307" s="217">
        <f>IF(N1307="základní",J1307,0)</f>
        <v>0</v>
      </c>
      <c r="BF1307" s="217">
        <f>IF(N1307="snížená",J1307,0)</f>
        <v>0</v>
      </c>
      <c r="BG1307" s="217">
        <f>IF(N1307="zákl. přenesená",J1307,0)</f>
        <v>0</v>
      </c>
      <c r="BH1307" s="217">
        <f>IF(N1307="sníž. přenesená",J1307,0)</f>
        <v>0</v>
      </c>
      <c r="BI1307" s="217">
        <f>IF(N1307="nulová",J1307,0)</f>
        <v>0</v>
      </c>
      <c r="BJ1307" s="13" t="s">
        <v>85</v>
      </c>
      <c r="BK1307" s="217">
        <f>ROUND(I1307*H1307,2)</f>
        <v>0</v>
      </c>
      <c r="BL1307" s="13" t="s">
        <v>136</v>
      </c>
      <c r="BM1307" s="216" t="s">
        <v>2717</v>
      </c>
    </row>
    <row r="1308" s="2" customFormat="1">
      <c r="A1308" s="34"/>
      <c r="B1308" s="35"/>
      <c r="C1308" s="36"/>
      <c r="D1308" s="218" t="s">
        <v>137</v>
      </c>
      <c r="E1308" s="36"/>
      <c r="F1308" s="219" t="s">
        <v>2718</v>
      </c>
      <c r="G1308" s="36"/>
      <c r="H1308" s="36"/>
      <c r="I1308" s="220"/>
      <c r="J1308" s="36"/>
      <c r="K1308" s="36"/>
      <c r="L1308" s="40"/>
      <c r="M1308" s="221"/>
      <c r="N1308" s="222"/>
      <c r="O1308" s="87"/>
      <c r="P1308" s="87"/>
      <c r="Q1308" s="87"/>
      <c r="R1308" s="87"/>
      <c r="S1308" s="87"/>
      <c r="T1308" s="88"/>
      <c r="U1308" s="34"/>
      <c r="V1308" s="34"/>
      <c r="W1308" s="34"/>
      <c r="X1308" s="34"/>
      <c r="Y1308" s="34"/>
      <c r="Z1308" s="34"/>
      <c r="AA1308" s="34"/>
      <c r="AB1308" s="34"/>
      <c r="AC1308" s="34"/>
      <c r="AD1308" s="34"/>
      <c r="AE1308" s="34"/>
      <c r="AT1308" s="13" t="s">
        <v>137</v>
      </c>
      <c r="AU1308" s="13" t="s">
        <v>85</v>
      </c>
    </row>
    <row r="1309" s="2" customFormat="1" ht="37.8" customHeight="1">
      <c r="A1309" s="34"/>
      <c r="B1309" s="35"/>
      <c r="C1309" s="203" t="s">
        <v>1393</v>
      </c>
      <c r="D1309" s="203" t="s">
        <v>131</v>
      </c>
      <c r="E1309" s="204" t="s">
        <v>2719</v>
      </c>
      <c r="F1309" s="205" t="s">
        <v>2720</v>
      </c>
      <c r="G1309" s="206" t="s">
        <v>134</v>
      </c>
      <c r="H1309" s="207">
        <v>1</v>
      </c>
      <c r="I1309" s="208"/>
      <c r="J1309" s="209">
        <f>ROUND(I1309*H1309,2)</f>
        <v>0</v>
      </c>
      <c r="K1309" s="210"/>
      <c r="L1309" s="211"/>
      <c r="M1309" s="212" t="s">
        <v>1</v>
      </c>
      <c r="N1309" s="213" t="s">
        <v>42</v>
      </c>
      <c r="O1309" s="87"/>
      <c r="P1309" s="214">
        <f>O1309*H1309</f>
        <v>0</v>
      </c>
      <c r="Q1309" s="214">
        <v>0</v>
      </c>
      <c r="R1309" s="214">
        <f>Q1309*H1309</f>
        <v>0</v>
      </c>
      <c r="S1309" s="214">
        <v>0</v>
      </c>
      <c r="T1309" s="215">
        <f>S1309*H1309</f>
        <v>0</v>
      </c>
      <c r="U1309" s="34"/>
      <c r="V1309" s="34"/>
      <c r="W1309" s="34"/>
      <c r="X1309" s="34"/>
      <c r="Y1309" s="34"/>
      <c r="Z1309" s="34"/>
      <c r="AA1309" s="34"/>
      <c r="AB1309" s="34"/>
      <c r="AC1309" s="34"/>
      <c r="AD1309" s="34"/>
      <c r="AE1309" s="34"/>
      <c r="AR1309" s="216" t="s">
        <v>135</v>
      </c>
      <c r="AT1309" s="216" t="s">
        <v>131</v>
      </c>
      <c r="AU1309" s="216" t="s">
        <v>85</v>
      </c>
      <c r="AY1309" s="13" t="s">
        <v>130</v>
      </c>
      <c r="BE1309" s="217">
        <f>IF(N1309="základní",J1309,0)</f>
        <v>0</v>
      </c>
      <c r="BF1309" s="217">
        <f>IF(N1309="snížená",J1309,0)</f>
        <v>0</v>
      </c>
      <c r="BG1309" s="217">
        <f>IF(N1309="zákl. přenesená",J1309,0)</f>
        <v>0</v>
      </c>
      <c r="BH1309" s="217">
        <f>IF(N1309="sníž. přenesená",J1309,0)</f>
        <v>0</v>
      </c>
      <c r="BI1309" s="217">
        <f>IF(N1309="nulová",J1309,0)</f>
        <v>0</v>
      </c>
      <c r="BJ1309" s="13" t="s">
        <v>85</v>
      </c>
      <c r="BK1309" s="217">
        <f>ROUND(I1309*H1309,2)</f>
        <v>0</v>
      </c>
      <c r="BL1309" s="13" t="s">
        <v>136</v>
      </c>
      <c r="BM1309" s="216" t="s">
        <v>2721</v>
      </c>
    </row>
    <row r="1310" s="2" customFormat="1">
      <c r="A1310" s="34"/>
      <c r="B1310" s="35"/>
      <c r="C1310" s="36"/>
      <c r="D1310" s="218" t="s">
        <v>137</v>
      </c>
      <c r="E1310" s="36"/>
      <c r="F1310" s="219" t="s">
        <v>2722</v>
      </c>
      <c r="G1310" s="36"/>
      <c r="H1310" s="36"/>
      <c r="I1310" s="220"/>
      <c r="J1310" s="36"/>
      <c r="K1310" s="36"/>
      <c r="L1310" s="40"/>
      <c r="M1310" s="221"/>
      <c r="N1310" s="222"/>
      <c r="O1310" s="87"/>
      <c r="P1310" s="87"/>
      <c r="Q1310" s="87"/>
      <c r="R1310" s="87"/>
      <c r="S1310" s="87"/>
      <c r="T1310" s="88"/>
      <c r="U1310" s="34"/>
      <c r="V1310" s="34"/>
      <c r="W1310" s="34"/>
      <c r="X1310" s="34"/>
      <c r="Y1310" s="34"/>
      <c r="Z1310" s="34"/>
      <c r="AA1310" s="34"/>
      <c r="AB1310" s="34"/>
      <c r="AC1310" s="34"/>
      <c r="AD1310" s="34"/>
      <c r="AE1310" s="34"/>
      <c r="AT1310" s="13" t="s">
        <v>137</v>
      </c>
      <c r="AU1310" s="13" t="s">
        <v>85</v>
      </c>
    </row>
    <row r="1311" s="2" customFormat="1" ht="37.8" customHeight="1">
      <c r="A1311" s="34"/>
      <c r="B1311" s="35"/>
      <c r="C1311" s="203" t="s">
        <v>2723</v>
      </c>
      <c r="D1311" s="203" t="s">
        <v>131</v>
      </c>
      <c r="E1311" s="204" t="s">
        <v>2724</v>
      </c>
      <c r="F1311" s="205" t="s">
        <v>2725</v>
      </c>
      <c r="G1311" s="206" t="s">
        <v>134</v>
      </c>
      <c r="H1311" s="207">
        <v>1</v>
      </c>
      <c r="I1311" s="208"/>
      <c r="J1311" s="209">
        <f>ROUND(I1311*H1311,2)</f>
        <v>0</v>
      </c>
      <c r="K1311" s="210"/>
      <c r="L1311" s="211"/>
      <c r="M1311" s="212" t="s">
        <v>1</v>
      </c>
      <c r="N1311" s="213" t="s">
        <v>42</v>
      </c>
      <c r="O1311" s="87"/>
      <c r="P1311" s="214">
        <f>O1311*H1311</f>
        <v>0</v>
      </c>
      <c r="Q1311" s="214">
        <v>0</v>
      </c>
      <c r="R1311" s="214">
        <f>Q1311*H1311</f>
        <v>0</v>
      </c>
      <c r="S1311" s="214">
        <v>0</v>
      </c>
      <c r="T1311" s="215">
        <f>S1311*H1311</f>
        <v>0</v>
      </c>
      <c r="U1311" s="34"/>
      <c r="V1311" s="34"/>
      <c r="W1311" s="34"/>
      <c r="X1311" s="34"/>
      <c r="Y1311" s="34"/>
      <c r="Z1311" s="34"/>
      <c r="AA1311" s="34"/>
      <c r="AB1311" s="34"/>
      <c r="AC1311" s="34"/>
      <c r="AD1311" s="34"/>
      <c r="AE1311" s="34"/>
      <c r="AR1311" s="216" t="s">
        <v>135</v>
      </c>
      <c r="AT1311" s="216" t="s">
        <v>131</v>
      </c>
      <c r="AU1311" s="216" t="s">
        <v>85</v>
      </c>
      <c r="AY1311" s="13" t="s">
        <v>130</v>
      </c>
      <c r="BE1311" s="217">
        <f>IF(N1311="základní",J1311,0)</f>
        <v>0</v>
      </c>
      <c r="BF1311" s="217">
        <f>IF(N1311="snížená",J1311,0)</f>
        <v>0</v>
      </c>
      <c r="BG1311" s="217">
        <f>IF(N1311="zákl. přenesená",J1311,0)</f>
        <v>0</v>
      </c>
      <c r="BH1311" s="217">
        <f>IF(N1311="sníž. přenesená",J1311,0)</f>
        <v>0</v>
      </c>
      <c r="BI1311" s="217">
        <f>IF(N1311="nulová",J1311,0)</f>
        <v>0</v>
      </c>
      <c r="BJ1311" s="13" t="s">
        <v>85</v>
      </c>
      <c r="BK1311" s="217">
        <f>ROUND(I1311*H1311,2)</f>
        <v>0</v>
      </c>
      <c r="BL1311" s="13" t="s">
        <v>136</v>
      </c>
      <c r="BM1311" s="216" t="s">
        <v>2726</v>
      </c>
    </row>
    <row r="1312" s="2" customFormat="1">
      <c r="A1312" s="34"/>
      <c r="B1312" s="35"/>
      <c r="C1312" s="36"/>
      <c r="D1312" s="218" t="s">
        <v>137</v>
      </c>
      <c r="E1312" s="36"/>
      <c r="F1312" s="219" t="s">
        <v>2727</v>
      </c>
      <c r="G1312" s="36"/>
      <c r="H1312" s="36"/>
      <c r="I1312" s="220"/>
      <c r="J1312" s="36"/>
      <c r="K1312" s="36"/>
      <c r="L1312" s="40"/>
      <c r="M1312" s="221"/>
      <c r="N1312" s="222"/>
      <c r="O1312" s="87"/>
      <c r="P1312" s="87"/>
      <c r="Q1312" s="87"/>
      <c r="R1312" s="87"/>
      <c r="S1312" s="87"/>
      <c r="T1312" s="88"/>
      <c r="U1312" s="34"/>
      <c r="V1312" s="34"/>
      <c r="W1312" s="34"/>
      <c r="X1312" s="34"/>
      <c r="Y1312" s="34"/>
      <c r="Z1312" s="34"/>
      <c r="AA1312" s="34"/>
      <c r="AB1312" s="34"/>
      <c r="AC1312" s="34"/>
      <c r="AD1312" s="34"/>
      <c r="AE1312" s="34"/>
      <c r="AT1312" s="13" t="s">
        <v>137</v>
      </c>
      <c r="AU1312" s="13" t="s">
        <v>85</v>
      </c>
    </row>
    <row r="1313" s="2" customFormat="1" ht="37.8" customHeight="1">
      <c r="A1313" s="34"/>
      <c r="B1313" s="35"/>
      <c r="C1313" s="203" t="s">
        <v>1397</v>
      </c>
      <c r="D1313" s="203" t="s">
        <v>131</v>
      </c>
      <c r="E1313" s="204" t="s">
        <v>2728</v>
      </c>
      <c r="F1313" s="205" t="s">
        <v>2729</v>
      </c>
      <c r="G1313" s="206" t="s">
        <v>134</v>
      </c>
      <c r="H1313" s="207">
        <v>1</v>
      </c>
      <c r="I1313" s="208"/>
      <c r="J1313" s="209">
        <f>ROUND(I1313*H1313,2)</f>
        <v>0</v>
      </c>
      <c r="K1313" s="210"/>
      <c r="L1313" s="211"/>
      <c r="M1313" s="212" t="s">
        <v>1</v>
      </c>
      <c r="N1313" s="213" t="s">
        <v>42</v>
      </c>
      <c r="O1313" s="87"/>
      <c r="P1313" s="214">
        <f>O1313*H1313</f>
        <v>0</v>
      </c>
      <c r="Q1313" s="214">
        <v>0</v>
      </c>
      <c r="R1313" s="214">
        <f>Q1313*H1313</f>
        <v>0</v>
      </c>
      <c r="S1313" s="214">
        <v>0</v>
      </c>
      <c r="T1313" s="215">
        <f>S1313*H1313</f>
        <v>0</v>
      </c>
      <c r="U1313" s="34"/>
      <c r="V1313" s="34"/>
      <c r="W1313" s="34"/>
      <c r="X1313" s="34"/>
      <c r="Y1313" s="34"/>
      <c r="Z1313" s="34"/>
      <c r="AA1313" s="34"/>
      <c r="AB1313" s="34"/>
      <c r="AC1313" s="34"/>
      <c r="AD1313" s="34"/>
      <c r="AE1313" s="34"/>
      <c r="AR1313" s="216" t="s">
        <v>135</v>
      </c>
      <c r="AT1313" s="216" t="s">
        <v>131</v>
      </c>
      <c r="AU1313" s="216" t="s">
        <v>85</v>
      </c>
      <c r="AY1313" s="13" t="s">
        <v>130</v>
      </c>
      <c r="BE1313" s="217">
        <f>IF(N1313="základní",J1313,0)</f>
        <v>0</v>
      </c>
      <c r="BF1313" s="217">
        <f>IF(N1313="snížená",J1313,0)</f>
        <v>0</v>
      </c>
      <c r="BG1313" s="217">
        <f>IF(N1313="zákl. přenesená",J1313,0)</f>
        <v>0</v>
      </c>
      <c r="BH1313" s="217">
        <f>IF(N1313="sníž. přenesená",J1313,0)</f>
        <v>0</v>
      </c>
      <c r="BI1313" s="217">
        <f>IF(N1313="nulová",J1313,0)</f>
        <v>0</v>
      </c>
      <c r="BJ1313" s="13" t="s">
        <v>85</v>
      </c>
      <c r="BK1313" s="217">
        <f>ROUND(I1313*H1313,2)</f>
        <v>0</v>
      </c>
      <c r="BL1313" s="13" t="s">
        <v>136</v>
      </c>
      <c r="BM1313" s="216" t="s">
        <v>2730</v>
      </c>
    </row>
    <row r="1314" s="2" customFormat="1">
      <c r="A1314" s="34"/>
      <c r="B1314" s="35"/>
      <c r="C1314" s="36"/>
      <c r="D1314" s="218" t="s">
        <v>137</v>
      </c>
      <c r="E1314" s="36"/>
      <c r="F1314" s="219" t="s">
        <v>2731</v>
      </c>
      <c r="G1314" s="36"/>
      <c r="H1314" s="36"/>
      <c r="I1314" s="220"/>
      <c r="J1314" s="36"/>
      <c r="K1314" s="36"/>
      <c r="L1314" s="40"/>
      <c r="M1314" s="221"/>
      <c r="N1314" s="222"/>
      <c r="O1314" s="87"/>
      <c r="P1314" s="87"/>
      <c r="Q1314" s="87"/>
      <c r="R1314" s="87"/>
      <c r="S1314" s="87"/>
      <c r="T1314" s="88"/>
      <c r="U1314" s="34"/>
      <c r="V1314" s="34"/>
      <c r="W1314" s="34"/>
      <c r="X1314" s="34"/>
      <c r="Y1314" s="34"/>
      <c r="Z1314" s="34"/>
      <c r="AA1314" s="34"/>
      <c r="AB1314" s="34"/>
      <c r="AC1314" s="34"/>
      <c r="AD1314" s="34"/>
      <c r="AE1314" s="34"/>
      <c r="AT1314" s="13" t="s">
        <v>137</v>
      </c>
      <c r="AU1314" s="13" t="s">
        <v>85</v>
      </c>
    </row>
    <row r="1315" s="2" customFormat="1" ht="24.15" customHeight="1">
      <c r="A1315" s="34"/>
      <c r="B1315" s="35"/>
      <c r="C1315" s="203" t="s">
        <v>2732</v>
      </c>
      <c r="D1315" s="203" t="s">
        <v>131</v>
      </c>
      <c r="E1315" s="204" t="s">
        <v>2733</v>
      </c>
      <c r="F1315" s="205" t="s">
        <v>2734</v>
      </c>
      <c r="G1315" s="206" t="s">
        <v>134</v>
      </c>
      <c r="H1315" s="207">
        <v>1</v>
      </c>
      <c r="I1315" s="208"/>
      <c r="J1315" s="209">
        <f>ROUND(I1315*H1315,2)</f>
        <v>0</v>
      </c>
      <c r="K1315" s="210"/>
      <c r="L1315" s="211"/>
      <c r="M1315" s="212" t="s">
        <v>1</v>
      </c>
      <c r="N1315" s="213" t="s">
        <v>42</v>
      </c>
      <c r="O1315" s="87"/>
      <c r="P1315" s="214">
        <f>O1315*H1315</f>
        <v>0</v>
      </c>
      <c r="Q1315" s="214">
        <v>0</v>
      </c>
      <c r="R1315" s="214">
        <f>Q1315*H1315</f>
        <v>0</v>
      </c>
      <c r="S1315" s="214">
        <v>0</v>
      </c>
      <c r="T1315" s="215">
        <f>S1315*H1315</f>
        <v>0</v>
      </c>
      <c r="U1315" s="34"/>
      <c r="V1315" s="34"/>
      <c r="W1315" s="34"/>
      <c r="X1315" s="34"/>
      <c r="Y1315" s="34"/>
      <c r="Z1315" s="34"/>
      <c r="AA1315" s="34"/>
      <c r="AB1315" s="34"/>
      <c r="AC1315" s="34"/>
      <c r="AD1315" s="34"/>
      <c r="AE1315" s="34"/>
      <c r="AR1315" s="216" t="s">
        <v>135</v>
      </c>
      <c r="AT1315" s="216" t="s">
        <v>131</v>
      </c>
      <c r="AU1315" s="216" t="s">
        <v>85</v>
      </c>
      <c r="AY1315" s="13" t="s">
        <v>130</v>
      </c>
      <c r="BE1315" s="217">
        <f>IF(N1315="základní",J1315,0)</f>
        <v>0</v>
      </c>
      <c r="BF1315" s="217">
        <f>IF(N1315="snížená",J1315,0)</f>
        <v>0</v>
      </c>
      <c r="BG1315" s="217">
        <f>IF(N1315="zákl. přenesená",J1315,0)</f>
        <v>0</v>
      </c>
      <c r="BH1315" s="217">
        <f>IF(N1315="sníž. přenesená",J1315,0)</f>
        <v>0</v>
      </c>
      <c r="BI1315" s="217">
        <f>IF(N1315="nulová",J1315,0)</f>
        <v>0</v>
      </c>
      <c r="BJ1315" s="13" t="s">
        <v>85</v>
      </c>
      <c r="BK1315" s="217">
        <f>ROUND(I1315*H1315,2)</f>
        <v>0</v>
      </c>
      <c r="BL1315" s="13" t="s">
        <v>136</v>
      </c>
      <c r="BM1315" s="216" t="s">
        <v>2735</v>
      </c>
    </row>
    <row r="1316" s="2" customFormat="1">
      <c r="A1316" s="34"/>
      <c r="B1316" s="35"/>
      <c r="C1316" s="36"/>
      <c r="D1316" s="218" t="s">
        <v>137</v>
      </c>
      <c r="E1316" s="36"/>
      <c r="F1316" s="219" t="s">
        <v>2736</v>
      </c>
      <c r="G1316" s="36"/>
      <c r="H1316" s="36"/>
      <c r="I1316" s="220"/>
      <c r="J1316" s="36"/>
      <c r="K1316" s="36"/>
      <c r="L1316" s="40"/>
      <c r="M1316" s="221"/>
      <c r="N1316" s="222"/>
      <c r="O1316" s="87"/>
      <c r="P1316" s="87"/>
      <c r="Q1316" s="87"/>
      <c r="R1316" s="87"/>
      <c r="S1316" s="87"/>
      <c r="T1316" s="88"/>
      <c r="U1316" s="34"/>
      <c r="V1316" s="34"/>
      <c r="W1316" s="34"/>
      <c r="X1316" s="34"/>
      <c r="Y1316" s="34"/>
      <c r="Z1316" s="34"/>
      <c r="AA1316" s="34"/>
      <c r="AB1316" s="34"/>
      <c r="AC1316" s="34"/>
      <c r="AD1316" s="34"/>
      <c r="AE1316" s="34"/>
      <c r="AT1316" s="13" t="s">
        <v>137</v>
      </c>
      <c r="AU1316" s="13" t="s">
        <v>85</v>
      </c>
    </row>
    <row r="1317" s="2" customFormat="1" ht="24.15" customHeight="1">
      <c r="A1317" s="34"/>
      <c r="B1317" s="35"/>
      <c r="C1317" s="203" t="s">
        <v>1402</v>
      </c>
      <c r="D1317" s="203" t="s">
        <v>131</v>
      </c>
      <c r="E1317" s="204" t="s">
        <v>2737</v>
      </c>
      <c r="F1317" s="205" t="s">
        <v>2738</v>
      </c>
      <c r="G1317" s="206" t="s">
        <v>134</v>
      </c>
      <c r="H1317" s="207">
        <v>0.10000000000000001</v>
      </c>
      <c r="I1317" s="208"/>
      <c r="J1317" s="209">
        <f>ROUND(I1317*H1317,2)</f>
        <v>0</v>
      </c>
      <c r="K1317" s="210"/>
      <c r="L1317" s="211"/>
      <c r="M1317" s="212" t="s">
        <v>1</v>
      </c>
      <c r="N1317" s="213" t="s">
        <v>42</v>
      </c>
      <c r="O1317" s="87"/>
      <c r="P1317" s="214">
        <f>O1317*H1317</f>
        <v>0</v>
      </c>
      <c r="Q1317" s="214">
        <v>0</v>
      </c>
      <c r="R1317" s="214">
        <f>Q1317*H1317</f>
        <v>0</v>
      </c>
      <c r="S1317" s="214">
        <v>0</v>
      </c>
      <c r="T1317" s="215">
        <f>S1317*H1317</f>
        <v>0</v>
      </c>
      <c r="U1317" s="34"/>
      <c r="V1317" s="34"/>
      <c r="W1317" s="34"/>
      <c r="X1317" s="34"/>
      <c r="Y1317" s="34"/>
      <c r="Z1317" s="34"/>
      <c r="AA1317" s="34"/>
      <c r="AB1317" s="34"/>
      <c r="AC1317" s="34"/>
      <c r="AD1317" s="34"/>
      <c r="AE1317" s="34"/>
      <c r="AR1317" s="216" t="s">
        <v>135</v>
      </c>
      <c r="AT1317" s="216" t="s">
        <v>131</v>
      </c>
      <c r="AU1317" s="216" t="s">
        <v>85</v>
      </c>
      <c r="AY1317" s="13" t="s">
        <v>130</v>
      </c>
      <c r="BE1317" s="217">
        <f>IF(N1317="základní",J1317,0)</f>
        <v>0</v>
      </c>
      <c r="BF1317" s="217">
        <f>IF(N1317="snížená",J1317,0)</f>
        <v>0</v>
      </c>
      <c r="BG1317" s="217">
        <f>IF(N1317="zákl. přenesená",J1317,0)</f>
        <v>0</v>
      </c>
      <c r="BH1317" s="217">
        <f>IF(N1317="sníž. přenesená",J1317,0)</f>
        <v>0</v>
      </c>
      <c r="BI1317" s="217">
        <f>IF(N1317="nulová",J1317,0)</f>
        <v>0</v>
      </c>
      <c r="BJ1317" s="13" t="s">
        <v>85</v>
      </c>
      <c r="BK1317" s="217">
        <f>ROUND(I1317*H1317,2)</f>
        <v>0</v>
      </c>
      <c r="BL1317" s="13" t="s">
        <v>136</v>
      </c>
      <c r="BM1317" s="216" t="s">
        <v>2739</v>
      </c>
    </row>
    <row r="1318" s="2" customFormat="1">
      <c r="A1318" s="34"/>
      <c r="B1318" s="35"/>
      <c r="C1318" s="36"/>
      <c r="D1318" s="218" t="s">
        <v>137</v>
      </c>
      <c r="E1318" s="36"/>
      <c r="F1318" s="219" t="s">
        <v>2740</v>
      </c>
      <c r="G1318" s="36"/>
      <c r="H1318" s="36"/>
      <c r="I1318" s="220"/>
      <c r="J1318" s="36"/>
      <c r="K1318" s="36"/>
      <c r="L1318" s="40"/>
      <c r="M1318" s="221"/>
      <c r="N1318" s="222"/>
      <c r="O1318" s="87"/>
      <c r="P1318" s="87"/>
      <c r="Q1318" s="87"/>
      <c r="R1318" s="87"/>
      <c r="S1318" s="87"/>
      <c r="T1318" s="88"/>
      <c r="U1318" s="34"/>
      <c r="V1318" s="34"/>
      <c r="W1318" s="34"/>
      <c r="X1318" s="34"/>
      <c r="Y1318" s="34"/>
      <c r="Z1318" s="34"/>
      <c r="AA1318" s="34"/>
      <c r="AB1318" s="34"/>
      <c r="AC1318" s="34"/>
      <c r="AD1318" s="34"/>
      <c r="AE1318" s="34"/>
      <c r="AT1318" s="13" t="s">
        <v>137</v>
      </c>
      <c r="AU1318" s="13" t="s">
        <v>85</v>
      </c>
    </row>
    <row r="1319" s="2" customFormat="1" ht="24.15" customHeight="1">
      <c r="A1319" s="34"/>
      <c r="B1319" s="35"/>
      <c r="C1319" s="203" t="s">
        <v>2741</v>
      </c>
      <c r="D1319" s="203" t="s">
        <v>131</v>
      </c>
      <c r="E1319" s="204" t="s">
        <v>2742</v>
      </c>
      <c r="F1319" s="205" t="s">
        <v>2743</v>
      </c>
      <c r="G1319" s="206" t="s">
        <v>134</v>
      </c>
      <c r="H1319" s="207">
        <v>0.10000000000000001</v>
      </c>
      <c r="I1319" s="208"/>
      <c r="J1319" s="209">
        <f>ROUND(I1319*H1319,2)</f>
        <v>0</v>
      </c>
      <c r="K1319" s="210"/>
      <c r="L1319" s="211"/>
      <c r="M1319" s="212" t="s">
        <v>1</v>
      </c>
      <c r="N1319" s="213" t="s">
        <v>42</v>
      </c>
      <c r="O1319" s="87"/>
      <c r="P1319" s="214">
        <f>O1319*H1319</f>
        <v>0</v>
      </c>
      <c r="Q1319" s="214">
        <v>0</v>
      </c>
      <c r="R1319" s="214">
        <f>Q1319*H1319</f>
        <v>0</v>
      </c>
      <c r="S1319" s="214">
        <v>0</v>
      </c>
      <c r="T1319" s="215">
        <f>S1319*H1319</f>
        <v>0</v>
      </c>
      <c r="U1319" s="34"/>
      <c r="V1319" s="34"/>
      <c r="W1319" s="34"/>
      <c r="X1319" s="34"/>
      <c r="Y1319" s="34"/>
      <c r="Z1319" s="34"/>
      <c r="AA1319" s="34"/>
      <c r="AB1319" s="34"/>
      <c r="AC1319" s="34"/>
      <c r="AD1319" s="34"/>
      <c r="AE1319" s="34"/>
      <c r="AR1319" s="216" t="s">
        <v>135</v>
      </c>
      <c r="AT1319" s="216" t="s">
        <v>131</v>
      </c>
      <c r="AU1319" s="216" t="s">
        <v>85</v>
      </c>
      <c r="AY1319" s="13" t="s">
        <v>130</v>
      </c>
      <c r="BE1319" s="217">
        <f>IF(N1319="základní",J1319,0)</f>
        <v>0</v>
      </c>
      <c r="BF1319" s="217">
        <f>IF(N1319="snížená",J1319,0)</f>
        <v>0</v>
      </c>
      <c r="BG1319" s="217">
        <f>IF(N1319="zákl. přenesená",J1319,0)</f>
        <v>0</v>
      </c>
      <c r="BH1319" s="217">
        <f>IF(N1319="sníž. přenesená",J1319,0)</f>
        <v>0</v>
      </c>
      <c r="BI1319" s="217">
        <f>IF(N1319="nulová",J1319,0)</f>
        <v>0</v>
      </c>
      <c r="BJ1319" s="13" t="s">
        <v>85</v>
      </c>
      <c r="BK1319" s="217">
        <f>ROUND(I1319*H1319,2)</f>
        <v>0</v>
      </c>
      <c r="BL1319" s="13" t="s">
        <v>136</v>
      </c>
      <c r="BM1319" s="216" t="s">
        <v>2744</v>
      </c>
    </row>
    <row r="1320" s="2" customFormat="1">
      <c r="A1320" s="34"/>
      <c r="B1320" s="35"/>
      <c r="C1320" s="36"/>
      <c r="D1320" s="218" t="s">
        <v>137</v>
      </c>
      <c r="E1320" s="36"/>
      <c r="F1320" s="219" t="s">
        <v>2745</v>
      </c>
      <c r="G1320" s="36"/>
      <c r="H1320" s="36"/>
      <c r="I1320" s="220"/>
      <c r="J1320" s="36"/>
      <c r="K1320" s="36"/>
      <c r="L1320" s="40"/>
      <c r="M1320" s="221"/>
      <c r="N1320" s="222"/>
      <c r="O1320" s="87"/>
      <c r="P1320" s="87"/>
      <c r="Q1320" s="87"/>
      <c r="R1320" s="87"/>
      <c r="S1320" s="87"/>
      <c r="T1320" s="88"/>
      <c r="U1320" s="34"/>
      <c r="V1320" s="34"/>
      <c r="W1320" s="34"/>
      <c r="X1320" s="34"/>
      <c r="Y1320" s="34"/>
      <c r="Z1320" s="34"/>
      <c r="AA1320" s="34"/>
      <c r="AB1320" s="34"/>
      <c r="AC1320" s="34"/>
      <c r="AD1320" s="34"/>
      <c r="AE1320" s="34"/>
      <c r="AT1320" s="13" t="s">
        <v>137</v>
      </c>
      <c r="AU1320" s="13" t="s">
        <v>85</v>
      </c>
    </row>
    <row r="1321" s="2" customFormat="1" ht="24.15" customHeight="1">
      <c r="A1321" s="34"/>
      <c r="B1321" s="35"/>
      <c r="C1321" s="203" t="s">
        <v>1406</v>
      </c>
      <c r="D1321" s="203" t="s">
        <v>131</v>
      </c>
      <c r="E1321" s="204" t="s">
        <v>2746</v>
      </c>
      <c r="F1321" s="205" t="s">
        <v>2747</v>
      </c>
      <c r="G1321" s="206" t="s">
        <v>134</v>
      </c>
      <c r="H1321" s="207">
        <v>0.10000000000000001</v>
      </c>
      <c r="I1321" s="208"/>
      <c r="J1321" s="209">
        <f>ROUND(I1321*H1321,2)</f>
        <v>0</v>
      </c>
      <c r="K1321" s="210"/>
      <c r="L1321" s="211"/>
      <c r="M1321" s="212" t="s">
        <v>1</v>
      </c>
      <c r="N1321" s="213" t="s">
        <v>42</v>
      </c>
      <c r="O1321" s="87"/>
      <c r="P1321" s="214">
        <f>O1321*H1321</f>
        <v>0</v>
      </c>
      <c r="Q1321" s="214">
        <v>0</v>
      </c>
      <c r="R1321" s="214">
        <f>Q1321*H1321</f>
        <v>0</v>
      </c>
      <c r="S1321" s="214">
        <v>0</v>
      </c>
      <c r="T1321" s="215">
        <f>S1321*H1321</f>
        <v>0</v>
      </c>
      <c r="U1321" s="34"/>
      <c r="V1321" s="34"/>
      <c r="W1321" s="34"/>
      <c r="X1321" s="34"/>
      <c r="Y1321" s="34"/>
      <c r="Z1321" s="34"/>
      <c r="AA1321" s="34"/>
      <c r="AB1321" s="34"/>
      <c r="AC1321" s="34"/>
      <c r="AD1321" s="34"/>
      <c r="AE1321" s="34"/>
      <c r="AR1321" s="216" t="s">
        <v>135</v>
      </c>
      <c r="AT1321" s="216" t="s">
        <v>131</v>
      </c>
      <c r="AU1321" s="216" t="s">
        <v>85</v>
      </c>
      <c r="AY1321" s="13" t="s">
        <v>130</v>
      </c>
      <c r="BE1321" s="217">
        <f>IF(N1321="základní",J1321,0)</f>
        <v>0</v>
      </c>
      <c r="BF1321" s="217">
        <f>IF(N1321="snížená",J1321,0)</f>
        <v>0</v>
      </c>
      <c r="BG1321" s="217">
        <f>IF(N1321="zákl. přenesená",J1321,0)</f>
        <v>0</v>
      </c>
      <c r="BH1321" s="217">
        <f>IF(N1321="sníž. přenesená",J1321,0)</f>
        <v>0</v>
      </c>
      <c r="BI1321" s="217">
        <f>IF(N1321="nulová",J1321,0)</f>
        <v>0</v>
      </c>
      <c r="BJ1321" s="13" t="s">
        <v>85</v>
      </c>
      <c r="BK1321" s="217">
        <f>ROUND(I1321*H1321,2)</f>
        <v>0</v>
      </c>
      <c r="BL1321" s="13" t="s">
        <v>136</v>
      </c>
      <c r="BM1321" s="216" t="s">
        <v>2748</v>
      </c>
    </row>
    <row r="1322" s="2" customFormat="1">
      <c r="A1322" s="34"/>
      <c r="B1322" s="35"/>
      <c r="C1322" s="36"/>
      <c r="D1322" s="218" t="s">
        <v>137</v>
      </c>
      <c r="E1322" s="36"/>
      <c r="F1322" s="219" t="s">
        <v>2749</v>
      </c>
      <c r="G1322" s="36"/>
      <c r="H1322" s="36"/>
      <c r="I1322" s="220"/>
      <c r="J1322" s="36"/>
      <c r="K1322" s="36"/>
      <c r="L1322" s="40"/>
      <c r="M1322" s="221"/>
      <c r="N1322" s="222"/>
      <c r="O1322" s="87"/>
      <c r="P1322" s="87"/>
      <c r="Q1322" s="87"/>
      <c r="R1322" s="87"/>
      <c r="S1322" s="87"/>
      <c r="T1322" s="88"/>
      <c r="U1322" s="34"/>
      <c r="V1322" s="34"/>
      <c r="W1322" s="34"/>
      <c r="X1322" s="34"/>
      <c r="Y1322" s="34"/>
      <c r="Z1322" s="34"/>
      <c r="AA1322" s="34"/>
      <c r="AB1322" s="34"/>
      <c r="AC1322" s="34"/>
      <c r="AD1322" s="34"/>
      <c r="AE1322" s="34"/>
      <c r="AT1322" s="13" t="s">
        <v>137</v>
      </c>
      <c r="AU1322" s="13" t="s">
        <v>85</v>
      </c>
    </row>
    <row r="1323" s="2" customFormat="1" ht="24.15" customHeight="1">
      <c r="A1323" s="34"/>
      <c r="B1323" s="35"/>
      <c r="C1323" s="203" t="s">
        <v>2750</v>
      </c>
      <c r="D1323" s="203" t="s">
        <v>131</v>
      </c>
      <c r="E1323" s="204" t="s">
        <v>2751</v>
      </c>
      <c r="F1323" s="205" t="s">
        <v>2752</v>
      </c>
      <c r="G1323" s="206" t="s">
        <v>134</v>
      </c>
      <c r="H1323" s="207">
        <v>0.10000000000000001</v>
      </c>
      <c r="I1323" s="208"/>
      <c r="J1323" s="209">
        <f>ROUND(I1323*H1323,2)</f>
        <v>0</v>
      </c>
      <c r="K1323" s="210"/>
      <c r="L1323" s="211"/>
      <c r="M1323" s="212" t="s">
        <v>1</v>
      </c>
      <c r="N1323" s="213" t="s">
        <v>42</v>
      </c>
      <c r="O1323" s="87"/>
      <c r="P1323" s="214">
        <f>O1323*H1323</f>
        <v>0</v>
      </c>
      <c r="Q1323" s="214">
        <v>0</v>
      </c>
      <c r="R1323" s="214">
        <f>Q1323*H1323</f>
        <v>0</v>
      </c>
      <c r="S1323" s="214">
        <v>0</v>
      </c>
      <c r="T1323" s="215">
        <f>S1323*H1323</f>
        <v>0</v>
      </c>
      <c r="U1323" s="34"/>
      <c r="V1323" s="34"/>
      <c r="W1323" s="34"/>
      <c r="X1323" s="34"/>
      <c r="Y1323" s="34"/>
      <c r="Z1323" s="34"/>
      <c r="AA1323" s="34"/>
      <c r="AB1323" s="34"/>
      <c r="AC1323" s="34"/>
      <c r="AD1323" s="34"/>
      <c r="AE1323" s="34"/>
      <c r="AR1323" s="216" t="s">
        <v>135</v>
      </c>
      <c r="AT1323" s="216" t="s">
        <v>131</v>
      </c>
      <c r="AU1323" s="216" t="s">
        <v>85</v>
      </c>
      <c r="AY1323" s="13" t="s">
        <v>130</v>
      </c>
      <c r="BE1323" s="217">
        <f>IF(N1323="základní",J1323,0)</f>
        <v>0</v>
      </c>
      <c r="BF1323" s="217">
        <f>IF(N1323="snížená",J1323,0)</f>
        <v>0</v>
      </c>
      <c r="BG1323" s="217">
        <f>IF(N1323="zákl. přenesená",J1323,0)</f>
        <v>0</v>
      </c>
      <c r="BH1323" s="217">
        <f>IF(N1323="sníž. přenesená",J1323,0)</f>
        <v>0</v>
      </c>
      <c r="BI1323" s="217">
        <f>IF(N1323="nulová",J1323,0)</f>
        <v>0</v>
      </c>
      <c r="BJ1323" s="13" t="s">
        <v>85</v>
      </c>
      <c r="BK1323" s="217">
        <f>ROUND(I1323*H1323,2)</f>
        <v>0</v>
      </c>
      <c r="BL1323" s="13" t="s">
        <v>136</v>
      </c>
      <c r="BM1323" s="216" t="s">
        <v>2753</v>
      </c>
    </row>
    <row r="1324" s="2" customFormat="1">
      <c r="A1324" s="34"/>
      <c r="B1324" s="35"/>
      <c r="C1324" s="36"/>
      <c r="D1324" s="218" t="s">
        <v>137</v>
      </c>
      <c r="E1324" s="36"/>
      <c r="F1324" s="219" t="s">
        <v>2749</v>
      </c>
      <c r="G1324" s="36"/>
      <c r="H1324" s="36"/>
      <c r="I1324" s="220"/>
      <c r="J1324" s="36"/>
      <c r="K1324" s="36"/>
      <c r="L1324" s="40"/>
      <c r="M1324" s="221"/>
      <c r="N1324" s="222"/>
      <c r="O1324" s="87"/>
      <c r="P1324" s="87"/>
      <c r="Q1324" s="87"/>
      <c r="R1324" s="87"/>
      <c r="S1324" s="87"/>
      <c r="T1324" s="88"/>
      <c r="U1324" s="34"/>
      <c r="V1324" s="34"/>
      <c r="W1324" s="34"/>
      <c r="X1324" s="34"/>
      <c r="Y1324" s="34"/>
      <c r="Z1324" s="34"/>
      <c r="AA1324" s="34"/>
      <c r="AB1324" s="34"/>
      <c r="AC1324" s="34"/>
      <c r="AD1324" s="34"/>
      <c r="AE1324" s="34"/>
      <c r="AT1324" s="13" t="s">
        <v>137</v>
      </c>
      <c r="AU1324" s="13" t="s">
        <v>85</v>
      </c>
    </row>
    <row r="1325" s="2" customFormat="1" ht="49.05" customHeight="1">
      <c r="A1325" s="34"/>
      <c r="B1325" s="35"/>
      <c r="C1325" s="203" t="s">
        <v>1411</v>
      </c>
      <c r="D1325" s="203" t="s">
        <v>131</v>
      </c>
      <c r="E1325" s="204" t="s">
        <v>2754</v>
      </c>
      <c r="F1325" s="205" t="s">
        <v>2755</v>
      </c>
      <c r="G1325" s="206" t="s">
        <v>134</v>
      </c>
      <c r="H1325" s="207">
        <v>0.10000000000000001</v>
      </c>
      <c r="I1325" s="208"/>
      <c r="J1325" s="209">
        <f>ROUND(I1325*H1325,2)</f>
        <v>0</v>
      </c>
      <c r="K1325" s="210"/>
      <c r="L1325" s="211"/>
      <c r="M1325" s="212" t="s">
        <v>1</v>
      </c>
      <c r="N1325" s="213" t="s">
        <v>42</v>
      </c>
      <c r="O1325" s="87"/>
      <c r="P1325" s="214">
        <f>O1325*H1325</f>
        <v>0</v>
      </c>
      <c r="Q1325" s="214">
        <v>0</v>
      </c>
      <c r="R1325" s="214">
        <f>Q1325*H1325</f>
        <v>0</v>
      </c>
      <c r="S1325" s="214">
        <v>0</v>
      </c>
      <c r="T1325" s="215">
        <f>S1325*H1325</f>
        <v>0</v>
      </c>
      <c r="U1325" s="34"/>
      <c r="V1325" s="34"/>
      <c r="W1325" s="34"/>
      <c r="X1325" s="34"/>
      <c r="Y1325" s="34"/>
      <c r="Z1325" s="34"/>
      <c r="AA1325" s="34"/>
      <c r="AB1325" s="34"/>
      <c r="AC1325" s="34"/>
      <c r="AD1325" s="34"/>
      <c r="AE1325" s="34"/>
      <c r="AR1325" s="216" t="s">
        <v>135</v>
      </c>
      <c r="AT1325" s="216" t="s">
        <v>131</v>
      </c>
      <c r="AU1325" s="216" t="s">
        <v>85</v>
      </c>
      <c r="AY1325" s="13" t="s">
        <v>130</v>
      </c>
      <c r="BE1325" s="217">
        <f>IF(N1325="základní",J1325,0)</f>
        <v>0</v>
      </c>
      <c r="BF1325" s="217">
        <f>IF(N1325="snížená",J1325,0)</f>
        <v>0</v>
      </c>
      <c r="BG1325" s="217">
        <f>IF(N1325="zákl. přenesená",J1325,0)</f>
        <v>0</v>
      </c>
      <c r="BH1325" s="217">
        <f>IF(N1325="sníž. přenesená",J1325,0)</f>
        <v>0</v>
      </c>
      <c r="BI1325" s="217">
        <f>IF(N1325="nulová",J1325,0)</f>
        <v>0</v>
      </c>
      <c r="BJ1325" s="13" t="s">
        <v>85</v>
      </c>
      <c r="BK1325" s="217">
        <f>ROUND(I1325*H1325,2)</f>
        <v>0</v>
      </c>
      <c r="BL1325" s="13" t="s">
        <v>136</v>
      </c>
      <c r="BM1325" s="216" t="s">
        <v>2756</v>
      </c>
    </row>
    <row r="1326" s="2" customFormat="1">
      <c r="A1326" s="34"/>
      <c r="B1326" s="35"/>
      <c r="C1326" s="36"/>
      <c r="D1326" s="218" t="s">
        <v>137</v>
      </c>
      <c r="E1326" s="36"/>
      <c r="F1326" s="219" t="s">
        <v>2757</v>
      </c>
      <c r="G1326" s="36"/>
      <c r="H1326" s="36"/>
      <c r="I1326" s="220"/>
      <c r="J1326" s="36"/>
      <c r="K1326" s="36"/>
      <c r="L1326" s="40"/>
      <c r="M1326" s="221"/>
      <c r="N1326" s="222"/>
      <c r="O1326" s="87"/>
      <c r="P1326" s="87"/>
      <c r="Q1326" s="87"/>
      <c r="R1326" s="87"/>
      <c r="S1326" s="87"/>
      <c r="T1326" s="88"/>
      <c r="U1326" s="34"/>
      <c r="V1326" s="34"/>
      <c r="W1326" s="34"/>
      <c r="X1326" s="34"/>
      <c r="Y1326" s="34"/>
      <c r="Z1326" s="34"/>
      <c r="AA1326" s="34"/>
      <c r="AB1326" s="34"/>
      <c r="AC1326" s="34"/>
      <c r="AD1326" s="34"/>
      <c r="AE1326" s="34"/>
      <c r="AT1326" s="13" t="s">
        <v>137</v>
      </c>
      <c r="AU1326" s="13" t="s">
        <v>85</v>
      </c>
    </row>
    <row r="1327" s="2" customFormat="1" ht="49.05" customHeight="1">
      <c r="A1327" s="34"/>
      <c r="B1327" s="35"/>
      <c r="C1327" s="203" t="s">
        <v>2758</v>
      </c>
      <c r="D1327" s="203" t="s">
        <v>131</v>
      </c>
      <c r="E1327" s="204" t="s">
        <v>2759</v>
      </c>
      <c r="F1327" s="205" t="s">
        <v>2760</v>
      </c>
      <c r="G1327" s="206" t="s">
        <v>134</v>
      </c>
      <c r="H1327" s="207">
        <v>0.10000000000000001</v>
      </c>
      <c r="I1327" s="208"/>
      <c r="J1327" s="209">
        <f>ROUND(I1327*H1327,2)</f>
        <v>0</v>
      </c>
      <c r="K1327" s="210"/>
      <c r="L1327" s="211"/>
      <c r="M1327" s="212" t="s">
        <v>1</v>
      </c>
      <c r="N1327" s="213" t="s">
        <v>42</v>
      </c>
      <c r="O1327" s="87"/>
      <c r="P1327" s="214">
        <f>O1327*H1327</f>
        <v>0</v>
      </c>
      <c r="Q1327" s="214">
        <v>0</v>
      </c>
      <c r="R1327" s="214">
        <f>Q1327*H1327</f>
        <v>0</v>
      </c>
      <c r="S1327" s="214">
        <v>0</v>
      </c>
      <c r="T1327" s="215">
        <f>S1327*H1327</f>
        <v>0</v>
      </c>
      <c r="U1327" s="34"/>
      <c r="V1327" s="34"/>
      <c r="W1327" s="34"/>
      <c r="X1327" s="34"/>
      <c r="Y1327" s="34"/>
      <c r="Z1327" s="34"/>
      <c r="AA1327" s="34"/>
      <c r="AB1327" s="34"/>
      <c r="AC1327" s="34"/>
      <c r="AD1327" s="34"/>
      <c r="AE1327" s="34"/>
      <c r="AR1327" s="216" t="s">
        <v>135</v>
      </c>
      <c r="AT1327" s="216" t="s">
        <v>131</v>
      </c>
      <c r="AU1327" s="216" t="s">
        <v>85</v>
      </c>
      <c r="AY1327" s="13" t="s">
        <v>130</v>
      </c>
      <c r="BE1327" s="217">
        <f>IF(N1327="základní",J1327,0)</f>
        <v>0</v>
      </c>
      <c r="BF1327" s="217">
        <f>IF(N1327="snížená",J1327,0)</f>
        <v>0</v>
      </c>
      <c r="BG1327" s="217">
        <f>IF(N1327="zákl. přenesená",J1327,0)</f>
        <v>0</v>
      </c>
      <c r="BH1327" s="217">
        <f>IF(N1327="sníž. přenesená",J1327,0)</f>
        <v>0</v>
      </c>
      <c r="BI1327" s="217">
        <f>IF(N1327="nulová",J1327,0)</f>
        <v>0</v>
      </c>
      <c r="BJ1327" s="13" t="s">
        <v>85</v>
      </c>
      <c r="BK1327" s="217">
        <f>ROUND(I1327*H1327,2)</f>
        <v>0</v>
      </c>
      <c r="BL1327" s="13" t="s">
        <v>136</v>
      </c>
      <c r="BM1327" s="216" t="s">
        <v>2761</v>
      </c>
    </row>
    <row r="1328" s="2" customFormat="1">
      <c r="A1328" s="34"/>
      <c r="B1328" s="35"/>
      <c r="C1328" s="36"/>
      <c r="D1328" s="218" t="s">
        <v>137</v>
      </c>
      <c r="E1328" s="36"/>
      <c r="F1328" s="219" t="s">
        <v>2762</v>
      </c>
      <c r="G1328" s="36"/>
      <c r="H1328" s="36"/>
      <c r="I1328" s="220"/>
      <c r="J1328" s="36"/>
      <c r="K1328" s="36"/>
      <c r="L1328" s="40"/>
      <c r="M1328" s="221"/>
      <c r="N1328" s="222"/>
      <c r="O1328" s="87"/>
      <c r="P1328" s="87"/>
      <c r="Q1328" s="87"/>
      <c r="R1328" s="87"/>
      <c r="S1328" s="87"/>
      <c r="T1328" s="88"/>
      <c r="U1328" s="34"/>
      <c r="V1328" s="34"/>
      <c r="W1328" s="34"/>
      <c r="X1328" s="34"/>
      <c r="Y1328" s="34"/>
      <c r="Z1328" s="34"/>
      <c r="AA1328" s="34"/>
      <c r="AB1328" s="34"/>
      <c r="AC1328" s="34"/>
      <c r="AD1328" s="34"/>
      <c r="AE1328" s="34"/>
      <c r="AT1328" s="13" t="s">
        <v>137</v>
      </c>
      <c r="AU1328" s="13" t="s">
        <v>85</v>
      </c>
    </row>
    <row r="1329" s="2" customFormat="1" ht="49.05" customHeight="1">
      <c r="A1329" s="34"/>
      <c r="B1329" s="35"/>
      <c r="C1329" s="203" t="s">
        <v>1415</v>
      </c>
      <c r="D1329" s="203" t="s">
        <v>131</v>
      </c>
      <c r="E1329" s="204" t="s">
        <v>2763</v>
      </c>
      <c r="F1329" s="205" t="s">
        <v>2764</v>
      </c>
      <c r="G1329" s="206" t="s">
        <v>134</v>
      </c>
      <c r="H1329" s="207">
        <v>0.10000000000000001</v>
      </c>
      <c r="I1329" s="208"/>
      <c r="J1329" s="209">
        <f>ROUND(I1329*H1329,2)</f>
        <v>0</v>
      </c>
      <c r="K1329" s="210"/>
      <c r="L1329" s="211"/>
      <c r="M1329" s="212" t="s">
        <v>1</v>
      </c>
      <c r="N1329" s="213" t="s">
        <v>42</v>
      </c>
      <c r="O1329" s="87"/>
      <c r="P1329" s="214">
        <f>O1329*H1329</f>
        <v>0</v>
      </c>
      <c r="Q1329" s="214">
        <v>0</v>
      </c>
      <c r="R1329" s="214">
        <f>Q1329*H1329</f>
        <v>0</v>
      </c>
      <c r="S1329" s="214">
        <v>0</v>
      </c>
      <c r="T1329" s="215">
        <f>S1329*H1329</f>
        <v>0</v>
      </c>
      <c r="U1329" s="34"/>
      <c r="V1329" s="34"/>
      <c r="W1329" s="34"/>
      <c r="X1329" s="34"/>
      <c r="Y1329" s="34"/>
      <c r="Z1329" s="34"/>
      <c r="AA1329" s="34"/>
      <c r="AB1329" s="34"/>
      <c r="AC1329" s="34"/>
      <c r="AD1329" s="34"/>
      <c r="AE1329" s="34"/>
      <c r="AR1329" s="216" t="s">
        <v>135</v>
      </c>
      <c r="AT1329" s="216" t="s">
        <v>131</v>
      </c>
      <c r="AU1329" s="216" t="s">
        <v>85</v>
      </c>
      <c r="AY1329" s="13" t="s">
        <v>130</v>
      </c>
      <c r="BE1329" s="217">
        <f>IF(N1329="základní",J1329,0)</f>
        <v>0</v>
      </c>
      <c r="BF1329" s="217">
        <f>IF(N1329="snížená",J1329,0)</f>
        <v>0</v>
      </c>
      <c r="BG1329" s="217">
        <f>IF(N1329="zákl. přenesená",J1329,0)</f>
        <v>0</v>
      </c>
      <c r="BH1329" s="217">
        <f>IF(N1329="sníž. přenesená",J1329,0)</f>
        <v>0</v>
      </c>
      <c r="BI1329" s="217">
        <f>IF(N1329="nulová",J1329,0)</f>
        <v>0</v>
      </c>
      <c r="BJ1329" s="13" t="s">
        <v>85</v>
      </c>
      <c r="BK1329" s="217">
        <f>ROUND(I1329*H1329,2)</f>
        <v>0</v>
      </c>
      <c r="BL1329" s="13" t="s">
        <v>136</v>
      </c>
      <c r="BM1329" s="216" t="s">
        <v>2765</v>
      </c>
    </row>
    <row r="1330" s="2" customFormat="1">
      <c r="A1330" s="34"/>
      <c r="B1330" s="35"/>
      <c r="C1330" s="36"/>
      <c r="D1330" s="218" t="s">
        <v>137</v>
      </c>
      <c r="E1330" s="36"/>
      <c r="F1330" s="219" t="s">
        <v>2766</v>
      </c>
      <c r="G1330" s="36"/>
      <c r="H1330" s="36"/>
      <c r="I1330" s="220"/>
      <c r="J1330" s="36"/>
      <c r="K1330" s="36"/>
      <c r="L1330" s="40"/>
      <c r="M1330" s="221"/>
      <c r="N1330" s="222"/>
      <c r="O1330" s="87"/>
      <c r="P1330" s="87"/>
      <c r="Q1330" s="87"/>
      <c r="R1330" s="87"/>
      <c r="S1330" s="87"/>
      <c r="T1330" s="88"/>
      <c r="U1330" s="34"/>
      <c r="V1330" s="34"/>
      <c r="W1330" s="34"/>
      <c r="X1330" s="34"/>
      <c r="Y1330" s="34"/>
      <c r="Z1330" s="34"/>
      <c r="AA1330" s="34"/>
      <c r="AB1330" s="34"/>
      <c r="AC1330" s="34"/>
      <c r="AD1330" s="34"/>
      <c r="AE1330" s="34"/>
      <c r="AT1330" s="13" t="s">
        <v>137</v>
      </c>
      <c r="AU1330" s="13" t="s">
        <v>85</v>
      </c>
    </row>
    <row r="1331" s="11" customFormat="1" ht="25.92" customHeight="1">
      <c r="A1331" s="11"/>
      <c r="B1331" s="189"/>
      <c r="C1331" s="190"/>
      <c r="D1331" s="191" t="s">
        <v>76</v>
      </c>
      <c r="E1331" s="192" t="s">
        <v>2767</v>
      </c>
      <c r="F1331" s="192" t="s">
        <v>2768</v>
      </c>
      <c r="G1331" s="190"/>
      <c r="H1331" s="190"/>
      <c r="I1331" s="193"/>
      <c r="J1331" s="194">
        <f>BK1331</f>
        <v>0</v>
      </c>
      <c r="K1331" s="190"/>
      <c r="L1331" s="195"/>
      <c r="M1331" s="196"/>
      <c r="N1331" s="197"/>
      <c r="O1331" s="197"/>
      <c r="P1331" s="198">
        <f>SUM(P1332:P1373)</f>
        <v>0</v>
      </c>
      <c r="Q1331" s="197"/>
      <c r="R1331" s="198">
        <f>SUM(R1332:R1373)</f>
        <v>0</v>
      </c>
      <c r="S1331" s="197"/>
      <c r="T1331" s="199">
        <f>SUM(T1332:T1373)</f>
        <v>0</v>
      </c>
      <c r="U1331" s="11"/>
      <c r="V1331" s="11"/>
      <c r="W1331" s="11"/>
      <c r="X1331" s="11"/>
      <c r="Y1331" s="11"/>
      <c r="Z1331" s="11"/>
      <c r="AA1331" s="11"/>
      <c r="AB1331" s="11"/>
      <c r="AC1331" s="11"/>
      <c r="AD1331" s="11"/>
      <c r="AE1331" s="11"/>
      <c r="AR1331" s="200" t="s">
        <v>85</v>
      </c>
      <c r="AT1331" s="201" t="s">
        <v>76</v>
      </c>
      <c r="AU1331" s="201" t="s">
        <v>77</v>
      </c>
      <c r="AY1331" s="200" t="s">
        <v>130</v>
      </c>
      <c r="BK1331" s="202">
        <f>SUM(BK1332:BK1373)</f>
        <v>0</v>
      </c>
    </row>
    <row r="1332" s="2" customFormat="1" ht="24.15" customHeight="1">
      <c r="A1332" s="34"/>
      <c r="B1332" s="35"/>
      <c r="C1332" s="203" t="s">
        <v>2769</v>
      </c>
      <c r="D1332" s="203" t="s">
        <v>131</v>
      </c>
      <c r="E1332" s="204" t="s">
        <v>2770</v>
      </c>
      <c r="F1332" s="205" t="s">
        <v>2771</v>
      </c>
      <c r="G1332" s="206" t="s">
        <v>2637</v>
      </c>
      <c r="H1332" s="207">
        <v>80</v>
      </c>
      <c r="I1332" s="208"/>
      <c r="J1332" s="209">
        <f>ROUND(I1332*H1332,2)</f>
        <v>0</v>
      </c>
      <c r="K1332" s="210"/>
      <c r="L1332" s="211"/>
      <c r="M1332" s="212" t="s">
        <v>1</v>
      </c>
      <c r="N1332" s="213" t="s">
        <v>42</v>
      </c>
      <c r="O1332" s="87"/>
      <c r="P1332" s="214">
        <f>O1332*H1332</f>
        <v>0</v>
      </c>
      <c r="Q1332" s="214">
        <v>0</v>
      </c>
      <c r="R1332" s="214">
        <f>Q1332*H1332</f>
        <v>0</v>
      </c>
      <c r="S1332" s="214">
        <v>0</v>
      </c>
      <c r="T1332" s="215">
        <f>S1332*H1332</f>
        <v>0</v>
      </c>
      <c r="U1332" s="34"/>
      <c r="V1332" s="34"/>
      <c r="W1332" s="34"/>
      <c r="X1332" s="34"/>
      <c r="Y1332" s="34"/>
      <c r="Z1332" s="34"/>
      <c r="AA1332" s="34"/>
      <c r="AB1332" s="34"/>
      <c r="AC1332" s="34"/>
      <c r="AD1332" s="34"/>
      <c r="AE1332" s="34"/>
      <c r="AR1332" s="216" t="s">
        <v>135</v>
      </c>
      <c r="AT1332" s="216" t="s">
        <v>131</v>
      </c>
      <c r="AU1332" s="216" t="s">
        <v>85</v>
      </c>
      <c r="AY1332" s="13" t="s">
        <v>130</v>
      </c>
      <c r="BE1332" s="217">
        <f>IF(N1332="základní",J1332,0)</f>
        <v>0</v>
      </c>
      <c r="BF1332" s="217">
        <f>IF(N1332="snížená",J1332,0)</f>
        <v>0</v>
      </c>
      <c r="BG1332" s="217">
        <f>IF(N1332="zákl. přenesená",J1332,0)</f>
        <v>0</v>
      </c>
      <c r="BH1332" s="217">
        <f>IF(N1332="sníž. přenesená",J1332,0)</f>
        <v>0</v>
      </c>
      <c r="BI1332" s="217">
        <f>IF(N1332="nulová",J1332,0)</f>
        <v>0</v>
      </c>
      <c r="BJ1332" s="13" t="s">
        <v>85</v>
      </c>
      <c r="BK1332" s="217">
        <f>ROUND(I1332*H1332,2)</f>
        <v>0</v>
      </c>
      <c r="BL1332" s="13" t="s">
        <v>136</v>
      </c>
      <c r="BM1332" s="216" t="s">
        <v>2772</v>
      </c>
    </row>
    <row r="1333" s="2" customFormat="1">
      <c r="A1333" s="34"/>
      <c r="B1333" s="35"/>
      <c r="C1333" s="36"/>
      <c r="D1333" s="218" t="s">
        <v>137</v>
      </c>
      <c r="E1333" s="36"/>
      <c r="F1333" s="219" t="s">
        <v>2773</v>
      </c>
      <c r="G1333" s="36"/>
      <c r="H1333" s="36"/>
      <c r="I1333" s="220"/>
      <c r="J1333" s="36"/>
      <c r="K1333" s="36"/>
      <c r="L1333" s="40"/>
      <c r="M1333" s="221"/>
      <c r="N1333" s="222"/>
      <c r="O1333" s="87"/>
      <c r="P1333" s="87"/>
      <c r="Q1333" s="87"/>
      <c r="R1333" s="87"/>
      <c r="S1333" s="87"/>
      <c r="T1333" s="88"/>
      <c r="U1333" s="34"/>
      <c r="V1333" s="34"/>
      <c r="W1333" s="34"/>
      <c r="X1333" s="34"/>
      <c r="Y1333" s="34"/>
      <c r="Z1333" s="34"/>
      <c r="AA1333" s="34"/>
      <c r="AB1333" s="34"/>
      <c r="AC1333" s="34"/>
      <c r="AD1333" s="34"/>
      <c r="AE1333" s="34"/>
      <c r="AT1333" s="13" t="s">
        <v>137</v>
      </c>
      <c r="AU1333" s="13" t="s">
        <v>85</v>
      </c>
    </row>
    <row r="1334" s="2" customFormat="1" ht="24.15" customHeight="1">
      <c r="A1334" s="34"/>
      <c r="B1334" s="35"/>
      <c r="C1334" s="203" t="s">
        <v>2774</v>
      </c>
      <c r="D1334" s="203" t="s">
        <v>131</v>
      </c>
      <c r="E1334" s="204" t="s">
        <v>2775</v>
      </c>
      <c r="F1334" s="205" t="s">
        <v>2776</v>
      </c>
      <c r="G1334" s="206" t="s">
        <v>2637</v>
      </c>
      <c r="H1334" s="207">
        <v>80</v>
      </c>
      <c r="I1334" s="208"/>
      <c r="J1334" s="209">
        <f>ROUND(I1334*H1334,2)</f>
        <v>0</v>
      </c>
      <c r="K1334" s="210"/>
      <c r="L1334" s="211"/>
      <c r="M1334" s="212" t="s">
        <v>1</v>
      </c>
      <c r="N1334" s="213" t="s">
        <v>42</v>
      </c>
      <c r="O1334" s="87"/>
      <c r="P1334" s="214">
        <f>O1334*H1334</f>
        <v>0</v>
      </c>
      <c r="Q1334" s="214">
        <v>0</v>
      </c>
      <c r="R1334" s="214">
        <f>Q1334*H1334</f>
        <v>0</v>
      </c>
      <c r="S1334" s="214">
        <v>0</v>
      </c>
      <c r="T1334" s="215">
        <f>S1334*H1334</f>
        <v>0</v>
      </c>
      <c r="U1334" s="34"/>
      <c r="V1334" s="34"/>
      <c r="W1334" s="34"/>
      <c r="X1334" s="34"/>
      <c r="Y1334" s="34"/>
      <c r="Z1334" s="34"/>
      <c r="AA1334" s="34"/>
      <c r="AB1334" s="34"/>
      <c r="AC1334" s="34"/>
      <c r="AD1334" s="34"/>
      <c r="AE1334" s="34"/>
      <c r="AR1334" s="216" t="s">
        <v>135</v>
      </c>
      <c r="AT1334" s="216" t="s">
        <v>131</v>
      </c>
      <c r="AU1334" s="216" t="s">
        <v>85</v>
      </c>
      <c r="AY1334" s="13" t="s">
        <v>130</v>
      </c>
      <c r="BE1334" s="217">
        <f>IF(N1334="základní",J1334,0)</f>
        <v>0</v>
      </c>
      <c r="BF1334" s="217">
        <f>IF(N1334="snížená",J1334,0)</f>
        <v>0</v>
      </c>
      <c r="BG1334" s="217">
        <f>IF(N1334="zákl. přenesená",J1334,0)</f>
        <v>0</v>
      </c>
      <c r="BH1334" s="217">
        <f>IF(N1334="sníž. přenesená",J1334,0)</f>
        <v>0</v>
      </c>
      <c r="BI1334" s="217">
        <f>IF(N1334="nulová",J1334,0)</f>
        <v>0</v>
      </c>
      <c r="BJ1334" s="13" t="s">
        <v>85</v>
      </c>
      <c r="BK1334" s="217">
        <f>ROUND(I1334*H1334,2)</f>
        <v>0</v>
      </c>
      <c r="BL1334" s="13" t="s">
        <v>136</v>
      </c>
      <c r="BM1334" s="216" t="s">
        <v>2777</v>
      </c>
    </row>
    <row r="1335" s="2" customFormat="1">
      <c r="A1335" s="34"/>
      <c r="B1335" s="35"/>
      <c r="C1335" s="36"/>
      <c r="D1335" s="218" t="s">
        <v>137</v>
      </c>
      <c r="E1335" s="36"/>
      <c r="F1335" s="219" t="s">
        <v>2778</v>
      </c>
      <c r="G1335" s="36"/>
      <c r="H1335" s="36"/>
      <c r="I1335" s="220"/>
      <c r="J1335" s="36"/>
      <c r="K1335" s="36"/>
      <c r="L1335" s="40"/>
      <c r="M1335" s="221"/>
      <c r="N1335" s="222"/>
      <c r="O1335" s="87"/>
      <c r="P1335" s="87"/>
      <c r="Q1335" s="87"/>
      <c r="R1335" s="87"/>
      <c r="S1335" s="87"/>
      <c r="T1335" s="88"/>
      <c r="U1335" s="34"/>
      <c r="V1335" s="34"/>
      <c r="W1335" s="34"/>
      <c r="X1335" s="34"/>
      <c r="Y1335" s="34"/>
      <c r="Z1335" s="34"/>
      <c r="AA1335" s="34"/>
      <c r="AB1335" s="34"/>
      <c r="AC1335" s="34"/>
      <c r="AD1335" s="34"/>
      <c r="AE1335" s="34"/>
      <c r="AT1335" s="13" t="s">
        <v>137</v>
      </c>
      <c r="AU1335" s="13" t="s">
        <v>85</v>
      </c>
    </row>
    <row r="1336" s="2" customFormat="1" ht="24.15" customHeight="1">
      <c r="A1336" s="34"/>
      <c r="B1336" s="35"/>
      <c r="C1336" s="203" t="s">
        <v>2779</v>
      </c>
      <c r="D1336" s="203" t="s">
        <v>131</v>
      </c>
      <c r="E1336" s="204" t="s">
        <v>2780</v>
      </c>
      <c r="F1336" s="205" t="s">
        <v>2781</v>
      </c>
      <c r="G1336" s="206" t="s">
        <v>2637</v>
      </c>
      <c r="H1336" s="207">
        <v>80</v>
      </c>
      <c r="I1336" s="208"/>
      <c r="J1336" s="209">
        <f>ROUND(I1336*H1336,2)</f>
        <v>0</v>
      </c>
      <c r="K1336" s="210"/>
      <c r="L1336" s="211"/>
      <c r="M1336" s="212" t="s">
        <v>1</v>
      </c>
      <c r="N1336" s="213" t="s">
        <v>42</v>
      </c>
      <c r="O1336" s="87"/>
      <c r="P1336" s="214">
        <f>O1336*H1336</f>
        <v>0</v>
      </c>
      <c r="Q1336" s="214">
        <v>0</v>
      </c>
      <c r="R1336" s="214">
        <f>Q1336*H1336</f>
        <v>0</v>
      </c>
      <c r="S1336" s="214">
        <v>0</v>
      </c>
      <c r="T1336" s="215">
        <f>S1336*H1336</f>
        <v>0</v>
      </c>
      <c r="U1336" s="34"/>
      <c r="V1336" s="34"/>
      <c r="W1336" s="34"/>
      <c r="X1336" s="34"/>
      <c r="Y1336" s="34"/>
      <c r="Z1336" s="34"/>
      <c r="AA1336" s="34"/>
      <c r="AB1336" s="34"/>
      <c r="AC1336" s="34"/>
      <c r="AD1336" s="34"/>
      <c r="AE1336" s="34"/>
      <c r="AR1336" s="216" t="s">
        <v>135</v>
      </c>
      <c r="AT1336" s="216" t="s">
        <v>131</v>
      </c>
      <c r="AU1336" s="216" t="s">
        <v>85</v>
      </c>
      <c r="AY1336" s="13" t="s">
        <v>130</v>
      </c>
      <c r="BE1336" s="217">
        <f>IF(N1336="základní",J1336,0)</f>
        <v>0</v>
      </c>
      <c r="BF1336" s="217">
        <f>IF(N1336="snížená",J1336,0)</f>
        <v>0</v>
      </c>
      <c r="BG1336" s="217">
        <f>IF(N1336="zákl. přenesená",J1336,0)</f>
        <v>0</v>
      </c>
      <c r="BH1336" s="217">
        <f>IF(N1336="sníž. přenesená",J1336,0)</f>
        <v>0</v>
      </c>
      <c r="BI1336" s="217">
        <f>IF(N1336="nulová",J1336,0)</f>
        <v>0</v>
      </c>
      <c r="BJ1336" s="13" t="s">
        <v>85</v>
      </c>
      <c r="BK1336" s="217">
        <f>ROUND(I1336*H1336,2)</f>
        <v>0</v>
      </c>
      <c r="BL1336" s="13" t="s">
        <v>136</v>
      </c>
      <c r="BM1336" s="216" t="s">
        <v>2782</v>
      </c>
    </row>
    <row r="1337" s="2" customFormat="1">
      <c r="A1337" s="34"/>
      <c r="B1337" s="35"/>
      <c r="C1337" s="36"/>
      <c r="D1337" s="218" t="s">
        <v>137</v>
      </c>
      <c r="E1337" s="36"/>
      <c r="F1337" s="219" t="s">
        <v>2783</v>
      </c>
      <c r="G1337" s="36"/>
      <c r="H1337" s="36"/>
      <c r="I1337" s="220"/>
      <c r="J1337" s="36"/>
      <c r="K1337" s="36"/>
      <c r="L1337" s="40"/>
      <c r="M1337" s="221"/>
      <c r="N1337" s="222"/>
      <c r="O1337" s="87"/>
      <c r="P1337" s="87"/>
      <c r="Q1337" s="87"/>
      <c r="R1337" s="87"/>
      <c r="S1337" s="87"/>
      <c r="T1337" s="88"/>
      <c r="U1337" s="34"/>
      <c r="V1337" s="34"/>
      <c r="W1337" s="34"/>
      <c r="X1337" s="34"/>
      <c r="Y1337" s="34"/>
      <c r="Z1337" s="34"/>
      <c r="AA1337" s="34"/>
      <c r="AB1337" s="34"/>
      <c r="AC1337" s="34"/>
      <c r="AD1337" s="34"/>
      <c r="AE1337" s="34"/>
      <c r="AT1337" s="13" t="s">
        <v>137</v>
      </c>
      <c r="AU1337" s="13" t="s">
        <v>85</v>
      </c>
    </row>
    <row r="1338" s="2" customFormat="1" ht="16.5" customHeight="1">
      <c r="A1338" s="34"/>
      <c r="B1338" s="35"/>
      <c r="C1338" s="203" t="s">
        <v>1422</v>
      </c>
      <c r="D1338" s="203" t="s">
        <v>131</v>
      </c>
      <c r="E1338" s="204" t="s">
        <v>2784</v>
      </c>
      <c r="F1338" s="205" t="s">
        <v>2785</v>
      </c>
      <c r="G1338" s="206" t="s">
        <v>2637</v>
      </c>
      <c r="H1338" s="207">
        <v>2</v>
      </c>
      <c r="I1338" s="208"/>
      <c r="J1338" s="209">
        <f>ROUND(I1338*H1338,2)</f>
        <v>0</v>
      </c>
      <c r="K1338" s="210"/>
      <c r="L1338" s="211"/>
      <c r="M1338" s="212" t="s">
        <v>1</v>
      </c>
      <c r="N1338" s="213" t="s">
        <v>42</v>
      </c>
      <c r="O1338" s="87"/>
      <c r="P1338" s="214">
        <f>O1338*H1338</f>
        <v>0</v>
      </c>
      <c r="Q1338" s="214">
        <v>0</v>
      </c>
      <c r="R1338" s="214">
        <f>Q1338*H1338</f>
        <v>0</v>
      </c>
      <c r="S1338" s="214">
        <v>0</v>
      </c>
      <c r="T1338" s="215">
        <f>S1338*H1338</f>
        <v>0</v>
      </c>
      <c r="U1338" s="34"/>
      <c r="V1338" s="34"/>
      <c r="W1338" s="34"/>
      <c r="X1338" s="34"/>
      <c r="Y1338" s="34"/>
      <c r="Z1338" s="34"/>
      <c r="AA1338" s="34"/>
      <c r="AB1338" s="34"/>
      <c r="AC1338" s="34"/>
      <c r="AD1338" s="34"/>
      <c r="AE1338" s="34"/>
      <c r="AR1338" s="216" t="s">
        <v>135</v>
      </c>
      <c r="AT1338" s="216" t="s">
        <v>131</v>
      </c>
      <c r="AU1338" s="216" t="s">
        <v>85</v>
      </c>
      <c r="AY1338" s="13" t="s">
        <v>130</v>
      </c>
      <c r="BE1338" s="217">
        <f>IF(N1338="základní",J1338,0)</f>
        <v>0</v>
      </c>
      <c r="BF1338" s="217">
        <f>IF(N1338="snížená",J1338,0)</f>
        <v>0</v>
      </c>
      <c r="BG1338" s="217">
        <f>IF(N1338="zákl. přenesená",J1338,0)</f>
        <v>0</v>
      </c>
      <c r="BH1338" s="217">
        <f>IF(N1338="sníž. přenesená",J1338,0)</f>
        <v>0</v>
      </c>
      <c r="BI1338" s="217">
        <f>IF(N1338="nulová",J1338,0)</f>
        <v>0</v>
      </c>
      <c r="BJ1338" s="13" t="s">
        <v>85</v>
      </c>
      <c r="BK1338" s="217">
        <f>ROUND(I1338*H1338,2)</f>
        <v>0</v>
      </c>
      <c r="BL1338" s="13" t="s">
        <v>136</v>
      </c>
      <c r="BM1338" s="216" t="s">
        <v>2786</v>
      </c>
    </row>
    <row r="1339" s="2" customFormat="1">
      <c r="A1339" s="34"/>
      <c r="B1339" s="35"/>
      <c r="C1339" s="36"/>
      <c r="D1339" s="218" t="s">
        <v>137</v>
      </c>
      <c r="E1339" s="36"/>
      <c r="F1339" s="219" t="s">
        <v>2787</v>
      </c>
      <c r="G1339" s="36"/>
      <c r="H1339" s="36"/>
      <c r="I1339" s="220"/>
      <c r="J1339" s="36"/>
      <c r="K1339" s="36"/>
      <c r="L1339" s="40"/>
      <c r="M1339" s="221"/>
      <c r="N1339" s="222"/>
      <c r="O1339" s="87"/>
      <c r="P1339" s="87"/>
      <c r="Q1339" s="87"/>
      <c r="R1339" s="87"/>
      <c r="S1339" s="87"/>
      <c r="T1339" s="88"/>
      <c r="U1339" s="34"/>
      <c r="V1339" s="34"/>
      <c r="W1339" s="34"/>
      <c r="X1339" s="34"/>
      <c r="Y1339" s="34"/>
      <c r="Z1339" s="34"/>
      <c r="AA1339" s="34"/>
      <c r="AB1339" s="34"/>
      <c r="AC1339" s="34"/>
      <c r="AD1339" s="34"/>
      <c r="AE1339" s="34"/>
      <c r="AT1339" s="13" t="s">
        <v>137</v>
      </c>
      <c r="AU1339" s="13" t="s">
        <v>85</v>
      </c>
    </row>
    <row r="1340" s="2" customFormat="1" ht="24.15" customHeight="1">
      <c r="A1340" s="34"/>
      <c r="B1340" s="35"/>
      <c r="C1340" s="203" t="s">
        <v>2788</v>
      </c>
      <c r="D1340" s="203" t="s">
        <v>131</v>
      </c>
      <c r="E1340" s="204" t="s">
        <v>2789</v>
      </c>
      <c r="F1340" s="205" t="s">
        <v>2790</v>
      </c>
      <c r="G1340" s="206" t="s">
        <v>1503</v>
      </c>
      <c r="H1340" s="207">
        <v>40</v>
      </c>
      <c r="I1340" s="208"/>
      <c r="J1340" s="209">
        <f>ROUND(I1340*H1340,2)</f>
        <v>0</v>
      </c>
      <c r="K1340" s="210"/>
      <c r="L1340" s="211"/>
      <c r="M1340" s="212" t="s">
        <v>1</v>
      </c>
      <c r="N1340" s="213" t="s">
        <v>42</v>
      </c>
      <c r="O1340" s="87"/>
      <c r="P1340" s="214">
        <f>O1340*H1340</f>
        <v>0</v>
      </c>
      <c r="Q1340" s="214">
        <v>0</v>
      </c>
      <c r="R1340" s="214">
        <f>Q1340*H1340</f>
        <v>0</v>
      </c>
      <c r="S1340" s="214">
        <v>0</v>
      </c>
      <c r="T1340" s="215">
        <f>S1340*H1340</f>
        <v>0</v>
      </c>
      <c r="U1340" s="34"/>
      <c r="V1340" s="34"/>
      <c r="W1340" s="34"/>
      <c r="X1340" s="34"/>
      <c r="Y1340" s="34"/>
      <c r="Z1340" s="34"/>
      <c r="AA1340" s="34"/>
      <c r="AB1340" s="34"/>
      <c r="AC1340" s="34"/>
      <c r="AD1340" s="34"/>
      <c r="AE1340" s="34"/>
      <c r="AR1340" s="216" t="s">
        <v>135</v>
      </c>
      <c r="AT1340" s="216" t="s">
        <v>131</v>
      </c>
      <c r="AU1340" s="216" t="s">
        <v>85</v>
      </c>
      <c r="AY1340" s="13" t="s">
        <v>130</v>
      </c>
      <c r="BE1340" s="217">
        <f>IF(N1340="základní",J1340,0)</f>
        <v>0</v>
      </c>
      <c r="BF1340" s="217">
        <f>IF(N1340="snížená",J1340,0)</f>
        <v>0</v>
      </c>
      <c r="BG1340" s="217">
        <f>IF(N1340="zákl. přenesená",J1340,0)</f>
        <v>0</v>
      </c>
      <c r="BH1340" s="217">
        <f>IF(N1340="sníž. přenesená",J1340,0)</f>
        <v>0</v>
      </c>
      <c r="BI1340" s="217">
        <f>IF(N1340="nulová",J1340,0)</f>
        <v>0</v>
      </c>
      <c r="BJ1340" s="13" t="s">
        <v>85</v>
      </c>
      <c r="BK1340" s="217">
        <f>ROUND(I1340*H1340,2)</f>
        <v>0</v>
      </c>
      <c r="BL1340" s="13" t="s">
        <v>136</v>
      </c>
      <c r="BM1340" s="216" t="s">
        <v>2791</v>
      </c>
    </row>
    <row r="1341" s="2" customFormat="1">
      <c r="A1341" s="34"/>
      <c r="B1341" s="35"/>
      <c r="C1341" s="36"/>
      <c r="D1341" s="218" t="s">
        <v>137</v>
      </c>
      <c r="E1341" s="36"/>
      <c r="F1341" s="219" t="s">
        <v>2792</v>
      </c>
      <c r="G1341" s="36"/>
      <c r="H1341" s="36"/>
      <c r="I1341" s="220"/>
      <c r="J1341" s="36"/>
      <c r="K1341" s="36"/>
      <c r="L1341" s="40"/>
      <c r="M1341" s="221"/>
      <c r="N1341" s="222"/>
      <c r="O1341" s="87"/>
      <c r="P1341" s="87"/>
      <c r="Q1341" s="87"/>
      <c r="R1341" s="87"/>
      <c r="S1341" s="87"/>
      <c r="T1341" s="88"/>
      <c r="U1341" s="34"/>
      <c r="V1341" s="34"/>
      <c r="W1341" s="34"/>
      <c r="X1341" s="34"/>
      <c r="Y1341" s="34"/>
      <c r="Z1341" s="34"/>
      <c r="AA1341" s="34"/>
      <c r="AB1341" s="34"/>
      <c r="AC1341" s="34"/>
      <c r="AD1341" s="34"/>
      <c r="AE1341" s="34"/>
      <c r="AT1341" s="13" t="s">
        <v>137</v>
      </c>
      <c r="AU1341" s="13" t="s">
        <v>85</v>
      </c>
    </row>
    <row r="1342" s="2" customFormat="1" ht="16.5" customHeight="1">
      <c r="A1342" s="34"/>
      <c r="B1342" s="35"/>
      <c r="C1342" s="203" t="s">
        <v>1426</v>
      </c>
      <c r="D1342" s="203" t="s">
        <v>131</v>
      </c>
      <c r="E1342" s="204" t="s">
        <v>2793</v>
      </c>
      <c r="F1342" s="205" t="s">
        <v>2794</v>
      </c>
      <c r="G1342" s="206" t="s">
        <v>134</v>
      </c>
      <c r="H1342" s="207">
        <v>2</v>
      </c>
      <c r="I1342" s="208"/>
      <c r="J1342" s="209">
        <f>ROUND(I1342*H1342,2)</f>
        <v>0</v>
      </c>
      <c r="K1342" s="210"/>
      <c r="L1342" s="211"/>
      <c r="M1342" s="212" t="s">
        <v>1</v>
      </c>
      <c r="N1342" s="213" t="s">
        <v>42</v>
      </c>
      <c r="O1342" s="87"/>
      <c r="P1342" s="214">
        <f>O1342*H1342</f>
        <v>0</v>
      </c>
      <c r="Q1342" s="214">
        <v>0</v>
      </c>
      <c r="R1342" s="214">
        <f>Q1342*H1342</f>
        <v>0</v>
      </c>
      <c r="S1342" s="214">
        <v>0</v>
      </c>
      <c r="T1342" s="215">
        <f>S1342*H1342</f>
        <v>0</v>
      </c>
      <c r="U1342" s="34"/>
      <c r="V1342" s="34"/>
      <c r="W1342" s="34"/>
      <c r="X1342" s="34"/>
      <c r="Y1342" s="34"/>
      <c r="Z1342" s="34"/>
      <c r="AA1342" s="34"/>
      <c r="AB1342" s="34"/>
      <c r="AC1342" s="34"/>
      <c r="AD1342" s="34"/>
      <c r="AE1342" s="34"/>
      <c r="AR1342" s="216" t="s">
        <v>135</v>
      </c>
      <c r="AT1342" s="216" t="s">
        <v>131</v>
      </c>
      <c r="AU1342" s="216" t="s">
        <v>85</v>
      </c>
      <c r="AY1342" s="13" t="s">
        <v>130</v>
      </c>
      <c r="BE1342" s="217">
        <f>IF(N1342="základní",J1342,0)</f>
        <v>0</v>
      </c>
      <c r="BF1342" s="217">
        <f>IF(N1342="snížená",J1342,0)</f>
        <v>0</v>
      </c>
      <c r="BG1342" s="217">
        <f>IF(N1342="zákl. přenesená",J1342,0)</f>
        <v>0</v>
      </c>
      <c r="BH1342" s="217">
        <f>IF(N1342="sníž. přenesená",J1342,0)</f>
        <v>0</v>
      </c>
      <c r="BI1342" s="217">
        <f>IF(N1342="nulová",J1342,0)</f>
        <v>0</v>
      </c>
      <c r="BJ1342" s="13" t="s">
        <v>85</v>
      </c>
      <c r="BK1342" s="217">
        <f>ROUND(I1342*H1342,2)</f>
        <v>0</v>
      </c>
      <c r="BL1342" s="13" t="s">
        <v>136</v>
      </c>
      <c r="BM1342" s="216" t="s">
        <v>2795</v>
      </c>
    </row>
    <row r="1343" s="2" customFormat="1">
      <c r="A1343" s="34"/>
      <c r="B1343" s="35"/>
      <c r="C1343" s="36"/>
      <c r="D1343" s="218" t="s">
        <v>137</v>
      </c>
      <c r="E1343" s="36"/>
      <c r="F1343" s="219" t="s">
        <v>2796</v>
      </c>
      <c r="G1343" s="36"/>
      <c r="H1343" s="36"/>
      <c r="I1343" s="220"/>
      <c r="J1343" s="36"/>
      <c r="K1343" s="36"/>
      <c r="L1343" s="40"/>
      <c r="M1343" s="221"/>
      <c r="N1343" s="222"/>
      <c r="O1343" s="87"/>
      <c r="P1343" s="87"/>
      <c r="Q1343" s="87"/>
      <c r="R1343" s="87"/>
      <c r="S1343" s="87"/>
      <c r="T1343" s="88"/>
      <c r="U1343" s="34"/>
      <c r="V1343" s="34"/>
      <c r="W1343" s="34"/>
      <c r="X1343" s="34"/>
      <c r="Y1343" s="34"/>
      <c r="Z1343" s="34"/>
      <c r="AA1343" s="34"/>
      <c r="AB1343" s="34"/>
      <c r="AC1343" s="34"/>
      <c r="AD1343" s="34"/>
      <c r="AE1343" s="34"/>
      <c r="AT1343" s="13" t="s">
        <v>137</v>
      </c>
      <c r="AU1343" s="13" t="s">
        <v>85</v>
      </c>
    </row>
    <row r="1344" s="2" customFormat="1" ht="21.75" customHeight="1">
      <c r="A1344" s="34"/>
      <c r="B1344" s="35"/>
      <c r="C1344" s="203" t="s">
        <v>2797</v>
      </c>
      <c r="D1344" s="203" t="s">
        <v>131</v>
      </c>
      <c r="E1344" s="204" t="s">
        <v>2798</v>
      </c>
      <c r="F1344" s="205" t="s">
        <v>2799</v>
      </c>
      <c r="G1344" s="206" t="s">
        <v>134</v>
      </c>
      <c r="H1344" s="207">
        <v>4</v>
      </c>
      <c r="I1344" s="208"/>
      <c r="J1344" s="209">
        <f>ROUND(I1344*H1344,2)</f>
        <v>0</v>
      </c>
      <c r="K1344" s="210"/>
      <c r="L1344" s="211"/>
      <c r="M1344" s="212" t="s">
        <v>1</v>
      </c>
      <c r="N1344" s="213" t="s">
        <v>42</v>
      </c>
      <c r="O1344" s="87"/>
      <c r="P1344" s="214">
        <f>O1344*H1344</f>
        <v>0</v>
      </c>
      <c r="Q1344" s="214">
        <v>0</v>
      </c>
      <c r="R1344" s="214">
        <f>Q1344*H1344</f>
        <v>0</v>
      </c>
      <c r="S1344" s="214">
        <v>0</v>
      </c>
      <c r="T1344" s="215">
        <f>S1344*H1344</f>
        <v>0</v>
      </c>
      <c r="U1344" s="34"/>
      <c r="V1344" s="34"/>
      <c r="W1344" s="34"/>
      <c r="X1344" s="34"/>
      <c r="Y1344" s="34"/>
      <c r="Z1344" s="34"/>
      <c r="AA1344" s="34"/>
      <c r="AB1344" s="34"/>
      <c r="AC1344" s="34"/>
      <c r="AD1344" s="34"/>
      <c r="AE1344" s="34"/>
      <c r="AR1344" s="216" t="s">
        <v>135</v>
      </c>
      <c r="AT1344" s="216" t="s">
        <v>131</v>
      </c>
      <c r="AU1344" s="216" t="s">
        <v>85</v>
      </c>
      <c r="AY1344" s="13" t="s">
        <v>130</v>
      </c>
      <c r="BE1344" s="217">
        <f>IF(N1344="základní",J1344,0)</f>
        <v>0</v>
      </c>
      <c r="BF1344" s="217">
        <f>IF(N1344="snížená",J1344,0)</f>
        <v>0</v>
      </c>
      <c r="BG1344" s="217">
        <f>IF(N1344="zákl. přenesená",J1344,0)</f>
        <v>0</v>
      </c>
      <c r="BH1344" s="217">
        <f>IF(N1344="sníž. přenesená",J1344,0)</f>
        <v>0</v>
      </c>
      <c r="BI1344" s="217">
        <f>IF(N1344="nulová",J1344,0)</f>
        <v>0</v>
      </c>
      <c r="BJ1344" s="13" t="s">
        <v>85</v>
      </c>
      <c r="BK1344" s="217">
        <f>ROUND(I1344*H1344,2)</f>
        <v>0</v>
      </c>
      <c r="BL1344" s="13" t="s">
        <v>136</v>
      </c>
      <c r="BM1344" s="216" t="s">
        <v>2800</v>
      </c>
    </row>
    <row r="1345" s="2" customFormat="1">
      <c r="A1345" s="34"/>
      <c r="B1345" s="35"/>
      <c r="C1345" s="36"/>
      <c r="D1345" s="218" t="s">
        <v>137</v>
      </c>
      <c r="E1345" s="36"/>
      <c r="F1345" s="219" t="s">
        <v>2801</v>
      </c>
      <c r="G1345" s="36"/>
      <c r="H1345" s="36"/>
      <c r="I1345" s="220"/>
      <c r="J1345" s="36"/>
      <c r="K1345" s="36"/>
      <c r="L1345" s="40"/>
      <c r="M1345" s="221"/>
      <c r="N1345" s="222"/>
      <c r="O1345" s="87"/>
      <c r="P1345" s="87"/>
      <c r="Q1345" s="87"/>
      <c r="R1345" s="87"/>
      <c r="S1345" s="87"/>
      <c r="T1345" s="88"/>
      <c r="U1345" s="34"/>
      <c r="V1345" s="34"/>
      <c r="W1345" s="34"/>
      <c r="X1345" s="34"/>
      <c r="Y1345" s="34"/>
      <c r="Z1345" s="34"/>
      <c r="AA1345" s="34"/>
      <c r="AB1345" s="34"/>
      <c r="AC1345" s="34"/>
      <c r="AD1345" s="34"/>
      <c r="AE1345" s="34"/>
      <c r="AT1345" s="13" t="s">
        <v>137</v>
      </c>
      <c r="AU1345" s="13" t="s">
        <v>85</v>
      </c>
    </row>
    <row r="1346" s="2" customFormat="1" ht="16.5" customHeight="1">
      <c r="A1346" s="34"/>
      <c r="B1346" s="35"/>
      <c r="C1346" s="203" t="s">
        <v>1431</v>
      </c>
      <c r="D1346" s="203" t="s">
        <v>131</v>
      </c>
      <c r="E1346" s="204" t="s">
        <v>2802</v>
      </c>
      <c r="F1346" s="205" t="s">
        <v>2803</v>
      </c>
      <c r="G1346" s="206" t="s">
        <v>134</v>
      </c>
      <c r="H1346" s="207">
        <v>2</v>
      </c>
      <c r="I1346" s="208"/>
      <c r="J1346" s="209">
        <f>ROUND(I1346*H1346,2)</f>
        <v>0</v>
      </c>
      <c r="K1346" s="210"/>
      <c r="L1346" s="211"/>
      <c r="M1346" s="212" t="s">
        <v>1</v>
      </c>
      <c r="N1346" s="213" t="s">
        <v>42</v>
      </c>
      <c r="O1346" s="87"/>
      <c r="P1346" s="214">
        <f>O1346*H1346</f>
        <v>0</v>
      </c>
      <c r="Q1346" s="214">
        <v>0</v>
      </c>
      <c r="R1346" s="214">
        <f>Q1346*H1346</f>
        <v>0</v>
      </c>
      <c r="S1346" s="214">
        <v>0</v>
      </c>
      <c r="T1346" s="215">
        <f>S1346*H1346</f>
        <v>0</v>
      </c>
      <c r="U1346" s="34"/>
      <c r="V1346" s="34"/>
      <c r="W1346" s="34"/>
      <c r="X1346" s="34"/>
      <c r="Y1346" s="34"/>
      <c r="Z1346" s="34"/>
      <c r="AA1346" s="34"/>
      <c r="AB1346" s="34"/>
      <c r="AC1346" s="34"/>
      <c r="AD1346" s="34"/>
      <c r="AE1346" s="34"/>
      <c r="AR1346" s="216" t="s">
        <v>135</v>
      </c>
      <c r="AT1346" s="216" t="s">
        <v>131</v>
      </c>
      <c r="AU1346" s="216" t="s">
        <v>85</v>
      </c>
      <c r="AY1346" s="13" t="s">
        <v>130</v>
      </c>
      <c r="BE1346" s="217">
        <f>IF(N1346="základní",J1346,0)</f>
        <v>0</v>
      </c>
      <c r="BF1346" s="217">
        <f>IF(N1346="snížená",J1346,0)</f>
        <v>0</v>
      </c>
      <c r="BG1346" s="217">
        <f>IF(N1346="zákl. přenesená",J1346,0)</f>
        <v>0</v>
      </c>
      <c r="BH1346" s="217">
        <f>IF(N1346="sníž. přenesená",J1346,0)</f>
        <v>0</v>
      </c>
      <c r="BI1346" s="217">
        <f>IF(N1346="nulová",J1346,0)</f>
        <v>0</v>
      </c>
      <c r="BJ1346" s="13" t="s">
        <v>85</v>
      </c>
      <c r="BK1346" s="217">
        <f>ROUND(I1346*H1346,2)</f>
        <v>0</v>
      </c>
      <c r="BL1346" s="13" t="s">
        <v>136</v>
      </c>
      <c r="BM1346" s="216" t="s">
        <v>2804</v>
      </c>
    </row>
    <row r="1347" s="2" customFormat="1">
      <c r="A1347" s="34"/>
      <c r="B1347" s="35"/>
      <c r="C1347" s="36"/>
      <c r="D1347" s="218" t="s">
        <v>137</v>
      </c>
      <c r="E1347" s="36"/>
      <c r="F1347" s="219" t="s">
        <v>2805</v>
      </c>
      <c r="G1347" s="36"/>
      <c r="H1347" s="36"/>
      <c r="I1347" s="220"/>
      <c r="J1347" s="36"/>
      <c r="K1347" s="36"/>
      <c r="L1347" s="40"/>
      <c r="M1347" s="221"/>
      <c r="N1347" s="222"/>
      <c r="O1347" s="87"/>
      <c r="P1347" s="87"/>
      <c r="Q1347" s="87"/>
      <c r="R1347" s="87"/>
      <c r="S1347" s="87"/>
      <c r="T1347" s="88"/>
      <c r="U1347" s="34"/>
      <c r="V1347" s="34"/>
      <c r="W1347" s="34"/>
      <c r="X1347" s="34"/>
      <c r="Y1347" s="34"/>
      <c r="Z1347" s="34"/>
      <c r="AA1347" s="34"/>
      <c r="AB1347" s="34"/>
      <c r="AC1347" s="34"/>
      <c r="AD1347" s="34"/>
      <c r="AE1347" s="34"/>
      <c r="AT1347" s="13" t="s">
        <v>137</v>
      </c>
      <c r="AU1347" s="13" t="s">
        <v>85</v>
      </c>
    </row>
    <row r="1348" s="2" customFormat="1" ht="16.5" customHeight="1">
      <c r="A1348" s="34"/>
      <c r="B1348" s="35"/>
      <c r="C1348" s="203" t="s">
        <v>2806</v>
      </c>
      <c r="D1348" s="203" t="s">
        <v>131</v>
      </c>
      <c r="E1348" s="204" t="s">
        <v>2807</v>
      </c>
      <c r="F1348" s="205" t="s">
        <v>2808</v>
      </c>
      <c r="G1348" s="206" t="s">
        <v>134</v>
      </c>
      <c r="H1348" s="207">
        <v>2</v>
      </c>
      <c r="I1348" s="208"/>
      <c r="J1348" s="209">
        <f>ROUND(I1348*H1348,2)</f>
        <v>0</v>
      </c>
      <c r="K1348" s="210"/>
      <c r="L1348" s="211"/>
      <c r="M1348" s="212" t="s">
        <v>1</v>
      </c>
      <c r="N1348" s="213" t="s">
        <v>42</v>
      </c>
      <c r="O1348" s="87"/>
      <c r="P1348" s="214">
        <f>O1348*H1348</f>
        <v>0</v>
      </c>
      <c r="Q1348" s="214">
        <v>0</v>
      </c>
      <c r="R1348" s="214">
        <f>Q1348*H1348</f>
        <v>0</v>
      </c>
      <c r="S1348" s="214">
        <v>0</v>
      </c>
      <c r="T1348" s="215">
        <f>S1348*H1348</f>
        <v>0</v>
      </c>
      <c r="U1348" s="34"/>
      <c r="V1348" s="34"/>
      <c r="W1348" s="34"/>
      <c r="X1348" s="34"/>
      <c r="Y1348" s="34"/>
      <c r="Z1348" s="34"/>
      <c r="AA1348" s="34"/>
      <c r="AB1348" s="34"/>
      <c r="AC1348" s="34"/>
      <c r="AD1348" s="34"/>
      <c r="AE1348" s="34"/>
      <c r="AR1348" s="216" t="s">
        <v>135</v>
      </c>
      <c r="AT1348" s="216" t="s">
        <v>131</v>
      </c>
      <c r="AU1348" s="216" t="s">
        <v>85</v>
      </c>
      <c r="AY1348" s="13" t="s">
        <v>130</v>
      </c>
      <c r="BE1348" s="217">
        <f>IF(N1348="základní",J1348,0)</f>
        <v>0</v>
      </c>
      <c r="BF1348" s="217">
        <f>IF(N1348="snížená",J1348,0)</f>
        <v>0</v>
      </c>
      <c r="BG1348" s="217">
        <f>IF(N1348="zákl. přenesená",J1348,0)</f>
        <v>0</v>
      </c>
      <c r="BH1348" s="217">
        <f>IF(N1348="sníž. přenesená",J1348,0)</f>
        <v>0</v>
      </c>
      <c r="BI1348" s="217">
        <f>IF(N1348="nulová",J1348,0)</f>
        <v>0</v>
      </c>
      <c r="BJ1348" s="13" t="s">
        <v>85</v>
      </c>
      <c r="BK1348" s="217">
        <f>ROUND(I1348*H1348,2)</f>
        <v>0</v>
      </c>
      <c r="BL1348" s="13" t="s">
        <v>136</v>
      </c>
      <c r="BM1348" s="216" t="s">
        <v>2809</v>
      </c>
    </row>
    <row r="1349" s="2" customFormat="1">
      <c r="A1349" s="34"/>
      <c r="B1349" s="35"/>
      <c r="C1349" s="36"/>
      <c r="D1349" s="218" t="s">
        <v>137</v>
      </c>
      <c r="E1349" s="36"/>
      <c r="F1349" s="219" t="s">
        <v>2810</v>
      </c>
      <c r="G1349" s="36"/>
      <c r="H1349" s="36"/>
      <c r="I1349" s="220"/>
      <c r="J1349" s="36"/>
      <c r="K1349" s="36"/>
      <c r="L1349" s="40"/>
      <c r="M1349" s="221"/>
      <c r="N1349" s="222"/>
      <c r="O1349" s="87"/>
      <c r="P1349" s="87"/>
      <c r="Q1349" s="87"/>
      <c r="R1349" s="87"/>
      <c r="S1349" s="87"/>
      <c r="T1349" s="88"/>
      <c r="U1349" s="34"/>
      <c r="V1349" s="34"/>
      <c r="W1349" s="34"/>
      <c r="X1349" s="34"/>
      <c r="Y1349" s="34"/>
      <c r="Z1349" s="34"/>
      <c r="AA1349" s="34"/>
      <c r="AB1349" s="34"/>
      <c r="AC1349" s="34"/>
      <c r="AD1349" s="34"/>
      <c r="AE1349" s="34"/>
      <c r="AT1349" s="13" t="s">
        <v>137</v>
      </c>
      <c r="AU1349" s="13" t="s">
        <v>85</v>
      </c>
    </row>
    <row r="1350" s="2" customFormat="1" ht="16.5" customHeight="1">
      <c r="A1350" s="34"/>
      <c r="B1350" s="35"/>
      <c r="C1350" s="203" t="s">
        <v>1435</v>
      </c>
      <c r="D1350" s="203" t="s">
        <v>131</v>
      </c>
      <c r="E1350" s="204" t="s">
        <v>2811</v>
      </c>
      <c r="F1350" s="205" t="s">
        <v>2812</v>
      </c>
      <c r="G1350" s="206" t="s">
        <v>134</v>
      </c>
      <c r="H1350" s="207">
        <v>20</v>
      </c>
      <c r="I1350" s="208"/>
      <c r="J1350" s="209">
        <f>ROUND(I1350*H1350,2)</f>
        <v>0</v>
      </c>
      <c r="K1350" s="210"/>
      <c r="L1350" s="211"/>
      <c r="M1350" s="212" t="s">
        <v>1</v>
      </c>
      <c r="N1350" s="213" t="s">
        <v>42</v>
      </c>
      <c r="O1350" s="87"/>
      <c r="P1350" s="214">
        <f>O1350*H1350</f>
        <v>0</v>
      </c>
      <c r="Q1350" s="214">
        <v>0</v>
      </c>
      <c r="R1350" s="214">
        <f>Q1350*H1350</f>
        <v>0</v>
      </c>
      <c r="S1350" s="214">
        <v>0</v>
      </c>
      <c r="T1350" s="215">
        <f>S1350*H1350</f>
        <v>0</v>
      </c>
      <c r="U1350" s="34"/>
      <c r="V1350" s="34"/>
      <c r="W1350" s="34"/>
      <c r="X1350" s="34"/>
      <c r="Y1350" s="34"/>
      <c r="Z1350" s="34"/>
      <c r="AA1350" s="34"/>
      <c r="AB1350" s="34"/>
      <c r="AC1350" s="34"/>
      <c r="AD1350" s="34"/>
      <c r="AE1350" s="34"/>
      <c r="AR1350" s="216" t="s">
        <v>135</v>
      </c>
      <c r="AT1350" s="216" t="s">
        <v>131</v>
      </c>
      <c r="AU1350" s="216" t="s">
        <v>85</v>
      </c>
      <c r="AY1350" s="13" t="s">
        <v>130</v>
      </c>
      <c r="BE1350" s="217">
        <f>IF(N1350="základní",J1350,0)</f>
        <v>0</v>
      </c>
      <c r="BF1350" s="217">
        <f>IF(N1350="snížená",J1350,0)</f>
        <v>0</v>
      </c>
      <c r="BG1350" s="217">
        <f>IF(N1350="zákl. přenesená",J1350,0)</f>
        <v>0</v>
      </c>
      <c r="BH1350" s="217">
        <f>IF(N1350="sníž. přenesená",J1350,0)</f>
        <v>0</v>
      </c>
      <c r="BI1350" s="217">
        <f>IF(N1350="nulová",J1350,0)</f>
        <v>0</v>
      </c>
      <c r="BJ1350" s="13" t="s">
        <v>85</v>
      </c>
      <c r="BK1350" s="217">
        <f>ROUND(I1350*H1350,2)</f>
        <v>0</v>
      </c>
      <c r="BL1350" s="13" t="s">
        <v>136</v>
      </c>
      <c r="BM1350" s="216" t="s">
        <v>2813</v>
      </c>
    </row>
    <row r="1351" s="2" customFormat="1">
      <c r="A1351" s="34"/>
      <c r="B1351" s="35"/>
      <c r="C1351" s="36"/>
      <c r="D1351" s="218" t="s">
        <v>137</v>
      </c>
      <c r="E1351" s="36"/>
      <c r="F1351" s="219" t="s">
        <v>2814</v>
      </c>
      <c r="G1351" s="36"/>
      <c r="H1351" s="36"/>
      <c r="I1351" s="220"/>
      <c r="J1351" s="36"/>
      <c r="K1351" s="36"/>
      <c r="L1351" s="40"/>
      <c r="M1351" s="221"/>
      <c r="N1351" s="222"/>
      <c r="O1351" s="87"/>
      <c r="P1351" s="87"/>
      <c r="Q1351" s="87"/>
      <c r="R1351" s="87"/>
      <c r="S1351" s="87"/>
      <c r="T1351" s="88"/>
      <c r="U1351" s="34"/>
      <c r="V1351" s="34"/>
      <c r="W1351" s="34"/>
      <c r="X1351" s="34"/>
      <c r="Y1351" s="34"/>
      <c r="Z1351" s="34"/>
      <c r="AA1351" s="34"/>
      <c r="AB1351" s="34"/>
      <c r="AC1351" s="34"/>
      <c r="AD1351" s="34"/>
      <c r="AE1351" s="34"/>
      <c r="AT1351" s="13" t="s">
        <v>137</v>
      </c>
      <c r="AU1351" s="13" t="s">
        <v>85</v>
      </c>
    </row>
    <row r="1352" s="2" customFormat="1" ht="16.5" customHeight="1">
      <c r="A1352" s="34"/>
      <c r="B1352" s="35"/>
      <c r="C1352" s="203" t="s">
        <v>2815</v>
      </c>
      <c r="D1352" s="203" t="s">
        <v>131</v>
      </c>
      <c r="E1352" s="204" t="s">
        <v>2816</v>
      </c>
      <c r="F1352" s="205" t="s">
        <v>2817</v>
      </c>
      <c r="G1352" s="206" t="s">
        <v>134</v>
      </c>
      <c r="H1352" s="207">
        <v>5</v>
      </c>
      <c r="I1352" s="208"/>
      <c r="J1352" s="209">
        <f>ROUND(I1352*H1352,2)</f>
        <v>0</v>
      </c>
      <c r="K1352" s="210"/>
      <c r="L1352" s="211"/>
      <c r="M1352" s="212" t="s">
        <v>1</v>
      </c>
      <c r="N1352" s="213" t="s">
        <v>42</v>
      </c>
      <c r="O1352" s="87"/>
      <c r="P1352" s="214">
        <f>O1352*H1352</f>
        <v>0</v>
      </c>
      <c r="Q1352" s="214">
        <v>0</v>
      </c>
      <c r="R1352" s="214">
        <f>Q1352*H1352</f>
        <v>0</v>
      </c>
      <c r="S1352" s="214">
        <v>0</v>
      </c>
      <c r="T1352" s="215">
        <f>S1352*H1352</f>
        <v>0</v>
      </c>
      <c r="U1352" s="34"/>
      <c r="V1352" s="34"/>
      <c r="W1352" s="34"/>
      <c r="X1352" s="34"/>
      <c r="Y1352" s="34"/>
      <c r="Z1352" s="34"/>
      <c r="AA1352" s="34"/>
      <c r="AB1352" s="34"/>
      <c r="AC1352" s="34"/>
      <c r="AD1352" s="34"/>
      <c r="AE1352" s="34"/>
      <c r="AR1352" s="216" t="s">
        <v>135</v>
      </c>
      <c r="AT1352" s="216" t="s">
        <v>131</v>
      </c>
      <c r="AU1352" s="216" t="s">
        <v>85</v>
      </c>
      <c r="AY1352" s="13" t="s">
        <v>130</v>
      </c>
      <c r="BE1352" s="217">
        <f>IF(N1352="základní",J1352,0)</f>
        <v>0</v>
      </c>
      <c r="BF1352" s="217">
        <f>IF(N1352="snížená",J1352,0)</f>
        <v>0</v>
      </c>
      <c r="BG1352" s="217">
        <f>IF(N1352="zákl. přenesená",J1352,0)</f>
        <v>0</v>
      </c>
      <c r="BH1352" s="217">
        <f>IF(N1352="sníž. přenesená",J1352,0)</f>
        <v>0</v>
      </c>
      <c r="BI1352" s="217">
        <f>IF(N1352="nulová",J1352,0)</f>
        <v>0</v>
      </c>
      <c r="BJ1352" s="13" t="s">
        <v>85</v>
      </c>
      <c r="BK1352" s="217">
        <f>ROUND(I1352*H1352,2)</f>
        <v>0</v>
      </c>
      <c r="BL1352" s="13" t="s">
        <v>136</v>
      </c>
      <c r="BM1352" s="216" t="s">
        <v>2818</v>
      </c>
    </row>
    <row r="1353" s="2" customFormat="1">
      <c r="A1353" s="34"/>
      <c r="B1353" s="35"/>
      <c r="C1353" s="36"/>
      <c r="D1353" s="218" t="s">
        <v>137</v>
      </c>
      <c r="E1353" s="36"/>
      <c r="F1353" s="219" t="s">
        <v>2819</v>
      </c>
      <c r="G1353" s="36"/>
      <c r="H1353" s="36"/>
      <c r="I1353" s="220"/>
      <c r="J1353" s="36"/>
      <c r="K1353" s="36"/>
      <c r="L1353" s="40"/>
      <c r="M1353" s="221"/>
      <c r="N1353" s="222"/>
      <c r="O1353" s="87"/>
      <c r="P1353" s="87"/>
      <c r="Q1353" s="87"/>
      <c r="R1353" s="87"/>
      <c r="S1353" s="87"/>
      <c r="T1353" s="88"/>
      <c r="U1353" s="34"/>
      <c r="V1353" s="34"/>
      <c r="W1353" s="34"/>
      <c r="X1353" s="34"/>
      <c r="Y1353" s="34"/>
      <c r="Z1353" s="34"/>
      <c r="AA1353" s="34"/>
      <c r="AB1353" s="34"/>
      <c r="AC1353" s="34"/>
      <c r="AD1353" s="34"/>
      <c r="AE1353" s="34"/>
      <c r="AT1353" s="13" t="s">
        <v>137</v>
      </c>
      <c r="AU1353" s="13" t="s">
        <v>85</v>
      </c>
    </row>
    <row r="1354" s="2" customFormat="1" ht="16.5" customHeight="1">
      <c r="A1354" s="34"/>
      <c r="B1354" s="35"/>
      <c r="C1354" s="203" t="s">
        <v>1440</v>
      </c>
      <c r="D1354" s="203" t="s">
        <v>131</v>
      </c>
      <c r="E1354" s="204" t="s">
        <v>2820</v>
      </c>
      <c r="F1354" s="205" t="s">
        <v>2821</v>
      </c>
      <c r="G1354" s="206" t="s">
        <v>134</v>
      </c>
      <c r="H1354" s="207">
        <v>15</v>
      </c>
      <c r="I1354" s="208"/>
      <c r="J1354" s="209">
        <f>ROUND(I1354*H1354,2)</f>
        <v>0</v>
      </c>
      <c r="K1354" s="210"/>
      <c r="L1354" s="211"/>
      <c r="M1354" s="212" t="s">
        <v>1</v>
      </c>
      <c r="N1354" s="213" t="s">
        <v>42</v>
      </c>
      <c r="O1354" s="87"/>
      <c r="P1354" s="214">
        <f>O1354*H1354</f>
        <v>0</v>
      </c>
      <c r="Q1354" s="214">
        <v>0</v>
      </c>
      <c r="R1354" s="214">
        <f>Q1354*H1354</f>
        <v>0</v>
      </c>
      <c r="S1354" s="214">
        <v>0</v>
      </c>
      <c r="T1354" s="215">
        <f>S1354*H1354</f>
        <v>0</v>
      </c>
      <c r="U1354" s="34"/>
      <c r="V1354" s="34"/>
      <c r="W1354" s="34"/>
      <c r="X1354" s="34"/>
      <c r="Y1354" s="34"/>
      <c r="Z1354" s="34"/>
      <c r="AA1354" s="34"/>
      <c r="AB1354" s="34"/>
      <c r="AC1354" s="34"/>
      <c r="AD1354" s="34"/>
      <c r="AE1354" s="34"/>
      <c r="AR1354" s="216" t="s">
        <v>135</v>
      </c>
      <c r="AT1354" s="216" t="s">
        <v>131</v>
      </c>
      <c r="AU1354" s="216" t="s">
        <v>85</v>
      </c>
      <c r="AY1354" s="13" t="s">
        <v>130</v>
      </c>
      <c r="BE1354" s="217">
        <f>IF(N1354="základní",J1354,0)</f>
        <v>0</v>
      </c>
      <c r="BF1354" s="217">
        <f>IF(N1354="snížená",J1354,0)</f>
        <v>0</v>
      </c>
      <c r="BG1354" s="217">
        <f>IF(N1354="zákl. přenesená",J1354,0)</f>
        <v>0</v>
      </c>
      <c r="BH1354" s="217">
        <f>IF(N1354="sníž. přenesená",J1354,0)</f>
        <v>0</v>
      </c>
      <c r="BI1354" s="217">
        <f>IF(N1354="nulová",J1354,0)</f>
        <v>0</v>
      </c>
      <c r="BJ1354" s="13" t="s">
        <v>85</v>
      </c>
      <c r="BK1354" s="217">
        <f>ROUND(I1354*H1354,2)</f>
        <v>0</v>
      </c>
      <c r="BL1354" s="13" t="s">
        <v>136</v>
      </c>
      <c r="BM1354" s="216" t="s">
        <v>2822</v>
      </c>
    </row>
    <row r="1355" s="2" customFormat="1">
      <c r="A1355" s="34"/>
      <c r="B1355" s="35"/>
      <c r="C1355" s="36"/>
      <c r="D1355" s="218" t="s">
        <v>137</v>
      </c>
      <c r="E1355" s="36"/>
      <c r="F1355" s="219" t="s">
        <v>2823</v>
      </c>
      <c r="G1355" s="36"/>
      <c r="H1355" s="36"/>
      <c r="I1355" s="220"/>
      <c r="J1355" s="36"/>
      <c r="K1355" s="36"/>
      <c r="L1355" s="40"/>
      <c r="M1355" s="221"/>
      <c r="N1355" s="222"/>
      <c r="O1355" s="87"/>
      <c r="P1355" s="87"/>
      <c r="Q1355" s="87"/>
      <c r="R1355" s="87"/>
      <c r="S1355" s="87"/>
      <c r="T1355" s="88"/>
      <c r="U1355" s="34"/>
      <c r="V1355" s="34"/>
      <c r="W1355" s="34"/>
      <c r="X1355" s="34"/>
      <c r="Y1355" s="34"/>
      <c r="Z1355" s="34"/>
      <c r="AA1355" s="34"/>
      <c r="AB1355" s="34"/>
      <c r="AC1355" s="34"/>
      <c r="AD1355" s="34"/>
      <c r="AE1355" s="34"/>
      <c r="AT1355" s="13" t="s">
        <v>137</v>
      </c>
      <c r="AU1355" s="13" t="s">
        <v>85</v>
      </c>
    </row>
    <row r="1356" s="2" customFormat="1" ht="21.75" customHeight="1">
      <c r="A1356" s="34"/>
      <c r="B1356" s="35"/>
      <c r="C1356" s="203" t="s">
        <v>2824</v>
      </c>
      <c r="D1356" s="203" t="s">
        <v>131</v>
      </c>
      <c r="E1356" s="204" t="s">
        <v>2825</v>
      </c>
      <c r="F1356" s="205" t="s">
        <v>2826</v>
      </c>
      <c r="G1356" s="206" t="s">
        <v>134</v>
      </c>
      <c r="H1356" s="207">
        <v>5</v>
      </c>
      <c r="I1356" s="208"/>
      <c r="J1356" s="209">
        <f>ROUND(I1356*H1356,2)</f>
        <v>0</v>
      </c>
      <c r="K1356" s="210"/>
      <c r="L1356" s="211"/>
      <c r="M1356" s="212" t="s">
        <v>1</v>
      </c>
      <c r="N1356" s="213" t="s">
        <v>42</v>
      </c>
      <c r="O1356" s="87"/>
      <c r="P1356" s="214">
        <f>O1356*H1356</f>
        <v>0</v>
      </c>
      <c r="Q1356" s="214">
        <v>0</v>
      </c>
      <c r="R1356" s="214">
        <f>Q1356*H1356</f>
        <v>0</v>
      </c>
      <c r="S1356" s="214">
        <v>0</v>
      </c>
      <c r="T1356" s="215">
        <f>S1356*H1356</f>
        <v>0</v>
      </c>
      <c r="U1356" s="34"/>
      <c r="V1356" s="34"/>
      <c r="W1356" s="34"/>
      <c r="X1356" s="34"/>
      <c r="Y1356" s="34"/>
      <c r="Z1356" s="34"/>
      <c r="AA1356" s="34"/>
      <c r="AB1356" s="34"/>
      <c r="AC1356" s="34"/>
      <c r="AD1356" s="34"/>
      <c r="AE1356" s="34"/>
      <c r="AR1356" s="216" t="s">
        <v>135</v>
      </c>
      <c r="AT1356" s="216" t="s">
        <v>131</v>
      </c>
      <c r="AU1356" s="216" t="s">
        <v>85</v>
      </c>
      <c r="AY1356" s="13" t="s">
        <v>130</v>
      </c>
      <c r="BE1356" s="217">
        <f>IF(N1356="základní",J1356,0)</f>
        <v>0</v>
      </c>
      <c r="BF1356" s="217">
        <f>IF(N1356="snížená",J1356,0)</f>
        <v>0</v>
      </c>
      <c r="BG1356" s="217">
        <f>IF(N1356="zákl. přenesená",J1356,0)</f>
        <v>0</v>
      </c>
      <c r="BH1356" s="217">
        <f>IF(N1356="sníž. přenesená",J1356,0)</f>
        <v>0</v>
      </c>
      <c r="BI1356" s="217">
        <f>IF(N1356="nulová",J1356,0)</f>
        <v>0</v>
      </c>
      <c r="BJ1356" s="13" t="s">
        <v>85</v>
      </c>
      <c r="BK1356" s="217">
        <f>ROUND(I1356*H1356,2)</f>
        <v>0</v>
      </c>
      <c r="BL1356" s="13" t="s">
        <v>136</v>
      </c>
      <c r="BM1356" s="216" t="s">
        <v>2827</v>
      </c>
    </row>
    <row r="1357" s="2" customFormat="1">
      <c r="A1357" s="34"/>
      <c r="B1357" s="35"/>
      <c r="C1357" s="36"/>
      <c r="D1357" s="218" t="s">
        <v>137</v>
      </c>
      <c r="E1357" s="36"/>
      <c r="F1357" s="219" t="s">
        <v>2828</v>
      </c>
      <c r="G1357" s="36"/>
      <c r="H1357" s="36"/>
      <c r="I1357" s="220"/>
      <c r="J1357" s="36"/>
      <c r="K1357" s="36"/>
      <c r="L1357" s="40"/>
      <c r="M1357" s="221"/>
      <c r="N1357" s="222"/>
      <c r="O1357" s="87"/>
      <c r="P1357" s="87"/>
      <c r="Q1357" s="87"/>
      <c r="R1357" s="87"/>
      <c r="S1357" s="87"/>
      <c r="T1357" s="88"/>
      <c r="U1357" s="34"/>
      <c r="V1357" s="34"/>
      <c r="W1357" s="34"/>
      <c r="X1357" s="34"/>
      <c r="Y1357" s="34"/>
      <c r="Z1357" s="34"/>
      <c r="AA1357" s="34"/>
      <c r="AB1357" s="34"/>
      <c r="AC1357" s="34"/>
      <c r="AD1357" s="34"/>
      <c r="AE1357" s="34"/>
      <c r="AT1357" s="13" t="s">
        <v>137</v>
      </c>
      <c r="AU1357" s="13" t="s">
        <v>85</v>
      </c>
    </row>
    <row r="1358" s="2" customFormat="1" ht="16.5" customHeight="1">
      <c r="A1358" s="34"/>
      <c r="B1358" s="35"/>
      <c r="C1358" s="203" t="s">
        <v>1444</v>
      </c>
      <c r="D1358" s="203" t="s">
        <v>131</v>
      </c>
      <c r="E1358" s="204" t="s">
        <v>2829</v>
      </c>
      <c r="F1358" s="205" t="s">
        <v>2830</v>
      </c>
      <c r="G1358" s="206" t="s">
        <v>134</v>
      </c>
      <c r="H1358" s="207">
        <v>3</v>
      </c>
      <c r="I1358" s="208"/>
      <c r="J1358" s="209">
        <f>ROUND(I1358*H1358,2)</f>
        <v>0</v>
      </c>
      <c r="K1358" s="210"/>
      <c r="L1358" s="211"/>
      <c r="M1358" s="212" t="s">
        <v>1</v>
      </c>
      <c r="N1358" s="213" t="s">
        <v>42</v>
      </c>
      <c r="O1358" s="87"/>
      <c r="P1358" s="214">
        <f>O1358*H1358</f>
        <v>0</v>
      </c>
      <c r="Q1358" s="214">
        <v>0</v>
      </c>
      <c r="R1358" s="214">
        <f>Q1358*H1358</f>
        <v>0</v>
      </c>
      <c r="S1358" s="214">
        <v>0</v>
      </c>
      <c r="T1358" s="215">
        <f>S1358*H1358</f>
        <v>0</v>
      </c>
      <c r="U1358" s="34"/>
      <c r="V1358" s="34"/>
      <c r="W1358" s="34"/>
      <c r="X1358" s="34"/>
      <c r="Y1358" s="34"/>
      <c r="Z1358" s="34"/>
      <c r="AA1358" s="34"/>
      <c r="AB1358" s="34"/>
      <c r="AC1358" s="34"/>
      <c r="AD1358" s="34"/>
      <c r="AE1358" s="34"/>
      <c r="AR1358" s="216" t="s">
        <v>135</v>
      </c>
      <c r="AT1358" s="216" t="s">
        <v>131</v>
      </c>
      <c r="AU1358" s="216" t="s">
        <v>85</v>
      </c>
      <c r="AY1358" s="13" t="s">
        <v>130</v>
      </c>
      <c r="BE1358" s="217">
        <f>IF(N1358="základní",J1358,0)</f>
        <v>0</v>
      </c>
      <c r="BF1358" s="217">
        <f>IF(N1358="snížená",J1358,0)</f>
        <v>0</v>
      </c>
      <c r="BG1358" s="217">
        <f>IF(N1358="zákl. přenesená",J1358,0)</f>
        <v>0</v>
      </c>
      <c r="BH1358" s="217">
        <f>IF(N1358="sníž. přenesená",J1358,0)</f>
        <v>0</v>
      </c>
      <c r="BI1358" s="217">
        <f>IF(N1358="nulová",J1358,0)</f>
        <v>0</v>
      </c>
      <c r="BJ1358" s="13" t="s">
        <v>85</v>
      </c>
      <c r="BK1358" s="217">
        <f>ROUND(I1358*H1358,2)</f>
        <v>0</v>
      </c>
      <c r="BL1358" s="13" t="s">
        <v>136</v>
      </c>
      <c r="BM1358" s="216" t="s">
        <v>2831</v>
      </c>
    </row>
    <row r="1359" s="2" customFormat="1">
      <c r="A1359" s="34"/>
      <c r="B1359" s="35"/>
      <c r="C1359" s="36"/>
      <c r="D1359" s="218" t="s">
        <v>137</v>
      </c>
      <c r="E1359" s="36"/>
      <c r="F1359" s="219" t="s">
        <v>2832</v>
      </c>
      <c r="G1359" s="36"/>
      <c r="H1359" s="36"/>
      <c r="I1359" s="220"/>
      <c r="J1359" s="36"/>
      <c r="K1359" s="36"/>
      <c r="L1359" s="40"/>
      <c r="M1359" s="221"/>
      <c r="N1359" s="222"/>
      <c r="O1359" s="87"/>
      <c r="P1359" s="87"/>
      <c r="Q1359" s="87"/>
      <c r="R1359" s="87"/>
      <c r="S1359" s="87"/>
      <c r="T1359" s="88"/>
      <c r="U1359" s="34"/>
      <c r="V1359" s="34"/>
      <c r="W1359" s="34"/>
      <c r="X1359" s="34"/>
      <c r="Y1359" s="34"/>
      <c r="Z1359" s="34"/>
      <c r="AA1359" s="34"/>
      <c r="AB1359" s="34"/>
      <c r="AC1359" s="34"/>
      <c r="AD1359" s="34"/>
      <c r="AE1359" s="34"/>
      <c r="AT1359" s="13" t="s">
        <v>137</v>
      </c>
      <c r="AU1359" s="13" t="s">
        <v>85</v>
      </c>
    </row>
    <row r="1360" s="2" customFormat="1" ht="16.5" customHeight="1">
      <c r="A1360" s="34"/>
      <c r="B1360" s="35"/>
      <c r="C1360" s="203" t="s">
        <v>2833</v>
      </c>
      <c r="D1360" s="203" t="s">
        <v>131</v>
      </c>
      <c r="E1360" s="204" t="s">
        <v>2834</v>
      </c>
      <c r="F1360" s="205" t="s">
        <v>2835</v>
      </c>
      <c r="G1360" s="206" t="s">
        <v>134</v>
      </c>
      <c r="H1360" s="207">
        <v>5</v>
      </c>
      <c r="I1360" s="208"/>
      <c r="J1360" s="209">
        <f>ROUND(I1360*H1360,2)</f>
        <v>0</v>
      </c>
      <c r="K1360" s="210"/>
      <c r="L1360" s="211"/>
      <c r="M1360" s="212" t="s">
        <v>1</v>
      </c>
      <c r="N1360" s="213" t="s">
        <v>42</v>
      </c>
      <c r="O1360" s="87"/>
      <c r="P1360" s="214">
        <f>O1360*H1360</f>
        <v>0</v>
      </c>
      <c r="Q1360" s="214">
        <v>0</v>
      </c>
      <c r="R1360" s="214">
        <f>Q1360*H1360</f>
        <v>0</v>
      </c>
      <c r="S1360" s="214">
        <v>0</v>
      </c>
      <c r="T1360" s="215">
        <f>S1360*H1360</f>
        <v>0</v>
      </c>
      <c r="U1360" s="34"/>
      <c r="V1360" s="34"/>
      <c r="W1360" s="34"/>
      <c r="X1360" s="34"/>
      <c r="Y1360" s="34"/>
      <c r="Z1360" s="34"/>
      <c r="AA1360" s="34"/>
      <c r="AB1360" s="34"/>
      <c r="AC1360" s="34"/>
      <c r="AD1360" s="34"/>
      <c r="AE1360" s="34"/>
      <c r="AR1360" s="216" t="s">
        <v>135</v>
      </c>
      <c r="AT1360" s="216" t="s">
        <v>131</v>
      </c>
      <c r="AU1360" s="216" t="s">
        <v>85</v>
      </c>
      <c r="AY1360" s="13" t="s">
        <v>130</v>
      </c>
      <c r="BE1360" s="217">
        <f>IF(N1360="základní",J1360,0)</f>
        <v>0</v>
      </c>
      <c r="BF1360" s="217">
        <f>IF(N1360="snížená",J1360,0)</f>
        <v>0</v>
      </c>
      <c r="BG1360" s="217">
        <f>IF(N1360="zákl. přenesená",J1360,0)</f>
        <v>0</v>
      </c>
      <c r="BH1360" s="217">
        <f>IF(N1360="sníž. přenesená",J1360,0)</f>
        <v>0</v>
      </c>
      <c r="BI1360" s="217">
        <f>IF(N1360="nulová",J1360,0)</f>
        <v>0</v>
      </c>
      <c r="BJ1360" s="13" t="s">
        <v>85</v>
      </c>
      <c r="BK1360" s="217">
        <f>ROUND(I1360*H1360,2)</f>
        <v>0</v>
      </c>
      <c r="BL1360" s="13" t="s">
        <v>136</v>
      </c>
      <c r="BM1360" s="216" t="s">
        <v>2836</v>
      </c>
    </row>
    <row r="1361" s="2" customFormat="1">
      <c r="A1361" s="34"/>
      <c r="B1361" s="35"/>
      <c r="C1361" s="36"/>
      <c r="D1361" s="218" t="s">
        <v>137</v>
      </c>
      <c r="E1361" s="36"/>
      <c r="F1361" s="219" t="s">
        <v>2837</v>
      </c>
      <c r="G1361" s="36"/>
      <c r="H1361" s="36"/>
      <c r="I1361" s="220"/>
      <c r="J1361" s="36"/>
      <c r="K1361" s="36"/>
      <c r="L1361" s="40"/>
      <c r="M1361" s="221"/>
      <c r="N1361" s="222"/>
      <c r="O1361" s="87"/>
      <c r="P1361" s="87"/>
      <c r="Q1361" s="87"/>
      <c r="R1361" s="87"/>
      <c r="S1361" s="87"/>
      <c r="T1361" s="88"/>
      <c r="U1361" s="34"/>
      <c r="V1361" s="34"/>
      <c r="W1361" s="34"/>
      <c r="X1361" s="34"/>
      <c r="Y1361" s="34"/>
      <c r="Z1361" s="34"/>
      <c r="AA1361" s="34"/>
      <c r="AB1361" s="34"/>
      <c r="AC1361" s="34"/>
      <c r="AD1361" s="34"/>
      <c r="AE1361" s="34"/>
      <c r="AT1361" s="13" t="s">
        <v>137</v>
      </c>
      <c r="AU1361" s="13" t="s">
        <v>85</v>
      </c>
    </row>
    <row r="1362" s="2" customFormat="1" ht="24.15" customHeight="1">
      <c r="A1362" s="34"/>
      <c r="B1362" s="35"/>
      <c r="C1362" s="203" t="s">
        <v>1449</v>
      </c>
      <c r="D1362" s="203" t="s">
        <v>131</v>
      </c>
      <c r="E1362" s="204" t="s">
        <v>2838</v>
      </c>
      <c r="F1362" s="205" t="s">
        <v>2839</v>
      </c>
      <c r="G1362" s="206" t="s">
        <v>2637</v>
      </c>
      <c r="H1362" s="207">
        <v>50</v>
      </c>
      <c r="I1362" s="208"/>
      <c r="J1362" s="209">
        <f>ROUND(I1362*H1362,2)</f>
        <v>0</v>
      </c>
      <c r="K1362" s="210"/>
      <c r="L1362" s="211"/>
      <c r="M1362" s="212" t="s">
        <v>1</v>
      </c>
      <c r="N1362" s="213" t="s">
        <v>42</v>
      </c>
      <c r="O1362" s="87"/>
      <c r="P1362" s="214">
        <f>O1362*H1362</f>
        <v>0</v>
      </c>
      <c r="Q1362" s="214">
        <v>0</v>
      </c>
      <c r="R1362" s="214">
        <f>Q1362*H1362</f>
        <v>0</v>
      </c>
      <c r="S1362" s="214">
        <v>0</v>
      </c>
      <c r="T1362" s="215">
        <f>S1362*H1362</f>
        <v>0</v>
      </c>
      <c r="U1362" s="34"/>
      <c r="V1362" s="34"/>
      <c r="W1362" s="34"/>
      <c r="X1362" s="34"/>
      <c r="Y1362" s="34"/>
      <c r="Z1362" s="34"/>
      <c r="AA1362" s="34"/>
      <c r="AB1362" s="34"/>
      <c r="AC1362" s="34"/>
      <c r="AD1362" s="34"/>
      <c r="AE1362" s="34"/>
      <c r="AR1362" s="216" t="s">
        <v>135</v>
      </c>
      <c r="AT1362" s="216" t="s">
        <v>131</v>
      </c>
      <c r="AU1362" s="216" t="s">
        <v>85</v>
      </c>
      <c r="AY1362" s="13" t="s">
        <v>130</v>
      </c>
      <c r="BE1362" s="217">
        <f>IF(N1362="základní",J1362,0)</f>
        <v>0</v>
      </c>
      <c r="BF1362" s="217">
        <f>IF(N1362="snížená",J1362,0)</f>
        <v>0</v>
      </c>
      <c r="BG1362" s="217">
        <f>IF(N1362="zákl. přenesená",J1362,0)</f>
        <v>0</v>
      </c>
      <c r="BH1362" s="217">
        <f>IF(N1362="sníž. přenesená",J1362,0)</f>
        <v>0</v>
      </c>
      <c r="BI1362" s="217">
        <f>IF(N1362="nulová",J1362,0)</f>
        <v>0</v>
      </c>
      <c r="BJ1362" s="13" t="s">
        <v>85</v>
      </c>
      <c r="BK1362" s="217">
        <f>ROUND(I1362*H1362,2)</f>
        <v>0</v>
      </c>
      <c r="BL1362" s="13" t="s">
        <v>136</v>
      </c>
      <c r="BM1362" s="216" t="s">
        <v>2840</v>
      </c>
    </row>
    <row r="1363" s="2" customFormat="1">
      <c r="A1363" s="34"/>
      <c r="B1363" s="35"/>
      <c r="C1363" s="36"/>
      <c r="D1363" s="218" t="s">
        <v>137</v>
      </c>
      <c r="E1363" s="36"/>
      <c r="F1363" s="219" t="s">
        <v>2841</v>
      </c>
      <c r="G1363" s="36"/>
      <c r="H1363" s="36"/>
      <c r="I1363" s="220"/>
      <c r="J1363" s="36"/>
      <c r="K1363" s="36"/>
      <c r="L1363" s="40"/>
      <c r="M1363" s="221"/>
      <c r="N1363" s="222"/>
      <c r="O1363" s="87"/>
      <c r="P1363" s="87"/>
      <c r="Q1363" s="87"/>
      <c r="R1363" s="87"/>
      <c r="S1363" s="87"/>
      <c r="T1363" s="88"/>
      <c r="U1363" s="34"/>
      <c r="V1363" s="34"/>
      <c r="W1363" s="34"/>
      <c r="X1363" s="34"/>
      <c r="Y1363" s="34"/>
      <c r="Z1363" s="34"/>
      <c r="AA1363" s="34"/>
      <c r="AB1363" s="34"/>
      <c r="AC1363" s="34"/>
      <c r="AD1363" s="34"/>
      <c r="AE1363" s="34"/>
      <c r="AT1363" s="13" t="s">
        <v>137</v>
      </c>
      <c r="AU1363" s="13" t="s">
        <v>85</v>
      </c>
    </row>
    <row r="1364" s="2" customFormat="1" ht="16.5" customHeight="1">
      <c r="A1364" s="34"/>
      <c r="B1364" s="35"/>
      <c r="C1364" s="203" t="s">
        <v>2842</v>
      </c>
      <c r="D1364" s="203" t="s">
        <v>131</v>
      </c>
      <c r="E1364" s="204" t="s">
        <v>2843</v>
      </c>
      <c r="F1364" s="205" t="s">
        <v>2844</v>
      </c>
      <c r="G1364" s="206" t="s">
        <v>134</v>
      </c>
      <c r="H1364" s="207">
        <v>2</v>
      </c>
      <c r="I1364" s="208"/>
      <c r="J1364" s="209">
        <f>ROUND(I1364*H1364,2)</f>
        <v>0</v>
      </c>
      <c r="K1364" s="210"/>
      <c r="L1364" s="211"/>
      <c r="M1364" s="212" t="s">
        <v>1</v>
      </c>
      <c r="N1364" s="213" t="s">
        <v>42</v>
      </c>
      <c r="O1364" s="87"/>
      <c r="P1364" s="214">
        <f>O1364*H1364</f>
        <v>0</v>
      </c>
      <c r="Q1364" s="214">
        <v>0</v>
      </c>
      <c r="R1364" s="214">
        <f>Q1364*H1364</f>
        <v>0</v>
      </c>
      <c r="S1364" s="214">
        <v>0</v>
      </c>
      <c r="T1364" s="215">
        <f>S1364*H1364</f>
        <v>0</v>
      </c>
      <c r="U1364" s="34"/>
      <c r="V1364" s="34"/>
      <c r="W1364" s="34"/>
      <c r="X1364" s="34"/>
      <c r="Y1364" s="34"/>
      <c r="Z1364" s="34"/>
      <c r="AA1364" s="34"/>
      <c r="AB1364" s="34"/>
      <c r="AC1364" s="34"/>
      <c r="AD1364" s="34"/>
      <c r="AE1364" s="34"/>
      <c r="AR1364" s="216" t="s">
        <v>135</v>
      </c>
      <c r="AT1364" s="216" t="s">
        <v>131</v>
      </c>
      <c r="AU1364" s="216" t="s">
        <v>85</v>
      </c>
      <c r="AY1364" s="13" t="s">
        <v>130</v>
      </c>
      <c r="BE1364" s="217">
        <f>IF(N1364="základní",J1364,0)</f>
        <v>0</v>
      </c>
      <c r="BF1364" s="217">
        <f>IF(N1364="snížená",J1364,0)</f>
        <v>0</v>
      </c>
      <c r="BG1364" s="217">
        <f>IF(N1364="zákl. přenesená",J1364,0)</f>
        <v>0</v>
      </c>
      <c r="BH1364" s="217">
        <f>IF(N1364="sníž. přenesená",J1364,0)</f>
        <v>0</v>
      </c>
      <c r="BI1364" s="217">
        <f>IF(N1364="nulová",J1364,0)</f>
        <v>0</v>
      </c>
      <c r="BJ1364" s="13" t="s">
        <v>85</v>
      </c>
      <c r="BK1364" s="217">
        <f>ROUND(I1364*H1364,2)</f>
        <v>0</v>
      </c>
      <c r="BL1364" s="13" t="s">
        <v>136</v>
      </c>
      <c r="BM1364" s="216" t="s">
        <v>2845</v>
      </c>
    </row>
    <row r="1365" s="2" customFormat="1">
      <c r="A1365" s="34"/>
      <c r="B1365" s="35"/>
      <c r="C1365" s="36"/>
      <c r="D1365" s="218" t="s">
        <v>137</v>
      </c>
      <c r="E1365" s="36"/>
      <c r="F1365" s="219" t="s">
        <v>2846</v>
      </c>
      <c r="G1365" s="36"/>
      <c r="H1365" s="36"/>
      <c r="I1365" s="220"/>
      <c r="J1365" s="36"/>
      <c r="K1365" s="36"/>
      <c r="L1365" s="40"/>
      <c r="M1365" s="221"/>
      <c r="N1365" s="222"/>
      <c r="O1365" s="87"/>
      <c r="P1365" s="87"/>
      <c r="Q1365" s="87"/>
      <c r="R1365" s="87"/>
      <c r="S1365" s="87"/>
      <c r="T1365" s="88"/>
      <c r="U1365" s="34"/>
      <c r="V1365" s="34"/>
      <c r="W1365" s="34"/>
      <c r="X1365" s="34"/>
      <c r="Y1365" s="34"/>
      <c r="Z1365" s="34"/>
      <c r="AA1365" s="34"/>
      <c r="AB1365" s="34"/>
      <c r="AC1365" s="34"/>
      <c r="AD1365" s="34"/>
      <c r="AE1365" s="34"/>
      <c r="AT1365" s="13" t="s">
        <v>137</v>
      </c>
      <c r="AU1365" s="13" t="s">
        <v>85</v>
      </c>
    </row>
    <row r="1366" s="2" customFormat="1" ht="16.5" customHeight="1">
      <c r="A1366" s="34"/>
      <c r="B1366" s="35"/>
      <c r="C1366" s="203" t="s">
        <v>1453</v>
      </c>
      <c r="D1366" s="203" t="s">
        <v>131</v>
      </c>
      <c r="E1366" s="204" t="s">
        <v>2847</v>
      </c>
      <c r="F1366" s="205" t="s">
        <v>2848</v>
      </c>
      <c r="G1366" s="206" t="s">
        <v>134</v>
      </c>
      <c r="H1366" s="207">
        <v>2</v>
      </c>
      <c r="I1366" s="208"/>
      <c r="J1366" s="209">
        <f>ROUND(I1366*H1366,2)</f>
        <v>0</v>
      </c>
      <c r="K1366" s="210"/>
      <c r="L1366" s="211"/>
      <c r="M1366" s="212" t="s">
        <v>1</v>
      </c>
      <c r="N1366" s="213" t="s">
        <v>42</v>
      </c>
      <c r="O1366" s="87"/>
      <c r="P1366" s="214">
        <f>O1366*H1366</f>
        <v>0</v>
      </c>
      <c r="Q1366" s="214">
        <v>0</v>
      </c>
      <c r="R1366" s="214">
        <f>Q1366*H1366</f>
        <v>0</v>
      </c>
      <c r="S1366" s="214">
        <v>0</v>
      </c>
      <c r="T1366" s="215">
        <f>S1366*H1366</f>
        <v>0</v>
      </c>
      <c r="U1366" s="34"/>
      <c r="V1366" s="34"/>
      <c r="W1366" s="34"/>
      <c r="X1366" s="34"/>
      <c r="Y1366" s="34"/>
      <c r="Z1366" s="34"/>
      <c r="AA1366" s="34"/>
      <c r="AB1366" s="34"/>
      <c r="AC1366" s="34"/>
      <c r="AD1366" s="34"/>
      <c r="AE1366" s="34"/>
      <c r="AR1366" s="216" t="s">
        <v>135</v>
      </c>
      <c r="AT1366" s="216" t="s">
        <v>131</v>
      </c>
      <c r="AU1366" s="216" t="s">
        <v>85</v>
      </c>
      <c r="AY1366" s="13" t="s">
        <v>130</v>
      </c>
      <c r="BE1366" s="217">
        <f>IF(N1366="základní",J1366,0)</f>
        <v>0</v>
      </c>
      <c r="BF1366" s="217">
        <f>IF(N1366="snížená",J1366,0)</f>
        <v>0</v>
      </c>
      <c r="BG1366" s="217">
        <f>IF(N1366="zákl. přenesená",J1366,0)</f>
        <v>0</v>
      </c>
      <c r="BH1366" s="217">
        <f>IF(N1366="sníž. přenesená",J1366,0)</f>
        <v>0</v>
      </c>
      <c r="BI1366" s="217">
        <f>IF(N1366="nulová",J1366,0)</f>
        <v>0</v>
      </c>
      <c r="BJ1366" s="13" t="s">
        <v>85</v>
      </c>
      <c r="BK1366" s="217">
        <f>ROUND(I1366*H1366,2)</f>
        <v>0</v>
      </c>
      <c r="BL1366" s="13" t="s">
        <v>136</v>
      </c>
      <c r="BM1366" s="216" t="s">
        <v>2849</v>
      </c>
    </row>
    <row r="1367" s="2" customFormat="1">
      <c r="A1367" s="34"/>
      <c r="B1367" s="35"/>
      <c r="C1367" s="36"/>
      <c r="D1367" s="218" t="s">
        <v>137</v>
      </c>
      <c r="E1367" s="36"/>
      <c r="F1367" s="219" t="s">
        <v>2850</v>
      </c>
      <c r="G1367" s="36"/>
      <c r="H1367" s="36"/>
      <c r="I1367" s="220"/>
      <c r="J1367" s="36"/>
      <c r="K1367" s="36"/>
      <c r="L1367" s="40"/>
      <c r="M1367" s="221"/>
      <c r="N1367" s="222"/>
      <c r="O1367" s="87"/>
      <c r="P1367" s="87"/>
      <c r="Q1367" s="87"/>
      <c r="R1367" s="87"/>
      <c r="S1367" s="87"/>
      <c r="T1367" s="88"/>
      <c r="U1367" s="34"/>
      <c r="V1367" s="34"/>
      <c r="W1367" s="34"/>
      <c r="X1367" s="34"/>
      <c r="Y1367" s="34"/>
      <c r="Z1367" s="34"/>
      <c r="AA1367" s="34"/>
      <c r="AB1367" s="34"/>
      <c r="AC1367" s="34"/>
      <c r="AD1367" s="34"/>
      <c r="AE1367" s="34"/>
      <c r="AT1367" s="13" t="s">
        <v>137</v>
      </c>
      <c r="AU1367" s="13" t="s">
        <v>85</v>
      </c>
    </row>
    <row r="1368" s="2" customFormat="1" ht="16.5" customHeight="1">
      <c r="A1368" s="34"/>
      <c r="B1368" s="35"/>
      <c r="C1368" s="203" t="s">
        <v>2851</v>
      </c>
      <c r="D1368" s="203" t="s">
        <v>131</v>
      </c>
      <c r="E1368" s="204" t="s">
        <v>2852</v>
      </c>
      <c r="F1368" s="205" t="s">
        <v>2853</v>
      </c>
      <c r="G1368" s="206" t="s">
        <v>134</v>
      </c>
      <c r="H1368" s="207">
        <v>2</v>
      </c>
      <c r="I1368" s="208"/>
      <c r="J1368" s="209">
        <f>ROUND(I1368*H1368,2)</f>
        <v>0</v>
      </c>
      <c r="K1368" s="210"/>
      <c r="L1368" s="211"/>
      <c r="M1368" s="212" t="s">
        <v>1</v>
      </c>
      <c r="N1368" s="213" t="s">
        <v>42</v>
      </c>
      <c r="O1368" s="87"/>
      <c r="P1368" s="214">
        <f>O1368*H1368</f>
        <v>0</v>
      </c>
      <c r="Q1368" s="214">
        <v>0</v>
      </c>
      <c r="R1368" s="214">
        <f>Q1368*H1368</f>
        <v>0</v>
      </c>
      <c r="S1368" s="214">
        <v>0</v>
      </c>
      <c r="T1368" s="215">
        <f>S1368*H1368</f>
        <v>0</v>
      </c>
      <c r="U1368" s="34"/>
      <c r="V1368" s="34"/>
      <c r="W1368" s="34"/>
      <c r="X1368" s="34"/>
      <c r="Y1368" s="34"/>
      <c r="Z1368" s="34"/>
      <c r="AA1368" s="34"/>
      <c r="AB1368" s="34"/>
      <c r="AC1368" s="34"/>
      <c r="AD1368" s="34"/>
      <c r="AE1368" s="34"/>
      <c r="AR1368" s="216" t="s">
        <v>135</v>
      </c>
      <c r="AT1368" s="216" t="s">
        <v>131</v>
      </c>
      <c r="AU1368" s="216" t="s">
        <v>85</v>
      </c>
      <c r="AY1368" s="13" t="s">
        <v>130</v>
      </c>
      <c r="BE1368" s="217">
        <f>IF(N1368="základní",J1368,0)</f>
        <v>0</v>
      </c>
      <c r="BF1368" s="217">
        <f>IF(N1368="snížená",J1368,0)</f>
        <v>0</v>
      </c>
      <c r="BG1368" s="217">
        <f>IF(N1368="zákl. přenesená",J1368,0)</f>
        <v>0</v>
      </c>
      <c r="BH1368" s="217">
        <f>IF(N1368="sníž. přenesená",J1368,0)</f>
        <v>0</v>
      </c>
      <c r="BI1368" s="217">
        <f>IF(N1368="nulová",J1368,0)</f>
        <v>0</v>
      </c>
      <c r="BJ1368" s="13" t="s">
        <v>85</v>
      </c>
      <c r="BK1368" s="217">
        <f>ROUND(I1368*H1368,2)</f>
        <v>0</v>
      </c>
      <c r="BL1368" s="13" t="s">
        <v>136</v>
      </c>
      <c r="BM1368" s="216" t="s">
        <v>2854</v>
      </c>
    </row>
    <row r="1369" s="2" customFormat="1">
      <c r="A1369" s="34"/>
      <c r="B1369" s="35"/>
      <c r="C1369" s="36"/>
      <c r="D1369" s="218" t="s">
        <v>137</v>
      </c>
      <c r="E1369" s="36"/>
      <c r="F1369" s="219" t="s">
        <v>2855</v>
      </c>
      <c r="G1369" s="36"/>
      <c r="H1369" s="36"/>
      <c r="I1369" s="220"/>
      <c r="J1369" s="36"/>
      <c r="K1369" s="36"/>
      <c r="L1369" s="40"/>
      <c r="M1369" s="221"/>
      <c r="N1369" s="222"/>
      <c r="O1369" s="87"/>
      <c r="P1369" s="87"/>
      <c r="Q1369" s="87"/>
      <c r="R1369" s="87"/>
      <c r="S1369" s="87"/>
      <c r="T1369" s="88"/>
      <c r="U1369" s="34"/>
      <c r="V1369" s="34"/>
      <c r="W1369" s="34"/>
      <c r="X1369" s="34"/>
      <c r="Y1369" s="34"/>
      <c r="Z1369" s="34"/>
      <c r="AA1369" s="34"/>
      <c r="AB1369" s="34"/>
      <c r="AC1369" s="34"/>
      <c r="AD1369" s="34"/>
      <c r="AE1369" s="34"/>
      <c r="AT1369" s="13" t="s">
        <v>137</v>
      </c>
      <c r="AU1369" s="13" t="s">
        <v>85</v>
      </c>
    </row>
    <row r="1370" s="2" customFormat="1" ht="24.15" customHeight="1">
      <c r="A1370" s="34"/>
      <c r="B1370" s="35"/>
      <c r="C1370" s="203" t="s">
        <v>1457</v>
      </c>
      <c r="D1370" s="203" t="s">
        <v>131</v>
      </c>
      <c r="E1370" s="204" t="s">
        <v>2856</v>
      </c>
      <c r="F1370" s="205" t="s">
        <v>2857</v>
      </c>
      <c r="G1370" s="206" t="s">
        <v>134</v>
      </c>
      <c r="H1370" s="207">
        <v>2</v>
      </c>
      <c r="I1370" s="208"/>
      <c r="J1370" s="209">
        <f>ROUND(I1370*H1370,2)</f>
        <v>0</v>
      </c>
      <c r="K1370" s="210"/>
      <c r="L1370" s="211"/>
      <c r="M1370" s="212" t="s">
        <v>1</v>
      </c>
      <c r="N1370" s="213" t="s">
        <v>42</v>
      </c>
      <c r="O1370" s="87"/>
      <c r="P1370" s="214">
        <f>O1370*H1370</f>
        <v>0</v>
      </c>
      <c r="Q1370" s="214">
        <v>0</v>
      </c>
      <c r="R1370" s="214">
        <f>Q1370*H1370</f>
        <v>0</v>
      </c>
      <c r="S1370" s="214">
        <v>0</v>
      </c>
      <c r="T1370" s="215">
        <f>S1370*H1370</f>
        <v>0</v>
      </c>
      <c r="U1370" s="34"/>
      <c r="V1370" s="34"/>
      <c r="W1370" s="34"/>
      <c r="X1370" s="34"/>
      <c r="Y1370" s="34"/>
      <c r="Z1370" s="34"/>
      <c r="AA1370" s="34"/>
      <c r="AB1370" s="34"/>
      <c r="AC1370" s="34"/>
      <c r="AD1370" s="34"/>
      <c r="AE1370" s="34"/>
      <c r="AR1370" s="216" t="s">
        <v>135</v>
      </c>
      <c r="AT1370" s="216" t="s">
        <v>131</v>
      </c>
      <c r="AU1370" s="216" t="s">
        <v>85</v>
      </c>
      <c r="AY1370" s="13" t="s">
        <v>130</v>
      </c>
      <c r="BE1370" s="217">
        <f>IF(N1370="základní",J1370,0)</f>
        <v>0</v>
      </c>
      <c r="BF1370" s="217">
        <f>IF(N1370="snížená",J1370,0)</f>
        <v>0</v>
      </c>
      <c r="BG1370" s="217">
        <f>IF(N1370="zákl. přenesená",J1370,0)</f>
        <v>0</v>
      </c>
      <c r="BH1370" s="217">
        <f>IF(N1370="sníž. přenesená",J1370,0)</f>
        <v>0</v>
      </c>
      <c r="BI1370" s="217">
        <f>IF(N1370="nulová",J1370,0)</f>
        <v>0</v>
      </c>
      <c r="BJ1370" s="13" t="s">
        <v>85</v>
      </c>
      <c r="BK1370" s="217">
        <f>ROUND(I1370*H1370,2)</f>
        <v>0</v>
      </c>
      <c r="BL1370" s="13" t="s">
        <v>136</v>
      </c>
      <c r="BM1370" s="216" t="s">
        <v>2858</v>
      </c>
    </row>
    <row r="1371" s="2" customFormat="1">
      <c r="A1371" s="34"/>
      <c r="B1371" s="35"/>
      <c r="C1371" s="36"/>
      <c r="D1371" s="218" t="s">
        <v>137</v>
      </c>
      <c r="E1371" s="36"/>
      <c r="F1371" s="219" t="s">
        <v>2859</v>
      </c>
      <c r="G1371" s="36"/>
      <c r="H1371" s="36"/>
      <c r="I1371" s="220"/>
      <c r="J1371" s="36"/>
      <c r="K1371" s="36"/>
      <c r="L1371" s="40"/>
      <c r="M1371" s="221"/>
      <c r="N1371" s="222"/>
      <c r="O1371" s="87"/>
      <c r="P1371" s="87"/>
      <c r="Q1371" s="87"/>
      <c r="R1371" s="87"/>
      <c r="S1371" s="87"/>
      <c r="T1371" s="88"/>
      <c r="U1371" s="34"/>
      <c r="V1371" s="34"/>
      <c r="W1371" s="34"/>
      <c r="X1371" s="34"/>
      <c r="Y1371" s="34"/>
      <c r="Z1371" s="34"/>
      <c r="AA1371" s="34"/>
      <c r="AB1371" s="34"/>
      <c r="AC1371" s="34"/>
      <c r="AD1371" s="34"/>
      <c r="AE1371" s="34"/>
      <c r="AT1371" s="13" t="s">
        <v>137</v>
      </c>
      <c r="AU1371" s="13" t="s">
        <v>85</v>
      </c>
    </row>
    <row r="1372" s="2" customFormat="1" ht="16.5" customHeight="1">
      <c r="A1372" s="34"/>
      <c r="B1372" s="35"/>
      <c r="C1372" s="203" t="s">
        <v>2860</v>
      </c>
      <c r="D1372" s="203" t="s">
        <v>131</v>
      </c>
      <c r="E1372" s="204" t="s">
        <v>2861</v>
      </c>
      <c r="F1372" s="205" t="s">
        <v>2862</v>
      </c>
      <c r="G1372" s="206" t="s">
        <v>134</v>
      </c>
      <c r="H1372" s="207">
        <v>10</v>
      </c>
      <c r="I1372" s="208"/>
      <c r="J1372" s="209">
        <f>ROUND(I1372*H1372,2)</f>
        <v>0</v>
      </c>
      <c r="K1372" s="210"/>
      <c r="L1372" s="211"/>
      <c r="M1372" s="212" t="s">
        <v>1</v>
      </c>
      <c r="N1372" s="213" t="s">
        <v>42</v>
      </c>
      <c r="O1372" s="87"/>
      <c r="P1372" s="214">
        <f>O1372*H1372</f>
        <v>0</v>
      </c>
      <c r="Q1372" s="214">
        <v>0</v>
      </c>
      <c r="R1372" s="214">
        <f>Q1372*H1372</f>
        <v>0</v>
      </c>
      <c r="S1372" s="214">
        <v>0</v>
      </c>
      <c r="T1372" s="215">
        <f>S1372*H1372</f>
        <v>0</v>
      </c>
      <c r="U1372" s="34"/>
      <c r="V1372" s="34"/>
      <c r="W1372" s="34"/>
      <c r="X1372" s="34"/>
      <c r="Y1372" s="34"/>
      <c r="Z1372" s="34"/>
      <c r="AA1372" s="34"/>
      <c r="AB1372" s="34"/>
      <c r="AC1372" s="34"/>
      <c r="AD1372" s="34"/>
      <c r="AE1372" s="34"/>
      <c r="AR1372" s="216" t="s">
        <v>135</v>
      </c>
      <c r="AT1372" s="216" t="s">
        <v>131</v>
      </c>
      <c r="AU1372" s="216" t="s">
        <v>85</v>
      </c>
      <c r="AY1372" s="13" t="s">
        <v>130</v>
      </c>
      <c r="BE1372" s="217">
        <f>IF(N1372="základní",J1372,0)</f>
        <v>0</v>
      </c>
      <c r="BF1372" s="217">
        <f>IF(N1372="snížená",J1372,0)</f>
        <v>0</v>
      </c>
      <c r="BG1372" s="217">
        <f>IF(N1372="zákl. přenesená",J1372,0)</f>
        <v>0</v>
      </c>
      <c r="BH1372" s="217">
        <f>IF(N1372="sníž. přenesená",J1372,0)</f>
        <v>0</v>
      </c>
      <c r="BI1372" s="217">
        <f>IF(N1372="nulová",J1372,0)</f>
        <v>0</v>
      </c>
      <c r="BJ1372" s="13" t="s">
        <v>85</v>
      </c>
      <c r="BK1372" s="217">
        <f>ROUND(I1372*H1372,2)</f>
        <v>0</v>
      </c>
      <c r="BL1372" s="13" t="s">
        <v>136</v>
      </c>
      <c r="BM1372" s="216" t="s">
        <v>2863</v>
      </c>
    </row>
    <row r="1373" s="2" customFormat="1">
      <c r="A1373" s="34"/>
      <c r="B1373" s="35"/>
      <c r="C1373" s="36"/>
      <c r="D1373" s="218" t="s">
        <v>137</v>
      </c>
      <c r="E1373" s="36"/>
      <c r="F1373" s="219" t="s">
        <v>2864</v>
      </c>
      <c r="G1373" s="36"/>
      <c r="H1373" s="36"/>
      <c r="I1373" s="220"/>
      <c r="J1373" s="36"/>
      <c r="K1373" s="36"/>
      <c r="L1373" s="40"/>
      <c r="M1373" s="221"/>
      <c r="N1373" s="222"/>
      <c r="O1373" s="87"/>
      <c r="P1373" s="87"/>
      <c r="Q1373" s="87"/>
      <c r="R1373" s="87"/>
      <c r="S1373" s="87"/>
      <c r="T1373" s="88"/>
      <c r="U1373" s="34"/>
      <c r="V1373" s="34"/>
      <c r="W1373" s="34"/>
      <c r="X1373" s="34"/>
      <c r="Y1373" s="34"/>
      <c r="Z1373" s="34"/>
      <c r="AA1373" s="34"/>
      <c r="AB1373" s="34"/>
      <c r="AC1373" s="34"/>
      <c r="AD1373" s="34"/>
      <c r="AE1373" s="34"/>
      <c r="AT1373" s="13" t="s">
        <v>137</v>
      </c>
      <c r="AU1373" s="13" t="s">
        <v>85</v>
      </c>
    </row>
    <row r="1374" s="11" customFormat="1" ht="25.92" customHeight="1">
      <c r="A1374" s="11"/>
      <c r="B1374" s="189"/>
      <c r="C1374" s="190"/>
      <c r="D1374" s="191" t="s">
        <v>76</v>
      </c>
      <c r="E1374" s="192" t="s">
        <v>2865</v>
      </c>
      <c r="F1374" s="192" t="s">
        <v>2866</v>
      </c>
      <c r="G1374" s="190"/>
      <c r="H1374" s="190"/>
      <c r="I1374" s="193"/>
      <c r="J1374" s="194">
        <f>BK1374</f>
        <v>0</v>
      </c>
      <c r="K1374" s="190"/>
      <c r="L1374" s="195"/>
      <c r="M1374" s="196"/>
      <c r="N1374" s="197"/>
      <c r="O1374" s="197"/>
      <c r="P1374" s="198">
        <f>SUM(P1375:P1394)</f>
        <v>0</v>
      </c>
      <c r="Q1374" s="197"/>
      <c r="R1374" s="198">
        <f>SUM(R1375:R1394)</f>
        <v>0</v>
      </c>
      <c r="S1374" s="197"/>
      <c r="T1374" s="199">
        <f>SUM(T1375:T1394)</f>
        <v>0</v>
      </c>
      <c r="U1374" s="11"/>
      <c r="V1374" s="11"/>
      <c r="W1374" s="11"/>
      <c r="X1374" s="11"/>
      <c r="Y1374" s="11"/>
      <c r="Z1374" s="11"/>
      <c r="AA1374" s="11"/>
      <c r="AB1374" s="11"/>
      <c r="AC1374" s="11"/>
      <c r="AD1374" s="11"/>
      <c r="AE1374" s="11"/>
      <c r="AR1374" s="200" t="s">
        <v>85</v>
      </c>
      <c r="AT1374" s="201" t="s">
        <v>76</v>
      </c>
      <c r="AU1374" s="201" t="s">
        <v>77</v>
      </c>
      <c r="AY1374" s="200" t="s">
        <v>130</v>
      </c>
      <c r="BK1374" s="202">
        <f>SUM(BK1375:BK1394)</f>
        <v>0</v>
      </c>
    </row>
    <row r="1375" s="2" customFormat="1" ht="24.15" customHeight="1">
      <c r="A1375" s="34"/>
      <c r="B1375" s="35"/>
      <c r="C1375" s="203" t="s">
        <v>2867</v>
      </c>
      <c r="D1375" s="203" t="s">
        <v>131</v>
      </c>
      <c r="E1375" s="204" t="s">
        <v>2868</v>
      </c>
      <c r="F1375" s="205" t="s">
        <v>2869</v>
      </c>
      <c r="G1375" s="206" t="s">
        <v>134</v>
      </c>
      <c r="H1375" s="207">
        <v>0.10000000000000001</v>
      </c>
      <c r="I1375" s="208"/>
      <c r="J1375" s="209">
        <f>ROUND(I1375*H1375,2)</f>
        <v>0</v>
      </c>
      <c r="K1375" s="210"/>
      <c r="L1375" s="211"/>
      <c r="M1375" s="212" t="s">
        <v>1</v>
      </c>
      <c r="N1375" s="213" t="s">
        <v>42</v>
      </c>
      <c r="O1375" s="87"/>
      <c r="P1375" s="214">
        <f>O1375*H1375</f>
        <v>0</v>
      </c>
      <c r="Q1375" s="214">
        <v>0</v>
      </c>
      <c r="R1375" s="214">
        <f>Q1375*H1375</f>
        <v>0</v>
      </c>
      <c r="S1375" s="214">
        <v>0</v>
      </c>
      <c r="T1375" s="215">
        <f>S1375*H1375</f>
        <v>0</v>
      </c>
      <c r="U1375" s="34"/>
      <c r="V1375" s="34"/>
      <c r="W1375" s="34"/>
      <c r="X1375" s="34"/>
      <c r="Y1375" s="34"/>
      <c r="Z1375" s="34"/>
      <c r="AA1375" s="34"/>
      <c r="AB1375" s="34"/>
      <c r="AC1375" s="34"/>
      <c r="AD1375" s="34"/>
      <c r="AE1375" s="34"/>
      <c r="AR1375" s="216" t="s">
        <v>135</v>
      </c>
      <c r="AT1375" s="216" t="s">
        <v>131</v>
      </c>
      <c r="AU1375" s="216" t="s">
        <v>85</v>
      </c>
      <c r="AY1375" s="13" t="s">
        <v>130</v>
      </c>
      <c r="BE1375" s="217">
        <f>IF(N1375="základní",J1375,0)</f>
        <v>0</v>
      </c>
      <c r="BF1375" s="217">
        <f>IF(N1375="snížená",J1375,0)</f>
        <v>0</v>
      </c>
      <c r="BG1375" s="217">
        <f>IF(N1375="zákl. přenesená",J1375,0)</f>
        <v>0</v>
      </c>
      <c r="BH1375" s="217">
        <f>IF(N1375="sníž. přenesená",J1375,0)</f>
        <v>0</v>
      </c>
      <c r="BI1375" s="217">
        <f>IF(N1375="nulová",J1375,0)</f>
        <v>0</v>
      </c>
      <c r="BJ1375" s="13" t="s">
        <v>85</v>
      </c>
      <c r="BK1375" s="217">
        <f>ROUND(I1375*H1375,2)</f>
        <v>0</v>
      </c>
      <c r="BL1375" s="13" t="s">
        <v>136</v>
      </c>
      <c r="BM1375" s="216" t="s">
        <v>2870</v>
      </c>
    </row>
    <row r="1376" s="2" customFormat="1">
      <c r="A1376" s="34"/>
      <c r="B1376" s="35"/>
      <c r="C1376" s="36"/>
      <c r="D1376" s="218" t="s">
        <v>137</v>
      </c>
      <c r="E1376" s="36"/>
      <c r="F1376" s="219" t="s">
        <v>2871</v>
      </c>
      <c r="G1376" s="36"/>
      <c r="H1376" s="36"/>
      <c r="I1376" s="220"/>
      <c r="J1376" s="36"/>
      <c r="K1376" s="36"/>
      <c r="L1376" s="40"/>
      <c r="M1376" s="221"/>
      <c r="N1376" s="222"/>
      <c r="O1376" s="87"/>
      <c r="P1376" s="87"/>
      <c r="Q1376" s="87"/>
      <c r="R1376" s="87"/>
      <c r="S1376" s="87"/>
      <c r="T1376" s="88"/>
      <c r="U1376" s="34"/>
      <c r="V1376" s="34"/>
      <c r="W1376" s="34"/>
      <c r="X1376" s="34"/>
      <c r="Y1376" s="34"/>
      <c r="Z1376" s="34"/>
      <c r="AA1376" s="34"/>
      <c r="AB1376" s="34"/>
      <c r="AC1376" s="34"/>
      <c r="AD1376" s="34"/>
      <c r="AE1376" s="34"/>
      <c r="AT1376" s="13" t="s">
        <v>137</v>
      </c>
      <c r="AU1376" s="13" t="s">
        <v>85</v>
      </c>
    </row>
    <row r="1377" s="2" customFormat="1" ht="24.15" customHeight="1">
      <c r="A1377" s="34"/>
      <c r="B1377" s="35"/>
      <c r="C1377" s="203" t="s">
        <v>2872</v>
      </c>
      <c r="D1377" s="203" t="s">
        <v>131</v>
      </c>
      <c r="E1377" s="204" t="s">
        <v>2873</v>
      </c>
      <c r="F1377" s="205" t="s">
        <v>2874</v>
      </c>
      <c r="G1377" s="206" t="s">
        <v>134</v>
      </c>
      <c r="H1377" s="207">
        <v>0.10000000000000001</v>
      </c>
      <c r="I1377" s="208"/>
      <c r="J1377" s="209">
        <f>ROUND(I1377*H1377,2)</f>
        <v>0</v>
      </c>
      <c r="K1377" s="210"/>
      <c r="L1377" s="211"/>
      <c r="M1377" s="212" t="s">
        <v>1</v>
      </c>
      <c r="N1377" s="213" t="s">
        <v>42</v>
      </c>
      <c r="O1377" s="87"/>
      <c r="P1377" s="214">
        <f>O1377*H1377</f>
        <v>0</v>
      </c>
      <c r="Q1377" s="214">
        <v>0</v>
      </c>
      <c r="R1377" s="214">
        <f>Q1377*H1377</f>
        <v>0</v>
      </c>
      <c r="S1377" s="214">
        <v>0</v>
      </c>
      <c r="T1377" s="215">
        <f>S1377*H1377</f>
        <v>0</v>
      </c>
      <c r="U1377" s="34"/>
      <c r="V1377" s="34"/>
      <c r="W1377" s="34"/>
      <c r="X1377" s="34"/>
      <c r="Y1377" s="34"/>
      <c r="Z1377" s="34"/>
      <c r="AA1377" s="34"/>
      <c r="AB1377" s="34"/>
      <c r="AC1377" s="34"/>
      <c r="AD1377" s="34"/>
      <c r="AE1377" s="34"/>
      <c r="AR1377" s="216" t="s">
        <v>135</v>
      </c>
      <c r="AT1377" s="216" t="s">
        <v>131</v>
      </c>
      <c r="AU1377" s="216" t="s">
        <v>85</v>
      </c>
      <c r="AY1377" s="13" t="s">
        <v>130</v>
      </c>
      <c r="BE1377" s="217">
        <f>IF(N1377="základní",J1377,0)</f>
        <v>0</v>
      </c>
      <c r="BF1377" s="217">
        <f>IF(N1377="snížená",J1377,0)</f>
        <v>0</v>
      </c>
      <c r="BG1377" s="217">
        <f>IF(N1377="zákl. přenesená",J1377,0)</f>
        <v>0</v>
      </c>
      <c r="BH1377" s="217">
        <f>IF(N1377="sníž. přenesená",J1377,0)</f>
        <v>0</v>
      </c>
      <c r="BI1377" s="217">
        <f>IF(N1377="nulová",J1377,0)</f>
        <v>0</v>
      </c>
      <c r="BJ1377" s="13" t="s">
        <v>85</v>
      </c>
      <c r="BK1377" s="217">
        <f>ROUND(I1377*H1377,2)</f>
        <v>0</v>
      </c>
      <c r="BL1377" s="13" t="s">
        <v>136</v>
      </c>
      <c r="BM1377" s="216" t="s">
        <v>2875</v>
      </c>
    </row>
    <row r="1378" s="2" customFormat="1">
      <c r="A1378" s="34"/>
      <c r="B1378" s="35"/>
      <c r="C1378" s="36"/>
      <c r="D1378" s="218" t="s">
        <v>137</v>
      </c>
      <c r="E1378" s="36"/>
      <c r="F1378" s="219" t="s">
        <v>2876</v>
      </c>
      <c r="G1378" s="36"/>
      <c r="H1378" s="36"/>
      <c r="I1378" s="220"/>
      <c r="J1378" s="36"/>
      <c r="K1378" s="36"/>
      <c r="L1378" s="40"/>
      <c r="M1378" s="221"/>
      <c r="N1378" s="222"/>
      <c r="O1378" s="87"/>
      <c r="P1378" s="87"/>
      <c r="Q1378" s="87"/>
      <c r="R1378" s="87"/>
      <c r="S1378" s="87"/>
      <c r="T1378" s="88"/>
      <c r="U1378" s="34"/>
      <c r="V1378" s="34"/>
      <c r="W1378" s="34"/>
      <c r="X1378" s="34"/>
      <c r="Y1378" s="34"/>
      <c r="Z1378" s="34"/>
      <c r="AA1378" s="34"/>
      <c r="AB1378" s="34"/>
      <c r="AC1378" s="34"/>
      <c r="AD1378" s="34"/>
      <c r="AE1378" s="34"/>
      <c r="AT1378" s="13" t="s">
        <v>137</v>
      </c>
      <c r="AU1378" s="13" t="s">
        <v>85</v>
      </c>
    </row>
    <row r="1379" s="2" customFormat="1" ht="16.5" customHeight="1">
      <c r="A1379" s="34"/>
      <c r="B1379" s="35"/>
      <c r="C1379" s="203" t="s">
        <v>1463</v>
      </c>
      <c r="D1379" s="203" t="s">
        <v>131</v>
      </c>
      <c r="E1379" s="204" t="s">
        <v>2877</v>
      </c>
      <c r="F1379" s="205" t="s">
        <v>2878</v>
      </c>
      <c r="G1379" s="206" t="s">
        <v>134</v>
      </c>
      <c r="H1379" s="207">
        <v>2</v>
      </c>
      <c r="I1379" s="208"/>
      <c r="J1379" s="209">
        <f>ROUND(I1379*H1379,2)</f>
        <v>0</v>
      </c>
      <c r="K1379" s="210"/>
      <c r="L1379" s="211"/>
      <c r="M1379" s="212" t="s">
        <v>1</v>
      </c>
      <c r="N1379" s="213" t="s">
        <v>42</v>
      </c>
      <c r="O1379" s="87"/>
      <c r="P1379" s="214">
        <f>O1379*H1379</f>
        <v>0</v>
      </c>
      <c r="Q1379" s="214">
        <v>0</v>
      </c>
      <c r="R1379" s="214">
        <f>Q1379*H1379</f>
        <v>0</v>
      </c>
      <c r="S1379" s="214">
        <v>0</v>
      </c>
      <c r="T1379" s="215">
        <f>S1379*H1379</f>
        <v>0</v>
      </c>
      <c r="U1379" s="34"/>
      <c r="V1379" s="34"/>
      <c r="W1379" s="34"/>
      <c r="X1379" s="34"/>
      <c r="Y1379" s="34"/>
      <c r="Z1379" s="34"/>
      <c r="AA1379" s="34"/>
      <c r="AB1379" s="34"/>
      <c r="AC1379" s="34"/>
      <c r="AD1379" s="34"/>
      <c r="AE1379" s="34"/>
      <c r="AR1379" s="216" t="s">
        <v>135</v>
      </c>
      <c r="AT1379" s="216" t="s">
        <v>131</v>
      </c>
      <c r="AU1379" s="216" t="s">
        <v>85</v>
      </c>
      <c r="AY1379" s="13" t="s">
        <v>130</v>
      </c>
      <c r="BE1379" s="217">
        <f>IF(N1379="základní",J1379,0)</f>
        <v>0</v>
      </c>
      <c r="BF1379" s="217">
        <f>IF(N1379="snížená",J1379,0)</f>
        <v>0</v>
      </c>
      <c r="BG1379" s="217">
        <f>IF(N1379="zákl. přenesená",J1379,0)</f>
        <v>0</v>
      </c>
      <c r="BH1379" s="217">
        <f>IF(N1379="sníž. přenesená",J1379,0)</f>
        <v>0</v>
      </c>
      <c r="BI1379" s="217">
        <f>IF(N1379="nulová",J1379,0)</f>
        <v>0</v>
      </c>
      <c r="BJ1379" s="13" t="s">
        <v>85</v>
      </c>
      <c r="BK1379" s="217">
        <f>ROUND(I1379*H1379,2)</f>
        <v>0</v>
      </c>
      <c r="BL1379" s="13" t="s">
        <v>136</v>
      </c>
      <c r="BM1379" s="216" t="s">
        <v>2879</v>
      </c>
    </row>
    <row r="1380" s="2" customFormat="1">
      <c r="A1380" s="34"/>
      <c r="B1380" s="35"/>
      <c r="C1380" s="36"/>
      <c r="D1380" s="218" t="s">
        <v>137</v>
      </c>
      <c r="E1380" s="36"/>
      <c r="F1380" s="219" t="s">
        <v>2880</v>
      </c>
      <c r="G1380" s="36"/>
      <c r="H1380" s="36"/>
      <c r="I1380" s="220"/>
      <c r="J1380" s="36"/>
      <c r="K1380" s="36"/>
      <c r="L1380" s="40"/>
      <c r="M1380" s="221"/>
      <c r="N1380" s="222"/>
      <c r="O1380" s="87"/>
      <c r="P1380" s="87"/>
      <c r="Q1380" s="87"/>
      <c r="R1380" s="87"/>
      <c r="S1380" s="87"/>
      <c r="T1380" s="88"/>
      <c r="U1380" s="34"/>
      <c r="V1380" s="34"/>
      <c r="W1380" s="34"/>
      <c r="X1380" s="34"/>
      <c r="Y1380" s="34"/>
      <c r="Z1380" s="34"/>
      <c r="AA1380" s="34"/>
      <c r="AB1380" s="34"/>
      <c r="AC1380" s="34"/>
      <c r="AD1380" s="34"/>
      <c r="AE1380" s="34"/>
      <c r="AT1380" s="13" t="s">
        <v>137</v>
      </c>
      <c r="AU1380" s="13" t="s">
        <v>85</v>
      </c>
    </row>
    <row r="1381" s="2" customFormat="1" ht="16.5" customHeight="1">
      <c r="A1381" s="34"/>
      <c r="B1381" s="35"/>
      <c r="C1381" s="203" t="s">
        <v>2881</v>
      </c>
      <c r="D1381" s="203" t="s">
        <v>131</v>
      </c>
      <c r="E1381" s="204" t="s">
        <v>2882</v>
      </c>
      <c r="F1381" s="205" t="s">
        <v>2883</v>
      </c>
      <c r="G1381" s="206" t="s">
        <v>134</v>
      </c>
      <c r="H1381" s="207">
        <v>2</v>
      </c>
      <c r="I1381" s="208"/>
      <c r="J1381" s="209">
        <f>ROUND(I1381*H1381,2)</f>
        <v>0</v>
      </c>
      <c r="K1381" s="210"/>
      <c r="L1381" s="211"/>
      <c r="M1381" s="212" t="s">
        <v>1</v>
      </c>
      <c r="N1381" s="213" t="s">
        <v>42</v>
      </c>
      <c r="O1381" s="87"/>
      <c r="P1381" s="214">
        <f>O1381*H1381</f>
        <v>0</v>
      </c>
      <c r="Q1381" s="214">
        <v>0</v>
      </c>
      <c r="R1381" s="214">
        <f>Q1381*H1381</f>
        <v>0</v>
      </c>
      <c r="S1381" s="214">
        <v>0</v>
      </c>
      <c r="T1381" s="215">
        <f>S1381*H1381</f>
        <v>0</v>
      </c>
      <c r="U1381" s="34"/>
      <c r="V1381" s="34"/>
      <c r="W1381" s="34"/>
      <c r="X1381" s="34"/>
      <c r="Y1381" s="34"/>
      <c r="Z1381" s="34"/>
      <c r="AA1381" s="34"/>
      <c r="AB1381" s="34"/>
      <c r="AC1381" s="34"/>
      <c r="AD1381" s="34"/>
      <c r="AE1381" s="34"/>
      <c r="AR1381" s="216" t="s">
        <v>135</v>
      </c>
      <c r="AT1381" s="216" t="s">
        <v>131</v>
      </c>
      <c r="AU1381" s="216" t="s">
        <v>85</v>
      </c>
      <c r="AY1381" s="13" t="s">
        <v>130</v>
      </c>
      <c r="BE1381" s="217">
        <f>IF(N1381="základní",J1381,0)</f>
        <v>0</v>
      </c>
      <c r="BF1381" s="217">
        <f>IF(N1381="snížená",J1381,0)</f>
        <v>0</v>
      </c>
      <c r="BG1381" s="217">
        <f>IF(N1381="zákl. přenesená",J1381,0)</f>
        <v>0</v>
      </c>
      <c r="BH1381" s="217">
        <f>IF(N1381="sníž. přenesená",J1381,0)</f>
        <v>0</v>
      </c>
      <c r="BI1381" s="217">
        <f>IF(N1381="nulová",J1381,0)</f>
        <v>0</v>
      </c>
      <c r="BJ1381" s="13" t="s">
        <v>85</v>
      </c>
      <c r="BK1381" s="217">
        <f>ROUND(I1381*H1381,2)</f>
        <v>0</v>
      </c>
      <c r="BL1381" s="13" t="s">
        <v>136</v>
      </c>
      <c r="BM1381" s="216" t="s">
        <v>2884</v>
      </c>
    </row>
    <row r="1382" s="2" customFormat="1">
      <c r="A1382" s="34"/>
      <c r="B1382" s="35"/>
      <c r="C1382" s="36"/>
      <c r="D1382" s="218" t="s">
        <v>137</v>
      </c>
      <c r="E1382" s="36"/>
      <c r="F1382" s="219" t="s">
        <v>2885</v>
      </c>
      <c r="G1382" s="36"/>
      <c r="H1382" s="36"/>
      <c r="I1382" s="220"/>
      <c r="J1382" s="36"/>
      <c r="K1382" s="36"/>
      <c r="L1382" s="40"/>
      <c r="M1382" s="221"/>
      <c r="N1382" s="222"/>
      <c r="O1382" s="87"/>
      <c r="P1382" s="87"/>
      <c r="Q1382" s="87"/>
      <c r="R1382" s="87"/>
      <c r="S1382" s="87"/>
      <c r="T1382" s="88"/>
      <c r="U1382" s="34"/>
      <c r="V1382" s="34"/>
      <c r="W1382" s="34"/>
      <c r="X1382" s="34"/>
      <c r="Y1382" s="34"/>
      <c r="Z1382" s="34"/>
      <c r="AA1382" s="34"/>
      <c r="AB1382" s="34"/>
      <c r="AC1382" s="34"/>
      <c r="AD1382" s="34"/>
      <c r="AE1382" s="34"/>
      <c r="AT1382" s="13" t="s">
        <v>137</v>
      </c>
      <c r="AU1382" s="13" t="s">
        <v>85</v>
      </c>
    </row>
    <row r="1383" s="2" customFormat="1" ht="16.5" customHeight="1">
      <c r="A1383" s="34"/>
      <c r="B1383" s="35"/>
      <c r="C1383" s="203" t="s">
        <v>1468</v>
      </c>
      <c r="D1383" s="203" t="s">
        <v>131</v>
      </c>
      <c r="E1383" s="204" t="s">
        <v>2886</v>
      </c>
      <c r="F1383" s="205" t="s">
        <v>2887</v>
      </c>
      <c r="G1383" s="206" t="s">
        <v>134</v>
      </c>
      <c r="H1383" s="207">
        <v>0.10000000000000001</v>
      </c>
      <c r="I1383" s="208"/>
      <c r="J1383" s="209">
        <f>ROUND(I1383*H1383,2)</f>
        <v>0</v>
      </c>
      <c r="K1383" s="210"/>
      <c r="L1383" s="211"/>
      <c r="M1383" s="212" t="s">
        <v>1</v>
      </c>
      <c r="N1383" s="213" t="s">
        <v>42</v>
      </c>
      <c r="O1383" s="87"/>
      <c r="P1383" s="214">
        <f>O1383*H1383</f>
        <v>0</v>
      </c>
      <c r="Q1383" s="214">
        <v>0</v>
      </c>
      <c r="R1383" s="214">
        <f>Q1383*H1383</f>
        <v>0</v>
      </c>
      <c r="S1383" s="214">
        <v>0</v>
      </c>
      <c r="T1383" s="215">
        <f>S1383*H1383</f>
        <v>0</v>
      </c>
      <c r="U1383" s="34"/>
      <c r="V1383" s="34"/>
      <c r="W1383" s="34"/>
      <c r="X1383" s="34"/>
      <c r="Y1383" s="34"/>
      <c r="Z1383" s="34"/>
      <c r="AA1383" s="34"/>
      <c r="AB1383" s="34"/>
      <c r="AC1383" s="34"/>
      <c r="AD1383" s="34"/>
      <c r="AE1383" s="34"/>
      <c r="AR1383" s="216" t="s">
        <v>135</v>
      </c>
      <c r="AT1383" s="216" t="s">
        <v>131</v>
      </c>
      <c r="AU1383" s="216" t="s">
        <v>85</v>
      </c>
      <c r="AY1383" s="13" t="s">
        <v>130</v>
      </c>
      <c r="BE1383" s="217">
        <f>IF(N1383="základní",J1383,0)</f>
        <v>0</v>
      </c>
      <c r="BF1383" s="217">
        <f>IF(N1383="snížená",J1383,0)</f>
        <v>0</v>
      </c>
      <c r="BG1383" s="217">
        <f>IF(N1383="zákl. přenesená",J1383,0)</f>
        <v>0</v>
      </c>
      <c r="BH1383" s="217">
        <f>IF(N1383="sníž. přenesená",J1383,0)</f>
        <v>0</v>
      </c>
      <c r="BI1383" s="217">
        <f>IF(N1383="nulová",J1383,0)</f>
        <v>0</v>
      </c>
      <c r="BJ1383" s="13" t="s">
        <v>85</v>
      </c>
      <c r="BK1383" s="217">
        <f>ROUND(I1383*H1383,2)</f>
        <v>0</v>
      </c>
      <c r="BL1383" s="13" t="s">
        <v>136</v>
      </c>
      <c r="BM1383" s="216" t="s">
        <v>2888</v>
      </c>
    </row>
    <row r="1384" s="2" customFormat="1">
      <c r="A1384" s="34"/>
      <c r="B1384" s="35"/>
      <c r="C1384" s="36"/>
      <c r="D1384" s="218" t="s">
        <v>137</v>
      </c>
      <c r="E1384" s="36"/>
      <c r="F1384" s="219" t="s">
        <v>2889</v>
      </c>
      <c r="G1384" s="36"/>
      <c r="H1384" s="36"/>
      <c r="I1384" s="220"/>
      <c r="J1384" s="36"/>
      <c r="K1384" s="36"/>
      <c r="L1384" s="40"/>
      <c r="M1384" s="221"/>
      <c r="N1384" s="222"/>
      <c r="O1384" s="87"/>
      <c r="P1384" s="87"/>
      <c r="Q1384" s="87"/>
      <c r="R1384" s="87"/>
      <c r="S1384" s="87"/>
      <c r="T1384" s="88"/>
      <c r="U1384" s="34"/>
      <c r="V1384" s="34"/>
      <c r="W1384" s="34"/>
      <c r="X1384" s="34"/>
      <c r="Y1384" s="34"/>
      <c r="Z1384" s="34"/>
      <c r="AA1384" s="34"/>
      <c r="AB1384" s="34"/>
      <c r="AC1384" s="34"/>
      <c r="AD1384" s="34"/>
      <c r="AE1384" s="34"/>
      <c r="AT1384" s="13" t="s">
        <v>137</v>
      </c>
      <c r="AU1384" s="13" t="s">
        <v>85</v>
      </c>
    </row>
    <row r="1385" s="2" customFormat="1" ht="16.5" customHeight="1">
      <c r="A1385" s="34"/>
      <c r="B1385" s="35"/>
      <c r="C1385" s="203" t="s">
        <v>2890</v>
      </c>
      <c r="D1385" s="203" t="s">
        <v>131</v>
      </c>
      <c r="E1385" s="204" t="s">
        <v>2891</v>
      </c>
      <c r="F1385" s="205" t="s">
        <v>2887</v>
      </c>
      <c r="G1385" s="206" t="s">
        <v>134</v>
      </c>
      <c r="H1385" s="207">
        <v>0.10000000000000001</v>
      </c>
      <c r="I1385" s="208"/>
      <c r="J1385" s="209">
        <f>ROUND(I1385*H1385,2)</f>
        <v>0</v>
      </c>
      <c r="K1385" s="210"/>
      <c r="L1385" s="211"/>
      <c r="M1385" s="212" t="s">
        <v>1</v>
      </c>
      <c r="N1385" s="213" t="s">
        <v>42</v>
      </c>
      <c r="O1385" s="87"/>
      <c r="P1385" s="214">
        <f>O1385*H1385</f>
        <v>0</v>
      </c>
      <c r="Q1385" s="214">
        <v>0</v>
      </c>
      <c r="R1385" s="214">
        <f>Q1385*H1385</f>
        <v>0</v>
      </c>
      <c r="S1385" s="214">
        <v>0</v>
      </c>
      <c r="T1385" s="215">
        <f>S1385*H1385</f>
        <v>0</v>
      </c>
      <c r="U1385" s="34"/>
      <c r="V1385" s="34"/>
      <c r="W1385" s="34"/>
      <c r="X1385" s="34"/>
      <c r="Y1385" s="34"/>
      <c r="Z1385" s="34"/>
      <c r="AA1385" s="34"/>
      <c r="AB1385" s="34"/>
      <c r="AC1385" s="34"/>
      <c r="AD1385" s="34"/>
      <c r="AE1385" s="34"/>
      <c r="AR1385" s="216" t="s">
        <v>135</v>
      </c>
      <c r="AT1385" s="216" t="s">
        <v>131</v>
      </c>
      <c r="AU1385" s="216" t="s">
        <v>85</v>
      </c>
      <c r="AY1385" s="13" t="s">
        <v>130</v>
      </c>
      <c r="BE1385" s="217">
        <f>IF(N1385="základní",J1385,0)</f>
        <v>0</v>
      </c>
      <c r="BF1385" s="217">
        <f>IF(N1385="snížená",J1385,0)</f>
        <v>0</v>
      </c>
      <c r="BG1385" s="217">
        <f>IF(N1385="zákl. přenesená",J1385,0)</f>
        <v>0</v>
      </c>
      <c r="BH1385" s="217">
        <f>IF(N1385="sníž. přenesená",J1385,0)</f>
        <v>0</v>
      </c>
      <c r="BI1385" s="217">
        <f>IF(N1385="nulová",J1385,0)</f>
        <v>0</v>
      </c>
      <c r="BJ1385" s="13" t="s">
        <v>85</v>
      </c>
      <c r="BK1385" s="217">
        <f>ROUND(I1385*H1385,2)</f>
        <v>0</v>
      </c>
      <c r="BL1385" s="13" t="s">
        <v>136</v>
      </c>
      <c r="BM1385" s="216" t="s">
        <v>2892</v>
      </c>
    </row>
    <row r="1386" s="2" customFormat="1">
      <c r="A1386" s="34"/>
      <c r="B1386" s="35"/>
      <c r="C1386" s="36"/>
      <c r="D1386" s="218" t="s">
        <v>137</v>
      </c>
      <c r="E1386" s="36"/>
      <c r="F1386" s="219" t="s">
        <v>2893</v>
      </c>
      <c r="G1386" s="36"/>
      <c r="H1386" s="36"/>
      <c r="I1386" s="220"/>
      <c r="J1386" s="36"/>
      <c r="K1386" s="36"/>
      <c r="L1386" s="40"/>
      <c r="M1386" s="221"/>
      <c r="N1386" s="222"/>
      <c r="O1386" s="87"/>
      <c r="P1386" s="87"/>
      <c r="Q1386" s="87"/>
      <c r="R1386" s="87"/>
      <c r="S1386" s="87"/>
      <c r="T1386" s="88"/>
      <c r="U1386" s="34"/>
      <c r="V1386" s="34"/>
      <c r="W1386" s="34"/>
      <c r="X1386" s="34"/>
      <c r="Y1386" s="34"/>
      <c r="Z1386" s="34"/>
      <c r="AA1386" s="34"/>
      <c r="AB1386" s="34"/>
      <c r="AC1386" s="34"/>
      <c r="AD1386" s="34"/>
      <c r="AE1386" s="34"/>
      <c r="AT1386" s="13" t="s">
        <v>137</v>
      </c>
      <c r="AU1386" s="13" t="s">
        <v>85</v>
      </c>
    </row>
    <row r="1387" s="2" customFormat="1" ht="16.5" customHeight="1">
      <c r="A1387" s="34"/>
      <c r="B1387" s="35"/>
      <c r="C1387" s="203" t="s">
        <v>1472</v>
      </c>
      <c r="D1387" s="203" t="s">
        <v>131</v>
      </c>
      <c r="E1387" s="204" t="s">
        <v>2894</v>
      </c>
      <c r="F1387" s="205" t="s">
        <v>2895</v>
      </c>
      <c r="G1387" s="206" t="s">
        <v>134</v>
      </c>
      <c r="H1387" s="207">
        <v>0.10000000000000001</v>
      </c>
      <c r="I1387" s="208"/>
      <c r="J1387" s="209">
        <f>ROUND(I1387*H1387,2)</f>
        <v>0</v>
      </c>
      <c r="K1387" s="210"/>
      <c r="L1387" s="211"/>
      <c r="M1387" s="212" t="s">
        <v>1</v>
      </c>
      <c r="N1387" s="213" t="s">
        <v>42</v>
      </c>
      <c r="O1387" s="87"/>
      <c r="P1387" s="214">
        <f>O1387*H1387</f>
        <v>0</v>
      </c>
      <c r="Q1387" s="214">
        <v>0</v>
      </c>
      <c r="R1387" s="214">
        <f>Q1387*H1387</f>
        <v>0</v>
      </c>
      <c r="S1387" s="214">
        <v>0</v>
      </c>
      <c r="T1387" s="215">
        <f>S1387*H1387</f>
        <v>0</v>
      </c>
      <c r="U1387" s="34"/>
      <c r="V1387" s="34"/>
      <c r="W1387" s="34"/>
      <c r="X1387" s="34"/>
      <c r="Y1387" s="34"/>
      <c r="Z1387" s="34"/>
      <c r="AA1387" s="34"/>
      <c r="AB1387" s="34"/>
      <c r="AC1387" s="34"/>
      <c r="AD1387" s="34"/>
      <c r="AE1387" s="34"/>
      <c r="AR1387" s="216" t="s">
        <v>135</v>
      </c>
      <c r="AT1387" s="216" t="s">
        <v>131</v>
      </c>
      <c r="AU1387" s="216" t="s">
        <v>85</v>
      </c>
      <c r="AY1387" s="13" t="s">
        <v>130</v>
      </c>
      <c r="BE1387" s="217">
        <f>IF(N1387="základní",J1387,0)</f>
        <v>0</v>
      </c>
      <c r="BF1387" s="217">
        <f>IF(N1387="snížená",J1387,0)</f>
        <v>0</v>
      </c>
      <c r="BG1387" s="217">
        <f>IF(N1387="zákl. přenesená",J1387,0)</f>
        <v>0</v>
      </c>
      <c r="BH1387" s="217">
        <f>IF(N1387="sníž. přenesená",J1387,0)</f>
        <v>0</v>
      </c>
      <c r="BI1387" s="217">
        <f>IF(N1387="nulová",J1387,0)</f>
        <v>0</v>
      </c>
      <c r="BJ1387" s="13" t="s">
        <v>85</v>
      </c>
      <c r="BK1387" s="217">
        <f>ROUND(I1387*H1387,2)</f>
        <v>0</v>
      </c>
      <c r="BL1387" s="13" t="s">
        <v>136</v>
      </c>
      <c r="BM1387" s="216" t="s">
        <v>2896</v>
      </c>
    </row>
    <row r="1388" s="2" customFormat="1">
      <c r="A1388" s="34"/>
      <c r="B1388" s="35"/>
      <c r="C1388" s="36"/>
      <c r="D1388" s="218" t="s">
        <v>137</v>
      </c>
      <c r="E1388" s="36"/>
      <c r="F1388" s="219" t="s">
        <v>2897</v>
      </c>
      <c r="G1388" s="36"/>
      <c r="H1388" s="36"/>
      <c r="I1388" s="220"/>
      <c r="J1388" s="36"/>
      <c r="K1388" s="36"/>
      <c r="L1388" s="40"/>
      <c r="M1388" s="221"/>
      <c r="N1388" s="222"/>
      <c r="O1388" s="87"/>
      <c r="P1388" s="87"/>
      <c r="Q1388" s="87"/>
      <c r="R1388" s="87"/>
      <c r="S1388" s="87"/>
      <c r="T1388" s="88"/>
      <c r="U1388" s="34"/>
      <c r="V1388" s="34"/>
      <c r="W1388" s="34"/>
      <c r="X1388" s="34"/>
      <c r="Y1388" s="34"/>
      <c r="Z1388" s="34"/>
      <c r="AA1388" s="34"/>
      <c r="AB1388" s="34"/>
      <c r="AC1388" s="34"/>
      <c r="AD1388" s="34"/>
      <c r="AE1388" s="34"/>
      <c r="AT1388" s="13" t="s">
        <v>137</v>
      </c>
      <c r="AU1388" s="13" t="s">
        <v>85</v>
      </c>
    </row>
    <row r="1389" s="2" customFormat="1" ht="24.15" customHeight="1">
      <c r="A1389" s="34"/>
      <c r="B1389" s="35"/>
      <c r="C1389" s="203" t="s">
        <v>2898</v>
      </c>
      <c r="D1389" s="203" t="s">
        <v>131</v>
      </c>
      <c r="E1389" s="204" t="s">
        <v>2899</v>
      </c>
      <c r="F1389" s="205" t="s">
        <v>2900</v>
      </c>
      <c r="G1389" s="206" t="s">
        <v>134</v>
      </c>
      <c r="H1389" s="207">
        <v>0.10000000000000001</v>
      </c>
      <c r="I1389" s="208"/>
      <c r="J1389" s="209">
        <f>ROUND(I1389*H1389,2)</f>
        <v>0</v>
      </c>
      <c r="K1389" s="210"/>
      <c r="L1389" s="211"/>
      <c r="M1389" s="212" t="s">
        <v>1</v>
      </c>
      <c r="N1389" s="213" t="s">
        <v>42</v>
      </c>
      <c r="O1389" s="87"/>
      <c r="P1389" s="214">
        <f>O1389*H1389</f>
        <v>0</v>
      </c>
      <c r="Q1389" s="214">
        <v>0</v>
      </c>
      <c r="R1389" s="214">
        <f>Q1389*H1389</f>
        <v>0</v>
      </c>
      <c r="S1389" s="214">
        <v>0</v>
      </c>
      <c r="T1389" s="215">
        <f>S1389*H1389</f>
        <v>0</v>
      </c>
      <c r="U1389" s="34"/>
      <c r="V1389" s="34"/>
      <c r="W1389" s="34"/>
      <c r="X1389" s="34"/>
      <c r="Y1389" s="34"/>
      <c r="Z1389" s="34"/>
      <c r="AA1389" s="34"/>
      <c r="AB1389" s="34"/>
      <c r="AC1389" s="34"/>
      <c r="AD1389" s="34"/>
      <c r="AE1389" s="34"/>
      <c r="AR1389" s="216" t="s">
        <v>135</v>
      </c>
      <c r="AT1389" s="216" t="s">
        <v>131</v>
      </c>
      <c r="AU1389" s="216" t="s">
        <v>85</v>
      </c>
      <c r="AY1389" s="13" t="s">
        <v>130</v>
      </c>
      <c r="BE1389" s="217">
        <f>IF(N1389="základní",J1389,0)</f>
        <v>0</v>
      </c>
      <c r="BF1389" s="217">
        <f>IF(N1389="snížená",J1389,0)</f>
        <v>0</v>
      </c>
      <c r="BG1389" s="217">
        <f>IF(N1389="zákl. přenesená",J1389,0)</f>
        <v>0</v>
      </c>
      <c r="BH1389" s="217">
        <f>IF(N1389="sníž. přenesená",J1389,0)</f>
        <v>0</v>
      </c>
      <c r="BI1389" s="217">
        <f>IF(N1389="nulová",J1389,0)</f>
        <v>0</v>
      </c>
      <c r="BJ1389" s="13" t="s">
        <v>85</v>
      </c>
      <c r="BK1389" s="217">
        <f>ROUND(I1389*H1389,2)</f>
        <v>0</v>
      </c>
      <c r="BL1389" s="13" t="s">
        <v>136</v>
      </c>
      <c r="BM1389" s="216" t="s">
        <v>2901</v>
      </c>
    </row>
    <row r="1390" s="2" customFormat="1">
      <c r="A1390" s="34"/>
      <c r="B1390" s="35"/>
      <c r="C1390" s="36"/>
      <c r="D1390" s="218" t="s">
        <v>137</v>
      </c>
      <c r="E1390" s="36"/>
      <c r="F1390" s="219" t="s">
        <v>2902</v>
      </c>
      <c r="G1390" s="36"/>
      <c r="H1390" s="36"/>
      <c r="I1390" s="220"/>
      <c r="J1390" s="36"/>
      <c r="K1390" s="36"/>
      <c r="L1390" s="40"/>
      <c r="M1390" s="221"/>
      <c r="N1390" s="222"/>
      <c r="O1390" s="87"/>
      <c r="P1390" s="87"/>
      <c r="Q1390" s="87"/>
      <c r="R1390" s="87"/>
      <c r="S1390" s="87"/>
      <c r="T1390" s="88"/>
      <c r="U1390" s="34"/>
      <c r="V1390" s="34"/>
      <c r="W1390" s="34"/>
      <c r="X1390" s="34"/>
      <c r="Y1390" s="34"/>
      <c r="Z1390" s="34"/>
      <c r="AA1390" s="34"/>
      <c r="AB1390" s="34"/>
      <c r="AC1390" s="34"/>
      <c r="AD1390" s="34"/>
      <c r="AE1390" s="34"/>
      <c r="AT1390" s="13" t="s">
        <v>137</v>
      </c>
      <c r="AU1390" s="13" t="s">
        <v>85</v>
      </c>
    </row>
    <row r="1391" s="2" customFormat="1" ht="16.5" customHeight="1">
      <c r="A1391" s="34"/>
      <c r="B1391" s="35"/>
      <c r="C1391" s="203" t="s">
        <v>1477</v>
      </c>
      <c r="D1391" s="203" t="s">
        <v>131</v>
      </c>
      <c r="E1391" s="204" t="s">
        <v>2903</v>
      </c>
      <c r="F1391" s="205" t="s">
        <v>2904</v>
      </c>
      <c r="G1391" s="206" t="s">
        <v>134</v>
      </c>
      <c r="H1391" s="207">
        <v>0.10000000000000001</v>
      </c>
      <c r="I1391" s="208"/>
      <c r="J1391" s="209">
        <f>ROUND(I1391*H1391,2)</f>
        <v>0</v>
      </c>
      <c r="K1391" s="210"/>
      <c r="L1391" s="211"/>
      <c r="M1391" s="212" t="s">
        <v>1</v>
      </c>
      <c r="N1391" s="213" t="s">
        <v>42</v>
      </c>
      <c r="O1391" s="87"/>
      <c r="P1391" s="214">
        <f>O1391*H1391</f>
        <v>0</v>
      </c>
      <c r="Q1391" s="214">
        <v>0</v>
      </c>
      <c r="R1391" s="214">
        <f>Q1391*H1391</f>
        <v>0</v>
      </c>
      <c r="S1391" s="214">
        <v>0</v>
      </c>
      <c r="T1391" s="215">
        <f>S1391*H1391</f>
        <v>0</v>
      </c>
      <c r="U1391" s="34"/>
      <c r="V1391" s="34"/>
      <c r="W1391" s="34"/>
      <c r="X1391" s="34"/>
      <c r="Y1391" s="34"/>
      <c r="Z1391" s="34"/>
      <c r="AA1391" s="34"/>
      <c r="AB1391" s="34"/>
      <c r="AC1391" s="34"/>
      <c r="AD1391" s="34"/>
      <c r="AE1391" s="34"/>
      <c r="AR1391" s="216" t="s">
        <v>135</v>
      </c>
      <c r="AT1391" s="216" t="s">
        <v>131</v>
      </c>
      <c r="AU1391" s="216" t="s">
        <v>85</v>
      </c>
      <c r="AY1391" s="13" t="s">
        <v>130</v>
      </c>
      <c r="BE1391" s="217">
        <f>IF(N1391="základní",J1391,0)</f>
        <v>0</v>
      </c>
      <c r="BF1391" s="217">
        <f>IF(N1391="snížená",J1391,0)</f>
        <v>0</v>
      </c>
      <c r="BG1391" s="217">
        <f>IF(N1391="zákl. přenesená",J1391,0)</f>
        <v>0</v>
      </c>
      <c r="BH1391" s="217">
        <f>IF(N1391="sníž. přenesená",J1391,0)</f>
        <v>0</v>
      </c>
      <c r="BI1391" s="217">
        <f>IF(N1391="nulová",J1391,0)</f>
        <v>0</v>
      </c>
      <c r="BJ1391" s="13" t="s">
        <v>85</v>
      </c>
      <c r="BK1391" s="217">
        <f>ROUND(I1391*H1391,2)</f>
        <v>0</v>
      </c>
      <c r="BL1391" s="13" t="s">
        <v>136</v>
      </c>
      <c r="BM1391" s="216" t="s">
        <v>2905</v>
      </c>
    </row>
    <row r="1392" s="2" customFormat="1">
      <c r="A1392" s="34"/>
      <c r="B1392" s="35"/>
      <c r="C1392" s="36"/>
      <c r="D1392" s="218" t="s">
        <v>137</v>
      </c>
      <c r="E1392" s="36"/>
      <c r="F1392" s="219" t="s">
        <v>2906</v>
      </c>
      <c r="G1392" s="36"/>
      <c r="H1392" s="36"/>
      <c r="I1392" s="220"/>
      <c r="J1392" s="36"/>
      <c r="K1392" s="36"/>
      <c r="L1392" s="40"/>
      <c r="M1392" s="221"/>
      <c r="N1392" s="222"/>
      <c r="O1392" s="87"/>
      <c r="P1392" s="87"/>
      <c r="Q1392" s="87"/>
      <c r="R1392" s="87"/>
      <c r="S1392" s="87"/>
      <c r="T1392" s="88"/>
      <c r="U1392" s="34"/>
      <c r="V1392" s="34"/>
      <c r="W1392" s="34"/>
      <c r="X1392" s="34"/>
      <c r="Y1392" s="34"/>
      <c r="Z1392" s="34"/>
      <c r="AA1392" s="34"/>
      <c r="AB1392" s="34"/>
      <c r="AC1392" s="34"/>
      <c r="AD1392" s="34"/>
      <c r="AE1392" s="34"/>
      <c r="AT1392" s="13" t="s">
        <v>137</v>
      </c>
      <c r="AU1392" s="13" t="s">
        <v>85</v>
      </c>
    </row>
    <row r="1393" s="2" customFormat="1" ht="16.5" customHeight="1">
      <c r="A1393" s="34"/>
      <c r="B1393" s="35"/>
      <c r="C1393" s="203" t="s">
        <v>2907</v>
      </c>
      <c r="D1393" s="203" t="s">
        <v>131</v>
      </c>
      <c r="E1393" s="204" t="s">
        <v>2908</v>
      </c>
      <c r="F1393" s="205" t="s">
        <v>2904</v>
      </c>
      <c r="G1393" s="206" t="s">
        <v>134</v>
      </c>
      <c r="H1393" s="207">
        <v>0.10000000000000001</v>
      </c>
      <c r="I1393" s="208"/>
      <c r="J1393" s="209">
        <f>ROUND(I1393*H1393,2)</f>
        <v>0</v>
      </c>
      <c r="K1393" s="210"/>
      <c r="L1393" s="211"/>
      <c r="M1393" s="212" t="s">
        <v>1</v>
      </c>
      <c r="N1393" s="213" t="s">
        <v>42</v>
      </c>
      <c r="O1393" s="87"/>
      <c r="P1393" s="214">
        <f>O1393*H1393</f>
        <v>0</v>
      </c>
      <c r="Q1393" s="214">
        <v>0</v>
      </c>
      <c r="R1393" s="214">
        <f>Q1393*H1393</f>
        <v>0</v>
      </c>
      <c r="S1393" s="214">
        <v>0</v>
      </c>
      <c r="T1393" s="215">
        <f>S1393*H1393</f>
        <v>0</v>
      </c>
      <c r="U1393" s="34"/>
      <c r="V1393" s="34"/>
      <c r="W1393" s="34"/>
      <c r="X1393" s="34"/>
      <c r="Y1393" s="34"/>
      <c r="Z1393" s="34"/>
      <c r="AA1393" s="34"/>
      <c r="AB1393" s="34"/>
      <c r="AC1393" s="34"/>
      <c r="AD1393" s="34"/>
      <c r="AE1393" s="34"/>
      <c r="AR1393" s="216" t="s">
        <v>135</v>
      </c>
      <c r="AT1393" s="216" t="s">
        <v>131</v>
      </c>
      <c r="AU1393" s="216" t="s">
        <v>85</v>
      </c>
      <c r="AY1393" s="13" t="s">
        <v>130</v>
      </c>
      <c r="BE1393" s="217">
        <f>IF(N1393="základní",J1393,0)</f>
        <v>0</v>
      </c>
      <c r="BF1393" s="217">
        <f>IF(N1393="snížená",J1393,0)</f>
        <v>0</v>
      </c>
      <c r="BG1393" s="217">
        <f>IF(N1393="zákl. přenesená",J1393,0)</f>
        <v>0</v>
      </c>
      <c r="BH1393" s="217">
        <f>IF(N1393="sníž. přenesená",J1393,0)</f>
        <v>0</v>
      </c>
      <c r="BI1393" s="217">
        <f>IF(N1393="nulová",J1393,0)</f>
        <v>0</v>
      </c>
      <c r="BJ1393" s="13" t="s">
        <v>85</v>
      </c>
      <c r="BK1393" s="217">
        <f>ROUND(I1393*H1393,2)</f>
        <v>0</v>
      </c>
      <c r="BL1393" s="13" t="s">
        <v>136</v>
      </c>
      <c r="BM1393" s="216" t="s">
        <v>2909</v>
      </c>
    </row>
    <row r="1394" s="2" customFormat="1">
      <c r="A1394" s="34"/>
      <c r="B1394" s="35"/>
      <c r="C1394" s="36"/>
      <c r="D1394" s="218" t="s">
        <v>137</v>
      </c>
      <c r="E1394" s="36"/>
      <c r="F1394" s="219" t="s">
        <v>2910</v>
      </c>
      <c r="G1394" s="36"/>
      <c r="H1394" s="36"/>
      <c r="I1394" s="220"/>
      <c r="J1394" s="36"/>
      <c r="K1394" s="36"/>
      <c r="L1394" s="40"/>
      <c r="M1394" s="221"/>
      <c r="N1394" s="222"/>
      <c r="O1394" s="87"/>
      <c r="P1394" s="87"/>
      <c r="Q1394" s="87"/>
      <c r="R1394" s="87"/>
      <c r="S1394" s="87"/>
      <c r="T1394" s="88"/>
      <c r="U1394" s="34"/>
      <c r="V1394" s="34"/>
      <c r="W1394" s="34"/>
      <c r="X1394" s="34"/>
      <c r="Y1394" s="34"/>
      <c r="Z1394" s="34"/>
      <c r="AA1394" s="34"/>
      <c r="AB1394" s="34"/>
      <c r="AC1394" s="34"/>
      <c r="AD1394" s="34"/>
      <c r="AE1394" s="34"/>
      <c r="AT1394" s="13" t="s">
        <v>137</v>
      </c>
      <c r="AU1394" s="13" t="s">
        <v>85</v>
      </c>
    </row>
    <row r="1395" s="11" customFormat="1" ht="25.92" customHeight="1">
      <c r="A1395" s="11"/>
      <c r="B1395" s="189"/>
      <c r="C1395" s="190"/>
      <c r="D1395" s="191" t="s">
        <v>76</v>
      </c>
      <c r="E1395" s="192" t="s">
        <v>2911</v>
      </c>
      <c r="F1395" s="192" t="s">
        <v>2912</v>
      </c>
      <c r="G1395" s="190"/>
      <c r="H1395" s="190"/>
      <c r="I1395" s="193"/>
      <c r="J1395" s="194">
        <f>BK1395</f>
        <v>0</v>
      </c>
      <c r="K1395" s="190"/>
      <c r="L1395" s="195"/>
      <c r="M1395" s="196"/>
      <c r="N1395" s="197"/>
      <c r="O1395" s="197"/>
      <c r="P1395" s="198">
        <f>SUM(P1396:P1405)</f>
        <v>0</v>
      </c>
      <c r="Q1395" s="197"/>
      <c r="R1395" s="198">
        <f>SUM(R1396:R1405)</f>
        <v>0</v>
      </c>
      <c r="S1395" s="197"/>
      <c r="T1395" s="199">
        <f>SUM(T1396:T1405)</f>
        <v>0</v>
      </c>
      <c r="U1395" s="11"/>
      <c r="V1395" s="11"/>
      <c r="W1395" s="11"/>
      <c r="X1395" s="11"/>
      <c r="Y1395" s="11"/>
      <c r="Z1395" s="11"/>
      <c r="AA1395" s="11"/>
      <c r="AB1395" s="11"/>
      <c r="AC1395" s="11"/>
      <c r="AD1395" s="11"/>
      <c r="AE1395" s="11"/>
      <c r="AR1395" s="200" t="s">
        <v>85</v>
      </c>
      <c r="AT1395" s="201" t="s">
        <v>76</v>
      </c>
      <c r="AU1395" s="201" t="s">
        <v>77</v>
      </c>
      <c r="AY1395" s="200" t="s">
        <v>130</v>
      </c>
      <c r="BK1395" s="202">
        <f>SUM(BK1396:BK1405)</f>
        <v>0</v>
      </c>
    </row>
    <row r="1396" s="2" customFormat="1" ht="21.75" customHeight="1">
      <c r="A1396" s="34"/>
      <c r="B1396" s="35"/>
      <c r="C1396" s="203" t="s">
        <v>1481</v>
      </c>
      <c r="D1396" s="203" t="s">
        <v>131</v>
      </c>
      <c r="E1396" s="204" t="s">
        <v>2913</v>
      </c>
      <c r="F1396" s="205" t="s">
        <v>2914</v>
      </c>
      <c r="G1396" s="206" t="s">
        <v>134</v>
      </c>
      <c r="H1396" s="207">
        <v>2</v>
      </c>
      <c r="I1396" s="208"/>
      <c r="J1396" s="209">
        <f>ROUND(I1396*H1396,2)</f>
        <v>0</v>
      </c>
      <c r="K1396" s="210"/>
      <c r="L1396" s="211"/>
      <c r="M1396" s="212" t="s">
        <v>1</v>
      </c>
      <c r="N1396" s="213" t="s">
        <v>42</v>
      </c>
      <c r="O1396" s="87"/>
      <c r="P1396" s="214">
        <f>O1396*H1396</f>
        <v>0</v>
      </c>
      <c r="Q1396" s="214">
        <v>0</v>
      </c>
      <c r="R1396" s="214">
        <f>Q1396*H1396</f>
        <v>0</v>
      </c>
      <c r="S1396" s="214">
        <v>0</v>
      </c>
      <c r="T1396" s="215">
        <f>S1396*H1396</f>
        <v>0</v>
      </c>
      <c r="U1396" s="34"/>
      <c r="V1396" s="34"/>
      <c r="W1396" s="34"/>
      <c r="X1396" s="34"/>
      <c r="Y1396" s="34"/>
      <c r="Z1396" s="34"/>
      <c r="AA1396" s="34"/>
      <c r="AB1396" s="34"/>
      <c r="AC1396" s="34"/>
      <c r="AD1396" s="34"/>
      <c r="AE1396" s="34"/>
      <c r="AR1396" s="216" t="s">
        <v>135</v>
      </c>
      <c r="AT1396" s="216" t="s">
        <v>131</v>
      </c>
      <c r="AU1396" s="216" t="s">
        <v>85</v>
      </c>
      <c r="AY1396" s="13" t="s">
        <v>130</v>
      </c>
      <c r="BE1396" s="217">
        <f>IF(N1396="základní",J1396,0)</f>
        <v>0</v>
      </c>
      <c r="BF1396" s="217">
        <f>IF(N1396="snížená",J1396,0)</f>
        <v>0</v>
      </c>
      <c r="BG1396" s="217">
        <f>IF(N1396="zákl. přenesená",J1396,0)</f>
        <v>0</v>
      </c>
      <c r="BH1396" s="217">
        <f>IF(N1396="sníž. přenesená",J1396,0)</f>
        <v>0</v>
      </c>
      <c r="BI1396" s="217">
        <f>IF(N1396="nulová",J1396,0)</f>
        <v>0</v>
      </c>
      <c r="BJ1396" s="13" t="s">
        <v>85</v>
      </c>
      <c r="BK1396" s="217">
        <f>ROUND(I1396*H1396,2)</f>
        <v>0</v>
      </c>
      <c r="BL1396" s="13" t="s">
        <v>136</v>
      </c>
      <c r="BM1396" s="216" t="s">
        <v>2915</v>
      </c>
    </row>
    <row r="1397" s="2" customFormat="1">
      <c r="A1397" s="34"/>
      <c r="B1397" s="35"/>
      <c r="C1397" s="36"/>
      <c r="D1397" s="218" t="s">
        <v>137</v>
      </c>
      <c r="E1397" s="36"/>
      <c r="F1397" s="219" t="s">
        <v>2916</v>
      </c>
      <c r="G1397" s="36"/>
      <c r="H1397" s="36"/>
      <c r="I1397" s="220"/>
      <c r="J1397" s="36"/>
      <c r="K1397" s="36"/>
      <c r="L1397" s="40"/>
      <c r="M1397" s="221"/>
      <c r="N1397" s="222"/>
      <c r="O1397" s="87"/>
      <c r="P1397" s="87"/>
      <c r="Q1397" s="87"/>
      <c r="R1397" s="87"/>
      <c r="S1397" s="87"/>
      <c r="T1397" s="88"/>
      <c r="U1397" s="34"/>
      <c r="V1397" s="34"/>
      <c r="W1397" s="34"/>
      <c r="X1397" s="34"/>
      <c r="Y1397" s="34"/>
      <c r="Z1397" s="34"/>
      <c r="AA1397" s="34"/>
      <c r="AB1397" s="34"/>
      <c r="AC1397" s="34"/>
      <c r="AD1397" s="34"/>
      <c r="AE1397" s="34"/>
      <c r="AT1397" s="13" t="s">
        <v>137</v>
      </c>
      <c r="AU1397" s="13" t="s">
        <v>85</v>
      </c>
    </row>
    <row r="1398" s="2" customFormat="1" ht="16.5" customHeight="1">
      <c r="A1398" s="34"/>
      <c r="B1398" s="35"/>
      <c r="C1398" s="203" t="s">
        <v>2917</v>
      </c>
      <c r="D1398" s="203" t="s">
        <v>131</v>
      </c>
      <c r="E1398" s="204" t="s">
        <v>2918</v>
      </c>
      <c r="F1398" s="205" t="s">
        <v>2919</v>
      </c>
      <c r="G1398" s="206" t="s">
        <v>134</v>
      </c>
      <c r="H1398" s="207">
        <v>2</v>
      </c>
      <c r="I1398" s="208"/>
      <c r="J1398" s="209">
        <f>ROUND(I1398*H1398,2)</f>
        <v>0</v>
      </c>
      <c r="K1398" s="210"/>
      <c r="L1398" s="211"/>
      <c r="M1398" s="212" t="s">
        <v>1</v>
      </c>
      <c r="N1398" s="213" t="s">
        <v>42</v>
      </c>
      <c r="O1398" s="87"/>
      <c r="P1398" s="214">
        <f>O1398*H1398</f>
        <v>0</v>
      </c>
      <c r="Q1398" s="214">
        <v>0</v>
      </c>
      <c r="R1398" s="214">
        <f>Q1398*H1398</f>
        <v>0</v>
      </c>
      <c r="S1398" s="214">
        <v>0</v>
      </c>
      <c r="T1398" s="215">
        <f>S1398*H1398</f>
        <v>0</v>
      </c>
      <c r="U1398" s="34"/>
      <c r="V1398" s="34"/>
      <c r="W1398" s="34"/>
      <c r="X1398" s="34"/>
      <c r="Y1398" s="34"/>
      <c r="Z1398" s="34"/>
      <c r="AA1398" s="34"/>
      <c r="AB1398" s="34"/>
      <c r="AC1398" s="34"/>
      <c r="AD1398" s="34"/>
      <c r="AE1398" s="34"/>
      <c r="AR1398" s="216" t="s">
        <v>135</v>
      </c>
      <c r="AT1398" s="216" t="s">
        <v>131</v>
      </c>
      <c r="AU1398" s="216" t="s">
        <v>85</v>
      </c>
      <c r="AY1398" s="13" t="s">
        <v>130</v>
      </c>
      <c r="BE1398" s="217">
        <f>IF(N1398="základní",J1398,0)</f>
        <v>0</v>
      </c>
      <c r="BF1398" s="217">
        <f>IF(N1398="snížená",J1398,0)</f>
        <v>0</v>
      </c>
      <c r="BG1398" s="217">
        <f>IF(N1398="zákl. přenesená",J1398,0)</f>
        <v>0</v>
      </c>
      <c r="BH1398" s="217">
        <f>IF(N1398="sníž. přenesená",J1398,0)</f>
        <v>0</v>
      </c>
      <c r="BI1398" s="217">
        <f>IF(N1398="nulová",J1398,0)</f>
        <v>0</v>
      </c>
      <c r="BJ1398" s="13" t="s">
        <v>85</v>
      </c>
      <c r="BK1398" s="217">
        <f>ROUND(I1398*H1398,2)</f>
        <v>0</v>
      </c>
      <c r="BL1398" s="13" t="s">
        <v>136</v>
      </c>
      <c r="BM1398" s="216" t="s">
        <v>2920</v>
      </c>
    </row>
    <row r="1399" s="2" customFormat="1">
      <c r="A1399" s="34"/>
      <c r="B1399" s="35"/>
      <c r="C1399" s="36"/>
      <c r="D1399" s="218" t="s">
        <v>137</v>
      </c>
      <c r="E1399" s="36"/>
      <c r="F1399" s="219" t="s">
        <v>2921</v>
      </c>
      <c r="G1399" s="36"/>
      <c r="H1399" s="36"/>
      <c r="I1399" s="220"/>
      <c r="J1399" s="36"/>
      <c r="K1399" s="36"/>
      <c r="L1399" s="40"/>
      <c r="M1399" s="221"/>
      <c r="N1399" s="222"/>
      <c r="O1399" s="87"/>
      <c r="P1399" s="87"/>
      <c r="Q1399" s="87"/>
      <c r="R1399" s="87"/>
      <c r="S1399" s="87"/>
      <c r="T1399" s="88"/>
      <c r="U1399" s="34"/>
      <c r="V1399" s="34"/>
      <c r="W1399" s="34"/>
      <c r="X1399" s="34"/>
      <c r="Y1399" s="34"/>
      <c r="Z1399" s="34"/>
      <c r="AA1399" s="34"/>
      <c r="AB1399" s="34"/>
      <c r="AC1399" s="34"/>
      <c r="AD1399" s="34"/>
      <c r="AE1399" s="34"/>
      <c r="AT1399" s="13" t="s">
        <v>137</v>
      </c>
      <c r="AU1399" s="13" t="s">
        <v>85</v>
      </c>
    </row>
    <row r="1400" s="2" customFormat="1" ht="21.75" customHeight="1">
      <c r="A1400" s="34"/>
      <c r="B1400" s="35"/>
      <c r="C1400" s="203" t="s">
        <v>1486</v>
      </c>
      <c r="D1400" s="203" t="s">
        <v>131</v>
      </c>
      <c r="E1400" s="204" t="s">
        <v>2922</v>
      </c>
      <c r="F1400" s="205" t="s">
        <v>2923</v>
      </c>
      <c r="G1400" s="206" t="s">
        <v>134</v>
      </c>
      <c r="H1400" s="207">
        <v>0.10000000000000001</v>
      </c>
      <c r="I1400" s="208"/>
      <c r="J1400" s="209">
        <f>ROUND(I1400*H1400,2)</f>
        <v>0</v>
      </c>
      <c r="K1400" s="210"/>
      <c r="L1400" s="211"/>
      <c r="M1400" s="212" t="s">
        <v>1</v>
      </c>
      <c r="N1400" s="213" t="s">
        <v>42</v>
      </c>
      <c r="O1400" s="87"/>
      <c r="P1400" s="214">
        <f>O1400*H1400</f>
        <v>0</v>
      </c>
      <c r="Q1400" s="214">
        <v>0</v>
      </c>
      <c r="R1400" s="214">
        <f>Q1400*H1400</f>
        <v>0</v>
      </c>
      <c r="S1400" s="214">
        <v>0</v>
      </c>
      <c r="T1400" s="215">
        <f>S1400*H1400</f>
        <v>0</v>
      </c>
      <c r="U1400" s="34"/>
      <c r="V1400" s="34"/>
      <c r="W1400" s="34"/>
      <c r="X1400" s="34"/>
      <c r="Y1400" s="34"/>
      <c r="Z1400" s="34"/>
      <c r="AA1400" s="34"/>
      <c r="AB1400" s="34"/>
      <c r="AC1400" s="34"/>
      <c r="AD1400" s="34"/>
      <c r="AE1400" s="34"/>
      <c r="AR1400" s="216" t="s">
        <v>135</v>
      </c>
      <c r="AT1400" s="216" t="s">
        <v>131</v>
      </c>
      <c r="AU1400" s="216" t="s">
        <v>85</v>
      </c>
      <c r="AY1400" s="13" t="s">
        <v>130</v>
      </c>
      <c r="BE1400" s="217">
        <f>IF(N1400="základní",J1400,0)</f>
        <v>0</v>
      </c>
      <c r="BF1400" s="217">
        <f>IF(N1400="snížená",J1400,0)</f>
        <v>0</v>
      </c>
      <c r="BG1400" s="217">
        <f>IF(N1400="zákl. přenesená",J1400,0)</f>
        <v>0</v>
      </c>
      <c r="BH1400" s="217">
        <f>IF(N1400="sníž. přenesená",J1400,0)</f>
        <v>0</v>
      </c>
      <c r="BI1400" s="217">
        <f>IF(N1400="nulová",J1400,0)</f>
        <v>0</v>
      </c>
      <c r="BJ1400" s="13" t="s">
        <v>85</v>
      </c>
      <c r="BK1400" s="217">
        <f>ROUND(I1400*H1400,2)</f>
        <v>0</v>
      </c>
      <c r="BL1400" s="13" t="s">
        <v>136</v>
      </c>
      <c r="BM1400" s="216" t="s">
        <v>2924</v>
      </c>
    </row>
    <row r="1401" s="2" customFormat="1">
      <c r="A1401" s="34"/>
      <c r="B1401" s="35"/>
      <c r="C1401" s="36"/>
      <c r="D1401" s="218" t="s">
        <v>137</v>
      </c>
      <c r="E1401" s="36"/>
      <c r="F1401" s="219" t="s">
        <v>2925</v>
      </c>
      <c r="G1401" s="36"/>
      <c r="H1401" s="36"/>
      <c r="I1401" s="220"/>
      <c r="J1401" s="36"/>
      <c r="K1401" s="36"/>
      <c r="L1401" s="40"/>
      <c r="M1401" s="221"/>
      <c r="N1401" s="222"/>
      <c r="O1401" s="87"/>
      <c r="P1401" s="87"/>
      <c r="Q1401" s="87"/>
      <c r="R1401" s="87"/>
      <c r="S1401" s="87"/>
      <c r="T1401" s="88"/>
      <c r="U1401" s="34"/>
      <c r="V1401" s="34"/>
      <c r="W1401" s="34"/>
      <c r="X1401" s="34"/>
      <c r="Y1401" s="34"/>
      <c r="Z1401" s="34"/>
      <c r="AA1401" s="34"/>
      <c r="AB1401" s="34"/>
      <c r="AC1401" s="34"/>
      <c r="AD1401" s="34"/>
      <c r="AE1401" s="34"/>
      <c r="AT1401" s="13" t="s">
        <v>137</v>
      </c>
      <c r="AU1401" s="13" t="s">
        <v>85</v>
      </c>
    </row>
    <row r="1402" s="2" customFormat="1" ht="24.15" customHeight="1">
      <c r="A1402" s="34"/>
      <c r="B1402" s="35"/>
      <c r="C1402" s="203" t="s">
        <v>2926</v>
      </c>
      <c r="D1402" s="203" t="s">
        <v>131</v>
      </c>
      <c r="E1402" s="204" t="s">
        <v>2927</v>
      </c>
      <c r="F1402" s="205" t="s">
        <v>2928</v>
      </c>
      <c r="G1402" s="206" t="s">
        <v>134</v>
      </c>
      <c r="H1402" s="207">
        <v>0.10000000000000001</v>
      </c>
      <c r="I1402" s="208"/>
      <c r="J1402" s="209">
        <f>ROUND(I1402*H1402,2)</f>
        <v>0</v>
      </c>
      <c r="K1402" s="210"/>
      <c r="L1402" s="211"/>
      <c r="M1402" s="212" t="s">
        <v>1</v>
      </c>
      <c r="N1402" s="213" t="s">
        <v>42</v>
      </c>
      <c r="O1402" s="87"/>
      <c r="P1402" s="214">
        <f>O1402*H1402</f>
        <v>0</v>
      </c>
      <c r="Q1402" s="214">
        <v>0</v>
      </c>
      <c r="R1402" s="214">
        <f>Q1402*H1402</f>
        <v>0</v>
      </c>
      <c r="S1402" s="214">
        <v>0</v>
      </c>
      <c r="T1402" s="215">
        <f>S1402*H1402</f>
        <v>0</v>
      </c>
      <c r="U1402" s="34"/>
      <c r="V1402" s="34"/>
      <c r="W1402" s="34"/>
      <c r="X1402" s="34"/>
      <c r="Y1402" s="34"/>
      <c r="Z1402" s="34"/>
      <c r="AA1402" s="34"/>
      <c r="AB1402" s="34"/>
      <c r="AC1402" s="34"/>
      <c r="AD1402" s="34"/>
      <c r="AE1402" s="34"/>
      <c r="AR1402" s="216" t="s">
        <v>135</v>
      </c>
      <c r="AT1402" s="216" t="s">
        <v>131</v>
      </c>
      <c r="AU1402" s="216" t="s">
        <v>85</v>
      </c>
      <c r="AY1402" s="13" t="s">
        <v>130</v>
      </c>
      <c r="BE1402" s="217">
        <f>IF(N1402="základní",J1402,0)</f>
        <v>0</v>
      </c>
      <c r="BF1402" s="217">
        <f>IF(N1402="snížená",J1402,0)</f>
        <v>0</v>
      </c>
      <c r="BG1402" s="217">
        <f>IF(N1402="zákl. přenesená",J1402,0)</f>
        <v>0</v>
      </c>
      <c r="BH1402" s="217">
        <f>IF(N1402="sníž. přenesená",J1402,0)</f>
        <v>0</v>
      </c>
      <c r="BI1402" s="217">
        <f>IF(N1402="nulová",J1402,0)</f>
        <v>0</v>
      </c>
      <c r="BJ1402" s="13" t="s">
        <v>85</v>
      </c>
      <c r="BK1402" s="217">
        <f>ROUND(I1402*H1402,2)</f>
        <v>0</v>
      </c>
      <c r="BL1402" s="13" t="s">
        <v>136</v>
      </c>
      <c r="BM1402" s="216" t="s">
        <v>2929</v>
      </c>
    </row>
    <row r="1403" s="2" customFormat="1">
      <c r="A1403" s="34"/>
      <c r="B1403" s="35"/>
      <c r="C1403" s="36"/>
      <c r="D1403" s="218" t="s">
        <v>137</v>
      </c>
      <c r="E1403" s="36"/>
      <c r="F1403" s="219" t="s">
        <v>2930</v>
      </c>
      <c r="G1403" s="36"/>
      <c r="H1403" s="36"/>
      <c r="I1403" s="220"/>
      <c r="J1403" s="36"/>
      <c r="K1403" s="36"/>
      <c r="L1403" s="40"/>
      <c r="M1403" s="221"/>
      <c r="N1403" s="222"/>
      <c r="O1403" s="87"/>
      <c r="P1403" s="87"/>
      <c r="Q1403" s="87"/>
      <c r="R1403" s="87"/>
      <c r="S1403" s="87"/>
      <c r="T1403" s="88"/>
      <c r="U1403" s="34"/>
      <c r="V1403" s="34"/>
      <c r="W1403" s="34"/>
      <c r="X1403" s="34"/>
      <c r="Y1403" s="34"/>
      <c r="Z1403" s="34"/>
      <c r="AA1403" s="34"/>
      <c r="AB1403" s="34"/>
      <c r="AC1403" s="34"/>
      <c r="AD1403" s="34"/>
      <c r="AE1403" s="34"/>
      <c r="AT1403" s="13" t="s">
        <v>137</v>
      </c>
      <c r="AU1403" s="13" t="s">
        <v>85</v>
      </c>
    </row>
    <row r="1404" s="2" customFormat="1" ht="16.5" customHeight="1">
      <c r="A1404" s="34"/>
      <c r="B1404" s="35"/>
      <c r="C1404" s="203" t="s">
        <v>1490</v>
      </c>
      <c r="D1404" s="203" t="s">
        <v>131</v>
      </c>
      <c r="E1404" s="204" t="s">
        <v>2931</v>
      </c>
      <c r="F1404" s="205" t="s">
        <v>2932</v>
      </c>
      <c r="G1404" s="206" t="s">
        <v>134</v>
      </c>
      <c r="H1404" s="207">
        <v>0.10000000000000001</v>
      </c>
      <c r="I1404" s="208"/>
      <c r="J1404" s="209">
        <f>ROUND(I1404*H1404,2)</f>
        <v>0</v>
      </c>
      <c r="K1404" s="210"/>
      <c r="L1404" s="211"/>
      <c r="M1404" s="212" t="s">
        <v>1</v>
      </c>
      <c r="N1404" s="213" t="s">
        <v>42</v>
      </c>
      <c r="O1404" s="87"/>
      <c r="P1404" s="214">
        <f>O1404*H1404</f>
        <v>0</v>
      </c>
      <c r="Q1404" s="214">
        <v>0</v>
      </c>
      <c r="R1404" s="214">
        <f>Q1404*H1404</f>
        <v>0</v>
      </c>
      <c r="S1404" s="214">
        <v>0</v>
      </c>
      <c r="T1404" s="215">
        <f>S1404*H1404</f>
        <v>0</v>
      </c>
      <c r="U1404" s="34"/>
      <c r="V1404" s="34"/>
      <c r="W1404" s="34"/>
      <c r="X1404" s="34"/>
      <c r="Y1404" s="34"/>
      <c r="Z1404" s="34"/>
      <c r="AA1404" s="34"/>
      <c r="AB1404" s="34"/>
      <c r="AC1404" s="34"/>
      <c r="AD1404" s="34"/>
      <c r="AE1404" s="34"/>
      <c r="AR1404" s="216" t="s">
        <v>135</v>
      </c>
      <c r="AT1404" s="216" t="s">
        <v>131</v>
      </c>
      <c r="AU1404" s="216" t="s">
        <v>85</v>
      </c>
      <c r="AY1404" s="13" t="s">
        <v>130</v>
      </c>
      <c r="BE1404" s="217">
        <f>IF(N1404="základní",J1404,0)</f>
        <v>0</v>
      </c>
      <c r="BF1404" s="217">
        <f>IF(N1404="snížená",J1404,0)</f>
        <v>0</v>
      </c>
      <c r="BG1404" s="217">
        <f>IF(N1404="zákl. přenesená",J1404,0)</f>
        <v>0</v>
      </c>
      <c r="BH1404" s="217">
        <f>IF(N1404="sníž. přenesená",J1404,0)</f>
        <v>0</v>
      </c>
      <c r="BI1404" s="217">
        <f>IF(N1404="nulová",J1404,0)</f>
        <v>0</v>
      </c>
      <c r="BJ1404" s="13" t="s">
        <v>85</v>
      </c>
      <c r="BK1404" s="217">
        <f>ROUND(I1404*H1404,2)</f>
        <v>0</v>
      </c>
      <c r="BL1404" s="13" t="s">
        <v>136</v>
      </c>
      <c r="BM1404" s="216" t="s">
        <v>2933</v>
      </c>
    </row>
    <row r="1405" s="2" customFormat="1">
      <c r="A1405" s="34"/>
      <c r="B1405" s="35"/>
      <c r="C1405" s="36"/>
      <c r="D1405" s="218" t="s">
        <v>137</v>
      </c>
      <c r="E1405" s="36"/>
      <c r="F1405" s="219" t="s">
        <v>2934</v>
      </c>
      <c r="G1405" s="36"/>
      <c r="H1405" s="36"/>
      <c r="I1405" s="220"/>
      <c r="J1405" s="36"/>
      <c r="K1405" s="36"/>
      <c r="L1405" s="40"/>
      <c r="M1405" s="221"/>
      <c r="N1405" s="222"/>
      <c r="O1405" s="87"/>
      <c r="P1405" s="87"/>
      <c r="Q1405" s="87"/>
      <c r="R1405" s="87"/>
      <c r="S1405" s="87"/>
      <c r="T1405" s="88"/>
      <c r="U1405" s="34"/>
      <c r="V1405" s="34"/>
      <c r="W1405" s="34"/>
      <c r="X1405" s="34"/>
      <c r="Y1405" s="34"/>
      <c r="Z1405" s="34"/>
      <c r="AA1405" s="34"/>
      <c r="AB1405" s="34"/>
      <c r="AC1405" s="34"/>
      <c r="AD1405" s="34"/>
      <c r="AE1405" s="34"/>
      <c r="AT1405" s="13" t="s">
        <v>137</v>
      </c>
      <c r="AU1405" s="13" t="s">
        <v>85</v>
      </c>
    </row>
    <row r="1406" s="11" customFormat="1" ht="25.92" customHeight="1">
      <c r="A1406" s="11"/>
      <c r="B1406" s="189"/>
      <c r="C1406" s="190"/>
      <c r="D1406" s="191" t="s">
        <v>76</v>
      </c>
      <c r="E1406" s="192" t="s">
        <v>2935</v>
      </c>
      <c r="F1406" s="192" t="s">
        <v>2936</v>
      </c>
      <c r="G1406" s="190"/>
      <c r="H1406" s="190"/>
      <c r="I1406" s="193"/>
      <c r="J1406" s="194">
        <f>BK1406</f>
        <v>0</v>
      </c>
      <c r="K1406" s="190"/>
      <c r="L1406" s="195"/>
      <c r="M1406" s="196"/>
      <c r="N1406" s="197"/>
      <c r="O1406" s="197"/>
      <c r="P1406" s="198">
        <f>SUM(P1407:P1548)</f>
        <v>0</v>
      </c>
      <c r="Q1406" s="197"/>
      <c r="R1406" s="198">
        <f>SUM(R1407:R1548)</f>
        <v>0</v>
      </c>
      <c r="S1406" s="197"/>
      <c r="T1406" s="199">
        <f>SUM(T1407:T1548)</f>
        <v>0</v>
      </c>
      <c r="U1406" s="11"/>
      <c r="V1406" s="11"/>
      <c r="W1406" s="11"/>
      <c r="X1406" s="11"/>
      <c r="Y1406" s="11"/>
      <c r="Z1406" s="11"/>
      <c r="AA1406" s="11"/>
      <c r="AB1406" s="11"/>
      <c r="AC1406" s="11"/>
      <c r="AD1406" s="11"/>
      <c r="AE1406" s="11"/>
      <c r="AR1406" s="200" t="s">
        <v>85</v>
      </c>
      <c r="AT1406" s="201" t="s">
        <v>76</v>
      </c>
      <c r="AU1406" s="201" t="s">
        <v>77</v>
      </c>
      <c r="AY1406" s="200" t="s">
        <v>130</v>
      </c>
      <c r="BK1406" s="202">
        <f>SUM(BK1407:BK1548)</f>
        <v>0</v>
      </c>
    </row>
    <row r="1407" s="2" customFormat="1" ht="24.15" customHeight="1">
      <c r="A1407" s="34"/>
      <c r="B1407" s="35"/>
      <c r="C1407" s="203" t="s">
        <v>2937</v>
      </c>
      <c r="D1407" s="203" t="s">
        <v>131</v>
      </c>
      <c r="E1407" s="204" t="s">
        <v>2938</v>
      </c>
      <c r="F1407" s="205" t="s">
        <v>2939</v>
      </c>
      <c r="G1407" s="206" t="s">
        <v>2940</v>
      </c>
      <c r="H1407" s="207">
        <v>2</v>
      </c>
      <c r="I1407" s="208"/>
      <c r="J1407" s="209">
        <f>ROUND(I1407*H1407,2)</f>
        <v>0</v>
      </c>
      <c r="K1407" s="210"/>
      <c r="L1407" s="211"/>
      <c r="M1407" s="212" t="s">
        <v>1</v>
      </c>
      <c r="N1407" s="213" t="s">
        <v>42</v>
      </c>
      <c r="O1407" s="87"/>
      <c r="P1407" s="214">
        <f>O1407*H1407</f>
        <v>0</v>
      </c>
      <c r="Q1407" s="214">
        <v>0</v>
      </c>
      <c r="R1407" s="214">
        <f>Q1407*H1407</f>
        <v>0</v>
      </c>
      <c r="S1407" s="214">
        <v>0</v>
      </c>
      <c r="T1407" s="215">
        <f>S1407*H1407</f>
        <v>0</v>
      </c>
      <c r="U1407" s="34"/>
      <c r="V1407" s="34"/>
      <c r="W1407" s="34"/>
      <c r="X1407" s="34"/>
      <c r="Y1407" s="34"/>
      <c r="Z1407" s="34"/>
      <c r="AA1407" s="34"/>
      <c r="AB1407" s="34"/>
      <c r="AC1407" s="34"/>
      <c r="AD1407" s="34"/>
      <c r="AE1407" s="34"/>
      <c r="AR1407" s="216" t="s">
        <v>135</v>
      </c>
      <c r="AT1407" s="216" t="s">
        <v>131</v>
      </c>
      <c r="AU1407" s="216" t="s">
        <v>85</v>
      </c>
      <c r="AY1407" s="13" t="s">
        <v>130</v>
      </c>
      <c r="BE1407" s="217">
        <f>IF(N1407="základní",J1407,0)</f>
        <v>0</v>
      </c>
      <c r="BF1407" s="217">
        <f>IF(N1407="snížená",J1407,0)</f>
        <v>0</v>
      </c>
      <c r="BG1407" s="217">
        <f>IF(N1407="zákl. přenesená",J1407,0)</f>
        <v>0</v>
      </c>
      <c r="BH1407" s="217">
        <f>IF(N1407="sníž. přenesená",J1407,0)</f>
        <v>0</v>
      </c>
      <c r="BI1407" s="217">
        <f>IF(N1407="nulová",J1407,0)</f>
        <v>0</v>
      </c>
      <c r="BJ1407" s="13" t="s">
        <v>85</v>
      </c>
      <c r="BK1407" s="217">
        <f>ROUND(I1407*H1407,2)</f>
        <v>0</v>
      </c>
      <c r="BL1407" s="13" t="s">
        <v>136</v>
      </c>
      <c r="BM1407" s="216" t="s">
        <v>2941</v>
      </c>
    </row>
    <row r="1408" s="2" customFormat="1">
      <c r="A1408" s="34"/>
      <c r="B1408" s="35"/>
      <c r="C1408" s="36"/>
      <c r="D1408" s="218" t="s">
        <v>137</v>
      </c>
      <c r="E1408" s="36"/>
      <c r="F1408" s="219" t="s">
        <v>2942</v>
      </c>
      <c r="G1408" s="36"/>
      <c r="H1408" s="36"/>
      <c r="I1408" s="220"/>
      <c r="J1408" s="36"/>
      <c r="K1408" s="36"/>
      <c r="L1408" s="40"/>
      <c r="M1408" s="221"/>
      <c r="N1408" s="222"/>
      <c r="O1408" s="87"/>
      <c r="P1408" s="87"/>
      <c r="Q1408" s="87"/>
      <c r="R1408" s="87"/>
      <c r="S1408" s="87"/>
      <c r="T1408" s="88"/>
      <c r="U1408" s="34"/>
      <c r="V1408" s="34"/>
      <c r="W1408" s="34"/>
      <c r="X1408" s="34"/>
      <c r="Y1408" s="34"/>
      <c r="Z1408" s="34"/>
      <c r="AA1408" s="34"/>
      <c r="AB1408" s="34"/>
      <c r="AC1408" s="34"/>
      <c r="AD1408" s="34"/>
      <c r="AE1408" s="34"/>
      <c r="AT1408" s="13" t="s">
        <v>137</v>
      </c>
      <c r="AU1408" s="13" t="s">
        <v>85</v>
      </c>
    </row>
    <row r="1409" s="2" customFormat="1" ht="24.15" customHeight="1">
      <c r="A1409" s="34"/>
      <c r="B1409" s="35"/>
      <c r="C1409" s="203" t="s">
        <v>1495</v>
      </c>
      <c r="D1409" s="203" t="s">
        <v>131</v>
      </c>
      <c r="E1409" s="204" t="s">
        <v>2943</v>
      </c>
      <c r="F1409" s="205" t="s">
        <v>2944</v>
      </c>
      <c r="G1409" s="206" t="s">
        <v>134</v>
      </c>
      <c r="H1409" s="207">
        <v>2</v>
      </c>
      <c r="I1409" s="208"/>
      <c r="J1409" s="209">
        <f>ROUND(I1409*H1409,2)</f>
        <v>0</v>
      </c>
      <c r="K1409" s="210"/>
      <c r="L1409" s="211"/>
      <c r="M1409" s="212" t="s">
        <v>1</v>
      </c>
      <c r="N1409" s="213" t="s">
        <v>42</v>
      </c>
      <c r="O1409" s="87"/>
      <c r="P1409" s="214">
        <f>O1409*H1409</f>
        <v>0</v>
      </c>
      <c r="Q1409" s="214">
        <v>0</v>
      </c>
      <c r="R1409" s="214">
        <f>Q1409*H1409</f>
        <v>0</v>
      </c>
      <c r="S1409" s="214">
        <v>0</v>
      </c>
      <c r="T1409" s="215">
        <f>S1409*H1409</f>
        <v>0</v>
      </c>
      <c r="U1409" s="34"/>
      <c r="V1409" s="34"/>
      <c r="W1409" s="34"/>
      <c r="X1409" s="34"/>
      <c r="Y1409" s="34"/>
      <c r="Z1409" s="34"/>
      <c r="AA1409" s="34"/>
      <c r="AB1409" s="34"/>
      <c r="AC1409" s="34"/>
      <c r="AD1409" s="34"/>
      <c r="AE1409" s="34"/>
      <c r="AR1409" s="216" t="s">
        <v>135</v>
      </c>
      <c r="AT1409" s="216" t="s">
        <v>131</v>
      </c>
      <c r="AU1409" s="216" t="s">
        <v>85</v>
      </c>
      <c r="AY1409" s="13" t="s">
        <v>130</v>
      </c>
      <c r="BE1409" s="217">
        <f>IF(N1409="základní",J1409,0)</f>
        <v>0</v>
      </c>
      <c r="BF1409" s="217">
        <f>IF(N1409="snížená",J1409,0)</f>
        <v>0</v>
      </c>
      <c r="BG1409" s="217">
        <f>IF(N1409="zákl. přenesená",J1409,0)</f>
        <v>0</v>
      </c>
      <c r="BH1409" s="217">
        <f>IF(N1409="sníž. přenesená",J1409,0)</f>
        <v>0</v>
      </c>
      <c r="BI1409" s="217">
        <f>IF(N1409="nulová",J1409,0)</f>
        <v>0</v>
      </c>
      <c r="BJ1409" s="13" t="s">
        <v>85</v>
      </c>
      <c r="BK1409" s="217">
        <f>ROUND(I1409*H1409,2)</f>
        <v>0</v>
      </c>
      <c r="BL1409" s="13" t="s">
        <v>136</v>
      </c>
      <c r="BM1409" s="216" t="s">
        <v>2945</v>
      </c>
    </row>
    <row r="1410" s="2" customFormat="1">
      <c r="A1410" s="34"/>
      <c r="B1410" s="35"/>
      <c r="C1410" s="36"/>
      <c r="D1410" s="218" t="s">
        <v>137</v>
      </c>
      <c r="E1410" s="36"/>
      <c r="F1410" s="219" t="s">
        <v>2946</v>
      </c>
      <c r="G1410" s="36"/>
      <c r="H1410" s="36"/>
      <c r="I1410" s="220"/>
      <c r="J1410" s="36"/>
      <c r="K1410" s="36"/>
      <c r="L1410" s="40"/>
      <c r="M1410" s="221"/>
      <c r="N1410" s="222"/>
      <c r="O1410" s="87"/>
      <c r="P1410" s="87"/>
      <c r="Q1410" s="87"/>
      <c r="R1410" s="87"/>
      <c r="S1410" s="87"/>
      <c r="T1410" s="88"/>
      <c r="U1410" s="34"/>
      <c r="V1410" s="34"/>
      <c r="W1410" s="34"/>
      <c r="X1410" s="34"/>
      <c r="Y1410" s="34"/>
      <c r="Z1410" s="34"/>
      <c r="AA1410" s="34"/>
      <c r="AB1410" s="34"/>
      <c r="AC1410" s="34"/>
      <c r="AD1410" s="34"/>
      <c r="AE1410" s="34"/>
      <c r="AT1410" s="13" t="s">
        <v>137</v>
      </c>
      <c r="AU1410" s="13" t="s">
        <v>85</v>
      </c>
    </row>
    <row r="1411" s="2" customFormat="1" ht="24.15" customHeight="1">
      <c r="A1411" s="34"/>
      <c r="B1411" s="35"/>
      <c r="C1411" s="203" t="s">
        <v>2947</v>
      </c>
      <c r="D1411" s="203" t="s">
        <v>131</v>
      </c>
      <c r="E1411" s="204" t="s">
        <v>2948</v>
      </c>
      <c r="F1411" s="205" t="s">
        <v>2949</v>
      </c>
      <c r="G1411" s="206" t="s">
        <v>134</v>
      </c>
      <c r="H1411" s="207">
        <v>2</v>
      </c>
      <c r="I1411" s="208"/>
      <c r="J1411" s="209">
        <f>ROUND(I1411*H1411,2)</f>
        <v>0</v>
      </c>
      <c r="K1411" s="210"/>
      <c r="L1411" s="211"/>
      <c r="M1411" s="212" t="s">
        <v>1</v>
      </c>
      <c r="N1411" s="213" t="s">
        <v>42</v>
      </c>
      <c r="O1411" s="87"/>
      <c r="P1411" s="214">
        <f>O1411*H1411</f>
        <v>0</v>
      </c>
      <c r="Q1411" s="214">
        <v>0</v>
      </c>
      <c r="R1411" s="214">
        <f>Q1411*H1411</f>
        <v>0</v>
      </c>
      <c r="S1411" s="214">
        <v>0</v>
      </c>
      <c r="T1411" s="215">
        <f>S1411*H1411</f>
        <v>0</v>
      </c>
      <c r="U1411" s="34"/>
      <c r="V1411" s="34"/>
      <c r="W1411" s="34"/>
      <c r="X1411" s="34"/>
      <c r="Y1411" s="34"/>
      <c r="Z1411" s="34"/>
      <c r="AA1411" s="34"/>
      <c r="AB1411" s="34"/>
      <c r="AC1411" s="34"/>
      <c r="AD1411" s="34"/>
      <c r="AE1411" s="34"/>
      <c r="AR1411" s="216" t="s">
        <v>135</v>
      </c>
      <c r="AT1411" s="216" t="s">
        <v>131</v>
      </c>
      <c r="AU1411" s="216" t="s">
        <v>85</v>
      </c>
      <c r="AY1411" s="13" t="s">
        <v>130</v>
      </c>
      <c r="BE1411" s="217">
        <f>IF(N1411="základní",J1411,0)</f>
        <v>0</v>
      </c>
      <c r="BF1411" s="217">
        <f>IF(N1411="snížená",J1411,0)</f>
        <v>0</v>
      </c>
      <c r="BG1411" s="217">
        <f>IF(N1411="zákl. přenesená",J1411,0)</f>
        <v>0</v>
      </c>
      <c r="BH1411" s="217">
        <f>IF(N1411="sníž. přenesená",J1411,0)</f>
        <v>0</v>
      </c>
      <c r="BI1411" s="217">
        <f>IF(N1411="nulová",J1411,0)</f>
        <v>0</v>
      </c>
      <c r="BJ1411" s="13" t="s">
        <v>85</v>
      </c>
      <c r="BK1411" s="217">
        <f>ROUND(I1411*H1411,2)</f>
        <v>0</v>
      </c>
      <c r="BL1411" s="13" t="s">
        <v>136</v>
      </c>
      <c r="BM1411" s="216" t="s">
        <v>2950</v>
      </c>
    </row>
    <row r="1412" s="2" customFormat="1">
      <c r="A1412" s="34"/>
      <c r="B1412" s="35"/>
      <c r="C1412" s="36"/>
      <c r="D1412" s="218" t="s">
        <v>137</v>
      </c>
      <c r="E1412" s="36"/>
      <c r="F1412" s="219" t="s">
        <v>2951</v>
      </c>
      <c r="G1412" s="36"/>
      <c r="H1412" s="36"/>
      <c r="I1412" s="220"/>
      <c r="J1412" s="36"/>
      <c r="K1412" s="36"/>
      <c r="L1412" s="40"/>
      <c r="M1412" s="221"/>
      <c r="N1412" s="222"/>
      <c r="O1412" s="87"/>
      <c r="P1412" s="87"/>
      <c r="Q1412" s="87"/>
      <c r="R1412" s="87"/>
      <c r="S1412" s="87"/>
      <c r="T1412" s="88"/>
      <c r="U1412" s="34"/>
      <c r="V1412" s="34"/>
      <c r="W1412" s="34"/>
      <c r="X1412" s="34"/>
      <c r="Y1412" s="34"/>
      <c r="Z1412" s="34"/>
      <c r="AA1412" s="34"/>
      <c r="AB1412" s="34"/>
      <c r="AC1412" s="34"/>
      <c r="AD1412" s="34"/>
      <c r="AE1412" s="34"/>
      <c r="AT1412" s="13" t="s">
        <v>137</v>
      </c>
      <c r="AU1412" s="13" t="s">
        <v>85</v>
      </c>
    </row>
    <row r="1413" s="2" customFormat="1" ht="33" customHeight="1">
      <c r="A1413" s="34"/>
      <c r="B1413" s="35"/>
      <c r="C1413" s="203" t="s">
        <v>1499</v>
      </c>
      <c r="D1413" s="203" t="s">
        <v>131</v>
      </c>
      <c r="E1413" s="204" t="s">
        <v>2952</v>
      </c>
      <c r="F1413" s="205" t="s">
        <v>2953</v>
      </c>
      <c r="G1413" s="206" t="s">
        <v>1503</v>
      </c>
      <c r="H1413" s="207">
        <v>100</v>
      </c>
      <c r="I1413" s="208"/>
      <c r="J1413" s="209">
        <f>ROUND(I1413*H1413,2)</f>
        <v>0</v>
      </c>
      <c r="K1413" s="210"/>
      <c r="L1413" s="211"/>
      <c r="M1413" s="212" t="s">
        <v>1</v>
      </c>
      <c r="N1413" s="213" t="s">
        <v>42</v>
      </c>
      <c r="O1413" s="87"/>
      <c r="P1413" s="214">
        <f>O1413*H1413</f>
        <v>0</v>
      </c>
      <c r="Q1413" s="214">
        <v>0</v>
      </c>
      <c r="R1413" s="214">
        <f>Q1413*H1413</f>
        <v>0</v>
      </c>
      <c r="S1413" s="214">
        <v>0</v>
      </c>
      <c r="T1413" s="215">
        <f>S1413*H1413</f>
        <v>0</v>
      </c>
      <c r="U1413" s="34"/>
      <c r="V1413" s="34"/>
      <c r="W1413" s="34"/>
      <c r="X1413" s="34"/>
      <c r="Y1413" s="34"/>
      <c r="Z1413" s="34"/>
      <c r="AA1413" s="34"/>
      <c r="AB1413" s="34"/>
      <c r="AC1413" s="34"/>
      <c r="AD1413" s="34"/>
      <c r="AE1413" s="34"/>
      <c r="AR1413" s="216" t="s">
        <v>135</v>
      </c>
      <c r="AT1413" s="216" t="s">
        <v>131</v>
      </c>
      <c r="AU1413" s="216" t="s">
        <v>85</v>
      </c>
      <c r="AY1413" s="13" t="s">
        <v>130</v>
      </c>
      <c r="BE1413" s="217">
        <f>IF(N1413="základní",J1413,0)</f>
        <v>0</v>
      </c>
      <c r="BF1413" s="217">
        <f>IF(N1413="snížená",J1413,0)</f>
        <v>0</v>
      </c>
      <c r="BG1413" s="217">
        <f>IF(N1413="zákl. přenesená",J1413,0)</f>
        <v>0</v>
      </c>
      <c r="BH1413" s="217">
        <f>IF(N1413="sníž. přenesená",J1413,0)</f>
        <v>0</v>
      </c>
      <c r="BI1413" s="217">
        <f>IF(N1413="nulová",J1413,0)</f>
        <v>0</v>
      </c>
      <c r="BJ1413" s="13" t="s">
        <v>85</v>
      </c>
      <c r="BK1413" s="217">
        <f>ROUND(I1413*H1413,2)</f>
        <v>0</v>
      </c>
      <c r="BL1413" s="13" t="s">
        <v>136</v>
      </c>
      <c r="BM1413" s="216" t="s">
        <v>2954</v>
      </c>
    </row>
    <row r="1414" s="2" customFormat="1">
      <c r="A1414" s="34"/>
      <c r="B1414" s="35"/>
      <c r="C1414" s="36"/>
      <c r="D1414" s="218" t="s">
        <v>137</v>
      </c>
      <c r="E1414" s="36"/>
      <c r="F1414" s="219" t="s">
        <v>2955</v>
      </c>
      <c r="G1414" s="36"/>
      <c r="H1414" s="36"/>
      <c r="I1414" s="220"/>
      <c r="J1414" s="36"/>
      <c r="K1414" s="36"/>
      <c r="L1414" s="40"/>
      <c r="M1414" s="221"/>
      <c r="N1414" s="222"/>
      <c r="O1414" s="87"/>
      <c r="P1414" s="87"/>
      <c r="Q1414" s="87"/>
      <c r="R1414" s="87"/>
      <c r="S1414" s="87"/>
      <c r="T1414" s="88"/>
      <c r="U1414" s="34"/>
      <c r="V1414" s="34"/>
      <c r="W1414" s="34"/>
      <c r="X1414" s="34"/>
      <c r="Y1414" s="34"/>
      <c r="Z1414" s="34"/>
      <c r="AA1414" s="34"/>
      <c r="AB1414" s="34"/>
      <c r="AC1414" s="34"/>
      <c r="AD1414" s="34"/>
      <c r="AE1414" s="34"/>
      <c r="AT1414" s="13" t="s">
        <v>137</v>
      </c>
      <c r="AU1414" s="13" t="s">
        <v>85</v>
      </c>
    </row>
    <row r="1415" s="2" customFormat="1" ht="33" customHeight="1">
      <c r="A1415" s="34"/>
      <c r="B1415" s="35"/>
      <c r="C1415" s="203" t="s">
        <v>2956</v>
      </c>
      <c r="D1415" s="203" t="s">
        <v>131</v>
      </c>
      <c r="E1415" s="204" t="s">
        <v>2957</v>
      </c>
      <c r="F1415" s="205" t="s">
        <v>2958</v>
      </c>
      <c r="G1415" s="206" t="s">
        <v>1503</v>
      </c>
      <c r="H1415" s="207">
        <v>100</v>
      </c>
      <c r="I1415" s="208"/>
      <c r="J1415" s="209">
        <f>ROUND(I1415*H1415,2)</f>
        <v>0</v>
      </c>
      <c r="K1415" s="210"/>
      <c r="L1415" s="211"/>
      <c r="M1415" s="212" t="s">
        <v>1</v>
      </c>
      <c r="N1415" s="213" t="s">
        <v>42</v>
      </c>
      <c r="O1415" s="87"/>
      <c r="P1415" s="214">
        <f>O1415*H1415</f>
        <v>0</v>
      </c>
      <c r="Q1415" s="214">
        <v>0</v>
      </c>
      <c r="R1415" s="214">
        <f>Q1415*H1415</f>
        <v>0</v>
      </c>
      <c r="S1415" s="214">
        <v>0</v>
      </c>
      <c r="T1415" s="215">
        <f>S1415*H1415</f>
        <v>0</v>
      </c>
      <c r="U1415" s="34"/>
      <c r="V1415" s="34"/>
      <c r="W1415" s="34"/>
      <c r="X1415" s="34"/>
      <c r="Y1415" s="34"/>
      <c r="Z1415" s="34"/>
      <c r="AA1415" s="34"/>
      <c r="AB1415" s="34"/>
      <c r="AC1415" s="34"/>
      <c r="AD1415" s="34"/>
      <c r="AE1415" s="34"/>
      <c r="AR1415" s="216" t="s">
        <v>135</v>
      </c>
      <c r="AT1415" s="216" t="s">
        <v>131</v>
      </c>
      <c r="AU1415" s="216" t="s">
        <v>85</v>
      </c>
      <c r="AY1415" s="13" t="s">
        <v>130</v>
      </c>
      <c r="BE1415" s="217">
        <f>IF(N1415="základní",J1415,0)</f>
        <v>0</v>
      </c>
      <c r="BF1415" s="217">
        <f>IF(N1415="snížená",J1415,0)</f>
        <v>0</v>
      </c>
      <c r="BG1415" s="217">
        <f>IF(N1415="zákl. přenesená",J1415,0)</f>
        <v>0</v>
      </c>
      <c r="BH1415" s="217">
        <f>IF(N1415="sníž. přenesená",J1415,0)</f>
        <v>0</v>
      </c>
      <c r="BI1415" s="217">
        <f>IF(N1415="nulová",J1415,0)</f>
        <v>0</v>
      </c>
      <c r="BJ1415" s="13" t="s">
        <v>85</v>
      </c>
      <c r="BK1415" s="217">
        <f>ROUND(I1415*H1415,2)</f>
        <v>0</v>
      </c>
      <c r="BL1415" s="13" t="s">
        <v>136</v>
      </c>
      <c r="BM1415" s="216" t="s">
        <v>2959</v>
      </c>
    </row>
    <row r="1416" s="2" customFormat="1">
      <c r="A1416" s="34"/>
      <c r="B1416" s="35"/>
      <c r="C1416" s="36"/>
      <c r="D1416" s="218" t="s">
        <v>137</v>
      </c>
      <c r="E1416" s="36"/>
      <c r="F1416" s="219" t="s">
        <v>2960</v>
      </c>
      <c r="G1416" s="36"/>
      <c r="H1416" s="36"/>
      <c r="I1416" s="220"/>
      <c r="J1416" s="36"/>
      <c r="K1416" s="36"/>
      <c r="L1416" s="40"/>
      <c r="M1416" s="221"/>
      <c r="N1416" s="222"/>
      <c r="O1416" s="87"/>
      <c r="P1416" s="87"/>
      <c r="Q1416" s="87"/>
      <c r="R1416" s="87"/>
      <c r="S1416" s="87"/>
      <c r="T1416" s="88"/>
      <c r="U1416" s="34"/>
      <c r="V1416" s="34"/>
      <c r="W1416" s="34"/>
      <c r="X1416" s="34"/>
      <c r="Y1416" s="34"/>
      <c r="Z1416" s="34"/>
      <c r="AA1416" s="34"/>
      <c r="AB1416" s="34"/>
      <c r="AC1416" s="34"/>
      <c r="AD1416" s="34"/>
      <c r="AE1416" s="34"/>
      <c r="AT1416" s="13" t="s">
        <v>137</v>
      </c>
      <c r="AU1416" s="13" t="s">
        <v>85</v>
      </c>
    </row>
    <row r="1417" s="2" customFormat="1" ht="16.5" customHeight="1">
      <c r="A1417" s="34"/>
      <c r="B1417" s="35"/>
      <c r="C1417" s="203" t="s">
        <v>1504</v>
      </c>
      <c r="D1417" s="203" t="s">
        <v>131</v>
      </c>
      <c r="E1417" s="204" t="s">
        <v>2961</v>
      </c>
      <c r="F1417" s="205" t="s">
        <v>2962</v>
      </c>
      <c r="G1417" s="206" t="s">
        <v>134</v>
      </c>
      <c r="H1417" s="207">
        <v>3</v>
      </c>
      <c r="I1417" s="208"/>
      <c r="J1417" s="209">
        <f>ROUND(I1417*H1417,2)</f>
        <v>0</v>
      </c>
      <c r="K1417" s="210"/>
      <c r="L1417" s="211"/>
      <c r="M1417" s="212" t="s">
        <v>1</v>
      </c>
      <c r="N1417" s="213" t="s">
        <v>42</v>
      </c>
      <c r="O1417" s="87"/>
      <c r="P1417" s="214">
        <f>O1417*H1417</f>
        <v>0</v>
      </c>
      <c r="Q1417" s="214">
        <v>0</v>
      </c>
      <c r="R1417" s="214">
        <f>Q1417*H1417</f>
        <v>0</v>
      </c>
      <c r="S1417" s="214">
        <v>0</v>
      </c>
      <c r="T1417" s="215">
        <f>S1417*H1417</f>
        <v>0</v>
      </c>
      <c r="U1417" s="34"/>
      <c r="V1417" s="34"/>
      <c r="W1417" s="34"/>
      <c r="X1417" s="34"/>
      <c r="Y1417" s="34"/>
      <c r="Z1417" s="34"/>
      <c r="AA1417" s="34"/>
      <c r="AB1417" s="34"/>
      <c r="AC1417" s="34"/>
      <c r="AD1417" s="34"/>
      <c r="AE1417" s="34"/>
      <c r="AR1417" s="216" t="s">
        <v>135</v>
      </c>
      <c r="AT1417" s="216" t="s">
        <v>131</v>
      </c>
      <c r="AU1417" s="216" t="s">
        <v>85</v>
      </c>
      <c r="AY1417" s="13" t="s">
        <v>130</v>
      </c>
      <c r="BE1417" s="217">
        <f>IF(N1417="základní",J1417,0)</f>
        <v>0</v>
      </c>
      <c r="BF1417" s="217">
        <f>IF(N1417="snížená",J1417,0)</f>
        <v>0</v>
      </c>
      <c r="BG1417" s="217">
        <f>IF(N1417="zákl. přenesená",J1417,0)</f>
        <v>0</v>
      </c>
      <c r="BH1417" s="217">
        <f>IF(N1417="sníž. přenesená",J1417,0)</f>
        <v>0</v>
      </c>
      <c r="BI1417" s="217">
        <f>IF(N1417="nulová",J1417,0)</f>
        <v>0</v>
      </c>
      <c r="BJ1417" s="13" t="s">
        <v>85</v>
      </c>
      <c r="BK1417" s="217">
        <f>ROUND(I1417*H1417,2)</f>
        <v>0</v>
      </c>
      <c r="BL1417" s="13" t="s">
        <v>136</v>
      </c>
      <c r="BM1417" s="216" t="s">
        <v>2963</v>
      </c>
    </row>
    <row r="1418" s="2" customFormat="1">
      <c r="A1418" s="34"/>
      <c r="B1418" s="35"/>
      <c r="C1418" s="36"/>
      <c r="D1418" s="218" t="s">
        <v>137</v>
      </c>
      <c r="E1418" s="36"/>
      <c r="F1418" s="219" t="s">
        <v>2964</v>
      </c>
      <c r="G1418" s="36"/>
      <c r="H1418" s="36"/>
      <c r="I1418" s="220"/>
      <c r="J1418" s="36"/>
      <c r="K1418" s="36"/>
      <c r="L1418" s="40"/>
      <c r="M1418" s="221"/>
      <c r="N1418" s="222"/>
      <c r="O1418" s="87"/>
      <c r="P1418" s="87"/>
      <c r="Q1418" s="87"/>
      <c r="R1418" s="87"/>
      <c r="S1418" s="87"/>
      <c r="T1418" s="88"/>
      <c r="U1418" s="34"/>
      <c r="V1418" s="34"/>
      <c r="W1418" s="34"/>
      <c r="X1418" s="34"/>
      <c r="Y1418" s="34"/>
      <c r="Z1418" s="34"/>
      <c r="AA1418" s="34"/>
      <c r="AB1418" s="34"/>
      <c r="AC1418" s="34"/>
      <c r="AD1418" s="34"/>
      <c r="AE1418" s="34"/>
      <c r="AT1418" s="13" t="s">
        <v>137</v>
      </c>
      <c r="AU1418" s="13" t="s">
        <v>85</v>
      </c>
    </row>
    <row r="1419" s="2" customFormat="1" ht="16.5" customHeight="1">
      <c r="A1419" s="34"/>
      <c r="B1419" s="35"/>
      <c r="C1419" s="203" t="s">
        <v>2965</v>
      </c>
      <c r="D1419" s="203" t="s">
        <v>131</v>
      </c>
      <c r="E1419" s="204" t="s">
        <v>2966</v>
      </c>
      <c r="F1419" s="205" t="s">
        <v>2967</v>
      </c>
      <c r="G1419" s="206" t="s">
        <v>134</v>
      </c>
      <c r="H1419" s="207">
        <v>3</v>
      </c>
      <c r="I1419" s="208"/>
      <c r="J1419" s="209">
        <f>ROUND(I1419*H1419,2)</f>
        <v>0</v>
      </c>
      <c r="K1419" s="210"/>
      <c r="L1419" s="211"/>
      <c r="M1419" s="212" t="s">
        <v>1</v>
      </c>
      <c r="N1419" s="213" t="s">
        <v>42</v>
      </c>
      <c r="O1419" s="87"/>
      <c r="P1419" s="214">
        <f>O1419*H1419</f>
        <v>0</v>
      </c>
      <c r="Q1419" s="214">
        <v>0</v>
      </c>
      <c r="R1419" s="214">
        <f>Q1419*H1419</f>
        <v>0</v>
      </c>
      <c r="S1419" s="214">
        <v>0</v>
      </c>
      <c r="T1419" s="215">
        <f>S1419*H1419</f>
        <v>0</v>
      </c>
      <c r="U1419" s="34"/>
      <c r="V1419" s="34"/>
      <c r="W1419" s="34"/>
      <c r="X1419" s="34"/>
      <c r="Y1419" s="34"/>
      <c r="Z1419" s="34"/>
      <c r="AA1419" s="34"/>
      <c r="AB1419" s="34"/>
      <c r="AC1419" s="34"/>
      <c r="AD1419" s="34"/>
      <c r="AE1419" s="34"/>
      <c r="AR1419" s="216" t="s">
        <v>135</v>
      </c>
      <c r="AT1419" s="216" t="s">
        <v>131</v>
      </c>
      <c r="AU1419" s="216" t="s">
        <v>85</v>
      </c>
      <c r="AY1419" s="13" t="s">
        <v>130</v>
      </c>
      <c r="BE1419" s="217">
        <f>IF(N1419="základní",J1419,0)</f>
        <v>0</v>
      </c>
      <c r="BF1419" s="217">
        <f>IF(N1419="snížená",J1419,0)</f>
        <v>0</v>
      </c>
      <c r="BG1419" s="217">
        <f>IF(N1419="zákl. přenesená",J1419,0)</f>
        <v>0</v>
      </c>
      <c r="BH1419" s="217">
        <f>IF(N1419="sníž. přenesená",J1419,0)</f>
        <v>0</v>
      </c>
      <c r="BI1419" s="217">
        <f>IF(N1419="nulová",J1419,0)</f>
        <v>0</v>
      </c>
      <c r="BJ1419" s="13" t="s">
        <v>85</v>
      </c>
      <c r="BK1419" s="217">
        <f>ROUND(I1419*H1419,2)</f>
        <v>0</v>
      </c>
      <c r="BL1419" s="13" t="s">
        <v>136</v>
      </c>
      <c r="BM1419" s="216" t="s">
        <v>2968</v>
      </c>
    </row>
    <row r="1420" s="2" customFormat="1">
      <c r="A1420" s="34"/>
      <c r="B1420" s="35"/>
      <c r="C1420" s="36"/>
      <c r="D1420" s="218" t="s">
        <v>137</v>
      </c>
      <c r="E1420" s="36"/>
      <c r="F1420" s="219" t="s">
        <v>2964</v>
      </c>
      <c r="G1420" s="36"/>
      <c r="H1420" s="36"/>
      <c r="I1420" s="220"/>
      <c r="J1420" s="36"/>
      <c r="K1420" s="36"/>
      <c r="L1420" s="40"/>
      <c r="M1420" s="221"/>
      <c r="N1420" s="222"/>
      <c r="O1420" s="87"/>
      <c r="P1420" s="87"/>
      <c r="Q1420" s="87"/>
      <c r="R1420" s="87"/>
      <c r="S1420" s="87"/>
      <c r="T1420" s="88"/>
      <c r="U1420" s="34"/>
      <c r="V1420" s="34"/>
      <c r="W1420" s="34"/>
      <c r="X1420" s="34"/>
      <c r="Y1420" s="34"/>
      <c r="Z1420" s="34"/>
      <c r="AA1420" s="34"/>
      <c r="AB1420" s="34"/>
      <c r="AC1420" s="34"/>
      <c r="AD1420" s="34"/>
      <c r="AE1420" s="34"/>
      <c r="AT1420" s="13" t="s">
        <v>137</v>
      </c>
      <c r="AU1420" s="13" t="s">
        <v>85</v>
      </c>
    </row>
    <row r="1421" s="2" customFormat="1" ht="16.5" customHeight="1">
      <c r="A1421" s="34"/>
      <c r="B1421" s="35"/>
      <c r="C1421" s="203" t="s">
        <v>1508</v>
      </c>
      <c r="D1421" s="203" t="s">
        <v>131</v>
      </c>
      <c r="E1421" s="204" t="s">
        <v>2969</v>
      </c>
      <c r="F1421" s="205" t="s">
        <v>2970</v>
      </c>
      <c r="G1421" s="206" t="s">
        <v>134</v>
      </c>
      <c r="H1421" s="207">
        <v>3</v>
      </c>
      <c r="I1421" s="208"/>
      <c r="J1421" s="209">
        <f>ROUND(I1421*H1421,2)</f>
        <v>0</v>
      </c>
      <c r="K1421" s="210"/>
      <c r="L1421" s="211"/>
      <c r="M1421" s="212" t="s">
        <v>1</v>
      </c>
      <c r="N1421" s="213" t="s">
        <v>42</v>
      </c>
      <c r="O1421" s="87"/>
      <c r="P1421" s="214">
        <f>O1421*H1421</f>
        <v>0</v>
      </c>
      <c r="Q1421" s="214">
        <v>0</v>
      </c>
      <c r="R1421" s="214">
        <f>Q1421*H1421</f>
        <v>0</v>
      </c>
      <c r="S1421" s="214">
        <v>0</v>
      </c>
      <c r="T1421" s="215">
        <f>S1421*H1421</f>
        <v>0</v>
      </c>
      <c r="U1421" s="34"/>
      <c r="V1421" s="34"/>
      <c r="W1421" s="34"/>
      <c r="X1421" s="34"/>
      <c r="Y1421" s="34"/>
      <c r="Z1421" s="34"/>
      <c r="AA1421" s="34"/>
      <c r="AB1421" s="34"/>
      <c r="AC1421" s="34"/>
      <c r="AD1421" s="34"/>
      <c r="AE1421" s="34"/>
      <c r="AR1421" s="216" t="s">
        <v>135</v>
      </c>
      <c r="AT1421" s="216" t="s">
        <v>131</v>
      </c>
      <c r="AU1421" s="216" t="s">
        <v>85</v>
      </c>
      <c r="AY1421" s="13" t="s">
        <v>130</v>
      </c>
      <c r="BE1421" s="217">
        <f>IF(N1421="základní",J1421,0)</f>
        <v>0</v>
      </c>
      <c r="BF1421" s="217">
        <f>IF(N1421="snížená",J1421,0)</f>
        <v>0</v>
      </c>
      <c r="BG1421" s="217">
        <f>IF(N1421="zákl. přenesená",J1421,0)</f>
        <v>0</v>
      </c>
      <c r="BH1421" s="217">
        <f>IF(N1421="sníž. přenesená",J1421,0)</f>
        <v>0</v>
      </c>
      <c r="BI1421" s="217">
        <f>IF(N1421="nulová",J1421,0)</f>
        <v>0</v>
      </c>
      <c r="BJ1421" s="13" t="s">
        <v>85</v>
      </c>
      <c r="BK1421" s="217">
        <f>ROUND(I1421*H1421,2)</f>
        <v>0</v>
      </c>
      <c r="BL1421" s="13" t="s">
        <v>136</v>
      </c>
      <c r="BM1421" s="216" t="s">
        <v>2971</v>
      </c>
    </row>
    <row r="1422" s="2" customFormat="1">
      <c r="A1422" s="34"/>
      <c r="B1422" s="35"/>
      <c r="C1422" s="36"/>
      <c r="D1422" s="218" t="s">
        <v>137</v>
      </c>
      <c r="E1422" s="36"/>
      <c r="F1422" s="219" t="s">
        <v>2972</v>
      </c>
      <c r="G1422" s="36"/>
      <c r="H1422" s="36"/>
      <c r="I1422" s="220"/>
      <c r="J1422" s="36"/>
      <c r="K1422" s="36"/>
      <c r="L1422" s="40"/>
      <c r="M1422" s="221"/>
      <c r="N1422" s="222"/>
      <c r="O1422" s="87"/>
      <c r="P1422" s="87"/>
      <c r="Q1422" s="87"/>
      <c r="R1422" s="87"/>
      <c r="S1422" s="87"/>
      <c r="T1422" s="88"/>
      <c r="U1422" s="34"/>
      <c r="V1422" s="34"/>
      <c r="W1422" s="34"/>
      <c r="X1422" s="34"/>
      <c r="Y1422" s="34"/>
      <c r="Z1422" s="34"/>
      <c r="AA1422" s="34"/>
      <c r="AB1422" s="34"/>
      <c r="AC1422" s="34"/>
      <c r="AD1422" s="34"/>
      <c r="AE1422" s="34"/>
      <c r="AT1422" s="13" t="s">
        <v>137</v>
      </c>
      <c r="AU1422" s="13" t="s">
        <v>85</v>
      </c>
    </row>
    <row r="1423" s="2" customFormat="1" ht="24.15" customHeight="1">
      <c r="A1423" s="34"/>
      <c r="B1423" s="35"/>
      <c r="C1423" s="203" t="s">
        <v>2973</v>
      </c>
      <c r="D1423" s="203" t="s">
        <v>131</v>
      </c>
      <c r="E1423" s="204" t="s">
        <v>2974</v>
      </c>
      <c r="F1423" s="205" t="s">
        <v>2975</v>
      </c>
      <c r="G1423" s="206" t="s">
        <v>134</v>
      </c>
      <c r="H1423" s="207">
        <v>3</v>
      </c>
      <c r="I1423" s="208"/>
      <c r="J1423" s="209">
        <f>ROUND(I1423*H1423,2)</f>
        <v>0</v>
      </c>
      <c r="K1423" s="210"/>
      <c r="L1423" s="211"/>
      <c r="M1423" s="212" t="s">
        <v>1</v>
      </c>
      <c r="N1423" s="213" t="s">
        <v>42</v>
      </c>
      <c r="O1423" s="87"/>
      <c r="P1423" s="214">
        <f>O1423*H1423</f>
        <v>0</v>
      </c>
      <c r="Q1423" s="214">
        <v>0</v>
      </c>
      <c r="R1423" s="214">
        <f>Q1423*H1423</f>
        <v>0</v>
      </c>
      <c r="S1423" s="214">
        <v>0</v>
      </c>
      <c r="T1423" s="215">
        <f>S1423*H1423</f>
        <v>0</v>
      </c>
      <c r="U1423" s="34"/>
      <c r="V1423" s="34"/>
      <c r="W1423" s="34"/>
      <c r="X1423" s="34"/>
      <c r="Y1423" s="34"/>
      <c r="Z1423" s="34"/>
      <c r="AA1423" s="34"/>
      <c r="AB1423" s="34"/>
      <c r="AC1423" s="34"/>
      <c r="AD1423" s="34"/>
      <c r="AE1423" s="34"/>
      <c r="AR1423" s="216" t="s">
        <v>135</v>
      </c>
      <c r="AT1423" s="216" t="s">
        <v>131</v>
      </c>
      <c r="AU1423" s="216" t="s">
        <v>85</v>
      </c>
      <c r="AY1423" s="13" t="s">
        <v>130</v>
      </c>
      <c r="BE1423" s="217">
        <f>IF(N1423="základní",J1423,0)</f>
        <v>0</v>
      </c>
      <c r="BF1423" s="217">
        <f>IF(N1423="snížená",J1423,0)</f>
        <v>0</v>
      </c>
      <c r="BG1423" s="217">
        <f>IF(N1423="zákl. přenesená",J1423,0)</f>
        <v>0</v>
      </c>
      <c r="BH1423" s="217">
        <f>IF(N1423="sníž. přenesená",J1423,0)</f>
        <v>0</v>
      </c>
      <c r="BI1423" s="217">
        <f>IF(N1423="nulová",J1423,0)</f>
        <v>0</v>
      </c>
      <c r="BJ1423" s="13" t="s">
        <v>85</v>
      </c>
      <c r="BK1423" s="217">
        <f>ROUND(I1423*H1423,2)</f>
        <v>0</v>
      </c>
      <c r="BL1423" s="13" t="s">
        <v>136</v>
      </c>
      <c r="BM1423" s="216" t="s">
        <v>2976</v>
      </c>
    </row>
    <row r="1424" s="2" customFormat="1">
      <c r="A1424" s="34"/>
      <c r="B1424" s="35"/>
      <c r="C1424" s="36"/>
      <c r="D1424" s="218" t="s">
        <v>137</v>
      </c>
      <c r="E1424" s="36"/>
      <c r="F1424" s="219" t="s">
        <v>2977</v>
      </c>
      <c r="G1424" s="36"/>
      <c r="H1424" s="36"/>
      <c r="I1424" s="220"/>
      <c r="J1424" s="36"/>
      <c r="K1424" s="36"/>
      <c r="L1424" s="40"/>
      <c r="M1424" s="221"/>
      <c r="N1424" s="222"/>
      <c r="O1424" s="87"/>
      <c r="P1424" s="87"/>
      <c r="Q1424" s="87"/>
      <c r="R1424" s="87"/>
      <c r="S1424" s="87"/>
      <c r="T1424" s="88"/>
      <c r="U1424" s="34"/>
      <c r="V1424" s="34"/>
      <c r="W1424" s="34"/>
      <c r="X1424" s="34"/>
      <c r="Y1424" s="34"/>
      <c r="Z1424" s="34"/>
      <c r="AA1424" s="34"/>
      <c r="AB1424" s="34"/>
      <c r="AC1424" s="34"/>
      <c r="AD1424" s="34"/>
      <c r="AE1424" s="34"/>
      <c r="AT1424" s="13" t="s">
        <v>137</v>
      </c>
      <c r="AU1424" s="13" t="s">
        <v>85</v>
      </c>
    </row>
    <row r="1425" s="2" customFormat="1" ht="21.75" customHeight="1">
      <c r="A1425" s="34"/>
      <c r="B1425" s="35"/>
      <c r="C1425" s="203" t="s">
        <v>1513</v>
      </c>
      <c r="D1425" s="203" t="s">
        <v>131</v>
      </c>
      <c r="E1425" s="204" t="s">
        <v>2978</v>
      </c>
      <c r="F1425" s="205" t="s">
        <v>2979</v>
      </c>
      <c r="G1425" s="206" t="s">
        <v>134</v>
      </c>
      <c r="H1425" s="207">
        <v>2</v>
      </c>
      <c r="I1425" s="208"/>
      <c r="J1425" s="209">
        <f>ROUND(I1425*H1425,2)</f>
        <v>0</v>
      </c>
      <c r="K1425" s="210"/>
      <c r="L1425" s="211"/>
      <c r="M1425" s="212" t="s">
        <v>1</v>
      </c>
      <c r="N1425" s="213" t="s">
        <v>42</v>
      </c>
      <c r="O1425" s="87"/>
      <c r="P1425" s="214">
        <f>O1425*H1425</f>
        <v>0</v>
      </c>
      <c r="Q1425" s="214">
        <v>0</v>
      </c>
      <c r="R1425" s="214">
        <f>Q1425*H1425</f>
        <v>0</v>
      </c>
      <c r="S1425" s="214">
        <v>0</v>
      </c>
      <c r="T1425" s="215">
        <f>S1425*H1425</f>
        <v>0</v>
      </c>
      <c r="U1425" s="34"/>
      <c r="V1425" s="34"/>
      <c r="W1425" s="34"/>
      <c r="X1425" s="34"/>
      <c r="Y1425" s="34"/>
      <c r="Z1425" s="34"/>
      <c r="AA1425" s="34"/>
      <c r="AB1425" s="34"/>
      <c r="AC1425" s="34"/>
      <c r="AD1425" s="34"/>
      <c r="AE1425" s="34"/>
      <c r="AR1425" s="216" t="s">
        <v>135</v>
      </c>
      <c r="AT1425" s="216" t="s">
        <v>131</v>
      </c>
      <c r="AU1425" s="216" t="s">
        <v>85</v>
      </c>
      <c r="AY1425" s="13" t="s">
        <v>130</v>
      </c>
      <c r="BE1425" s="217">
        <f>IF(N1425="základní",J1425,0)</f>
        <v>0</v>
      </c>
      <c r="BF1425" s="217">
        <f>IF(N1425="snížená",J1425,0)</f>
        <v>0</v>
      </c>
      <c r="BG1425" s="217">
        <f>IF(N1425="zákl. přenesená",J1425,0)</f>
        <v>0</v>
      </c>
      <c r="BH1425" s="217">
        <f>IF(N1425="sníž. přenesená",J1425,0)</f>
        <v>0</v>
      </c>
      <c r="BI1425" s="217">
        <f>IF(N1425="nulová",J1425,0)</f>
        <v>0</v>
      </c>
      <c r="BJ1425" s="13" t="s">
        <v>85</v>
      </c>
      <c r="BK1425" s="217">
        <f>ROUND(I1425*H1425,2)</f>
        <v>0</v>
      </c>
      <c r="BL1425" s="13" t="s">
        <v>136</v>
      </c>
      <c r="BM1425" s="216" t="s">
        <v>2980</v>
      </c>
    </row>
    <row r="1426" s="2" customFormat="1">
      <c r="A1426" s="34"/>
      <c r="B1426" s="35"/>
      <c r="C1426" s="36"/>
      <c r="D1426" s="218" t="s">
        <v>137</v>
      </c>
      <c r="E1426" s="36"/>
      <c r="F1426" s="219" t="s">
        <v>2972</v>
      </c>
      <c r="G1426" s="36"/>
      <c r="H1426" s="36"/>
      <c r="I1426" s="220"/>
      <c r="J1426" s="36"/>
      <c r="K1426" s="36"/>
      <c r="L1426" s="40"/>
      <c r="M1426" s="221"/>
      <c r="N1426" s="222"/>
      <c r="O1426" s="87"/>
      <c r="P1426" s="87"/>
      <c r="Q1426" s="87"/>
      <c r="R1426" s="87"/>
      <c r="S1426" s="87"/>
      <c r="T1426" s="88"/>
      <c r="U1426" s="34"/>
      <c r="V1426" s="34"/>
      <c r="W1426" s="34"/>
      <c r="X1426" s="34"/>
      <c r="Y1426" s="34"/>
      <c r="Z1426" s="34"/>
      <c r="AA1426" s="34"/>
      <c r="AB1426" s="34"/>
      <c r="AC1426" s="34"/>
      <c r="AD1426" s="34"/>
      <c r="AE1426" s="34"/>
      <c r="AT1426" s="13" t="s">
        <v>137</v>
      </c>
      <c r="AU1426" s="13" t="s">
        <v>85</v>
      </c>
    </row>
    <row r="1427" s="2" customFormat="1" ht="33" customHeight="1">
      <c r="A1427" s="34"/>
      <c r="B1427" s="35"/>
      <c r="C1427" s="203" t="s">
        <v>2981</v>
      </c>
      <c r="D1427" s="203" t="s">
        <v>131</v>
      </c>
      <c r="E1427" s="204" t="s">
        <v>2982</v>
      </c>
      <c r="F1427" s="205" t="s">
        <v>2983</v>
      </c>
      <c r="G1427" s="206" t="s">
        <v>134</v>
      </c>
      <c r="H1427" s="207">
        <v>5</v>
      </c>
      <c r="I1427" s="208"/>
      <c r="J1427" s="209">
        <f>ROUND(I1427*H1427,2)</f>
        <v>0</v>
      </c>
      <c r="K1427" s="210"/>
      <c r="L1427" s="211"/>
      <c r="M1427" s="212" t="s">
        <v>1</v>
      </c>
      <c r="N1427" s="213" t="s">
        <v>42</v>
      </c>
      <c r="O1427" s="87"/>
      <c r="P1427" s="214">
        <f>O1427*H1427</f>
        <v>0</v>
      </c>
      <c r="Q1427" s="214">
        <v>0</v>
      </c>
      <c r="R1427" s="214">
        <f>Q1427*H1427</f>
        <v>0</v>
      </c>
      <c r="S1427" s="214">
        <v>0</v>
      </c>
      <c r="T1427" s="215">
        <f>S1427*H1427</f>
        <v>0</v>
      </c>
      <c r="U1427" s="34"/>
      <c r="V1427" s="34"/>
      <c r="W1427" s="34"/>
      <c r="X1427" s="34"/>
      <c r="Y1427" s="34"/>
      <c r="Z1427" s="34"/>
      <c r="AA1427" s="34"/>
      <c r="AB1427" s="34"/>
      <c r="AC1427" s="34"/>
      <c r="AD1427" s="34"/>
      <c r="AE1427" s="34"/>
      <c r="AR1427" s="216" t="s">
        <v>135</v>
      </c>
      <c r="AT1427" s="216" t="s">
        <v>131</v>
      </c>
      <c r="AU1427" s="216" t="s">
        <v>85</v>
      </c>
      <c r="AY1427" s="13" t="s">
        <v>130</v>
      </c>
      <c r="BE1427" s="217">
        <f>IF(N1427="základní",J1427,0)</f>
        <v>0</v>
      </c>
      <c r="BF1427" s="217">
        <f>IF(N1427="snížená",J1427,0)</f>
        <v>0</v>
      </c>
      <c r="BG1427" s="217">
        <f>IF(N1427="zákl. přenesená",J1427,0)</f>
        <v>0</v>
      </c>
      <c r="BH1427" s="217">
        <f>IF(N1427="sníž. přenesená",J1427,0)</f>
        <v>0</v>
      </c>
      <c r="BI1427" s="217">
        <f>IF(N1427="nulová",J1427,0)</f>
        <v>0</v>
      </c>
      <c r="BJ1427" s="13" t="s">
        <v>85</v>
      </c>
      <c r="BK1427" s="217">
        <f>ROUND(I1427*H1427,2)</f>
        <v>0</v>
      </c>
      <c r="BL1427" s="13" t="s">
        <v>136</v>
      </c>
      <c r="BM1427" s="216" t="s">
        <v>2984</v>
      </c>
    </row>
    <row r="1428" s="2" customFormat="1">
      <c r="A1428" s="34"/>
      <c r="B1428" s="35"/>
      <c r="C1428" s="36"/>
      <c r="D1428" s="218" t="s">
        <v>137</v>
      </c>
      <c r="E1428" s="36"/>
      <c r="F1428" s="219" t="s">
        <v>2985</v>
      </c>
      <c r="G1428" s="36"/>
      <c r="H1428" s="36"/>
      <c r="I1428" s="220"/>
      <c r="J1428" s="36"/>
      <c r="K1428" s="36"/>
      <c r="L1428" s="40"/>
      <c r="M1428" s="221"/>
      <c r="N1428" s="222"/>
      <c r="O1428" s="87"/>
      <c r="P1428" s="87"/>
      <c r="Q1428" s="87"/>
      <c r="R1428" s="87"/>
      <c r="S1428" s="87"/>
      <c r="T1428" s="88"/>
      <c r="U1428" s="34"/>
      <c r="V1428" s="34"/>
      <c r="W1428" s="34"/>
      <c r="X1428" s="34"/>
      <c r="Y1428" s="34"/>
      <c r="Z1428" s="34"/>
      <c r="AA1428" s="34"/>
      <c r="AB1428" s="34"/>
      <c r="AC1428" s="34"/>
      <c r="AD1428" s="34"/>
      <c r="AE1428" s="34"/>
      <c r="AT1428" s="13" t="s">
        <v>137</v>
      </c>
      <c r="AU1428" s="13" t="s">
        <v>85</v>
      </c>
    </row>
    <row r="1429" s="2" customFormat="1" ht="24.15" customHeight="1">
      <c r="A1429" s="34"/>
      <c r="B1429" s="35"/>
      <c r="C1429" s="203" t="s">
        <v>1517</v>
      </c>
      <c r="D1429" s="203" t="s">
        <v>131</v>
      </c>
      <c r="E1429" s="204" t="s">
        <v>2986</v>
      </c>
      <c r="F1429" s="205" t="s">
        <v>2987</v>
      </c>
      <c r="G1429" s="206" t="s">
        <v>134</v>
      </c>
      <c r="H1429" s="207">
        <v>3</v>
      </c>
      <c r="I1429" s="208"/>
      <c r="J1429" s="209">
        <f>ROUND(I1429*H1429,2)</f>
        <v>0</v>
      </c>
      <c r="K1429" s="210"/>
      <c r="L1429" s="211"/>
      <c r="M1429" s="212" t="s">
        <v>1</v>
      </c>
      <c r="N1429" s="213" t="s">
        <v>42</v>
      </c>
      <c r="O1429" s="87"/>
      <c r="P1429" s="214">
        <f>O1429*H1429</f>
        <v>0</v>
      </c>
      <c r="Q1429" s="214">
        <v>0</v>
      </c>
      <c r="R1429" s="214">
        <f>Q1429*H1429</f>
        <v>0</v>
      </c>
      <c r="S1429" s="214">
        <v>0</v>
      </c>
      <c r="T1429" s="215">
        <f>S1429*H1429</f>
        <v>0</v>
      </c>
      <c r="U1429" s="34"/>
      <c r="V1429" s="34"/>
      <c r="W1429" s="34"/>
      <c r="X1429" s="34"/>
      <c r="Y1429" s="34"/>
      <c r="Z1429" s="34"/>
      <c r="AA1429" s="34"/>
      <c r="AB1429" s="34"/>
      <c r="AC1429" s="34"/>
      <c r="AD1429" s="34"/>
      <c r="AE1429" s="34"/>
      <c r="AR1429" s="216" t="s">
        <v>135</v>
      </c>
      <c r="AT1429" s="216" t="s">
        <v>131</v>
      </c>
      <c r="AU1429" s="216" t="s">
        <v>85</v>
      </c>
      <c r="AY1429" s="13" t="s">
        <v>130</v>
      </c>
      <c r="BE1429" s="217">
        <f>IF(N1429="základní",J1429,0)</f>
        <v>0</v>
      </c>
      <c r="BF1429" s="217">
        <f>IF(N1429="snížená",J1429,0)</f>
        <v>0</v>
      </c>
      <c r="BG1429" s="217">
        <f>IF(N1429="zákl. přenesená",J1429,0)</f>
        <v>0</v>
      </c>
      <c r="BH1429" s="217">
        <f>IF(N1429="sníž. přenesená",J1429,0)</f>
        <v>0</v>
      </c>
      <c r="BI1429" s="217">
        <f>IF(N1429="nulová",J1429,0)</f>
        <v>0</v>
      </c>
      <c r="BJ1429" s="13" t="s">
        <v>85</v>
      </c>
      <c r="BK1429" s="217">
        <f>ROUND(I1429*H1429,2)</f>
        <v>0</v>
      </c>
      <c r="BL1429" s="13" t="s">
        <v>136</v>
      </c>
      <c r="BM1429" s="216" t="s">
        <v>2988</v>
      </c>
    </row>
    <row r="1430" s="2" customFormat="1">
      <c r="A1430" s="34"/>
      <c r="B1430" s="35"/>
      <c r="C1430" s="36"/>
      <c r="D1430" s="218" t="s">
        <v>137</v>
      </c>
      <c r="E1430" s="36"/>
      <c r="F1430" s="219" t="s">
        <v>2989</v>
      </c>
      <c r="G1430" s="36"/>
      <c r="H1430" s="36"/>
      <c r="I1430" s="220"/>
      <c r="J1430" s="36"/>
      <c r="K1430" s="36"/>
      <c r="L1430" s="40"/>
      <c r="M1430" s="221"/>
      <c r="N1430" s="222"/>
      <c r="O1430" s="87"/>
      <c r="P1430" s="87"/>
      <c r="Q1430" s="87"/>
      <c r="R1430" s="87"/>
      <c r="S1430" s="87"/>
      <c r="T1430" s="88"/>
      <c r="U1430" s="34"/>
      <c r="V1430" s="34"/>
      <c r="W1430" s="34"/>
      <c r="X1430" s="34"/>
      <c r="Y1430" s="34"/>
      <c r="Z1430" s="34"/>
      <c r="AA1430" s="34"/>
      <c r="AB1430" s="34"/>
      <c r="AC1430" s="34"/>
      <c r="AD1430" s="34"/>
      <c r="AE1430" s="34"/>
      <c r="AT1430" s="13" t="s">
        <v>137</v>
      </c>
      <c r="AU1430" s="13" t="s">
        <v>85</v>
      </c>
    </row>
    <row r="1431" s="2" customFormat="1" ht="24.15" customHeight="1">
      <c r="A1431" s="34"/>
      <c r="B1431" s="35"/>
      <c r="C1431" s="203" t="s">
        <v>2990</v>
      </c>
      <c r="D1431" s="203" t="s">
        <v>131</v>
      </c>
      <c r="E1431" s="204" t="s">
        <v>2991</v>
      </c>
      <c r="F1431" s="205" t="s">
        <v>2992</v>
      </c>
      <c r="G1431" s="206" t="s">
        <v>134</v>
      </c>
      <c r="H1431" s="207">
        <v>3</v>
      </c>
      <c r="I1431" s="208"/>
      <c r="J1431" s="209">
        <f>ROUND(I1431*H1431,2)</f>
        <v>0</v>
      </c>
      <c r="K1431" s="210"/>
      <c r="L1431" s="211"/>
      <c r="M1431" s="212" t="s">
        <v>1</v>
      </c>
      <c r="N1431" s="213" t="s">
        <v>42</v>
      </c>
      <c r="O1431" s="87"/>
      <c r="P1431" s="214">
        <f>O1431*H1431</f>
        <v>0</v>
      </c>
      <c r="Q1431" s="214">
        <v>0</v>
      </c>
      <c r="R1431" s="214">
        <f>Q1431*H1431</f>
        <v>0</v>
      </c>
      <c r="S1431" s="214">
        <v>0</v>
      </c>
      <c r="T1431" s="215">
        <f>S1431*H1431</f>
        <v>0</v>
      </c>
      <c r="U1431" s="34"/>
      <c r="V1431" s="34"/>
      <c r="W1431" s="34"/>
      <c r="X1431" s="34"/>
      <c r="Y1431" s="34"/>
      <c r="Z1431" s="34"/>
      <c r="AA1431" s="34"/>
      <c r="AB1431" s="34"/>
      <c r="AC1431" s="34"/>
      <c r="AD1431" s="34"/>
      <c r="AE1431" s="34"/>
      <c r="AR1431" s="216" t="s">
        <v>135</v>
      </c>
      <c r="AT1431" s="216" t="s">
        <v>131</v>
      </c>
      <c r="AU1431" s="216" t="s">
        <v>85</v>
      </c>
      <c r="AY1431" s="13" t="s">
        <v>130</v>
      </c>
      <c r="BE1431" s="217">
        <f>IF(N1431="základní",J1431,0)</f>
        <v>0</v>
      </c>
      <c r="BF1431" s="217">
        <f>IF(N1431="snížená",J1431,0)</f>
        <v>0</v>
      </c>
      <c r="BG1431" s="217">
        <f>IF(N1431="zákl. přenesená",J1431,0)</f>
        <v>0</v>
      </c>
      <c r="BH1431" s="217">
        <f>IF(N1431="sníž. přenesená",J1431,0)</f>
        <v>0</v>
      </c>
      <c r="BI1431" s="217">
        <f>IF(N1431="nulová",J1431,0)</f>
        <v>0</v>
      </c>
      <c r="BJ1431" s="13" t="s">
        <v>85</v>
      </c>
      <c r="BK1431" s="217">
        <f>ROUND(I1431*H1431,2)</f>
        <v>0</v>
      </c>
      <c r="BL1431" s="13" t="s">
        <v>136</v>
      </c>
      <c r="BM1431" s="216" t="s">
        <v>2993</v>
      </c>
    </row>
    <row r="1432" s="2" customFormat="1">
      <c r="A1432" s="34"/>
      <c r="B1432" s="35"/>
      <c r="C1432" s="36"/>
      <c r="D1432" s="218" t="s">
        <v>137</v>
      </c>
      <c r="E1432" s="36"/>
      <c r="F1432" s="219" t="s">
        <v>2994</v>
      </c>
      <c r="G1432" s="36"/>
      <c r="H1432" s="36"/>
      <c r="I1432" s="220"/>
      <c r="J1432" s="36"/>
      <c r="K1432" s="36"/>
      <c r="L1432" s="40"/>
      <c r="M1432" s="221"/>
      <c r="N1432" s="222"/>
      <c r="O1432" s="87"/>
      <c r="P1432" s="87"/>
      <c r="Q1432" s="87"/>
      <c r="R1432" s="87"/>
      <c r="S1432" s="87"/>
      <c r="T1432" s="88"/>
      <c r="U1432" s="34"/>
      <c r="V1432" s="34"/>
      <c r="W1432" s="34"/>
      <c r="X1432" s="34"/>
      <c r="Y1432" s="34"/>
      <c r="Z1432" s="34"/>
      <c r="AA1432" s="34"/>
      <c r="AB1432" s="34"/>
      <c r="AC1432" s="34"/>
      <c r="AD1432" s="34"/>
      <c r="AE1432" s="34"/>
      <c r="AT1432" s="13" t="s">
        <v>137</v>
      </c>
      <c r="AU1432" s="13" t="s">
        <v>85</v>
      </c>
    </row>
    <row r="1433" s="2" customFormat="1" ht="24.15" customHeight="1">
      <c r="A1433" s="34"/>
      <c r="B1433" s="35"/>
      <c r="C1433" s="203" t="s">
        <v>1522</v>
      </c>
      <c r="D1433" s="203" t="s">
        <v>131</v>
      </c>
      <c r="E1433" s="204" t="s">
        <v>2995</v>
      </c>
      <c r="F1433" s="205" t="s">
        <v>2996</v>
      </c>
      <c r="G1433" s="206" t="s">
        <v>134</v>
      </c>
      <c r="H1433" s="207">
        <v>2</v>
      </c>
      <c r="I1433" s="208"/>
      <c r="J1433" s="209">
        <f>ROUND(I1433*H1433,2)</f>
        <v>0</v>
      </c>
      <c r="K1433" s="210"/>
      <c r="L1433" s="211"/>
      <c r="M1433" s="212" t="s">
        <v>1</v>
      </c>
      <c r="N1433" s="213" t="s">
        <v>42</v>
      </c>
      <c r="O1433" s="87"/>
      <c r="P1433" s="214">
        <f>O1433*H1433</f>
        <v>0</v>
      </c>
      <c r="Q1433" s="214">
        <v>0</v>
      </c>
      <c r="R1433" s="214">
        <f>Q1433*H1433</f>
        <v>0</v>
      </c>
      <c r="S1433" s="214">
        <v>0</v>
      </c>
      <c r="T1433" s="215">
        <f>S1433*H1433</f>
        <v>0</v>
      </c>
      <c r="U1433" s="34"/>
      <c r="V1433" s="34"/>
      <c r="W1433" s="34"/>
      <c r="X1433" s="34"/>
      <c r="Y1433" s="34"/>
      <c r="Z1433" s="34"/>
      <c r="AA1433" s="34"/>
      <c r="AB1433" s="34"/>
      <c r="AC1433" s="34"/>
      <c r="AD1433" s="34"/>
      <c r="AE1433" s="34"/>
      <c r="AR1433" s="216" t="s">
        <v>135</v>
      </c>
      <c r="AT1433" s="216" t="s">
        <v>131</v>
      </c>
      <c r="AU1433" s="216" t="s">
        <v>85</v>
      </c>
      <c r="AY1433" s="13" t="s">
        <v>130</v>
      </c>
      <c r="BE1433" s="217">
        <f>IF(N1433="základní",J1433,0)</f>
        <v>0</v>
      </c>
      <c r="BF1433" s="217">
        <f>IF(N1433="snížená",J1433,0)</f>
        <v>0</v>
      </c>
      <c r="BG1433" s="217">
        <f>IF(N1433="zákl. přenesená",J1433,0)</f>
        <v>0</v>
      </c>
      <c r="BH1433" s="217">
        <f>IF(N1433="sníž. přenesená",J1433,0)</f>
        <v>0</v>
      </c>
      <c r="BI1433" s="217">
        <f>IF(N1433="nulová",J1433,0)</f>
        <v>0</v>
      </c>
      <c r="BJ1433" s="13" t="s">
        <v>85</v>
      </c>
      <c r="BK1433" s="217">
        <f>ROUND(I1433*H1433,2)</f>
        <v>0</v>
      </c>
      <c r="BL1433" s="13" t="s">
        <v>136</v>
      </c>
      <c r="BM1433" s="216" t="s">
        <v>2997</v>
      </c>
    </row>
    <row r="1434" s="2" customFormat="1">
      <c r="A1434" s="34"/>
      <c r="B1434" s="35"/>
      <c r="C1434" s="36"/>
      <c r="D1434" s="218" t="s">
        <v>137</v>
      </c>
      <c r="E1434" s="36"/>
      <c r="F1434" s="219" t="s">
        <v>2998</v>
      </c>
      <c r="G1434" s="36"/>
      <c r="H1434" s="36"/>
      <c r="I1434" s="220"/>
      <c r="J1434" s="36"/>
      <c r="K1434" s="36"/>
      <c r="L1434" s="40"/>
      <c r="M1434" s="221"/>
      <c r="N1434" s="222"/>
      <c r="O1434" s="87"/>
      <c r="P1434" s="87"/>
      <c r="Q1434" s="87"/>
      <c r="R1434" s="87"/>
      <c r="S1434" s="87"/>
      <c r="T1434" s="88"/>
      <c r="U1434" s="34"/>
      <c r="V1434" s="34"/>
      <c r="W1434" s="34"/>
      <c r="X1434" s="34"/>
      <c r="Y1434" s="34"/>
      <c r="Z1434" s="34"/>
      <c r="AA1434" s="34"/>
      <c r="AB1434" s="34"/>
      <c r="AC1434" s="34"/>
      <c r="AD1434" s="34"/>
      <c r="AE1434" s="34"/>
      <c r="AT1434" s="13" t="s">
        <v>137</v>
      </c>
      <c r="AU1434" s="13" t="s">
        <v>85</v>
      </c>
    </row>
    <row r="1435" s="2" customFormat="1" ht="24.15" customHeight="1">
      <c r="A1435" s="34"/>
      <c r="B1435" s="35"/>
      <c r="C1435" s="203" t="s">
        <v>2999</v>
      </c>
      <c r="D1435" s="203" t="s">
        <v>131</v>
      </c>
      <c r="E1435" s="204" t="s">
        <v>3000</v>
      </c>
      <c r="F1435" s="205" t="s">
        <v>3001</v>
      </c>
      <c r="G1435" s="206" t="s">
        <v>134</v>
      </c>
      <c r="H1435" s="207">
        <v>2</v>
      </c>
      <c r="I1435" s="208"/>
      <c r="J1435" s="209">
        <f>ROUND(I1435*H1435,2)</f>
        <v>0</v>
      </c>
      <c r="K1435" s="210"/>
      <c r="L1435" s="211"/>
      <c r="M1435" s="212" t="s">
        <v>1</v>
      </c>
      <c r="N1435" s="213" t="s">
        <v>42</v>
      </c>
      <c r="O1435" s="87"/>
      <c r="P1435" s="214">
        <f>O1435*H1435</f>
        <v>0</v>
      </c>
      <c r="Q1435" s="214">
        <v>0</v>
      </c>
      <c r="R1435" s="214">
        <f>Q1435*H1435</f>
        <v>0</v>
      </c>
      <c r="S1435" s="214">
        <v>0</v>
      </c>
      <c r="T1435" s="215">
        <f>S1435*H1435</f>
        <v>0</v>
      </c>
      <c r="U1435" s="34"/>
      <c r="V1435" s="34"/>
      <c r="W1435" s="34"/>
      <c r="X1435" s="34"/>
      <c r="Y1435" s="34"/>
      <c r="Z1435" s="34"/>
      <c r="AA1435" s="34"/>
      <c r="AB1435" s="34"/>
      <c r="AC1435" s="34"/>
      <c r="AD1435" s="34"/>
      <c r="AE1435" s="34"/>
      <c r="AR1435" s="216" t="s">
        <v>135</v>
      </c>
      <c r="AT1435" s="216" t="s">
        <v>131</v>
      </c>
      <c r="AU1435" s="216" t="s">
        <v>85</v>
      </c>
      <c r="AY1435" s="13" t="s">
        <v>130</v>
      </c>
      <c r="BE1435" s="217">
        <f>IF(N1435="základní",J1435,0)</f>
        <v>0</v>
      </c>
      <c r="BF1435" s="217">
        <f>IF(N1435="snížená",J1435,0)</f>
        <v>0</v>
      </c>
      <c r="BG1435" s="217">
        <f>IF(N1435="zákl. přenesená",J1435,0)</f>
        <v>0</v>
      </c>
      <c r="BH1435" s="217">
        <f>IF(N1435="sníž. přenesená",J1435,0)</f>
        <v>0</v>
      </c>
      <c r="BI1435" s="217">
        <f>IF(N1435="nulová",J1435,0)</f>
        <v>0</v>
      </c>
      <c r="BJ1435" s="13" t="s">
        <v>85</v>
      </c>
      <c r="BK1435" s="217">
        <f>ROUND(I1435*H1435,2)</f>
        <v>0</v>
      </c>
      <c r="BL1435" s="13" t="s">
        <v>136</v>
      </c>
      <c r="BM1435" s="216" t="s">
        <v>3002</v>
      </c>
    </row>
    <row r="1436" s="2" customFormat="1">
      <c r="A1436" s="34"/>
      <c r="B1436" s="35"/>
      <c r="C1436" s="36"/>
      <c r="D1436" s="218" t="s">
        <v>137</v>
      </c>
      <c r="E1436" s="36"/>
      <c r="F1436" s="219" t="s">
        <v>3003</v>
      </c>
      <c r="G1436" s="36"/>
      <c r="H1436" s="36"/>
      <c r="I1436" s="220"/>
      <c r="J1436" s="36"/>
      <c r="K1436" s="36"/>
      <c r="L1436" s="40"/>
      <c r="M1436" s="221"/>
      <c r="N1436" s="222"/>
      <c r="O1436" s="87"/>
      <c r="P1436" s="87"/>
      <c r="Q1436" s="87"/>
      <c r="R1436" s="87"/>
      <c r="S1436" s="87"/>
      <c r="T1436" s="88"/>
      <c r="U1436" s="34"/>
      <c r="V1436" s="34"/>
      <c r="W1436" s="34"/>
      <c r="X1436" s="34"/>
      <c r="Y1436" s="34"/>
      <c r="Z1436" s="34"/>
      <c r="AA1436" s="34"/>
      <c r="AB1436" s="34"/>
      <c r="AC1436" s="34"/>
      <c r="AD1436" s="34"/>
      <c r="AE1436" s="34"/>
      <c r="AT1436" s="13" t="s">
        <v>137</v>
      </c>
      <c r="AU1436" s="13" t="s">
        <v>85</v>
      </c>
    </row>
    <row r="1437" s="2" customFormat="1" ht="24.15" customHeight="1">
      <c r="A1437" s="34"/>
      <c r="B1437" s="35"/>
      <c r="C1437" s="203" t="s">
        <v>1526</v>
      </c>
      <c r="D1437" s="203" t="s">
        <v>131</v>
      </c>
      <c r="E1437" s="204" t="s">
        <v>3004</v>
      </c>
      <c r="F1437" s="205" t="s">
        <v>3005</v>
      </c>
      <c r="G1437" s="206" t="s">
        <v>134</v>
      </c>
      <c r="H1437" s="207">
        <v>2</v>
      </c>
      <c r="I1437" s="208"/>
      <c r="J1437" s="209">
        <f>ROUND(I1437*H1437,2)</f>
        <v>0</v>
      </c>
      <c r="K1437" s="210"/>
      <c r="L1437" s="211"/>
      <c r="M1437" s="212" t="s">
        <v>1</v>
      </c>
      <c r="N1437" s="213" t="s">
        <v>42</v>
      </c>
      <c r="O1437" s="87"/>
      <c r="P1437" s="214">
        <f>O1437*H1437</f>
        <v>0</v>
      </c>
      <c r="Q1437" s="214">
        <v>0</v>
      </c>
      <c r="R1437" s="214">
        <f>Q1437*H1437</f>
        <v>0</v>
      </c>
      <c r="S1437" s="214">
        <v>0</v>
      </c>
      <c r="T1437" s="215">
        <f>S1437*H1437</f>
        <v>0</v>
      </c>
      <c r="U1437" s="34"/>
      <c r="V1437" s="34"/>
      <c r="W1437" s="34"/>
      <c r="X1437" s="34"/>
      <c r="Y1437" s="34"/>
      <c r="Z1437" s="34"/>
      <c r="AA1437" s="34"/>
      <c r="AB1437" s="34"/>
      <c r="AC1437" s="34"/>
      <c r="AD1437" s="34"/>
      <c r="AE1437" s="34"/>
      <c r="AR1437" s="216" t="s">
        <v>135</v>
      </c>
      <c r="AT1437" s="216" t="s">
        <v>131</v>
      </c>
      <c r="AU1437" s="216" t="s">
        <v>85</v>
      </c>
      <c r="AY1437" s="13" t="s">
        <v>130</v>
      </c>
      <c r="BE1437" s="217">
        <f>IF(N1437="základní",J1437,0)</f>
        <v>0</v>
      </c>
      <c r="BF1437" s="217">
        <f>IF(N1437="snížená",J1437,0)</f>
        <v>0</v>
      </c>
      <c r="BG1437" s="217">
        <f>IF(N1437="zákl. přenesená",J1437,0)</f>
        <v>0</v>
      </c>
      <c r="BH1437" s="217">
        <f>IF(N1437="sníž. přenesená",J1437,0)</f>
        <v>0</v>
      </c>
      <c r="BI1437" s="217">
        <f>IF(N1437="nulová",J1437,0)</f>
        <v>0</v>
      </c>
      <c r="BJ1437" s="13" t="s">
        <v>85</v>
      </c>
      <c r="BK1437" s="217">
        <f>ROUND(I1437*H1437,2)</f>
        <v>0</v>
      </c>
      <c r="BL1437" s="13" t="s">
        <v>136</v>
      </c>
      <c r="BM1437" s="216" t="s">
        <v>3006</v>
      </c>
    </row>
    <row r="1438" s="2" customFormat="1">
      <c r="A1438" s="34"/>
      <c r="B1438" s="35"/>
      <c r="C1438" s="36"/>
      <c r="D1438" s="218" t="s">
        <v>137</v>
      </c>
      <c r="E1438" s="36"/>
      <c r="F1438" s="219" t="s">
        <v>3007</v>
      </c>
      <c r="G1438" s="36"/>
      <c r="H1438" s="36"/>
      <c r="I1438" s="220"/>
      <c r="J1438" s="36"/>
      <c r="K1438" s="36"/>
      <c r="L1438" s="40"/>
      <c r="M1438" s="221"/>
      <c r="N1438" s="222"/>
      <c r="O1438" s="87"/>
      <c r="P1438" s="87"/>
      <c r="Q1438" s="87"/>
      <c r="R1438" s="87"/>
      <c r="S1438" s="87"/>
      <c r="T1438" s="88"/>
      <c r="U1438" s="34"/>
      <c r="V1438" s="34"/>
      <c r="W1438" s="34"/>
      <c r="X1438" s="34"/>
      <c r="Y1438" s="34"/>
      <c r="Z1438" s="34"/>
      <c r="AA1438" s="34"/>
      <c r="AB1438" s="34"/>
      <c r="AC1438" s="34"/>
      <c r="AD1438" s="34"/>
      <c r="AE1438" s="34"/>
      <c r="AT1438" s="13" t="s">
        <v>137</v>
      </c>
      <c r="AU1438" s="13" t="s">
        <v>85</v>
      </c>
    </row>
    <row r="1439" s="2" customFormat="1" ht="24.15" customHeight="1">
      <c r="A1439" s="34"/>
      <c r="B1439" s="35"/>
      <c r="C1439" s="203" t="s">
        <v>3008</v>
      </c>
      <c r="D1439" s="203" t="s">
        <v>131</v>
      </c>
      <c r="E1439" s="204" t="s">
        <v>3009</v>
      </c>
      <c r="F1439" s="205" t="s">
        <v>3010</v>
      </c>
      <c r="G1439" s="206" t="s">
        <v>134</v>
      </c>
      <c r="H1439" s="207">
        <v>2</v>
      </c>
      <c r="I1439" s="208"/>
      <c r="J1439" s="209">
        <f>ROUND(I1439*H1439,2)</f>
        <v>0</v>
      </c>
      <c r="K1439" s="210"/>
      <c r="L1439" s="211"/>
      <c r="M1439" s="212" t="s">
        <v>1</v>
      </c>
      <c r="N1439" s="213" t="s">
        <v>42</v>
      </c>
      <c r="O1439" s="87"/>
      <c r="P1439" s="214">
        <f>O1439*H1439</f>
        <v>0</v>
      </c>
      <c r="Q1439" s="214">
        <v>0</v>
      </c>
      <c r="R1439" s="214">
        <f>Q1439*H1439</f>
        <v>0</v>
      </c>
      <c r="S1439" s="214">
        <v>0</v>
      </c>
      <c r="T1439" s="215">
        <f>S1439*H1439</f>
        <v>0</v>
      </c>
      <c r="U1439" s="34"/>
      <c r="V1439" s="34"/>
      <c r="W1439" s="34"/>
      <c r="X1439" s="34"/>
      <c r="Y1439" s="34"/>
      <c r="Z1439" s="34"/>
      <c r="AA1439" s="34"/>
      <c r="AB1439" s="34"/>
      <c r="AC1439" s="34"/>
      <c r="AD1439" s="34"/>
      <c r="AE1439" s="34"/>
      <c r="AR1439" s="216" t="s">
        <v>135</v>
      </c>
      <c r="AT1439" s="216" t="s">
        <v>131</v>
      </c>
      <c r="AU1439" s="216" t="s">
        <v>85</v>
      </c>
      <c r="AY1439" s="13" t="s">
        <v>130</v>
      </c>
      <c r="BE1439" s="217">
        <f>IF(N1439="základní",J1439,0)</f>
        <v>0</v>
      </c>
      <c r="BF1439" s="217">
        <f>IF(N1439="snížená",J1439,0)</f>
        <v>0</v>
      </c>
      <c r="BG1439" s="217">
        <f>IF(N1439="zákl. přenesená",J1439,0)</f>
        <v>0</v>
      </c>
      <c r="BH1439" s="217">
        <f>IF(N1439="sníž. přenesená",J1439,0)</f>
        <v>0</v>
      </c>
      <c r="BI1439" s="217">
        <f>IF(N1439="nulová",J1439,0)</f>
        <v>0</v>
      </c>
      <c r="BJ1439" s="13" t="s">
        <v>85</v>
      </c>
      <c r="BK1439" s="217">
        <f>ROUND(I1439*H1439,2)</f>
        <v>0</v>
      </c>
      <c r="BL1439" s="13" t="s">
        <v>136</v>
      </c>
      <c r="BM1439" s="216" t="s">
        <v>3011</v>
      </c>
    </row>
    <row r="1440" s="2" customFormat="1">
      <c r="A1440" s="34"/>
      <c r="B1440" s="35"/>
      <c r="C1440" s="36"/>
      <c r="D1440" s="218" t="s">
        <v>137</v>
      </c>
      <c r="E1440" s="36"/>
      <c r="F1440" s="219" t="s">
        <v>3012</v>
      </c>
      <c r="G1440" s="36"/>
      <c r="H1440" s="36"/>
      <c r="I1440" s="220"/>
      <c r="J1440" s="36"/>
      <c r="K1440" s="36"/>
      <c r="L1440" s="40"/>
      <c r="M1440" s="221"/>
      <c r="N1440" s="222"/>
      <c r="O1440" s="87"/>
      <c r="P1440" s="87"/>
      <c r="Q1440" s="87"/>
      <c r="R1440" s="87"/>
      <c r="S1440" s="87"/>
      <c r="T1440" s="88"/>
      <c r="U1440" s="34"/>
      <c r="V1440" s="34"/>
      <c r="W1440" s="34"/>
      <c r="X1440" s="34"/>
      <c r="Y1440" s="34"/>
      <c r="Z1440" s="34"/>
      <c r="AA1440" s="34"/>
      <c r="AB1440" s="34"/>
      <c r="AC1440" s="34"/>
      <c r="AD1440" s="34"/>
      <c r="AE1440" s="34"/>
      <c r="AT1440" s="13" t="s">
        <v>137</v>
      </c>
      <c r="AU1440" s="13" t="s">
        <v>85</v>
      </c>
    </row>
    <row r="1441" s="2" customFormat="1" ht="37.8" customHeight="1">
      <c r="A1441" s="34"/>
      <c r="B1441" s="35"/>
      <c r="C1441" s="203" t="s">
        <v>1531</v>
      </c>
      <c r="D1441" s="203" t="s">
        <v>131</v>
      </c>
      <c r="E1441" s="204" t="s">
        <v>3013</v>
      </c>
      <c r="F1441" s="205" t="s">
        <v>3014</v>
      </c>
      <c r="G1441" s="206" t="s">
        <v>134</v>
      </c>
      <c r="H1441" s="207">
        <v>2</v>
      </c>
      <c r="I1441" s="208"/>
      <c r="J1441" s="209">
        <f>ROUND(I1441*H1441,2)</f>
        <v>0</v>
      </c>
      <c r="K1441" s="210"/>
      <c r="L1441" s="211"/>
      <c r="M1441" s="212" t="s">
        <v>1</v>
      </c>
      <c r="N1441" s="213" t="s">
        <v>42</v>
      </c>
      <c r="O1441" s="87"/>
      <c r="P1441" s="214">
        <f>O1441*H1441</f>
        <v>0</v>
      </c>
      <c r="Q1441" s="214">
        <v>0</v>
      </c>
      <c r="R1441" s="214">
        <f>Q1441*H1441</f>
        <v>0</v>
      </c>
      <c r="S1441" s="214">
        <v>0</v>
      </c>
      <c r="T1441" s="215">
        <f>S1441*H1441</f>
        <v>0</v>
      </c>
      <c r="U1441" s="34"/>
      <c r="V1441" s="34"/>
      <c r="W1441" s="34"/>
      <c r="X1441" s="34"/>
      <c r="Y1441" s="34"/>
      <c r="Z1441" s="34"/>
      <c r="AA1441" s="34"/>
      <c r="AB1441" s="34"/>
      <c r="AC1441" s="34"/>
      <c r="AD1441" s="34"/>
      <c r="AE1441" s="34"/>
      <c r="AR1441" s="216" t="s">
        <v>135</v>
      </c>
      <c r="AT1441" s="216" t="s">
        <v>131</v>
      </c>
      <c r="AU1441" s="216" t="s">
        <v>85</v>
      </c>
      <c r="AY1441" s="13" t="s">
        <v>130</v>
      </c>
      <c r="BE1441" s="217">
        <f>IF(N1441="základní",J1441,0)</f>
        <v>0</v>
      </c>
      <c r="BF1441" s="217">
        <f>IF(N1441="snížená",J1441,0)</f>
        <v>0</v>
      </c>
      <c r="BG1441" s="217">
        <f>IF(N1441="zákl. přenesená",J1441,0)</f>
        <v>0</v>
      </c>
      <c r="BH1441" s="217">
        <f>IF(N1441="sníž. přenesená",J1441,0)</f>
        <v>0</v>
      </c>
      <c r="BI1441" s="217">
        <f>IF(N1441="nulová",J1441,0)</f>
        <v>0</v>
      </c>
      <c r="BJ1441" s="13" t="s">
        <v>85</v>
      </c>
      <c r="BK1441" s="217">
        <f>ROUND(I1441*H1441,2)</f>
        <v>0</v>
      </c>
      <c r="BL1441" s="13" t="s">
        <v>136</v>
      </c>
      <c r="BM1441" s="216" t="s">
        <v>3015</v>
      </c>
    </row>
    <row r="1442" s="2" customFormat="1">
      <c r="A1442" s="34"/>
      <c r="B1442" s="35"/>
      <c r="C1442" s="36"/>
      <c r="D1442" s="218" t="s">
        <v>137</v>
      </c>
      <c r="E1442" s="36"/>
      <c r="F1442" s="219" t="s">
        <v>3016</v>
      </c>
      <c r="G1442" s="36"/>
      <c r="H1442" s="36"/>
      <c r="I1442" s="220"/>
      <c r="J1442" s="36"/>
      <c r="K1442" s="36"/>
      <c r="L1442" s="40"/>
      <c r="M1442" s="221"/>
      <c r="N1442" s="222"/>
      <c r="O1442" s="87"/>
      <c r="P1442" s="87"/>
      <c r="Q1442" s="87"/>
      <c r="R1442" s="87"/>
      <c r="S1442" s="87"/>
      <c r="T1442" s="88"/>
      <c r="U1442" s="34"/>
      <c r="V1442" s="34"/>
      <c r="W1442" s="34"/>
      <c r="X1442" s="34"/>
      <c r="Y1442" s="34"/>
      <c r="Z1442" s="34"/>
      <c r="AA1442" s="34"/>
      <c r="AB1442" s="34"/>
      <c r="AC1442" s="34"/>
      <c r="AD1442" s="34"/>
      <c r="AE1442" s="34"/>
      <c r="AT1442" s="13" t="s">
        <v>137</v>
      </c>
      <c r="AU1442" s="13" t="s">
        <v>85</v>
      </c>
    </row>
    <row r="1443" s="2" customFormat="1" ht="37.8" customHeight="1">
      <c r="A1443" s="34"/>
      <c r="B1443" s="35"/>
      <c r="C1443" s="203" t="s">
        <v>3017</v>
      </c>
      <c r="D1443" s="203" t="s">
        <v>131</v>
      </c>
      <c r="E1443" s="204" t="s">
        <v>3018</v>
      </c>
      <c r="F1443" s="205" t="s">
        <v>3019</v>
      </c>
      <c r="G1443" s="206" t="s">
        <v>134</v>
      </c>
      <c r="H1443" s="207">
        <v>2</v>
      </c>
      <c r="I1443" s="208"/>
      <c r="J1443" s="209">
        <f>ROUND(I1443*H1443,2)</f>
        <v>0</v>
      </c>
      <c r="K1443" s="210"/>
      <c r="L1443" s="211"/>
      <c r="M1443" s="212" t="s">
        <v>1</v>
      </c>
      <c r="N1443" s="213" t="s">
        <v>42</v>
      </c>
      <c r="O1443" s="87"/>
      <c r="P1443" s="214">
        <f>O1443*H1443</f>
        <v>0</v>
      </c>
      <c r="Q1443" s="214">
        <v>0</v>
      </c>
      <c r="R1443" s="214">
        <f>Q1443*H1443</f>
        <v>0</v>
      </c>
      <c r="S1443" s="214">
        <v>0</v>
      </c>
      <c r="T1443" s="215">
        <f>S1443*H1443</f>
        <v>0</v>
      </c>
      <c r="U1443" s="34"/>
      <c r="V1443" s="34"/>
      <c r="W1443" s="34"/>
      <c r="X1443" s="34"/>
      <c r="Y1443" s="34"/>
      <c r="Z1443" s="34"/>
      <c r="AA1443" s="34"/>
      <c r="AB1443" s="34"/>
      <c r="AC1443" s="34"/>
      <c r="AD1443" s="34"/>
      <c r="AE1443" s="34"/>
      <c r="AR1443" s="216" t="s">
        <v>135</v>
      </c>
      <c r="AT1443" s="216" t="s">
        <v>131</v>
      </c>
      <c r="AU1443" s="216" t="s">
        <v>85</v>
      </c>
      <c r="AY1443" s="13" t="s">
        <v>130</v>
      </c>
      <c r="BE1443" s="217">
        <f>IF(N1443="základní",J1443,0)</f>
        <v>0</v>
      </c>
      <c r="BF1443" s="217">
        <f>IF(N1443="snížená",J1443,0)</f>
        <v>0</v>
      </c>
      <c r="BG1443" s="217">
        <f>IF(N1443="zákl. přenesená",J1443,0)</f>
        <v>0</v>
      </c>
      <c r="BH1443" s="217">
        <f>IF(N1443="sníž. přenesená",J1443,0)</f>
        <v>0</v>
      </c>
      <c r="BI1443" s="217">
        <f>IF(N1443="nulová",J1443,0)</f>
        <v>0</v>
      </c>
      <c r="BJ1443" s="13" t="s">
        <v>85</v>
      </c>
      <c r="BK1443" s="217">
        <f>ROUND(I1443*H1443,2)</f>
        <v>0</v>
      </c>
      <c r="BL1443" s="13" t="s">
        <v>136</v>
      </c>
      <c r="BM1443" s="216" t="s">
        <v>3020</v>
      </c>
    </row>
    <row r="1444" s="2" customFormat="1">
      <c r="A1444" s="34"/>
      <c r="B1444" s="35"/>
      <c r="C1444" s="36"/>
      <c r="D1444" s="218" t="s">
        <v>137</v>
      </c>
      <c r="E1444" s="36"/>
      <c r="F1444" s="219" t="s">
        <v>3021</v>
      </c>
      <c r="G1444" s="36"/>
      <c r="H1444" s="36"/>
      <c r="I1444" s="220"/>
      <c r="J1444" s="36"/>
      <c r="K1444" s="36"/>
      <c r="L1444" s="40"/>
      <c r="M1444" s="221"/>
      <c r="N1444" s="222"/>
      <c r="O1444" s="87"/>
      <c r="P1444" s="87"/>
      <c r="Q1444" s="87"/>
      <c r="R1444" s="87"/>
      <c r="S1444" s="87"/>
      <c r="T1444" s="88"/>
      <c r="U1444" s="34"/>
      <c r="V1444" s="34"/>
      <c r="W1444" s="34"/>
      <c r="X1444" s="34"/>
      <c r="Y1444" s="34"/>
      <c r="Z1444" s="34"/>
      <c r="AA1444" s="34"/>
      <c r="AB1444" s="34"/>
      <c r="AC1444" s="34"/>
      <c r="AD1444" s="34"/>
      <c r="AE1444" s="34"/>
      <c r="AT1444" s="13" t="s">
        <v>137</v>
      </c>
      <c r="AU1444" s="13" t="s">
        <v>85</v>
      </c>
    </row>
    <row r="1445" s="2" customFormat="1" ht="16.5" customHeight="1">
      <c r="A1445" s="34"/>
      <c r="B1445" s="35"/>
      <c r="C1445" s="203" t="s">
        <v>1535</v>
      </c>
      <c r="D1445" s="203" t="s">
        <v>131</v>
      </c>
      <c r="E1445" s="204" t="s">
        <v>3022</v>
      </c>
      <c r="F1445" s="205" t="s">
        <v>3023</v>
      </c>
      <c r="G1445" s="206" t="s">
        <v>134</v>
      </c>
      <c r="H1445" s="207">
        <v>200</v>
      </c>
      <c r="I1445" s="208"/>
      <c r="J1445" s="209">
        <f>ROUND(I1445*H1445,2)</f>
        <v>0</v>
      </c>
      <c r="K1445" s="210"/>
      <c r="L1445" s="211"/>
      <c r="M1445" s="212" t="s">
        <v>1</v>
      </c>
      <c r="N1445" s="213" t="s">
        <v>42</v>
      </c>
      <c r="O1445" s="87"/>
      <c r="P1445" s="214">
        <f>O1445*H1445</f>
        <v>0</v>
      </c>
      <c r="Q1445" s="214">
        <v>0</v>
      </c>
      <c r="R1445" s="214">
        <f>Q1445*H1445</f>
        <v>0</v>
      </c>
      <c r="S1445" s="214">
        <v>0</v>
      </c>
      <c r="T1445" s="215">
        <f>S1445*H1445</f>
        <v>0</v>
      </c>
      <c r="U1445" s="34"/>
      <c r="V1445" s="34"/>
      <c r="W1445" s="34"/>
      <c r="X1445" s="34"/>
      <c r="Y1445" s="34"/>
      <c r="Z1445" s="34"/>
      <c r="AA1445" s="34"/>
      <c r="AB1445" s="34"/>
      <c r="AC1445" s="34"/>
      <c r="AD1445" s="34"/>
      <c r="AE1445" s="34"/>
      <c r="AR1445" s="216" t="s">
        <v>135</v>
      </c>
      <c r="AT1445" s="216" t="s">
        <v>131</v>
      </c>
      <c r="AU1445" s="216" t="s">
        <v>85</v>
      </c>
      <c r="AY1445" s="13" t="s">
        <v>130</v>
      </c>
      <c r="BE1445" s="217">
        <f>IF(N1445="základní",J1445,0)</f>
        <v>0</v>
      </c>
      <c r="BF1445" s="217">
        <f>IF(N1445="snížená",J1445,0)</f>
        <v>0</v>
      </c>
      <c r="BG1445" s="217">
        <f>IF(N1445="zákl. přenesená",J1445,0)</f>
        <v>0</v>
      </c>
      <c r="BH1445" s="217">
        <f>IF(N1445="sníž. přenesená",J1445,0)</f>
        <v>0</v>
      </c>
      <c r="BI1445" s="217">
        <f>IF(N1445="nulová",J1445,0)</f>
        <v>0</v>
      </c>
      <c r="BJ1445" s="13" t="s">
        <v>85</v>
      </c>
      <c r="BK1445" s="217">
        <f>ROUND(I1445*H1445,2)</f>
        <v>0</v>
      </c>
      <c r="BL1445" s="13" t="s">
        <v>136</v>
      </c>
      <c r="BM1445" s="216" t="s">
        <v>3024</v>
      </c>
    </row>
    <row r="1446" s="2" customFormat="1">
      <c r="A1446" s="34"/>
      <c r="B1446" s="35"/>
      <c r="C1446" s="36"/>
      <c r="D1446" s="218" t="s">
        <v>137</v>
      </c>
      <c r="E1446" s="36"/>
      <c r="F1446" s="219" t="s">
        <v>3025</v>
      </c>
      <c r="G1446" s="36"/>
      <c r="H1446" s="36"/>
      <c r="I1446" s="220"/>
      <c r="J1446" s="36"/>
      <c r="K1446" s="36"/>
      <c r="L1446" s="40"/>
      <c r="M1446" s="221"/>
      <c r="N1446" s="222"/>
      <c r="O1446" s="87"/>
      <c r="P1446" s="87"/>
      <c r="Q1446" s="87"/>
      <c r="R1446" s="87"/>
      <c r="S1446" s="87"/>
      <c r="T1446" s="88"/>
      <c r="U1446" s="34"/>
      <c r="V1446" s="34"/>
      <c r="W1446" s="34"/>
      <c r="X1446" s="34"/>
      <c r="Y1446" s="34"/>
      <c r="Z1446" s="34"/>
      <c r="AA1446" s="34"/>
      <c r="AB1446" s="34"/>
      <c r="AC1446" s="34"/>
      <c r="AD1446" s="34"/>
      <c r="AE1446" s="34"/>
      <c r="AT1446" s="13" t="s">
        <v>137</v>
      </c>
      <c r="AU1446" s="13" t="s">
        <v>85</v>
      </c>
    </row>
    <row r="1447" s="2" customFormat="1" ht="16.5" customHeight="1">
      <c r="A1447" s="34"/>
      <c r="B1447" s="35"/>
      <c r="C1447" s="203" t="s">
        <v>3026</v>
      </c>
      <c r="D1447" s="203" t="s">
        <v>131</v>
      </c>
      <c r="E1447" s="204" t="s">
        <v>3027</v>
      </c>
      <c r="F1447" s="205" t="s">
        <v>3028</v>
      </c>
      <c r="G1447" s="206" t="s">
        <v>134</v>
      </c>
      <c r="H1447" s="207">
        <v>100</v>
      </c>
      <c r="I1447" s="208"/>
      <c r="J1447" s="209">
        <f>ROUND(I1447*H1447,2)</f>
        <v>0</v>
      </c>
      <c r="K1447" s="210"/>
      <c r="L1447" s="211"/>
      <c r="M1447" s="212" t="s">
        <v>1</v>
      </c>
      <c r="N1447" s="213" t="s">
        <v>42</v>
      </c>
      <c r="O1447" s="87"/>
      <c r="P1447" s="214">
        <f>O1447*H1447</f>
        <v>0</v>
      </c>
      <c r="Q1447" s="214">
        <v>0</v>
      </c>
      <c r="R1447" s="214">
        <f>Q1447*H1447</f>
        <v>0</v>
      </c>
      <c r="S1447" s="214">
        <v>0</v>
      </c>
      <c r="T1447" s="215">
        <f>S1447*H1447</f>
        <v>0</v>
      </c>
      <c r="U1447" s="34"/>
      <c r="V1447" s="34"/>
      <c r="W1447" s="34"/>
      <c r="X1447" s="34"/>
      <c r="Y1447" s="34"/>
      <c r="Z1447" s="34"/>
      <c r="AA1447" s="34"/>
      <c r="AB1447" s="34"/>
      <c r="AC1447" s="34"/>
      <c r="AD1447" s="34"/>
      <c r="AE1447" s="34"/>
      <c r="AR1447" s="216" t="s">
        <v>135</v>
      </c>
      <c r="AT1447" s="216" t="s">
        <v>131</v>
      </c>
      <c r="AU1447" s="216" t="s">
        <v>85</v>
      </c>
      <c r="AY1447" s="13" t="s">
        <v>130</v>
      </c>
      <c r="BE1447" s="217">
        <f>IF(N1447="základní",J1447,0)</f>
        <v>0</v>
      </c>
      <c r="BF1447" s="217">
        <f>IF(N1447="snížená",J1447,0)</f>
        <v>0</v>
      </c>
      <c r="BG1447" s="217">
        <f>IF(N1447="zákl. přenesená",J1447,0)</f>
        <v>0</v>
      </c>
      <c r="BH1447" s="217">
        <f>IF(N1447="sníž. přenesená",J1447,0)</f>
        <v>0</v>
      </c>
      <c r="BI1447" s="217">
        <f>IF(N1447="nulová",J1447,0)</f>
        <v>0</v>
      </c>
      <c r="BJ1447" s="13" t="s">
        <v>85</v>
      </c>
      <c r="BK1447" s="217">
        <f>ROUND(I1447*H1447,2)</f>
        <v>0</v>
      </c>
      <c r="BL1447" s="13" t="s">
        <v>136</v>
      </c>
      <c r="BM1447" s="216" t="s">
        <v>3029</v>
      </c>
    </row>
    <row r="1448" s="2" customFormat="1">
      <c r="A1448" s="34"/>
      <c r="B1448" s="35"/>
      <c r="C1448" s="36"/>
      <c r="D1448" s="218" t="s">
        <v>137</v>
      </c>
      <c r="E1448" s="36"/>
      <c r="F1448" s="219" t="s">
        <v>3030</v>
      </c>
      <c r="G1448" s="36"/>
      <c r="H1448" s="36"/>
      <c r="I1448" s="220"/>
      <c r="J1448" s="36"/>
      <c r="K1448" s="36"/>
      <c r="L1448" s="40"/>
      <c r="M1448" s="221"/>
      <c r="N1448" s="222"/>
      <c r="O1448" s="87"/>
      <c r="P1448" s="87"/>
      <c r="Q1448" s="87"/>
      <c r="R1448" s="87"/>
      <c r="S1448" s="87"/>
      <c r="T1448" s="88"/>
      <c r="U1448" s="34"/>
      <c r="V1448" s="34"/>
      <c r="W1448" s="34"/>
      <c r="X1448" s="34"/>
      <c r="Y1448" s="34"/>
      <c r="Z1448" s="34"/>
      <c r="AA1448" s="34"/>
      <c r="AB1448" s="34"/>
      <c r="AC1448" s="34"/>
      <c r="AD1448" s="34"/>
      <c r="AE1448" s="34"/>
      <c r="AT1448" s="13" t="s">
        <v>137</v>
      </c>
      <c r="AU1448" s="13" t="s">
        <v>85</v>
      </c>
    </row>
    <row r="1449" s="2" customFormat="1" ht="16.5" customHeight="1">
      <c r="A1449" s="34"/>
      <c r="B1449" s="35"/>
      <c r="C1449" s="203" t="s">
        <v>1540</v>
      </c>
      <c r="D1449" s="203" t="s">
        <v>131</v>
      </c>
      <c r="E1449" s="204" t="s">
        <v>3031</v>
      </c>
      <c r="F1449" s="205" t="s">
        <v>3032</v>
      </c>
      <c r="G1449" s="206" t="s">
        <v>134</v>
      </c>
      <c r="H1449" s="207">
        <v>50</v>
      </c>
      <c r="I1449" s="208"/>
      <c r="J1449" s="209">
        <f>ROUND(I1449*H1449,2)</f>
        <v>0</v>
      </c>
      <c r="K1449" s="210"/>
      <c r="L1449" s="211"/>
      <c r="M1449" s="212" t="s">
        <v>1</v>
      </c>
      <c r="N1449" s="213" t="s">
        <v>42</v>
      </c>
      <c r="O1449" s="87"/>
      <c r="P1449" s="214">
        <f>O1449*H1449</f>
        <v>0</v>
      </c>
      <c r="Q1449" s="214">
        <v>0</v>
      </c>
      <c r="R1449" s="214">
        <f>Q1449*H1449</f>
        <v>0</v>
      </c>
      <c r="S1449" s="214">
        <v>0</v>
      </c>
      <c r="T1449" s="215">
        <f>S1449*H1449</f>
        <v>0</v>
      </c>
      <c r="U1449" s="34"/>
      <c r="V1449" s="34"/>
      <c r="W1449" s="34"/>
      <c r="X1449" s="34"/>
      <c r="Y1449" s="34"/>
      <c r="Z1449" s="34"/>
      <c r="AA1449" s="34"/>
      <c r="AB1449" s="34"/>
      <c r="AC1449" s="34"/>
      <c r="AD1449" s="34"/>
      <c r="AE1449" s="34"/>
      <c r="AR1449" s="216" t="s">
        <v>135</v>
      </c>
      <c r="AT1449" s="216" t="s">
        <v>131</v>
      </c>
      <c r="AU1449" s="216" t="s">
        <v>85</v>
      </c>
      <c r="AY1449" s="13" t="s">
        <v>130</v>
      </c>
      <c r="BE1449" s="217">
        <f>IF(N1449="základní",J1449,0)</f>
        <v>0</v>
      </c>
      <c r="BF1449" s="217">
        <f>IF(N1449="snížená",J1449,0)</f>
        <v>0</v>
      </c>
      <c r="BG1449" s="217">
        <f>IF(N1449="zákl. přenesená",J1449,0)</f>
        <v>0</v>
      </c>
      <c r="BH1449" s="217">
        <f>IF(N1449="sníž. přenesená",J1449,0)</f>
        <v>0</v>
      </c>
      <c r="BI1449" s="217">
        <f>IF(N1449="nulová",J1449,0)</f>
        <v>0</v>
      </c>
      <c r="BJ1449" s="13" t="s">
        <v>85</v>
      </c>
      <c r="BK1449" s="217">
        <f>ROUND(I1449*H1449,2)</f>
        <v>0</v>
      </c>
      <c r="BL1449" s="13" t="s">
        <v>136</v>
      </c>
      <c r="BM1449" s="216" t="s">
        <v>3033</v>
      </c>
    </row>
    <row r="1450" s="2" customFormat="1">
      <c r="A1450" s="34"/>
      <c r="B1450" s="35"/>
      <c r="C1450" s="36"/>
      <c r="D1450" s="218" t="s">
        <v>137</v>
      </c>
      <c r="E1450" s="36"/>
      <c r="F1450" s="219" t="s">
        <v>3034</v>
      </c>
      <c r="G1450" s="36"/>
      <c r="H1450" s="36"/>
      <c r="I1450" s="220"/>
      <c r="J1450" s="36"/>
      <c r="K1450" s="36"/>
      <c r="L1450" s="40"/>
      <c r="M1450" s="221"/>
      <c r="N1450" s="222"/>
      <c r="O1450" s="87"/>
      <c r="P1450" s="87"/>
      <c r="Q1450" s="87"/>
      <c r="R1450" s="87"/>
      <c r="S1450" s="87"/>
      <c r="T1450" s="88"/>
      <c r="U1450" s="34"/>
      <c r="V1450" s="34"/>
      <c r="W1450" s="34"/>
      <c r="X1450" s="34"/>
      <c r="Y1450" s="34"/>
      <c r="Z1450" s="34"/>
      <c r="AA1450" s="34"/>
      <c r="AB1450" s="34"/>
      <c r="AC1450" s="34"/>
      <c r="AD1450" s="34"/>
      <c r="AE1450" s="34"/>
      <c r="AT1450" s="13" t="s">
        <v>137</v>
      </c>
      <c r="AU1450" s="13" t="s">
        <v>85</v>
      </c>
    </row>
    <row r="1451" s="2" customFormat="1" ht="16.5" customHeight="1">
      <c r="A1451" s="34"/>
      <c r="B1451" s="35"/>
      <c r="C1451" s="203" t="s">
        <v>3035</v>
      </c>
      <c r="D1451" s="203" t="s">
        <v>131</v>
      </c>
      <c r="E1451" s="204" t="s">
        <v>3036</v>
      </c>
      <c r="F1451" s="205" t="s">
        <v>3037</v>
      </c>
      <c r="G1451" s="206" t="s">
        <v>134</v>
      </c>
      <c r="H1451" s="207">
        <v>60</v>
      </c>
      <c r="I1451" s="208"/>
      <c r="J1451" s="209">
        <f>ROUND(I1451*H1451,2)</f>
        <v>0</v>
      </c>
      <c r="K1451" s="210"/>
      <c r="L1451" s="211"/>
      <c r="M1451" s="212" t="s">
        <v>1</v>
      </c>
      <c r="N1451" s="213" t="s">
        <v>42</v>
      </c>
      <c r="O1451" s="87"/>
      <c r="P1451" s="214">
        <f>O1451*H1451</f>
        <v>0</v>
      </c>
      <c r="Q1451" s="214">
        <v>0</v>
      </c>
      <c r="R1451" s="214">
        <f>Q1451*H1451</f>
        <v>0</v>
      </c>
      <c r="S1451" s="214">
        <v>0</v>
      </c>
      <c r="T1451" s="215">
        <f>S1451*H1451</f>
        <v>0</v>
      </c>
      <c r="U1451" s="34"/>
      <c r="V1451" s="34"/>
      <c r="W1451" s="34"/>
      <c r="X1451" s="34"/>
      <c r="Y1451" s="34"/>
      <c r="Z1451" s="34"/>
      <c r="AA1451" s="34"/>
      <c r="AB1451" s="34"/>
      <c r="AC1451" s="34"/>
      <c r="AD1451" s="34"/>
      <c r="AE1451" s="34"/>
      <c r="AR1451" s="216" t="s">
        <v>135</v>
      </c>
      <c r="AT1451" s="216" t="s">
        <v>131</v>
      </c>
      <c r="AU1451" s="216" t="s">
        <v>85</v>
      </c>
      <c r="AY1451" s="13" t="s">
        <v>130</v>
      </c>
      <c r="BE1451" s="217">
        <f>IF(N1451="základní",J1451,0)</f>
        <v>0</v>
      </c>
      <c r="BF1451" s="217">
        <f>IF(N1451="snížená",J1451,0)</f>
        <v>0</v>
      </c>
      <c r="BG1451" s="217">
        <f>IF(N1451="zákl. přenesená",J1451,0)</f>
        <v>0</v>
      </c>
      <c r="BH1451" s="217">
        <f>IF(N1451="sníž. přenesená",J1451,0)</f>
        <v>0</v>
      </c>
      <c r="BI1451" s="217">
        <f>IF(N1451="nulová",J1451,0)</f>
        <v>0</v>
      </c>
      <c r="BJ1451" s="13" t="s">
        <v>85</v>
      </c>
      <c r="BK1451" s="217">
        <f>ROUND(I1451*H1451,2)</f>
        <v>0</v>
      </c>
      <c r="BL1451" s="13" t="s">
        <v>136</v>
      </c>
      <c r="BM1451" s="216" t="s">
        <v>3038</v>
      </c>
    </row>
    <row r="1452" s="2" customFormat="1">
      <c r="A1452" s="34"/>
      <c r="B1452" s="35"/>
      <c r="C1452" s="36"/>
      <c r="D1452" s="218" t="s">
        <v>137</v>
      </c>
      <c r="E1452" s="36"/>
      <c r="F1452" s="219" t="s">
        <v>3039</v>
      </c>
      <c r="G1452" s="36"/>
      <c r="H1452" s="36"/>
      <c r="I1452" s="220"/>
      <c r="J1452" s="36"/>
      <c r="K1452" s="36"/>
      <c r="L1452" s="40"/>
      <c r="M1452" s="221"/>
      <c r="N1452" s="222"/>
      <c r="O1452" s="87"/>
      <c r="P1452" s="87"/>
      <c r="Q1452" s="87"/>
      <c r="R1452" s="87"/>
      <c r="S1452" s="87"/>
      <c r="T1452" s="88"/>
      <c r="U1452" s="34"/>
      <c r="V1452" s="34"/>
      <c r="W1452" s="34"/>
      <c r="X1452" s="34"/>
      <c r="Y1452" s="34"/>
      <c r="Z1452" s="34"/>
      <c r="AA1452" s="34"/>
      <c r="AB1452" s="34"/>
      <c r="AC1452" s="34"/>
      <c r="AD1452" s="34"/>
      <c r="AE1452" s="34"/>
      <c r="AT1452" s="13" t="s">
        <v>137</v>
      </c>
      <c r="AU1452" s="13" t="s">
        <v>85</v>
      </c>
    </row>
    <row r="1453" s="2" customFormat="1" ht="16.5" customHeight="1">
      <c r="A1453" s="34"/>
      <c r="B1453" s="35"/>
      <c r="C1453" s="203" t="s">
        <v>1544</v>
      </c>
      <c r="D1453" s="203" t="s">
        <v>131</v>
      </c>
      <c r="E1453" s="204" t="s">
        <v>3040</v>
      </c>
      <c r="F1453" s="205" t="s">
        <v>3041</v>
      </c>
      <c r="G1453" s="206" t="s">
        <v>134</v>
      </c>
      <c r="H1453" s="207">
        <v>80</v>
      </c>
      <c r="I1453" s="208"/>
      <c r="J1453" s="209">
        <f>ROUND(I1453*H1453,2)</f>
        <v>0</v>
      </c>
      <c r="K1453" s="210"/>
      <c r="L1453" s="211"/>
      <c r="M1453" s="212" t="s">
        <v>1</v>
      </c>
      <c r="N1453" s="213" t="s">
        <v>42</v>
      </c>
      <c r="O1453" s="87"/>
      <c r="P1453" s="214">
        <f>O1453*H1453</f>
        <v>0</v>
      </c>
      <c r="Q1453" s="214">
        <v>0</v>
      </c>
      <c r="R1453" s="214">
        <f>Q1453*H1453</f>
        <v>0</v>
      </c>
      <c r="S1453" s="214">
        <v>0</v>
      </c>
      <c r="T1453" s="215">
        <f>S1453*H1453</f>
        <v>0</v>
      </c>
      <c r="U1453" s="34"/>
      <c r="V1453" s="34"/>
      <c r="W1453" s="34"/>
      <c r="X1453" s="34"/>
      <c r="Y1453" s="34"/>
      <c r="Z1453" s="34"/>
      <c r="AA1453" s="34"/>
      <c r="AB1453" s="34"/>
      <c r="AC1453" s="34"/>
      <c r="AD1453" s="34"/>
      <c r="AE1453" s="34"/>
      <c r="AR1453" s="216" t="s">
        <v>135</v>
      </c>
      <c r="AT1453" s="216" t="s">
        <v>131</v>
      </c>
      <c r="AU1453" s="216" t="s">
        <v>85</v>
      </c>
      <c r="AY1453" s="13" t="s">
        <v>130</v>
      </c>
      <c r="BE1453" s="217">
        <f>IF(N1453="základní",J1453,0)</f>
        <v>0</v>
      </c>
      <c r="BF1453" s="217">
        <f>IF(N1453="snížená",J1453,0)</f>
        <v>0</v>
      </c>
      <c r="BG1453" s="217">
        <f>IF(N1453="zákl. přenesená",J1453,0)</f>
        <v>0</v>
      </c>
      <c r="BH1453" s="217">
        <f>IF(N1453="sníž. přenesená",J1453,0)</f>
        <v>0</v>
      </c>
      <c r="BI1453" s="217">
        <f>IF(N1453="nulová",J1453,0)</f>
        <v>0</v>
      </c>
      <c r="BJ1453" s="13" t="s">
        <v>85</v>
      </c>
      <c r="BK1453" s="217">
        <f>ROUND(I1453*H1453,2)</f>
        <v>0</v>
      </c>
      <c r="BL1453" s="13" t="s">
        <v>136</v>
      </c>
      <c r="BM1453" s="216" t="s">
        <v>3042</v>
      </c>
    </row>
    <row r="1454" s="2" customFormat="1">
      <c r="A1454" s="34"/>
      <c r="B1454" s="35"/>
      <c r="C1454" s="36"/>
      <c r="D1454" s="218" t="s">
        <v>137</v>
      </c>
      <c r="E1454" s="36"/>
      <c r="F1454" s="219" t="s">
        <v>3043</v>
      </c>
      <c r="G1454" s="36"/>
      <c r="H1454" s="36"/>
      <c r="I1454" s="220"/>
      <c r="J1454" s="36"/>
      <c r="K1454" s="36"/>
      <c r="L1454" s="40"/>
      <c r="M1454" s="221"/>
      <c r="N1454" s="222"/>
      <c r="O1454" s="87"/>
      <c r="P1454" s="87"/>
      <c r="Q1454" s="87"/>
      <c r="R1454" s="87"/>
      <c r="S1454" s="87"/>
      <c r="T1454" s="88"/>
      <c r="U1454" s="34"/>
      <c r="V1454" s="34"/>
      <c r="W1454" s="34"/>
      <c r="X1454" s="34"/>
      <c r="Y1454" s="34"/>
      <c r="Z1454" s="34"/>
      <c r="AA1454" s="34"/>
      <c r="AB1454" s="34"/>
      <c r="AC1454" s="34"/>
      <c r="AD1454" s="34"/>
      <c r="AE1454" s="34"/>
      <c r="AT1454" s="13" t="s">
        <v>137</v>
      </c>
      <c r="AU1454" s="13" t="s">
        <v>85</v>
      </c>
    </row>
    <row r="1455" s="2" customFormat="1" ht="21.75" customHeight="1">
      <c r="A1455" s="34"/>
      <c r="B1455" s="35"/>
      <c r="C1455" s="203" t="s">
        <v>3044</v>
      </c>
      <c r="D1455" s="203" t="s">
        <v>131</v>
      </c>
      <c r="E1455" s="204" t="s">
        <v>3045</v>
      </c>
      <c r="F1455" s="205" t="s">
        <v>3046</v>
      </c>
      <c r="G1455" s="206" t="s">
        <v>2940</v>
      </c>
      <c r="H1455" s="207">
        <v>1</v>
      </c>
      <c r="I1455" s="208"/>
      <c r="J1455" s="209">
        <f>ROUND(I1455*H1455,2)</f>
        <v>0</v>
      </c>
      <c r="K1455" s="210"/>
      <c r="L1455" s="211"/>
      <c r="M1455" s="212" t="s">
        <v>1</v>
      </c>
      <c r="N1455" s="213" t="s">
        <v>42</v>
      </c>
      <c r="O1455" s="87"/>
      <c r="P1455" s="214">
        <f>O1455*H1455</f>
        <v>0</v>
      </c>
      <c r="Q1455" s="214">
        <v>0</v>
      </c>
      <c r="R1455" s="214">
        <f>Q1455*H1455</f>
        <v>0</v>
      </c>
      <c r="S1455" s="214">
        <v>0</v>
      </c>
      <c r="T1455" s="215">
        <f>S1455*H1455</f>
        <v>0</v>
      </c>
      <c r="U1455" s="34"/>
      <c r="V1455" s="34"/>
      <c r="W1455" s="34"/>
      <c r="X1455" s="34"/>
      <c r="Y1455" s="34"/>
      <c r="Z1455" s="34"/>
      <c r="AA1455" s="34"/>
      <c r="AB1455" s="34"/>
      <c r="AC1455" s="34"/>
      <c r="AD1455" s="34"/>
      <c r="AE1455" s="34"/>
      <c r="AR1455" s="216" t="s">
        <v>135</v>
      </c>
      <c r="AT1455" s="216" t="s">
        <v>131</v>
      </c>
      <c r="AU1455" s="216" t="s">
        <v>85</v>
      </c>
      <c r="AY1455" s="13" t="s">
        <v>130</v>
      </c>
      <c r="BE1455" s="217">
        <f>IF(N1455="základní",J1455,0)</f>
        <v>0</v>
      </c>
      <c r="BF1455" s="217">
        <f>IF(N1455="snížená",J1455,0)</f>
        <v>0</v>
      </c>
      <c r="BG1455" s="217">
        <f>IF(N1455="zákl. přenesená",J1455,0)</f>
        <v>0</v>
      </c>
      <c r="BH1455" s="217">
        <f>IF(N1455="sníž. přenesená",J1455,0)</f>
        <v>0</v>
      </c>
      <c r="BI1455" s="217">
        <f>IF(N1455="nulová",J1455,0)</f>
        <v>0</v>
      </c>
      <c r="BJ1455" s="13" t="s">
        <v>85</v>
      </c>
      <c r="BK1455" s="217">
        <f>ROUND(I1455*H1455,2)</f>
        <v>0</v>
      </c>
      <c r="BL1455" s="13" t="s">
        <v>136</v>
      </c>
      <c r="BM1455" s="216" t="s">
        <v>3047</v>
      </c>
    </row>
    <row r="1456" s="2" customFormat="1">
      <c r="A1456" s="34"/>
      <c r="B1456" s="35"/>
      <c r="C1456" s="36"/>
      <c r="D1456" s="218" t="s">
        <v>137</v>
      </c>
      <c r="E1456" s="36"/>
      <c r="F1456" s="219" t="s">
        <v>3048</v>
      </c>
      <c r="G1456" s="36"/>
      <c r="H1456" s="36"/>
      <c r="I1456" s="220"/>
      <c r="J1456" s="36"/>
      <c r="K1456" s="36"/>
      <c r="L1456" s="40"/>
      <c r="M1456" s="221"/>
      <c r="N1456" s="222"/>
      <c r="O1456" s="87"/>
      <c r="P1456" s="87"/>
      <c r="Q1456" s="87"/>
      <c r="R1456" s="87"/>
      <c r="S1456" s="87"/>
      <c r="T1456" s="88"/>
      <c r="U1456" s="34"/>
      <c r="V1456" s="34"/>
      <c r="W1456" s="34"/>
      <c r="X1456" s="34"/>
      <c r="Y1456" s="34"/>
      <c r="Z1456" s="34"/>
      <c r="AA1456" s="34"/>
      <c r="AB1456" s="34"/>
      <c r="AC1456" s="34"/>
      <c r="AD1456" s="34"/>
      <c r="AE1456" s="34"/>
      <c r="AT1456" s="13" t="s">
        <v>137</v>
      </c>
      <c r="AU1456" s="13" t="s">
        <v>85</v>
      </c>
    </row>
    <row r="1457" s="2" customFormat="1" ht="16.5" customHeight="1">
      <c r="A1457" s="34"/>
      <c r="B1457" s="35"/>
      <c r="C1457" s="203" t="s">
        <v>1549</v>
      </c>
      <c r="D1457" s="203" t="s">
        <v>131</v>
      </c>
      <c r="E1457" s="204" t="s">
        <v>3049</v>
      </c>
      <c r="F1457" s="205" t="s">
        <v>3050</v>
      </c>
      <c r="G1457" s="206" t="s">
        <v>134</v>
      </c>
      <c r="H1457" s="207">
        <v>200</v>
      </c>
      <c r="I1457" s="208"/>
      <c r="J1457" s="209">
        <f>ROUND(I1457*H1457,2)</f>
        <v>0</v>
      </c>
      <c r="K1457" s="210"/>
      <c r="L1457" s="211"/>
      <c r="M1457" s="212" t="s">
        <v>1</v>
      </c>
      <c r="N1457" s="213" t="s">
        <v>42</v>
      </c>
      <c r="O1457" s="87"/>
      <c r="P1457" s="214">
        <f>O1457*H1457</f>
        <v>0</v>
      </c>
      <c r="Q1457" s="214">
        <v>0</v>
      </c>
      <c r="R1457" s="214">
        <f>Q1457*H1457</f>
        <v>0</v>
      </c>
      <c r="S1457" s="214">
        <v>0</v>
      </c>
      <c r="T1457" s="215">
        <f>S1457*H1457</f>
        <v>0</v>
      </c>
      <c r="U1457" s="34"/>
      <c r="V1457" s="34"/>
      <c r="W1457" s="34"/>
      <c r="X1457" s="34"/>
      <c r="Y1457" s="34"/>
      <c r="Z1457" s="34"/>
      <c r="AA1457" s="34"/>
      <c r="AB1457" s="34"/>
      <c r="AC1457" s="34"/>
      <c r="AD1457" s="34"/>
      <c r="AE1457" s="34"/>
      <c r="AR1457" s="216" t="s">
        <v>135</v>
      </c>
      <c r="AT1457" s="216" t="s">
        <v>131</v>
      </c>
      <c r="AU1457" s="216" t="s">
        <v>85</v>
      </c>
      <c r="AY1457" s="13" t="s">
        <v>130</v>
      </c>
      <c r="BE1457" s="217">
        <f>IF(N1457="základní",J1457,0)</f>
        <v>0</v>
      </c>
      <c r="BF1457" s="217">
        <f>IF(N1457="snížená",J1457,0)</f>
        <v>0</v>
      </c>
      <c r="BG1457" s="217">
        <f>IF(N1457="zákl. přenesená",J1457,0)</f>
        <v>0</v>
      </c>
      <c r="BH1457" s="217">
        <f>IF(N1457="sníž. přenesená",J1457,0)</f>
        <v>0</v>
      </c>
      <c r="BI1457" s="217">
        <f>IF(N1457="nulová",J1457,0)</f>
        <v>0</v>
      </c>
      <c r="BJ1457" s="13" t="s">
        <v>85</v>
      </c>
      <c r="BK1457" s="217">
        <f>ROUND(I1457*H1457,2)</f>
        <v>0</v>
      </c>
      <c r="BL1457" s="13" t="s">
        <v>136</v>
      </c>
      <c r="BM1457" s="216" t="s">
        <v>3051</v>
      </c>
    </row>
    <row r="1458" s="2" customFormat="1">
      <c r="A1458" s="34"/>
      <c r="B1458" s="35"/>
      <c r="C1458" s="36"/>
      <c r="D1458" s="218" t="s">
        <v>137</v>
      </c>
      <c r="E1458" s="36"/>
      <c r="F1458" s="219" t="s">
        <v>3052</v>
      </c>
      <c r="G1458" s="36"/>
      <c r="H1458" s="36"/>
      <c r="I1458" s="220"/>
      <c r="J1458" s="36"/>
      <c r="K1458" s="36"/>
      <c r="L1458" s="40"/>
      <c r="M1458" s="221"/>
      <c r="N1458" s="222"/>
      <c r="O1458" s="87"/>
      <c r="P1458" s="87"/>
      <c r="Q1458" s="87"/>
      <c r="R1458" s="87"/>
      <c r="S1458" s="87"/>
      <c r="T1458" s="88"/>
      <c r="U1458" s="34"/>
      <c r="V1458" s="34"/>
      <c r="W1458" s="34"/>
      <c r="X1458" s="34"/>
      <c r="Y1458" s="34"/>
      <c r="Z1458" s="34"/>
      <c r="AA1458" s="34"/>
      <c r="AB1458" s="34"/>
      <c r="AC1458" s="34"/>
      <c r="AD1458" s="34"/>
      <c r="AE1458" s="34"/>
      <c r="AT1458" s="13" t="s">
        <v>137</v>
      </c>
      <c r="AU1458" s="13" t="s">
        <v>85</v>
      </c>
    </row>
    <row r="1459" s="2" customFormat="1" ht="16.5" customHeight="1">
      <c r="A1459" s="34"/>
      <c r="B1459" s="35"/>
      <c r="C1459" s="203" t="s">
        <v>3053</v>
      </c>
      <c r="D1459" s="203" t="s">
        <v>131</v>
      </c>
      <c r="E1459" s="204" t="s">
        <v>3054</v>
      </c>
      <c r="F1459" s="205" t="s">
        <v>3055</v>
      </c>
      <c r="G1459" s="206" t="s">
        <v>134</v>
      </c>
      <c r="H1459" s="207">
        <v>100</v>
      </c>
      <c r="I1459" s="208"/>
      <c r="J1459" s="209">
        <f>ROUND(I1459*H1459,2)</f>
        <v>0</v>
      </c>
      <c r="K1459" s="210"/>
      <c r="L1459" s="211"/>
      <c r="M1459" s="212" t="s">
        <v>1</v>
      </c>
      <c r="N1459" s="213" t="s">
        <v>42</v>
      </c>
      <c r="O1459" s="87"/>
      <c r="P1459" s="214">
        <f>O1459*H1459</f>
        <v>0</v>
      </c>
      <c r="Q1459" s="214">
        <v>0</v>
      </c>
      <c r="R1459" s="214">
        <f>Q1459*H1459</f>
        <v>0</v>
      </c>
      <c r="S1459" s="214">
        <v>0</v>
      </c>
      <c r="T1459" s="215">
        <f>S1459*H1459</f>
        <v>0</v>
      </c>
      <c r="U1459" s="34"/>
      <c r="V1459" s="34"/>
      <c r="W1459" s="34"/>
      <c r="X1459" s="34"/>
      <c r="Y1459" s="34"/>
      <c r="Z1459" s="34"/>
      <c r="AA1459" s="34"/>
      <c r="AB1459" s="34"/>
      <c r="AC1459" s="34"/>
      <c r="AD1459" s="34"/>
      <c r="AE1459" s="34"/>
      <c r="AR1459" s="216" t="s">
        <v>135</v>
      </c>
      <c r="AT1459" s="216" t="s">
        <v>131</v>
      </c>
      <c r="AU1459" s="216" t="s">
        <v>85</v>
      </c>
      <c r="AY1459" s="13" t="s">
        <v>130</v>
      </c>
      <c r="BE1459" s="217">
        <f>IF(N1459="základní",J1459,0)</f>
        <v>0</v>
      </c>
      <c r="BF1459" s="217">
        <f>IF(N1459="snížená",J1459,0)</f>
        <v>0</v>
      </c>
      <c r="BG1459" s="217">
        <f>IF(N1459="zákl. přenesená",J1459,0)</f>
        <v>0</v>
      </c>
      <c r="BH1459" s="217">
        <f>IF(N1459="sníž. přenesená",J1459,0)</f>
        <v>0</v>
      </c>
      <c r="BI1459" s="217">
        <f>IF(N1459="nulová",J1459,0)</f>
        <v>0</v>
      </c>
      <c r="BJ1459" s="13" t="s">
        <v>85</v>
      </c>
      <c r="BK1459" s="217">
        <f>ROUND(I1459*H1459,2)</f>
        <v>0</v>
      </c>
      <c r="BL1459" s="13" t="s">
        <v>136</v>
      </c>
      <c r="BM1459" s="216" t="s">
        <v>3056</v>
      </c>
    </row>
    <row r="1460" s="2" customFormat="1">
      <c r="A1460" s="34"/>
      <c r="B1460" s="35"/>
      <c r="C1460" s="36"/>
      <c r="D1460" s="218" t="s">
        <v>137</v>
      </c>
      <c r="E1460" s="36"/>
      <c r="F1460" s="219" t="s">
        <v>3057</v>
      </c>
      <c r="G1460" s="36"/>
      <c r="H1460" s="36"/>
      <c r="I1460" s="220"/>
      <c r="J1460" s="36"/>
      <c r="K1460" s="36"/>
      <c r="L1460" s="40"/>
      <c r="M1460" s="221"/>
      <c r="N1460" s="222"/>
      <c r="O1460" s="87"/>
      <c r="P1460" s="87"/>
      <c r="Q1460" s="87"/>
      <c r="R1460" s="87"/>
      <c r="S1460" s="87"/>
      <c r="T1460" s="88"/>
      <c r="U1460" s="34"/>
      <c r="V1460" s="34"/>
      <c r="W1460" s="34"/>
      <c r="X1460" s="34"/>
      <c r="Y1460" s="34"/>
      <c r="Z1460" s="34"/>
      <c r="AA1460" s="34"/>
      <c r="AB1460" s="34"/>
      <c r="AC1460" s="34"/>
      <c r="AD1460" s="34"/>
      <c r="AE1460" s="34"/>
      <c r="AT1460" s="13" t="s">
        <v>137</v>
      </c>
      <c r="AU1460" s="13" t="s">
        <v>85</v>
      </c>
    </row>
    <row r="1461" s="2" customFormat="1" ht="16.5" customHeight="1">
      <c r="A1461" s="34"/>
      <c r="B1461" s="35"/>
      <c r="C1461" s="203" t="s">
        <v>1553</v>
      </c>
      <c r="D1461" s="203" t="s">
        <v>131</v>
      </c>
      <c r="E1461" s="204" t="s">
        <v>3058</v>
      </c>
      <c r="F1461" s="205" t="s">
        <v>3059</v>
      </c>
      <c r="G1461" s="206" t="s">
        <v>134</v>
      </c>
      <c r="H1461" s="207">
        <v>50</v>
      </c>
      <c r="I1461" s="208"/>
      <c r="J1461" s="209">
        <f>ROUND(I1461*H1461,2)</f>
        <v>0</v>
      </c>
      <c r="K1461" s="210"/>
      <c r="L1461" s="211"/>
      <c r="M1461" s="212" t="s">
        <v>1</v>
      </c>
      <c r="N1461" s="213" t="s">
        <v>42</v>
      </c>
      <c r="O1461" s="87"/>
      <c r="P1461" s="214">
        <f>O1461*H1461</f>
        <v>0</v>
      </c>
      <c r="Q1461" s="214">
        <v>0</v>
      </c>
      <c r="R1461" s="214">
        <f>Q1461*H1461</f>
        <v>0</v>
      </c>
      <c r="S1461" s="214">
        <v>0</v>
      </c>
      <c r="T1461" s="215">
        <f>S1461*H1461</f>
        <v>0</v>
      </c>
      <c r="U1461" s="34"/>
      <c r="V1461" s="34"/>
      <c r="W1461" s="34"/>
      <c r="X1461" s="34"/>
      <c r="Y1461" s="34"/>
      <c r="Z1461" s="34"/>
      <c r="AA1461" s="34"/>
      <c r="AB1461" s="34"/>
      <c r="AC1461" s="34"/>
      <c r="AD1461" s="34"/>
      <c r="AE1461" s="34"/>
      <c r="AR1461" s="216" t="s">
        <v>135</v>
      </c>
      <c r="AT1461" s="216" t="s">
        <v>131</v>
      </c>
      <c r="AU1461" s="216" t="s">
        <v>85</v>
      </c>
      <c r="AY1461" s="13" t="s">
        <v>130</v>
      </c>
      <c r="BE1461" s="217">
        <f>IF(N1461="základní",J1461,0)</f>
        <v>0</v>
      </c>
      <c r="BF1461" s="217">
        <f>IF(N1461="snížená",J1461,0)</f>
        <v>0</v>
      </c>
      <c r="BG1461" s="217">
        <f>IF(N1461="zákl. přenesená",J1461,0)</f>
        <v>0</v>
      </c>
      <c r="BH1461" s="217">
        <f>IF(N1461="sníž. přenesená",J1461,0)</f>
        <v>0</v>
      </c>
      <c r="BI1461" s="217">
        <f>IF(N1461="nulová",J1461,0)</f>
        <v>0</v>
      </c>
      <c r="BJ1461" s="13" t="s">
        <v>85</v>
      </c>
      <c r="BK1461" s="217">
        <f>ROUND(I1461*H1461,2)</f>
        <v>0</v>
      </c>
      <c r="BL1461" s="13" t="s">
        <v>136</v>
      </c>
      <c r="BM1461" s="216" t="s">
        <v>3060</v>
      </c>
    </row>
    <row r="1462" s="2" customFormat="1">
      <c r="A1462" s="34"/>
      <c r="B1462" s="35"/>
      <c r="C1462" s="36"/>
      <c r="D1462" s="218" t="s">
        <v>137</v>
      </c>
      <c r="E1462" s="36"/>
      <c r="F1462" s="219" t="s">
        <v>3061</v>
      </c>
      <c r="G1462" s="36"/>
      <c r="H1462" s="36"/>
      <c r="I1462" s="220"/>
      <c r="J1462" s="36"/>
      <c r="K1462" s="36"/>
      <c r="L1462" s="40"/>
      <c r="M1462" s="221"/>
      <c r="N1462" s="222"/>
      <c r="O1462" s="87"/>
      <c r="P1462" s="87"/>
      <c r="Q1462" s="87"/>
      <c r="R1462" s="87"/>
      <c r="S1462" s="87"/>
      <c r="T1462" s="88"/>
      <c r="U1462" s="34"/>
      <c r="V1462" s="34"/>
      <c r="W1462" s="34"/>
      <c r="X1462" s="34"/>
      <c r="Y1462" s="34"/>
      <c r="Z1462" s="34"/>
      <c r="AA1462" s="34"/>
      <c r="AB1462" s="34"/>
      <c r="AC1462" s="34"/>
      <c r="AD1462" s="34"/>
      <c r="AE1462" s="34"/>
      <c r="AT1462" s="13" t="s">
        <v>137</v>
      </c>
      <c r="AU1462" s="13" t="s">
        <v>85</v>
      </c>
    </row>
    <row r="1463" s="2" customFormat="1" ht="16.5" customHeight="1">
      <c r="A1463" s="34"/>
      <c r="B1463" s="35"/>
      <c r="C1463" s="203" t="s">
        <v>3062</v>
      </c>
      <c r="D1463" s="203" t="s">
        <v>131</v>
      </c>
      <c r="E1463" s="204" t="s">
        <v>3063</v>
      </c>
      <c r="F1463" s="205" t="s">
        <v>3064</v>
      </c>
      <c r="G1463" s="206" t="s">
        <v>134</v>
      </c>
      <c r="H1463" s="207">
        <v>20</v>
      </c>
      <c r="I1463" s="208"/>
      <c r="J1463" s="209">
        <f>ROUND(I1463*H1463,2)</f>
        <v>0</v>
      </c>
      <c r="K1463" s="210"/>
      <c r="L1463" s="211"/>
      <c r="M1463" s="212" t="s">
        <v>1</v>
      </c>
      <c r="N1463" s="213" t="s">
        <v>42</v>
      </c>
      <c r="O1463" s="87"/>
      <c r="P1463" s="214">
        <f>O1463*H1463</f>
        <v>0</v>
      </c>
      <c r="Q1463" s="214">
        <v>0</v>
      </c>
      <c r="R1463" s="214">
        <f>Q1463*H1463</f>
        <v>0</v>
      </c>
      <c r="S1463" s="214">
        <v>0</v>
      </c>
      <c r="T1463" s="215">
        <f>S1463*H1463</f>
        <v>0</v>
      </c>
      <c r="U1463" s="34"/>
      <c r="V1463" s="34"/>
      <c r="W1463" s="34"/>
      <c r="X1463" s="34"/>
      <c r="Y1463" s="34"/>
      <c r="Z1463" s="34"/>
      <c r="AA1463" s="34"/>
      <c r="AB1463" s="34"/>
      <c r="AC1463" s="34"/>
      <c r="AD1463" s="34"/>
      <c r="AE1463" s="34"/>
      <c r="AR1463" s="216" t="s">
        <v>135</v>
      </c>
      <c r="AT1463" s="216" t="s">
        <v>131</v>
      </c>
      <c r="AU1463" s="216" t="s">
        <v>85</v>
      </c>
      <c r="AY1463" s="13" t="s">
        <v>130</v>
      </c>
      <c r="BE1463" s="217">
        <f>IF(N1463="základní",J1463,0)</f>
        <v>0</v>
      </c>
      <c r="BF1463" s="217">
        <f>IF(N1463="snížená",J1463,0)</f>
        <v>0</v>
      </c>
      <c r="BG1463" s="217">
        <f>IF(N1463="zákl. přenesená",J1463,0)</f>
        <v>0</v>
      </c>
      <c r="BH1463" s="217">
        <f>IF(N1463="sníž. přenesená",J1463,0)</f>
        <v>0</v>
      </c>
      <c r="BI1463" s="217">
        <f>IF(N1463="nulová",J1463,0)</f>
        <v>0</v>
      </c>
      <c r="BJ1463" s="13" t="s">
        <v>85</v>
      </c>
      <c r="BK1463" s="217">
        <f>ROUND(I1463*H1463,2)</f>
        <v>0</v>
      </c>
      <c r="BL1463" s="13" t="s">
        <v>136</v>
      </c>
      <c r="BM1463" s="216" t="s">
        <v>3065</v>
      </c>
    </row>
    <row r="1464" s="2" customFormat="1">
      <c r="A1464" s="34"/>
      <c r="B1464" s="35"/>
      <c r="C1464" s="36"/>
      <c r="D1464" s="218" t="s">
        <v>137</v>
      </c>
      <c r="E1464" s="36"/>
      <c r="F1464" s="219" t="s">
        <v>3066</v>
      </c>
      <c r="G1464" s="36"/>
      <c r="H1464" s="36"/>
      <c r="I1464" s="220"/>
      <c r="J1464" s="36"/>
      <c r="K1464" s="36"/>
      <c r="L1464" s="40"/>
      <c r="M1464" s="221"/>
      <c r="N1464" s="222"/>
      <c r="O1464" s="87"/>
      <c r="P1464" s="87"/>
      <c r="Q1464" s="87"/>
      <c r="R1464" s="87"/>
      <c r="S1464" s="87"/>
      <c r="T1464" s="88"/>
      <c r="U1464" s="34"/>
      <c r="V1464" s="34"/>
      <c r="W1464" s="34"/>
      <c r="X1464" s="34"/>
      <c r="Y1464" s="34"/>
      <c r="Z1464" s="34"/>
      <c r="AA1464" s="34"/>
      <c r="AB1464" s="34"/>
      <c r="AC1464" s="34"/>
      <c r="AD1464" s="34"/>
      <c r="AE1464" s="34"/>
      <c r="AT1464" s="13" t="s">
        <v>137</v>
      </c>
      <c r="AU1464" s="13" t="s">
        <v>85</v>
      </c>
    </row>
    <row r="1465" s="2" customFormat="1" ht="16.5" customHeight="1">
      <c r="A1465" s="34"/>
      <c r="B1465" s="35"/>
      <c r="C1465" s="203" t="s">
        <v>1558</v>
      </c>
      <c r="D1465" s="203" t="s">
        <v>131</v>
      </c>
      <c r="E1465" s="204" t="s">
        <v>3067</v>
      </c>
      <c r="F1465" s="205" t="s">
        <v>3068</v>
      </c>
      <c r="G1465" s="206" t="s">
        <v>134</v>
      </c>
      <c r="H1465" s="207">
        <v>15</v>
      </c>
      <c r="I1465" s="208"/>
      <c r="J1465" s="209">
        <f>ROUND(I1465*H1465,2)</f>
        <v>0</v>
      </c>
      <c r="K1465" s="210"/>
      <c r="L1465" s="211"/>
      <c r="M1465" s="212" t="s">
        <v>1</v>
      </c>
      <c r="N1465" s="213" t="s">
        <v>42</v>
      </c>
      <c r="O1465" s="87"/>
      <c r="P1465" s="214">
        <f>O1465*H1465</f>
        <v>0</v>
      </c>
      <c r="Q1465" s="214">
        <v>0</v>
      </c>
      <c r="R1465" s="214">
        <f>Q1465*H1465</f>
        <v>0</v>
      </c>
      <c r="S1465" s="214">
        <v>0</v>
      </c>
      <c r="T1465" s="215">
        <f>S1465*H1465</f>
        <v>0</v>
      </c>
      <c r="U1465" s="34"/>
      <c r="V1465" s="34"/>
      <c r="W1465" s="34"/>
      <c r="X1465" s="34"/>
      <c r="Y1465" s="34"/>
      <c r="Z1465" s="34"/>
      <c r="AA1465" s="34"/>
      <c r="AB1465" s="34"/>
      <c r="AC1465" s="34"/>
      <c r="AD1465" s="34"/>
      <c r="AE1465" s="34"/>
      <c r="AR1465" s="216" t="s">
        <v>135</v>
      </c>
      <c r="AT1465" s="216" t="s">
        <v>131</v>
      </c>
      <c r="AU1465" s="216" t="s">
        <v>85</v>
      </c>
      <c r="AY1465" s="13" t="s">
        <v>130</v>
      </c>
      <c r="BE1465" s="217">
        <f>IF(N1465="základní",J1465,0)</f>
        <v>0</v>
      </c>
      <c r="BF1465" s="217">
        <f>IF(N1465="snížená",J1465,0)</f>
        <v>0</v>
      </c>
      <c r="BG1465" s="217">
        <f>IF(N1465="zákl. přenesená",J1465,0)</f>
        <v>0</v>
      </c>
      <c r="BH1465" s="217">
        <f>IF(N1465="sníž. přenesená",J1465,0)</f>
        <v>0</v>
      </c>
      <c r="BI1465" s="217">
        <f>IF(N1465="nulová",J1465,0)</f>
        <v>0</v>
      </c>
      <c r="BJ1465" s="13" t="s">
        <v>85</v>
      </c>
      <c r="BK1465" s="217">
        <f>ROUND(I1465*H1465,2)</f>
        <v>0</v>
      </c>
      <c r="BL1465" s="13" t="s">
        <v>136</v>
      </c>
      <c r="BM1465" s="216" t="s">
        <v>3069</v>
      </c>
    </row>
    <row r="1466" s="2" customFormat="1">
      <c r="A1466" s="34"/>
      <c r="B1466" s="35"/>
      <c r="C1466" s="36"/>
      <c r="D1466" s="218" t="s">
        <v>137</v>
      </c>
      <c r="E1466" s="36"/>
      <c r="F1466" s="219" t="s">
        <v>3070</v>
      </c>
      <c r="G1466" s="36"/>
      <c r="H1466" s="36"/>
      <c r="I1466" s="220"/>
      <c r="J1466" s="36"/>
      <c r="K1466" s="36"/>
      <c r="L1466" s="40"/>
      <c r="M1466" s="221"/>
      <c r="N1466" s="222"/>
      <c r="O1466" s="87"/>
      <c r="P1466" s="87"/>
      <c r="Q1466" s="87"/>
      <c r="R1466" s="87"/>
      <c r="S1466" s="87"/>
      <c r="T1466" s="88"/>
      <c r="U1466" s="34"/>
      <c r="V1466" s="34"/>
      <c r="W1466" s="34"/>
      <c r="X1466" s="34"/>
      <c r="Y1466" s="34"/>
      <c r="Z1466" s="34"/>
      <c r="AA1466" s="34"/>
      <c r="AB1466" s="34"/>
      <c r="AC1466" s="34"/>
      <c r="AD1466" s="34"/>
      <c r="AE1466" s="34"/>
      <c r="AT1466" s="13" t="s">
        <v>137</v>
      </c>
      <c r="AU1466" s="13" t="s">
        <v>85</v>
      </c>
    </row>
    <row r="1467" s="2" customFormat="1" ht="16.5" customHeight="1">
      <c r="A1467" s="34"/>
      <c r="B1467" s="35"/>
      <c r="C1467" s="203" t="s">
        <v>3071</v>
      </c>
      <c r="D1467" s="203" t="s">
        <v>131</v>
      </c>
      <c r="E1467" s="204" t="s">
        <v>3072</v>
      </c>
      <c r="F1467" s="205" t="s">
        <v>3073</v>
      </c>
      <c r="G1467" s="206" t="s">
        <v>134</v>
      </c>
      <c r="H1467" s="207">
        <v>50</v>
      </c>
      <c r="I1467" s="208"/>
      <c r="J1467" s="209">
        <f>ROUND(I1467*H1467,2)</f>
        <v>0</v>
      </c>
      <c r="K1467" s="210"/>
      <c r="L1467" s="211"/>
      <c r="M1467" s="212" t="s">
        <v>1</v>
      </c>
      <c r="N1467" s="213" t="s">
        <v>42</v>
      </c>
      <c r="O1467" s="87"/>
      <c r="P1467" s="214">
        <f>O1467*H1467</f>
        <v>0</v>
      </c>
      <c r="Q1467" s="214">
        <v>0</v>
      </c>
      <c r="R1467" s="214">
        <f>Q1467*H1467</f>
        <v>0</v>
      </c>
      <c r="S1467" s="214">
        <v>0</v>
      </c>
      <c r="T1467" s="215">
        <f>S1467*H1467</f>
        <v>0</v>
      </c>
      <c r="U1467" s="34"/>
      <c r="V1467" s="34"/>
      <c r="W1467" s="34"/>
      <c r="X1467" s="34"/>
      <c r="Y1467" s="34"/>
      <c r="Z1467" s="34"/>
      <c r="AA1467" s="34"/>
      <c r="AB1467" s="34"/>
      <c r="AC1467" s="34"/>
      <c r="AD1467" s="34"/>
      <c r="AE1467" s="34"/>
      <c r="AR1467" s="216" t="s">
        <v>135</v>
      </c>
      <c r="AT1467" s="216" t="s">
        <v>131</v>
      </c>
      <c r="AU1467" s="216" t="s">
        <v>85</v>
      </c>
      <c r="AY1467" s="13" t="s">
        <v>130</v>
      </c>
      <c r="BE1467" s="217">
        <f>IF(N1467="základní",J1467,0)</f>
        <v>0</v>
      </c>
      <c r="BF1467" s="217">
        <f>IF(N1467="snížená",J1467,0)</f>
        <v>0</v>
      </c>
      <c r="BG1467" s="217">
        <f>IF(N1467="zákl. přenesená",J1467,0)</f>
        <v>0</v>
      </c>
      <c r="BH1467" s="217">
        <f>IF(N1467="sníž. přenesená",J1467,0)</f>
        <v>0</v>
      </c>
      <c r="BI1467" s="217">
        <f>IF(N1467="nulová",J1467,0)</f>
        <v>0</v>
      </c>
      <c r="BJ1467" s="13" t="s">
        <v>85</v>
      </c>
      <c r="BK1467" s="217">
        <f>ROUND(I1467*H1467,2)</f>
        <v>0</v>
      </c>
      <c r="BL1467" s="13" t="s">
        <v>136</v>
      </c>
      <c r="BM1467" s="216" t="s">
        <v>3074</v>
      </c>
    </row>
    <row r="1468" s="2" customFormat="1">
      <c r="A1468" s="34"/>
      <c r="B1468" s="35"/>
      <c r="C1468" s="36"/>
      <c r="D1468" s="218" t="s">
        <v>137</v>
      </c>
      <c r="E1468" s="36"/>
      <c r="F1468" s="219" t="s">
        <v>3075</v>
      </c>
      <c r="G1468" s="36"/>
      <c r="H1468" s="36"/>
      <c r="I1468" s="220"/>
      <c r="J1468" s="36"/>
      <c r="K1468" s="36"/>
      <c r="L1468" s="40"/>
      <c r="M1468" s="221"/>
      <c r="N1468" s="222"/>
      <c r="O1468" s="87"/>
      <c r="P1468" s="87"/>
      <c r="Q1468" s="87"/>
      <c r="R1468" s="87"/>
      <c r="S1468" s="87"/>
      <c r="T1468" s="88"/>
      <c r="U1468" s="34"/>
      <c r="V1468" s="34"/>
      <c r="W1468" s="34"/>
      <c r="X1468" s="34"/>
      <c r="Y1468" s="34"/>
      <c r="Z1468" s="34"/>
      <c r="AA1468" s="34"/>
      <c r="AB1468" s="34"/>
      <c r="AC1468" s="34"/>
      <c r="AD1468" s="34"/>
      <c r="AE1468" s="34"/>
      <c r="AT1468" s="13" t="s">
        <v>137</v>
      </c>
      <c r="AU1468" s="13" t="s">
        <v>85</v>
      </c>
    </row>
    <row r="1469" s="2" customFormat="1" ht="16.5" customHeight="1">
      <c r="A1469" s="34"/>
      <c r="B1469" s="35"/>
      <c r="C1469" s="203" t="s">
        <v>1562</v>
      </c>
      <c r="D1469" s="203" t="s">
        <v>131</v>
      </c>
      <c r="E1469" s="204" t="s">
        <v>3076</v>
      </c>
      <c r="F1469" s="205" t="s">
        <v>3077</v>
      </c>
      <c r="G1469" s="206" t="s">
        <v>2637</v>
      </c>
      <c r="H1469" s="207">
        <v>10</v>
      </c>
      <c r="I1469" s="208"/>
      <c r="J1469" s="209">
        <f>ROUND(I1469*H1469,2)</f>
        <v>0</v>
      </c>
      <c r="K1469" s="210"/>
      <c r="L1469" s="211"/>
      <c r="M1469" s="212" t="s">
        <v>1</v>
      </c>
      <c r="N1469" s="213" t="s">
        <v>42</v>
      </c>
      <c r="O1469" s="87"/>
      <c r="P1469" s="214">
        <f>O1469*H1469</f>
        <v>0</v>
      </c>
      <c r="Q1469" s="214">
        <v>0</v>
      </c>
      <c r="R1469" s="214">
        <f>Q1469*H1469</f>
        <v>0</v>
      </c>
      <c r="S1469" s="214">
        <v>0</v>
      </c>
      <c r="T1469" s="215">
        <f>S1469*H1469</f>
        <v>0</v>
      </c>
      <c r="U1469" s="34"/>
      <c r="V1469" s="34"/>
      <c r="W1469" s="34"/>
      <c r="X1469" s="34"/>
      <c r="Y1469" s="34"/>
      <c r="Z1469" s="34"/>
      <c r="AA1469" s="34"/>
      <c r="AB1469" s="34"/>
      <c r="AC1469" s="34"/>
      <c r="AD1469" s="34"/>
      <c r="AE1469" s="34"/>
      <c r="AR1469" s="216" t="s">
        <v>135</v>
      </c>
      <c r="AT1469" s="216" t="s">
        <v>131</v>
      </c>
      <c r="AU1469" s="216" t="s">
        <v>85</v>
      </c>
      <c r="AY1469" s="13" t="s">
        <v>130</v>
      </c>
      <c r="BE1469" s="217">
        <f>IF(N1469="základní",J1469,0)</f>
        <v>0</v>
      </c>
      <c r="BF1469" s="217">
        <f>IF(N1469="snížená",J1469,0)</f>
        <v>0</v>
      </c>
      <c r="BG1469" s="217">
        <f>IF(N1469="zákl. přenesená",J1469,0)</f>
        <v>0</v>
      </c>
      <c r="BH1469" s="217">
        <f>IF(N1469="sníž. přenesená",J1469,0)</f>
        <v>0</v>
      </c>
      <c r="BI1469" s="217">
        <f>IF(N1469="nulová",J1469,0)</f>
        <v>0</v>
      </c>
      <c r="BJ1469" s="13" t="s">
        <v>85</v>
      </c>
      <c r="BK1469" s="217">
        <f>ROUND(I1469*H1469,2)</f>
        <v>0</v>
      </c>
      <c r="BL1469" s="13" t="s">
        <v>136</v>
      </c>
      <c r="BM1469" s="216" t="s">
        <v>3078</v>
      </c>
    </row>
    <row r="1470" s="2" customFormat="1">
      <c r="A1470" s="34"/>
      <c r="B1470" s="35"/>
      <c r="C1470" s="36"/>
      <c r="D1470" s="218" t="s">
        <v>137</v>
      </c>
      <c r="E1470" s="36"/>
      <c r="F1470" s="219" t="s">
        <v>3079</v>
      </c>
      <c r="G1470" s="36"/>
      <c r="H1470" s="36"/>
      <c r="I1470" s="220"/>
      <c r="J1470" s="36"/>
      <c r="K1470" s="36"/>
      <c r="L1470" s="40"/>
      <c r="M1470" s="221"/>
      <c r="N1470" s="222"/>
      <c r="O1470" s="87"/>
      <c r="P1470" s="87"/>
      <c r="Q1470" s="87"/>
      <c r="R1470" s="87"/>
      <c r="S1470" s="87"/>
      <c r="T1470" s="88"/>
      <c r="U1470" s="34"/>
      <c r="V1470" s="34"/>
      <c r="W1470" s="34"/>
      <c r="X1470" s="34"/>
      <c r="Y1470" s="34"/>
      <c r="Z1470" s="34"/>
      <c r="AA1470" s="34"/>
      <c r="AB1470" s="34"/>
      <c r="AC1470" s="34"/>
      <c r="AD1470" s="34"/>
      <c r="AE1470" s="34"/>
      <c r="AT1470" s="13" t="s">
        <v>137</v>
      </c>
      <c r="AU1470" s="13" t="s">
        <v>85</v>
      </c>
    </row>
    <row r="1471" s="2" customFormat="1" ht="16.5" customHeight="1">
      <c r="A1471" s="34"/>
      <c r="B1471" s="35"/>
      <c r="C1471" s="203" t="s">
        <v>3080</v>
      </c>
      <c r="D1471" s="203" t="s">
        <v>131</v>
      </c>
      <c r="E1471" s="204" t="s">
        <v>3081</v>
      </c>
      <c r="F1471" s="205" t="s">
        <v>3082</v>
      </c>
      <c r="G1471" s="206" t="s">
        <v>134</v>
      </c>
      <c r="H1471" s="207">
        <v>3</v>
      </c>
      <c r="I1471" s="208"/>
      <c r="J1471" s="209">
        <f>ROUND(I1471*H1471,2)</f>
        <v>0</v>
      </c>
      <c r="K1471" s="210"/>
      <c r="L1471" s="211"/>
      <c r="M1471" s="212" t="s">
        <v>1</v>
      </c>
      <c r="N1471" s="213" t="s">
        <v>42</v>
      </c>
      <c r="O1471" s="87"/>
      <c r="P1471" s="214">
        <f>O1471*H1471</f>
        <v>0</v>
      </c>
      <c r="Q1471" s="214">
        <v>0</v>
      </c>
      <c r="R1471" s="214">
        <f>Q1471*H1471</f>
        <v>0</v>
      </c>
      <c r="S1471" s="214">
        <v>0</v>
      </c>
      <c r="T1471" s="215">
        <f>S1471*H1471</f>
        <v>0</v>
      </c>
      <c r="U1471" s="34"/>
      <c r="V1471" s="34"/>
      <c r="W1471" s="34"/>
      <c r="X1471" s="34"/>
      <c r="Y1471" s="34"/>
      <c r="Z1471" s="34"/>
      <c r="AA1471" s="34"/>
      <c r="AB1471" s="34"/>
      <c r="AC1471" s="34"/>
      <c r="AD1471" s="34"/>
      <c r="AE1471" s="34"/>
      <c r="AR1471" s="216" t="s">
        <v>135</v>
      </c>
      <c r="AT1471" s="216" t="s">
        <v>131</v>
      </c>
      <c r="AU1471" s="216" t="s">
        <v>85</v>
      </c>
      <c r="AY1471" s="13" t="s">
        <v>130</v>
      </c>
      <c r="BE1471" s="217">
        <f>IF(N1471="základní",J1471,0)</f>
        <v>0</v>
      </c>
      <c r="BF1471" s="217">
        <f>IF(N1471="snížená",J1471,0)</f>
        <v>0</v>
      </c>
      <c r="BG1471" s="217">
        <f>IF(N1471="zákl. přenesená",J1471,0)</f>
        <v>0</v>
      </c>
      <c r="BH1471" s="217">
        <f>IF(N1471="sníž. přenesená",J1471,0)</f>
        <v>0</v>
      </c>
      <c r="BI1471" s="217">
        <f>IF(N1471="nulová",J1471,0)</f>
        <v>0</v>
      </c>
      <c r="BJ1471" s="13" t="s">
        <v>85</v>
      </c>
      <c r="BK1471" s="217">
        <f>ROUND(I1471*H1471,2)</f>
        <v>0</v>
      </c>
      <c r="BL1471" s="13" t="s">
        <v>136</v>
      </c>
      <c r="BM1471" s="216" t="s">
        <v>3083</v>
      </c>
    </row>
    <row r="1472" s="2" customFormat="1">
      <c r="A1472" s="34"/>
      <c r="B1472" s="35"/>
      <c r="C1472" s="36"/>
      <c r="D1472" s="218" t="s">
        <v>137</v>
      </c>
      <c r="E1472" s="36"/>
      <c r="F1472" s="219" t="s">
        <v>3084</v>
      </c>
      <c r="G1472" s="36"/>
      <c r="H1472" s="36"/>
      <c r="I1472" s="220"/>
      <c r="J1472" s="36"/>
      <c r="K1472" s="36"/>
      <c r="L1472" s="40"/>
      <c r="M1472" s="221"/>
      <c r="N1472" s="222"/>
      <c r="O1472" s="87"/>
      <c r="P1472" s="87"/>
      <c r="Q1472" s="87"/>
      <c r="R1472" s="87"/>
      <c r="S1472" s="87"/>
      <c r="T1472" s="88"/>
      <c r="U1472" s="34"/>
      <c r="V1472" s="34"/>
      <c r="W1472" s="34"/>
      <c r="X1472" s="34"/>
      <c r="Y1472" s="34"/>
      <c r="Z1472" s="34"/>
      <c r="AA1472" s="34"/>
      <c r="AB1472" s="34"/>
      <c r="AC1472" s="34"/>
      <c r="AD1472" s="34"/>
      <c r="AE1472" s="34"/>
      <c r="AT1472" s="13" t="s">
        <v>137</v>
      </c>
      <c r="AU1472" s="13" t="s">
        <v>85</v>
      </c>
    </row>
    <row r="1473" s="2" customFormat="1" ht="16.5" customHeight="1">
      <c r="A1473" s="34"/>
      <c r="B1473" s="35"/>
      <c r="C1473" s="203" t="s">
        <v>1567</v>
      </c>
      <c r="D1473" s="203" t="s">
        <v>131</v>
      </c>
      <c r="E1473" s="204" t="s">
        <v>3085</v>
      </c>
      <c r="F1473" s="205" t="s">
        <v>3086</v>
      </c>
      <c r="G1473" s="206" t="s">
        <v>134</v>
      </c>
      <c r="H1473" s="207">
        <v>20</v>
      </c>
      <c r="I1473" s="208"/>
      <c r="J1473" s="209">
        <f>ROUND(I1473*H1473,2)</f>
        <v>0</v>
      </c>
      <c r="K1473" s="210"/>
      <c r="L1473" s="211"/>
      <c r="M1473" s="212" t="s">
        <v>1</v>
      </c>
      <c r="N1473" s="213" t="s">
        <v>42</v>
      </c>
      <c r="O1473" s="87"/>
      <c r="P1473" s="214">
        <f>O1473*H1473</f>
        <v>0</v>
      </c>
      <c r="Q1473" s="214">
        <v>0</v>
      </c>
      <c r="R1473" s="214">
        <f>Q1473*H1473</f>
        <v>0</v>
      </c>
      <c r="S1473" s="214">
        <v>0</v>
      </c>
      <c r="T1473" s="215">
        <f>S1473*H1473</f>
        <v>0</v>
      </c>
      <c r="U1473" s="34"/>
      <c r="V1473" s="34"/>
      <c r="W1473" s="34"/>
      <c r="X1473" s="34"/>
      <c r="Y1473" s="34"/>
      <c r="Z1473" s="34"/>
      <c r="AA1473" s="34"/>
      <c r="AB1473" s="34"/>
      <c r="AC1473" s="34"/>
      <c r="AD1473" s="34"/>
      <c r="AE1473" s="34"/>
      <c r="AR1473" s="216" t="s">
        <v>135</v>
      </c>
      <c r="AT1473" s="216" t="s">
        <v>131</v>
      </c>
      <c r="AU1473" s="216" t="s">
        <v>85</v>
      </c>
      <c r="AY1473" s="13" t="s">
        <v>130</v>
      </c>
      <c r="BE1473" s="217">
        <f>IF(N1473="základní",J1473,0)</f>
        <v>0</v>
      </c>
      <c r="BF1473" s="217">
        <f>IF(N1473="snížená",J1473,0)</f>
        <v>0</v>
      </c>
      <c r="BG1473" s="217">
        <f>IF(N1473="zákl. přenesená",J1473,0)</f>
        <v>0</v>
      </c>
      <c r="BH1473" s="217">
        <f>IF(N1473="sníž. přenesená",J1473,0)</f>
        <v>0</v>
      </c>
      <c r="BI1473" s="217">
        <f>IF(N1473="nulová",J1473,0)</f>
        <v>0</v>
      </c>
      <c r="BJ1473" s="13" t="s">
        <v>85</v>
      </c>
      <c r="BK1473" s="217">
        <f>ROUND(I1473*H1473,2)</f>
        <v>0</v>
      </c>
      <c r="BL1473" s="13" t="s">
        <v>136</v>
      </c>
      <c r="BM1473" s="216" t="s">
        <v>3087</v>
      </c>
    </row>
    <row r="1474" s="2" customFormat="1">
      <c r="A1474" s="34"/>
      <c r="B1474" s="35"/>
      <c r="C1474" s="36"/>
      <c r="D1474" s="218" t="s">
        <v>137</v>
      </c>
      <c r="E1474" s="36"/>
      <c r="F1474" s="219" t="s">
        <v>3088</v>
      </c>
      <c r="G1474" s="36"/>
      <c r="H1474" s="36"/>
      <c r="I1474" s="220"/>
      <c r="J1474" s="36"/>
      <c r="K1474" s="36"/>
      <c r="L1474" s="40"/>
      <c r="M1474" s="221"/>
      <c r="N1474" s="222"/>
      <c r="O1474" s="87"/>
      <c r="P1474" s="87"/>
      <c r="Q1474" s="87"/>
      <c r="R1474" s="87"/>
      <c r="S1474" s="87"/>
      <c r="T1474" s="88"/>
      <c r="U1474" s="34"/>
      <c r="V1474" s="34"/>
      <c r="W1474" s="34"/>
      <c r="X1474" s="34"/>
      <c r="Y1474" s="34"/>
      <c r="Z1474" s="34"/>
      <c r="AA1474" s="34"/>
      <c r="AB1474" s="34"/>
      <c r="AC1474" s="34"/>
      <c r="AD1474" s="34"/>
      <c r="AE1474" s="34"/>
      <c r="AT1474" s="13" t="s">
        <v>137</v>
      </c>
      <c r="AU1474" s="13" t="s">
        <v>85</v>
      </c>
    </row>
    <row r="1475" s="2" customFormat="1" ht="16.5" customHeight="1">
      <c r="A1475" s="34"/>
      <c r="B1475" s="35"/>
      <c r="C1475" s="203" t="s">
        <v>3089</v>
      </c>
      <c r="D1475" s="203" t="s">
        <v>131</v>
      </c>
      <c r="E1475" s="204" t="s">
        <v>3090</v>
      </c>
      <c r="F1475" s="205" t="s">
        <v>3091</v>
      </c>
      <c r="G1475" s="206" t="s">
        <v>134</v>
      </c>
      <c r="H1475" s="207">
        <v>10</v>
      </c>
      <c r="I1475" s="208"/>
      <c r="J1475" s="209">
        <f>ROUND(I1475*H1475,2)</f>
        <v>0</v>
      </c>
      <c r="K1475" s="210"/>
      <c r="L1475" s="211"/>
      <c r="M1475" s="212" t="s">
        <v>1</v>
      </c>
      <c r="N1475" s="213" t="s">
        <v>42</v>
      </c>
      <c r="O1475" s="87"/>
      <c r="P1475" s="214">
        <f>O1475*H1475</f>
        <v>0</v>
      </c>
      <c r="Q1475" s="214">
        <v>0</v>
      </c>
      <c r="R1475" s="214">
        <f>Q1475*H1475</f>
        <v>0</v>
      </c>
      <c r="S1475" s="214">
        <v>0</v>
      </c>
      <c r="T1475" s="215">
        <f>S1475*H1475</f>
        <v>0</v>
      </c>
      <c r="U1475" s="34"/>
      <c r="V1475" s="34"/>
      <c r="W1475" s="34"/>
      <c r="X1475" s="34"/>
      <c r="Y1475" s="34"/>
      <c r="Z1475" s="34"/>
      <c r="AA1475" s="34"/>
      <c r="AB1475" s="34"/>
      <c r="AC1475" s="34"/>
      <c r="AD1475" s="34"/>
      <c r="AE1475" s="34"/>
      <c r="AR1475" s="216" t="s">
        <v>135</v>
      </c>
      <c r="AT1475" s="216" t="s">
        <v>131</v>
      </c>
      <c r="AU1475" s="216" t="s">
        <v>85</v>
      </c>
      <c r="AY1475" s="13" t="s">
        <v>130</v>
      </c>
      <c r="BE1475" s="217">
        <f>IF(N1475="základní",J1475,0)</f>
        <v>0</v>
      </c>
      <c r="BF1475" s="217">
        <f>IF(N1475="snížená",J1475,0)</f>
        <v>0</v>
      </c>
      <c r="BG1475" s="217">
        <f>IF(N1475="zákl. přenesená",J1475,0)</f>
        <v>0</v>
      </c>
      <c r="BH1475" s="217">
        <f>IF(N1475="sníž. přenesená",J1475,0)</f>
        <v>0</v>
      </c>
      <c r="BI1475" s="217">
        <f>IF(N1475="nulová",J1475,0)</f>
        <v>0</v>
      </c>
      <c r="BJ1475" s="13" t="s">
        <v>85</v>
      </c>
      <c r="BK1475" s="217">
        <f>ROUND(I1475*H1475,2)</f>
        <v>0</v>
      </c>
      <c r="BL1475" s="13" t="s">
        <v>136</v>
      </c>
      <c r="BM1475" s="216" t="s">
        <v>3092</v>
      </c>
    </row>
    <row r="1476" s="2" customFormat="1">
      <c r="A1476" s="34"/>
      <c r="B1476" s="35"/>
      <c r="C1476" s="36"/>
      <c r="D1476" s="218" t="s">
        <v>137</v>
      </c>
      <c r="E1476" s="36"/>
      <c r="F1476" s="219" t="s">
        <v>3093</v>
      </c>
      <c r="G1476" s="36"/>
      <c r="H1476" s="36"/>
      <c r="I1476" s="220"/>
      <c r="J1476" s="36"/>
      <c r="K1476" s="36"/>
      <c r="L1476" s="40"/>
      <c r="M1476" s="221"/>
      <c r="N1476" s="222"/>
      <c r="O1476" s="87"/>
      <c r="P1476" s="87"/>
      <c r="Q1476" s="87"/>
      <c r="R1476" s="87"/>
      <c r="S1476" s="87"/>
      <c r="T1476" s="88"/>
      <c r="U1476" s="34"/>
      <c r="V1476" s="34"/>
      <c r="W1476" s="34"/>
      <c r="X1476" s="34"/>
      <c r="Y1476" s="34"/>
      <c r="Z1476" s="34"/>
      <c r="AA1476" s="34"/>
      <c r="AB1476" s="34"/>
      <c r="AC1476" s="34"/>
      <c r="AD1476" s="34"/>
      <c r="AE1476" s="34"/>
      <c r="AT1476" s="13" t="s">
        <v>137</v>
      </c>
      <c r="AU1476" s="13" t="s">
        <v>85</v>
      </c>
    </row>
    <row r="1477" s="2" customFormat="1" ht="16.5" customHeight="1">
      <c r="A1477" s="34"/>
      <c r="B1477" s="35"/>
      <c r="C1477" s="203" t="s">
        <v>1571</v>
      </c>
      <c r="D1477" s="203" t="s">
        <v>131</v>
      </c>
      <c r="E1477" s="204" t="s">
        <v>3094</v>
      </c>
      <c r="F1477" s="205" t="s">
        <v>3095</v>
      </c>
      <c r="G1477" s="206" t="s">
        <v>134</v>
      </c>
      <c r="H1477" s="207">
        <v>20</v>
      </c>
      <c r="I1477" s="208"/>
      <c r="J1477" s="209">
        <f>ROUND(I1477*H1477,2)</f>
        <v>0</v>
      </c>
      <c r="K1477" s="210"/>
      <c r="L1477" s="211"/>
      <c r="M1477" s="212" t="s">
        <v>1</v>
      </c>
      <c r="N1477" s="213" t="s">
        <v>42</v>
      </c>
      <c r="O1477" s="87"/>
      <c r="P1477" s="214">
        <f>O1477*H1477</f>
        <v>0</v>
      </c>
      <c r="Q1477" s="214">
        <v>0</v>
      </c>
      <c r="R1477" s="214">
        <f>Q1477*H1477</f>
        <v>0</v>
      </c>
      <c r="S1477" s="214">
        <v>0</v>
      </c>
      <c r="T1477" s="215">
        <f>S1477*H1477</f>
        <v>0</v>
      </c>
      <c r="U1477" s="34"/>
      <c r="V1477" s="34"/>
      <c r="W1477" s="34"/>
      <c r="X1477" s="34"/>
      <c r="Y1477" s="34"/>
      <c r="Z1477" s="34"/>
      <c r="AA1477" s="34"/>
      <c r="AB1477" s="34"/>
      <c r="AC1477" s="34"/>
      <c r="AD1477" s="34"/>
      <c r="AE1477" s="34"/>
      <c r="AR1477" s="216" t="s">
        <v>135</v>
      </c>
      <c r="AT1477" s="216" t="s">
        <v>131</v>
      </c>
      <c r="AU1477" s="216" t="s">
        <v>85</v>
      </c>
      <c r="AY1477" s="13" t="s">
        <v>130</v>
      </c>
      <c r="BE1477" s="217">
        <f>IF(N1477="základní",J1477,0)</f>
        <v>0</v>
      </c>
      <c r="BF1477" s="217">
        <f>IF(N1477="snížená",J1477,0)</f>
        <v>0</v>
      </c>
      <c r="BG1477" s="217">
        <f>IF(N1477="zákl. přenesená",J1477,0)</f>
        <v>0</v>
      </c>
      <c r="BH1477" s="217">
        <f>IF(N1477="sníž. přenesená",J1477,0)</f>
        <v>0</v>
      </c>
      <c r="BI1477" s="217">
        <f>IF(N1477="nulová",J1477,0)</f>
        <v>0</v>
      </c>
      <c r="BJ1477" s="13" t="s">
        <v>85</v>
      </c>
      <c r="BK1477" s="217">
        <f>ROUND(I1477*H1477,2)</f>
        <v>0</v>
      </c>
      <c r="BL1477" s="13" t="s">
        <v>136</v>
      </c>
      <c r="BM1477" s="216" t="s">
        <v>3096</v>
      </c>
    </row>
    <row r="1478" s="2" customFormat="1">
      <c r="A1478" s="34"/>
      <c r="B1478" s="35"/>
      <c r="C1478" s="36"/>
      <c r="D1478" s="218" t="s">
        <v>137</v>
      </c>
      <c r="E1478" s="36"/>
      <c r="F1478" s="219" t="s">
        <v>3097</v>
      </c>
      <c r="G1478" s="36"/>
      <c r="H1478" s="36"/>
      <c r="I1478" s="220"/>
      <c r="J1478" s="36"/>
      <c r="K1478" s="36"/>
      <c r="L1478" s="40"/>
      <c r="M1478" s="221"/>
      <c r="N1478" s="222"/>
      <c r="O1478" s="87"/>
      <c r="P1478" s="87"/>
      <c r="Q1478" s="87"/>
      <c r="R1478" s="87"/>
      <c r="S1478" s="87"/>
      <c r="T1478" s="88"/>
      <c r="U1478" s="34"/>
      <c r="V1478" s="34"/>
      <c r="W1478" s="34"/>
      <c r="X1478" s="34"/>
      <c r="Y1478" s="34"/>
      <c r="Z1478" s="34"/>
      <c r="AA1478" s="34"/>
      <c r="AB1478" s="34"/>
      <c r="AC1478" s="34"/>
      <c r="AD1478" s="34"/>
      <c r="AE1478" s="34"/>
      <c r="AT1478" s="13" t="s">
        <v>137</v>
      </c>
      <c r="AU1478" s="13" t="s">
        <v>85</v>
      </c>
    </row>
    <row r="1479" s="2" customFormat="1" ht="16.5" customHeight="1">
      <c r="A1479" s="34"/>
      <c r="B1479" s="35"/>
      <c r="C1479" s="203" t="s">
        <v>3098</v>
      </c>
      <c r="D1479" s="203" t="s">
        <v>131</v>
      </c>
      <c r="E1479" s="204" t="s">
        <v>3099</v>
      </c>
      <c r="F1479" s="205" t="s">
        <v>3100</v>
      </c>
      <c r="G1479" s="206" t="s">
        <v>134</v>
      </c>
      <c r="H1479" s="207">
        <v>50</v>
      </c>
      <c r="I1479" s="208"/>
      <c r="J1479" s="209">
        <f>ROUND(I1479*H1479,2)</f>
        <v>0</v>
      </c>
      <c r="K1479" s="210"/>
      <c r="L1479" s="211"/>
      <c r="M1479" s="212" t="s">
        <v>1</v>
      </c>
      <c r="N1479" s="213" t="s">
        <v>42</v>
      </c>
      <c r="O1479" s="87"/>
      <c r="P1479" s="214">
        <f>O1479*H1479</f>
        <v>0</v>
      </c>
      <c r="Q1479" s="214">
        <v>0</v>
      </c>
      <c r="R1479" s="214">
        <f>Q1479*H1479</f>
        <v>0</v>
      </c>
      <c r="S1479" s="214">
        <v>0</v>
      </c>
      <c r="T1479" s="215">
        <f>S1479*H1479</f>
        <v>0</v>
      </c>
      <c r="U1479" s="34"/>
      <c r="V1479" s="34"/>
      <c r="W1479" s="34"/>
      <c r="X1479" s="34"/>
      <c r="Y1479" s="34"/>
      <c r="Z1479" s="34"/>
      <c r="AA1479" s="34"/>
      <c r="AB1479" s="34"/>
      <c r="AC1479" s="34"/>
      <c r="AD1479" s="34"/>
      <c r="AE1479" s="34"/>
      <c r="AR1479" s="216" t="s">
        <v>135</v>
      </c>
      <c r="AT1479" s="216" t="s">
        <v>131</v>
      </c>
      <c r="AU1479" s="216" t="s">
        <v>85</v>
      </c>
      <c r="AY1479" s="13" t="s">
        <v>130</v>
      </c>
      <c r="BE1479" s="217">
        <f>IF(N1479="základní",J1479,0)</f>
        <v>0</v>
      </c>
      <c r="BF1479" s="217">
        <f>IF(N1479="snížená",J1479,0)</f>
        <v>0</v>
      </c>
      <c r="BG1479" s="217">
        <f>IF(N1479="zákl. přenesená",J1479,0)</f>
        <v>0</v>
      </c>
      <c r="BH1479" s="217">
        <f>IF(N1479="sníž. přenesená",J1479,0)</f>
        <v>0</v>
      </c>
      <c r="BI1479" s="217">
        <f>IF(N1479="nulová",J1479,0)</f>
        <v>0</v>
      </c>
      <c r="BJ1479" s="13" t="s">
        <v>85</v>
      </c>
      <c r="BK1479" s="217">
        <f>ROUND(I1479*H1479,2)</f>
        <v>0</v>
      </c>
      <c r="BL1479" s="13" t="s">
        <v>136</v>
      </c>
      <c r="BM1479" s="216" t="s">
        <v>3101</v>
      </c>
    </row>
    <row r="1480" s="2" customFormat="1">
      <c r="A1480" s="34"/>
      <c r="B1480" s="35"/>
      <c r="C1480" s="36"/>
      <c r="D1480" s="218" t="s">
        <v>137</v>
      </c>
      <c r="E1480" s="36"/>
      <c r="F1480" s="219" t="s">
        <v>3102</v>
      </c>
      <c r="G1480" s="36"/>
      <c r="H1480" s="36"/>
      <c r="I1480" s="220"/>
      <c r="J1480" s="36"/>
      <c r="K1480" s="36"/>
      <c r="L1480" s="40"/>
      <c r="M1480" s="221"/>
      <c r="N1480" s="222"/>
      <c r="O1480" s="87"/>
      <c r="P1480" s="87"/>
      <c r="Q1480" s="87"/>
      <c r="R1480" s="87"/>
      <c r="S1480" s="87"/>
      <c r="T1480" s="88"/>
      <c r="U1480" s="34"/>
      <c r="V1480" s="34"/>
      <c r="W1480" s="34"/>
      <c r="X1480" s="34"/>
      <c r="Y1480" s="34"/>
      <c r="Z1480" s="34"/>
      <c r="AA1480" s="34"/>
      <c r="AB1480" s="34"/>
      <c r="AC1480" s="34"/>
      <c r="AD1480" s="34"/>
      <c r="AE1480" s="34"/>
      <c r="AT1480" s="13" t="s">
        <v>137</v>
      </c>
      <c r="AU1480" s="13" t="s">
        <v>85</v>
      </c>
    </row>
    <row r="1481" s="2" customFormat="1" ht="16.5" customHeight="1">
      <c r="A1481" s="34"/>
      <c r="B1481" s="35"/>
      <c r="C1481" s="203" t="s">
        <v>1576</v>
      </c>
      <c r="D1481" s="203" t="s">
        <v>131</v>
      </c>
      <c r="E1481" s="204" t="s">
        <v>3103</v>
      </c>
      <c r="F1481" s="205" t="s">
        <v>3104</v>
      </c>
      <c r="G1481" s="206" t="s">
        <v>134</v>
      </c>
      <c r="H1481" s="207">
        <v>10</v>
      </c>
      <c r="I1481" s="208"/>
      <c r="J1481" s="209">
        <f>ROUND(I1481*H1481,2)</f>
        <v>0</v>
      </c>
      <c r="K1481" s="210"/>
      <c r="L1481" s="211"/>
      <c r="M1481" s="212" t="s">
        <v>1</v>
      </c>
      <c r="N1481" s="213" t="s">
        <v>42</v>
      </c>
      <c r="O1481" s="87"/>
      <c r="P1481" s="214">
        <f>O1481*H1481</f>
        <v>0</v>
      </c>
      <c r="Q1481" s="214">
        <v>0</v>
      </c>
      <c r="R1481" s="214">
        <f>Q1481*H1481</f>
        <v>0</v>
      </c>
      <c r="S1481" s="214">
        <v>0</v>
      </c>
      <c r="T1481" s="215">
        <f>S1481*H1481</f>
        <v>0</v>
      </c>
      <c r="U1481" s="34"/>
      <c r="V1481" s="34"/>
      <c r="W1481" s="34"/>
      <c r="X1481" s="34"/>
      <c r="Y1481" s="34"/>
      <c r="Z1481" s="34"/>
      <c r="AA1481" s="34"/>
      <c r="AB1481" s="34"/>
      <c r="AC1481" s="34"/>
      <c r="AD1481" s="34"/>
      <c r="AE1481" s="34"/>
      <c r="AR1481" s="216" t="s">
        <v>135</v>
      </c>
      <c r="AT1481" s="216" t="s">
        <v>131</v>
      </c>
      <c r="AU1481" s="216" t="s">
        <v>85</v>
      </c>
      <c r="AY1481" s="13" t="s">
        <v>130</v>
      </c>
      <c r="BE1481" s="217">
        <f>IF(N1481="základní",J1481,0)</f>
        <v>0</v>
      </c>
      <c r="BF1481" s="217">
        <f>IF(N1481="snížená",J1481,0)</f>
        <v>0</v>
      </c>
      <c r="BG1481" s="217">
        <f>IF(N1481="zákl. přenesená",J1481,0)</f>
        <v>0</v>
      </c>
      <c r="BH1481" s="217">
        <f>IF(N1481="sníž. přenesená",J1481,0)</f>
        <v>0</v>
      </c>
      <c r="BI1481" s="217">
        <f>IF(N1481="nulová",J1481,0)</f>
        <v>0</v>
      </c>
      <c r="BJ1481" s="13" t="s">
        <v>85</v>
      </c>
      <c r="BK1481" s="217">
        <f>ROUND(I1481*H1481,2)</f>
        <v>0</v>
      </c>
      <c r="BL1481" s="13" t="s">
        <v>136</v>
      </c>
      <c r="BM1481" s="216" t="s">
        <v>3105</v>
      </c>
    </row>
    <row r="1482" s="2" customFormat="1">
      <c r="A1482" s="34"/>
      <c r="B1482" s="35"/>
      <c r="C1482" s="36"/>
      <c r="D1482" s="218" t="s">
        <v>137</v>
      </c>
      <c r="E1482" s="36"/>
      <c r="F1482" s="219" t="s">
        <v>3106</v>
      </c>
      <c r="G1482" s="36"/>
      <c r="H1482" s="36"/>
      <c r="I1482" s="220"/>
      <c r="J1482" s="36"/>
      <c r="K1482" s="36"/>
      <c r="L1482" s="40"/>
      <c r="M1482" s="221"/>
      <c r="N1482" s="222"/>
      <c r="O1482" s="87"/>
      <c r="P1482" s="87"/>
      <c r="Q1482" s="87"/>
      <c r="R1482" s="87"/>
      <c r="S1482" s="87"/>
      <c r="T1482" s="88"/>
      <c r="U1482" s="34"/>
      <c r="V1482" s="34"/>
      <c r="W1482" s="34"/>
      <c r="X1482" s="34"/>
      <c r="Y1482" s="34"/>
      <c r="Z1482" s="34"/>
      <c r="AA1482" s="34"/>
      <c r="AB1482" s="34"/>
      <c r="AC1482" s="34"/>
      <c r="AD1482" s="34"/>
      <c r="AE1482" s="34"/>
      <c r="AT1482" s="13" t="s">
        <v>137</v>
      </c>
      <c r="AU1482" s="13" t="s">
        <v>85</v>
      </c>
    </row>
    <row r="1483" s="2" customFormat="1" ht="16.5" customHeight="1">
      <c r="A1483" s="34"/>
      <c r="B1483" s="35"/>
      <c r="C1483" s="203" t="s">
        <v>3107</v>
      </c>
      <c r="D1483" s="203" t="s">
        <v>131</v>
      </c>
      <c r="E1483" s="204" t="s">
        <v>3108</v>
      </c>
      <c r="F1483" s="205" t="s">
        <v>3109</v>
      </c>
      <c r="G1483" s="206" t="s">
        <v>134</v>
      </c>
      <c r="H1483" s="207">
        <v>10</v>
      </c>
      <c r="I1483" s="208"/>
      <c r="J1483" s="209">
        <f>ROUND(I1483*H1483,2)</f>
        <v>0</v>
      </c>
      <c r="K1483" s="210"/>
      <c r="L1483" s="211"/>
      <c r="M1483" s="212" t="s">
        <v>1</v>
      </c>
      <c r="N1483" s="213" t="s">
        <v>42</v>
      </c>
      <c r="O1483" s="87"/>
      <c r="P1483" s="214">
        <f>O1483*H1483</f>
        <v>0</v>
      </c>
      <c r="Q1483" s="214">
        <v>0</v>
      </c>
      <c r="R1483" s="214">
        <f>Q1483*H1483</f>
        <v>0</v>
      </c>
      <c r="S1483" s="214">
        <v>0</v>
      </c>
      <c r="T1483" s="215">
        <f>S1483*H1483</f>
        <v>0</v>
      </c>
      <c r="U1483" s="34"/>
      <c r="V1483" s="34"/>
      <c r="W1483" s="34"/>
      <c r="X1483" s="34"/>
      <c r="Y1483" s="34"/>
      <c r="Z1483" s="34"/>
      <c r="AA1483" s="34"/>
      <c r="AB1483" s="34"/>
      <c r="AC1483" s="34"/>
      <c r="AD1483" s="34"/>
      <c r="AE1483" s="34"/>
      <c r="AR1483" s="216" t="s">
        <v>135</v>
      </c>
      <c r="AT1483" s="216" t="s">
        <v>131</v>
      </c>
      <c r="AU1483" s="216" t="s">
        <v>85</v>
      </c>
      <c r="AY1483" s="13" t="s">
        <v>130</v>
      </c>
      <c r="BE1483" s="217">
        <f>IF(N1483="základní",J1483,0)</f>
        <v>0</v>
      </c>
      <c r="BF1483" s="217">
        <f>IF(N1483="snížená",J1483,0)</f>
        <v>0</v>
      </c>
      <c r="BG1483" s="217">
        <f>IF(N1483="zákl. přenesená",J1483,0)</f>
        <v>0</v>
      </c>
      <c r="BH1483" s="217">
        <f>IF(N1483="sníž. přenesená",J1483,0)</f>
        <v>0</v>
      </c>
      <c r="BI1483" s="217">
        <f>IF(N1483="nulová",J1483,0)</f>
        <v>0</v>
      </c>
      <c r="BJ1483" s="13" t="s">
        <v>85</v>
      </c>
      <c r="BK1483" s="217">
        <f>ROUND(I1483*H1483,2)</f>
        <v>0</v>
      </c>
      <c r="BL1483" s="13" t="s">
        <v>136</v>
      </c>
      <c r="BM1483" s="216" t="s">
        <v>3110</v>
      </c>
    </row>
    <row r="1484" s="2" customFormat="1">
      <c r="A1484" s="34"/>
      <c r="B1484" s="35"/>
      <c r="C1484" s="36"/>
      <c r="D1484" s="218" t="s">
        <v>137</v>
      </c>
      <c r="E1484" s="36"/>
      <c r="F1484" s="219" t="s">
        <v>3111</v>
      </c>
      <c r="G1484" s="36"/>
      <c r="H1484" s="36"/>
      <c r="I1484" s="220"/>
      <c r="J1484" s="36"/>
      <c r="K1484" s="36"/>
      <c r="L1484" s="40"/>
      <c r="M1484" s="221"/>
      <c r="N1484" s="222"/>
      <c r="O1484" s="87"/>
      <c r="P1484" s="87"/>
      <c r="Q1484" s="87"/>
      <c r="R1484" s="87"/>
      <c r="S1484" s="87"/>
      <c r="T1484" s="88"/>
      <c r="U1484" s="34"/>
      <c r="V1484" s="34"/>
      <c r="W1484" s="34"/>
      <c r="X1484" s="34"/>
      <c r="Y1484" s="34"/>
      <c r="Z1484" s="34"/>
      <c r="AA1484" s="34"/>
      <c r="AB1484" s="34"/>
      <c r="AC1484" s="34"/>
      <c r="AD1484" s="34"/>
      <c r="AE1484" s="34"/>
      <c r="AT1484" s="13" t="s">
        <v>137</v>
      </c>
      <c r="AU1484" s="13" t="s">
        <v>85</v>
      </c>
    </row>
    <row r="1485" s="2" customFormat="1" ht="16.5" customHeight="1">
      <c r="A1485" s="34"/>
      <c r="B1485" s="35"/>
      <c r="C1485" s="203" t="s">
        <v>3112</v>
      </c>
      <c r="D1485" s="203" t="s">
        <v>131</v>
      </c>
      <c r="E1485" s="204" t="s">
        <v>3113</v>
      </c>
      <c r="F1485" s="205" t="s">
        <v>3114</v>
      </c>
      <c r="G1485" s="206" t="s">
        <v>134</v>
      </c>
      <c r="H1485" s="207">
        <v>5</v>
      </c>
      <c r="I1485" s="208"/>
      <c r="J1485" s="209">
        <f>ROUND(I1485*H1485,2)</f>
        <v>0</v>
      </c>
      <c r="K1485" s="210"/>
      <c r="L1485" s="211"/>
      <c r="M1485" s="212" t="s">
        <v>1</v>
      </c>
      <c r="N1485" s="213" t="s">
        <v>42</v>
      </c>
      <c r="O1485" s="87"/>
      <c r="P1485" s="214">
        <f>O1485*H1485</f>
        <v>0</v>
      </c>
      <c r="Q1485" s="214">
        <v>0</v>
      </c>
      <c r="R1485" s="214">
        <f>Q1485*H1485</f>
        <v>0</v>
      </c>
      <c r="S1485" s="214">
        <v>0</v>
      </c>
      <c r="T1485" s="215">
        <f>S1485*H1485</f>
        <v>0</v>
      </c>
      <c r="U1485" s="34"/>
      <c r="V1485" s="34"/>
      <c r="W1485" s="34"/>
      <c r="X1485" s="34"/>
      <c r="Y1485" s="34"/>
      <c r="Z1485" s="34"/>
      <c r="AA1485" s="34"/>
      <c r="AB1485" s="34"/>
      <c r="AC1485" s="34"/>
      <c r="AD1485" s="34"/>
      <c r="AE1485" s="34"/>
      <c r="AR1485" s="216" t="s">
        <v>135</v>
      </c>
      <c r="AT1485" s="216" t="s">
        <v>131</v>
      </c>
      <c r="AU1485" s="216" t="s">
        <v>85</v>
      </c>
      <c r="AY1485" s="13" t="s">
        <v>130</v>
      </c>
      <c r="BE1485" s="217">
        <f>IF(N1485="základní",J1485,0)</f>
        <v>0</v>
      </c>
      <c r="BF1485" s="217">
        <f>IF(N1485="snížená",J1485,0)</f>
        <v>0</v>
      </c>
      <c r="BG1485" s="217">
        <f>IF(N1485="zákl. přenesená",J1485,0)</f>
        <v>0</v>
      </c>
      <c r="BH1485" s="217">
        <f>IF(N1485="sníž. přenesená",J1485,0)</f>
        <v>0</v>
      </c>
      <c r="BI1485" s="217">
        <f>IF(N1485="nulová",J1485,0)</f>
        <v>0</v>
      </c>
      <c r="BJ1485" s="13" t="s">
        <v>85</v>
      </c>
      <c r="BK1485" s="217">
        <f>ROUND(I1485*H1485,2)</f>
        <v>0</v>
      </c>
      <c r="BL1485" s="13" t="s">
        <v>136</v>
      </c>
      <c r="BM1485" s="216" t="s">
        <v>3115</v>
      </c>
    </row>
    <row r="1486" s="2" customFormat="1">
      <c r="A1486" s="34"/>
      <c r="B1486" s="35"/>
      <c r="C1486" s="36"/>
      <c r="D1486" s="218" t="s">
        <v>137</v>
      </c>
      <c r="E1486" s="36"/>
      <c r="F1486" s="219" t="s">
        <v>3116</v>
      </c>
      <c r="G1486" s="36"/>
      <c r="H1486" s="36"/>
      <c r="I1486" s="220"/>
      <c r="J1486" s="36"/>
      <c r="K1486" s="36"/>
      <c r="L1486" s="40"/>
      <c r="M1486" s="221"/>
      <c r="N1486" s="222"/>
      <c r="O1486" s="87"/>
      <c r="P1486" s="87"/>
      <c r="Q1486" s="87"/>
      <c r="R1486" s="87"/>
      <c r="S1486" s="87"/>
      <c r="T1486" s="88"/>
      <c r="U1486" s="34"/>
      <c r="V1486" s="34"/>
      <c r="W1486" s="34"/>
      <c r="X1486" s="34"/>
      <c r="Y1486" s="34"/>
      <c r="Z1486" s="34"/>
      <c r="AA1486" s="34"/>
      <c r="AB1486" s="34"/>
      <c r="AC1486" s="34"/>
      <c r="AD1486" s="34"/>
      <c r="AE1486" s="34"/>
      <c r="AT1486" s="13" t="s">
        <v>137</v>
      </c>
      <c r="AU1486" s="13" t="s">
        <v>85</v>
      </c>
    </row>
    <row r="1487" s="2" customFormat="1" ht="21.75" customHeight="1">
      <c r="A1487" s="34"/>
      <c r="B1487" s="35"/>
      <c r="C1487" s="203" t="s">
        <v>3117</v>
      </c>
      <c r="D1487" s="203" t="s">
        <v>131</v>
      </c>
      <c r="E1487" s="204" t="s">
        <v>3118</v>
      </c>
      <c r="F1487" s="205" t="s">
        <v>3119</v>
      </c>
      <c r="G1487" s="206" t="s">
        <v>134</v>
      </c>
      <c r="H1487" s="207">
        <v>5</v>
      </c>
      <c r="I1487" s="208"/>
      <c r="J1487" s="209">
        <f>ROUND(I1487*H1487,2)</f>
        <v>0</v>
      </c>
      <c r="K1487" s="210"/>
      <c r="L1487" s="211"/>
      <c r="M1487" s="212" t="s">
        <v>1</v>
      </c>
      <c r="N1487" s="213" t="s">
        <v>42</v>
      </c>
      <c r="O1487" s="87"/>
      <c r="P1487" s="214">
        <f>O1487*H1487</f>
        <v>0</v>
      </c>
      <c r="Q1487" s="214">
        <v>0</v>
      </c>
      <c r="R1487" s="214">
        <f>Q1487*H1487</f>
        <v>0</v>
      </c>
      <c r="S1487" s="214">
        <v>0</v>
      </c>
      <c r="T1487" s="215">
        <f>S1487*H1487</f>
        <v>0</v>
      </c>
      <c r="U1487" s="34"/>
      <c r="V1487" s="34"/>
      <c r="W1487" s="34"/>
      <c r="X1487" s="34"/>
      <c r="Y1487" s="34"/>
      <c r="Z1487" s="34"/>
      <c r="AA1487" s="34"/>
      <c r="AB1487" s="34"/>
      <c r="AC1487" s="34"/>
      <c r="AD1487" s="34"/>
      <c r="AE1487" s="34"/>
      <c r="AR1487" s="216" t="s">
        <v>135</v>
      </c>
      <c r="AT1487" s="216" t="s">
        <v>131</v>
      </c>
      <c r="AU1487" s="216" t="s">
        <v>85</v>
      </c>
      <c r="AY1487" s="13" t="s">
        <v>130</v>
      </c>
      <c r="BE1487" s="217">
        <f>IF(N1487="základní",J1487,0)</f>
        <v>0</v>
      </c>
      <c r="BF1487" s="217">
        <f>IF(N1487="snížená",J1487,0)</f>
        <v>0</v>
      </c>
      <c r="BG1487" s="217">
        <f>IF(N1487="zákl. přenesená",J1487,0)</f>
        <v>0</v>
      </c>
      <c r="BH1487" s="217">
        <f>IF(N1487="sníž. přenesená",J1487,0)</f>
        <v>0</v>
      </c>
      <c r="BI1487" s="217">
        <f>IF(N1487="nulová",J1487,0)</f>
        <v>0</v>
      </c>
      <c r="BJ1487" s="13" t="s">
        <v>85</v>
      </c>
      <c r="BK1487" s="217">
        <f>ROUND(I1487*H1487,2)</f>
        <v>0</v>
      </c>
      <c r="BL1487" s="13" t="s">
        <v>136</v>
      </c>
      <c r="BM1487" s="216" t="s">
        <v>3120</v>
      </c>
    </row>
    <row r="1488" s="2" customFormat="1">
      <c r="A1488" s="34"/>
      <c r="B1488" s="35"/>
      <c r="C1488" s="36"/>
      <c r="D1488" s="218" t="s">
        <v>137</v>
      </c>
      <c r="E1488" s="36"/>
      <c r="F1488" s="219" t="s">
        <v>3121</v>
      </c>
      <c r="G1488" s="36"/>
      <c r="H1488" s="36"/>
      <c r="I1488" s="220"/>
      <c r="J1488" s="36"/>
      <c r="K1488" s="36"/>
      <c r="L1488" s="40"/>
      <c r="M1488" s="221"/>
      <c r="N1488" s="222"/>
      <c r="O1488" s="87"/>
      <c r="P1488" s="87"/>
      <c r="Q1488" s="87"/>
      <c r="R1488" s="87"/>
      <c r="S1488" s="87"/>
      <c r="T1488" s="88"/>
      <c r="U1488" s="34"/>
      <c r="V1488" s="34"/>
      <c r="W1488" s="34"/>
      <c r="X1488" s="34"/>
      <c r="Y1488" s="34"/>
      <c r="Z1488" s="34"/>
      <c r="AA1488" s="34"/>
      <c r="AB1488" s="34"/>
      <c r="AC1488" s="34"/>
      <c r="AD1488" s="34"/>
      <c r="AE1488" s="34"/>
      <c r="AT1488" s="13" t="s">
        <v>137</v>
      </c>
      <c r="AU1488" s="13" t="s">
        <v>85</v>
      </c>
    </row>
    <row r="1489" s="2" customFormat="1" ht="21.75" customHeight="1">
      <c r="A1489" s="34"/>
      <c r="B1489" s="35"/>
      <c r="C1489" s="203" t="s">
        <v>1582</v>
      </c>
      <c r="D1489" s="203" t="s">
        <v>131</v>
      </c>
      <c r="E1489" s="204" t="s">
        <v>3122</v>
      </c>
      <c r="F1489" s="205" t="s">
        <v>3123</v>
      </c>
      <c r="G1489" s="206" t="s">
        <v>134</v>
      </c>
      <c r="H1489" s="207">
        <v>10</v>
      </c>
      <c r="I1489" s="208"/>
      <c r="J1489" s="209">
        <f>ROUND(I1489*H1489,2)</f>
        <v>0</v>
      </c>
      <c r="K1489" s="210"/>
      <c r="L1489" s="211"/>
      <c r="M1489" s="212" t="s">
        <v>1</v>
      </c>
      <c r="N1489" s="213" t="s">
        <v>42</v>
      </c>
      <c r="O1489" s="87"/>
      <c r="P1489" s="214">
        <f>O1489*H1489</f>
        <v>0</v>
      </c>
      <c r="Q1489" s="214">
        <v>0</v>
      </c>
      <c r="R1489" s="214">
        <f>Q1489*H1489</f>
        <v>0</v>
      </c>
      <c r="S1489" s="214">
        <v>0</v>
      </c>
      <c r="T1489" s="215">
        <f>S1489*H1489</f>
        <v>0</v>
      </c>
      <c r="U1489" s="34"/>
      <c r="V1489" s="34"/>
      <c r="W1489" s="34"/>
      <c r="X1489" s="34"/>
      <c r="Y1489" s="34"/>
      <c r="Z1489" s="34"/>
      <c r="AA1489" s="34"/>
      <c r="AB1489" s="34"/>
      <c r="AC1489" s="34"/>
      <c r="AD1489" s="34"/>
      <c r="AE1489" s="34"/>
      <c r="AR1489" s="216" t="s">
        <v>135</v>
      </c>
      <c r="AT1489" s="216" t="s">
        <v>131</v>
      </c>
      <c r="AU1489" s="216" t="s">
        <v>85</v>
      </c>
      <c r="AY1489" s="13" t="s">
        <v>130</v>
      </c>
      <c r="BE1489" s="217">
        <f>IF(N1489="základní",J1489,0)</f>
        <v>0</v>
      </c>
      <c r="BF1489" s="217">
        <f>IF(N1489="snížená",J1489,0)</f>
        <v>0</v>
      </c>
      <c r="BG1489" s="217">
        <f>IF(N1489="zákl. přenesená",J1489,0)</f>
        <v>0</v>
      </c>
      <c r="BH1489" s="217">
        <f>IF(N1489="sníž. přenesená",J1489,0)</f>
        <v>0</v>
      </c>
      <c r="BI1489" s="217">
        <f>IF(N1489="nulová",J1489,0)</f>
        <v>0</v>
      </c>
      <c r="BJ1489" s="13" t="s">
        <v>85</v>
      </c>
      <c r="BK1489" s="217">
        <f>ROUND(I1489*H1489,2)</f>
        <v>0</v>
      </c>
      <c r="BL1489" s="13" t="s">
        <v>136</v>
      </c>
      <c r="BM1489" s="216" t="s">
        <v>3124</v>
      </c>
    </row>
    <row r="1490" s="2" customFormat="1">
      <c r="A1490" s="34"/>
      <c r="B1490" s="35"/>
      <c r="C1490" s="36"/>
      <c r="D1490" s="218" t="s">
        <v>137</v>
      </c>
      <c r="E1490" s="36"/>
      <c r="F1490" s="219" t="s">
        <v>3125</v>
      </c>
      <c r="G1490" s="36"/>
      <c r="H1490" s="36"/>
      <c r="I1490" s="220"/>
      <c r="J1490" s="36"/>
      <c r="K1490" s="36"/>
      <c r="L1490" s="40"/>
      <c r="M1490" s="221"/>
      <c r="N1490" s="222"/>
      <c r="O1490" s="87"/>
      <c r="P1490" s="87"/>
      <c r="Q1490" s="87"/>
      <c r="R1490" s="87"/>
      <c r="S1490" s="87"/>
      <c r="T1490" s="88"/>
      <c r="U1490" s="34"/>
      <c r="V1490" s="34"/>
      <c r="W1490" s="34"/>
      <c r="X1490" s="34"/>
      <c r="Y1490" s="34"/>
      <c r="Z1490" s="34"/>
      <c r="AA1490" s="34"/>
      <c r="AB1490" s="34"/>
      <c r="AC1490" s="34"/>
      <c r="AD1490" s="34"/>
      <c r="AE1490" s="34"/>
      <c r="AT1490" s="13" t="s">
        <v>137</v>
      </c>
      <c r="AU1490" s="13" t="s">
        <v>85</v>
      </c>
    </row>
    <row r="1491" s="2" customFormat="1" ht="21.75" customHeight="1">
      <c r="A1491" s="34"/>
      <c r="B1491" s="35"/>
      <c r="C1491" s="203" t="s">
        <v>3126</v>
      </c>
      <c r="D1491" s="203" t="s">
        <v>131</v>
      </c>
      <c r="E1491" s="204" t="s">
        <v>3127</v>
      </c>
      <c r="F1491" s="205" t="s">
        <v>3128</v>
      </c>
      <c r="G1491" s="206" t="s">
        <v>134</v>
      </c>
      <c r="H1491" s="207">
        <v>5</v>
      </c>
      <c r="I1491" s="208"/>
      <c r="J1491" s="209">
        <f>ROUND(I1491*H1491,2)</f>
        <v>0</v>
      </c>
      <c r="K1491" s="210"/>
      <c r="L1491" s="211"/>
      <c r="M1491" s="212" t="s">
        <v>1</v>
      </c>
      <c r="N1491" s="213" t="s">
        <v>42</v>
      </c>
      <c r="O1491" s="87"/>
      <c r="P1491" s="214">
        <f>O1491*H1491</f>
        <v>0</v>
      </c>
      <c r="Q1491" s="214">
        <v>0</v>
      </c>
      <c r="R1491" s="214">
        <f>Q1491*H1491</f>
        <v>0</v>
      </c>
      <c r="S1491" s="214">
        <v>0</v>
      </c>
      <c r="T1491" s="215">
        <f>S1491*H1491</f>
        <v>0</v>
      </c>
      <c r="U1491" s="34"/>
      <c r="V1491" s="34"/>
      <c r="W1491" s="34"/>
      <c r="X1491" s="34"/>
      <c r="Y1491" s="34"/>
      <c r="Z1491" s="34"/>
      <c r="AA1491" s="34"/>
      <c r="AB1491" s="34"/>
      <c r="AC1491" s="34"/>
      <c r="AD1491" s="34"/>
      <c r="AE1491" s="34"/>
      <c r="AR1491" s="216" t="s">
        <v>135</v>
      </c>
      <c r="AT1491" s="216" t="s">
        <v>131</v>
      </c>
      <c r="AU1491" s="216" t="s">
        <v>85</v>
      </c>
      <c r="AY1491" s="13" t="s">
        <v>130</v>
      </c>
      <c r="BE1491" s="217">
        <f>IF(N1491="základní",J1491,0)</f>
        <v>0</v>
      </c>
      <c r="BF1491" s="217">
        <f>IF(N1491="snížená",J1491,0)</f>
        <v>0</v>
      </c>
      <c r="BG1491" s="217">
        <f>IF(N1491="zákl. přenesená",J1491,0)</f>
        <v>0</v>
      </c>
      <c r="BH1491" s="217">
        <f>IF(N1491="sníž. přenesená",J1491,0)</f>
        <v>0</v>
      </c>
      <c r="BI1491" s="217">
        <f>IF(N1491="nulová",J1491,0)</f>
        <v>0</v>
      </c>
      <c r="BJ1491" s="13" t="s">
        <v>85</v>
      </c>
      <c r="BK1491" s="217">
        <f>ROUND(I1491*H1491,2)</f>
        <v>0</v>
      </c>
      <c r="BL1491" s="13" t="s">
        <v>136</v>
      </c>
      <c r="BM1491" s="216" t="s">
        <v>3129</v>
      </c>
    </row>
    <row r="1492" s="2" customFormat="1">
      <c r="A1492" s="34"/>
      <c r="B1492" s="35"/>
      <c r="C1492" s="36"/>
      <c r="D1492" s="218" t="s">
        <v>137</v>
      </c>
      <c r="E1492" s="36"/>
      <c r="F1492" s="219" t="s">
        <v>3130</v>
      </c>
      <c r="G1492" s="36"/>
      <c r="H1492" s="36"/>
      <c r="I1492" s="220"/>
      <c r="J1492" s="36"/>
      <c r="K1492" s="36"/>
      <c r="L1492" s="40"/>
      <c r="M1492" s="221"/>
      <c r="N1492" s="222"/>
      <c r="O1492" s="87"/>
      <c r="P1492" s="87"/>
      <c r="Q1492" s="87"/>
      <c r="R1492" s="87"/>
      <c r="S1492" s="87"/>
      <c r="T1492" s="88"/>
      <c r="U1492" s="34"/>
      <c r="V1492" s="34"/>
      <c r="W1492" s="34"/>
      <c r="X1492" s="34"/>
      <c r="Y1492" s="34"/>
      <c r="Z1492" s="34"/>
      <c r="AA1492" s="34"/>
      <c r="AB1492" s="34"/>
      <c r="AC1492" s="34"/>
      <c r="AD1492" s="34"/>
      <c r="AE1492" s="34"/>
      <c r="AT1492" s="13" t="s">
        <v>137</v>
      </c>
      <c r="AU1492" s="13" t="s">
        <v>85</v>
      </c>
    </row>
    <row r="1493" s="2" customFormat="1" ht="21.75" customHeight="1">
      <c r="A1493" s="34"/>
      <c r="B1493" s="35"/>
      <c r="C1493" s="203" t="s">
        <v>1587</v>
      </c>
      <c r="D1493" s="203" t="s">
        <v>131</v>
      </c>
      <c r="E1493" s="204" t="s">
        <v>3131</v>
      </c>
      <c r="F1493" s="205" t="s">
        <v>3132</v>
      </c>
      <c r="G1493" s="206" t="s">
        <v>134</v>
      </c>
      <c r="H1493" s="207">
        <v>5</v>
      </c>
      <c r="I1493" s="208"/>
      <c r="J1493" s="209">
        <f>ROUND(I1493*H1493,2)</f>
        <v>0</v>
      </c>
      <c r="K1493" s="210"/>
      <c r="L1493" s="211"/>
      <c r="M1493" s="212" t="s">
        <v>1</v>
      </c>
      <c r="N1493" s="213" t="s">
        <v>42</v>
      </c>
      <c r="O1493" s="87"/>
      <c r="P1493" s="214">
        <f>O1493*H1493</f>
        <v>0</v>
      </c>
      <c r="Q1493" s="214">
        <v>0</v>
      </c>
      <c r="R1493" s="214">
        <f>Q1493*H1493</f>
        <v>0</v>
      </c>
      <c r="S1493" s="214">
        <v>0</v>
      </c>
      <c r="T1493" s="215">
        <f>S1493*H1493</f>
        <v>0</v>
      </c>
      <c r="U1493" s="34"/>
      <c r="V1493" s="34"/>
      <c r="W1493" s="34"/>
      <c r="X1493" s="34"/>
      <c r="Y1493" s="34"/>
      <c r="Z1493" s="34"/>
      <c r="AA1493" s="34"/>
      <c r="AB1493" s="34"/>
      <c r="AC1493" s="34"/>
      <c r="AD1493" s="34"/>
      <c r="AE1493" s="34"/>
      <c r="AR1493" s="216" t="s">
        <v>135</v>
      </c>
      <c r="AT1493" s="216" t="s">
        <v>131</v>
      </c>
      <c r="AU1493" s="216" t="s">
        <v>85</v>
      </c>
      <c r="AY1493" s="13" t="s">
        <v>130</v>
      </c>
      <c r="BE1493" s="217">
        <f>IF(N1493="základní",J1493,0)</f>
        <v>0</v>
      </c>
      <c r="BF1493" s="217">
        <f>IF(N1493="snížená",J1493,0)</f>
        <v>0</v>
      </c>
      <c r="BG1493" s="217">
        <f>IF(N1493="zákl. přenesená",J1493,0)</f>
        <v>0</v>
      </c>
      <c r="BH1493" s="217">
        <f>IF(N1493="sníž. přenesená",J1493,0)</f>
        <v>0</v>
      </c>
      <c r="BI1493" s="217">
        <f>IF(N1493="nulová",J1493,0)</f>
        <v>0</v>
      </c>
      <c r="BJ1493" s="13" t="s">
        <v>85</v>
      </c>
      <c r="BK1493" s="217">
        <f>ROUND(I1493*H1493,2)</f>
        <v>0</v>
      </c>
      <c r="BL1493" s="13" t="s">
        <v>136</v>
      </c>
      <c r="BM1493" s="216" t="s">
        <v>3133</v>
      </c>
    </row>
    <row r="1494" s="2" customFormat="1">
      <c r="A1494" s="34"/>
      <c r="B1494" s="35"/>
      <c r="C1494" s="36"/>
      <c r="D1494" s="218" t="s">
        <v>137</v>
      </c>
      <c r="E1494" s="36"/>
      <c r="F1494" s="219" t="s">
        <v>3134</v>
      </c>
      <c r="G1494" s="36"/>
      <c r="H1494" s="36"/>
      <c r="I1494" s="220"/>
      <c r="J1494" s="36"/>
      <c r="K1494" s="36"/>
      <c r="L1494" s="40"/>
      <c r="M1494" s="221"/>
      <c r="N1494" s="222"/>
      <c r="O1494" s="87"/>
      <c r="P1494" s="87"/>
      <c r="Q1494" s="87"/>
      <c r="R1494" s="87"/>
      <c r="S1494" s="87"/>
      <c r="T1494" s="88"/>
      <c r="U1494" s="34"/>
      <c r="V1494" s="34"/>
      <c r="W1494" s="34"/>
      <c r="X1494" s="34"/>
      <c r="Y1494" s="34"/>
      <c r="Z1494" s="34"/>
      <c r="AA1494" s="34"/>
      <c r="AB1494" s="34"/>
      <c r="AC1494" s="34"/>
      <c r="AD1494" s="34"/>
      <c r="AE1494" s="34"/>
      <c r="AT1494" s="13" t="s">
        <v>137</v>
      </c>
      <c r="AU1494" s="13" t="s">
        <v>85</v>
      </c>
    </row>
    <row r="1495" s="2" customFormat="1" ht="24.15" customHeight="1">
      <c r="A1495" s="34"/>
      <c r="B1495" s="35"/>
      <c r="C1495" s="203" t="s">
        <v>3135</v>
      </c>
      <c r="D1495" s="203" t="s">
        <v>131</v>
      </c>
      <c r="E1495" s="204" t="s">
        <v>3136</v>
      </c>
      <c r="F1495" s="205" t="s">
        <v>3137</v>
      </c>
      <c r="G1495" s="206" t="s">
        <v>134</v>
      </c>
      <c r="H1495" s="207">
        <v>5</v>
      </c>
      <c r="I1495" s="208"/>
      <c r="J1495" s="209">
        <f>ROUND(I1495*H1495,2)</f>
        <v>0</v>
      </c>
      <c r="K1495" s="210"/>
      <c r="L1495" s="211"/>
      <c r="M1495" s="212" t="s">
        <v>1</v>
      </c>
      <c r="N1495" s="213" t="s">
        <v>42</v>
      </c>
      <c r="O1495" s="87"/>
      <c r="P1495" s="214">
        <f>O1495*H1495</f>
        <v>0</v>
      </c>
      <c r="Q1495" s="214">
        <v>0</v>
      </c>
      <c r="R1495" s="214">
        <f>Q1495*H1495</f>
        <v>0</v>
      </c>
      <c r="S1495" s="214">
        <v>0</v>
      </c>
      <c r="T1495" s="215">
        <f>S1495*H1495</f>
        <v>0</v>
      </c>
      <c r="U1495" s="34"/>
      <c r="V1495" s="34"/>
      <c r="W1495" s="34"/>
      <c r="X1495" s="34"/>
      <c r="Y1495" s="34"/>
      <c r="Z1495" s="34"/>
      <c r="AA1495" s="34"/>
      <c r="AB1495" s="34"/>
      <c r="AC1495" s="34"/>
      <c r="AD1495" s="34"/>
      <c r="AE1495" s="34"/>
      <c r="AR1495" s="216" t="s">
        <v>135</v>
      </c>
      <c r="AT1495" s="216" t="s">
        <v>131</v>
      </c>
      <c r="AU1495" s="216" t="s">
        <v>85</v>
      </c>
      <c r="AY1495" s="13" t="s">
        <v>130</v>
      </c>
      <c r="BE1495" s="217">
        <f>IF(N1495="základní",J1495,0)</f>
        <v>0</v>
      </c>
      <c r="BF1495" s="217">
        <f>IF(N1495="snížená",J1495,0)</f>
        <v>0</v>
      </c>
      <c r="BG1495" s="217">
        <f>IF(N1495="zákl. přenesená",J1495,0)</f>
        <v>0</v>
      </c>
      <c r="BH1495" s="217">
        <f>IF(N1495="sníž. přenesená",J1495,0)</f>
        <v>0</v>
      </c>
      <c r="BI1495" s="217">
        <f>IF(N1495="nulová",J1495,0)</f>
        <v>0</v>
      </c>
      <c r="BJ1495" s="13" t="s">
        <v>85</v>
      </c>
      <c r="BK1495" s="217">
        <f>ROUND(I1495*H1495,2)</f>
        <v>0</v>
      </c>
      <c r="BL1495" s="13" t="s">
        <v>136</v>
      </c>
      <c r="BM1495" s="216" t="s">
        <v>3138</v>
      </c>
    </row>
    <row r="1496" s="2" customFormat="1">
      <c r="A1496" s="34"/>
      <c r="B1496" s="35"/>
      <c r="C1496" s="36"/>
      <c r="D1496" s="218" t="s">
        <v>137</v>
      </c>
      <c r="E1496" s="36"/>
      <c r="F1496" s="219" t="s">
        <v>3139</v>
      </c>
      <c r="G1496" s="36"/>
      <c r="H1496" s="36"/>
      <c r="I1496" s="220"/>
      <c r="J1496" s="36"/>
      <c r="K1496" s="36"/>
      <c r="L1496" s="40"/>
      <c r="M1496" s="221"/>
      <c r="N1496" s="222"/>
      <c r="O1496" s="87"/>
      <c r="P1496" s="87"/>
      <c r="Q1496" s="87"/>
      <c r="R1496" s="87"/>
      <c r="S1496" s="87"/>
      <c r="T1496" s="88"/>
      <c r="U1496" s="34"/>
      <c r="V1496" s="34"/>
      <c r="W1496" s="34"/>
      <c r="X1496" s="34"/>
      <c r="Y1496" s="34"/>
      <c r="Z1496" s="34"/>
      <c r="AA1496" s="34"/>
      <c r="AB1496" s="34"/>
      <c r="AC1496" s="34"/>
      <c r="AD1496" s="34"/>
      <c r="AE1496" s="34"/>
      <c r="AT1496" s="13" t="s">
        <v>137</v>
      </c>
      <c r="AU1496" s="13" t="s">
        <v>85</v>
      </c>
    </row>
    <row r="1497" s="2" customFormat="1" ht="16.5" customHeight="1">
      <c r="A1497" s="34"/>
      <c r="B1497" s="35"/>
      <c r="C1497" s="203" t="s">
        <v>1591</v>
      </c>
      <c r="D1497" s="203" t="s">
        <v>131</v>
      </c>
      <c r="E1497" s="204" t="s">
        <v>3140</v>
      </c>
      <c r="F1497" s="205" t="s">
        <v>3141</v>
      </c>
      <c r="G1497" s="206" t="s">
        <v>134</v>
      </c>
      <c r="H1497" s="207">
        <v>2</v>
      </c>
      <c r="I1497" s="208"/>
      <c r="J1497" s="209">
        <f>ROUND(I1497*H1497,2)</f>
        <v>0</v>
      </c>
      <c r="K1497" s="210"/>
      <c r="L1497" s="211"/>
      <c r="M1497" s="212" t="s">
        <v>1</v>
      </c>
      <c r="N1497" s="213" t="s">
        <v>42</v>
      </c>
      <c r="O1497" s="87"/>
      <c r="P1497" s="214">
        <f>O1497*H1497</f>
        <v>0</v>
      </c>
      <c r="Q1497" s="214">
        <v>0</v>
      </c>
      <c r="R1497" s="214">
        <f>Q1497*H1497</f>
        <v>0</v>
      </c>
      <c r="S1497" s="214">
        <v>0</v>
      </c>
      <c r="T1497" s="215">
        <f>S1497*H1497</f>
        <v>0</v>
      </c>
      <c r="U1497" s="34"/>
      <c r="V1497" s="34"/>
      <c r="W1497" s="34"/>
      <c r="X1497" s="34"/>
      <c r="Y1497" s="34"/>
      <c r="Z1497" s="34"/>
      <c r="AA1497" s="34"/>
      <c r="AB1497" s="34"/>
      <c r="AC1497" s="34"/>
      <c r="AD1497" s="34"/>
      <c r="AE1497" s="34"/>
      <c r="AR1497" s="216" t="s">
        <v>135</v>
      </c>
      <c r="AT1497" s="216" t="s">
        <v>131</v>
      </c>
      <c r="AU1497" s="216" t="s">
        <v>85</v>
      </c>
      <c r="AY1497" s="13" t="s">
        <v>130</v>
      </c>
      <c r="BE1497" s="217">
        <f>IF(N1497="základní",J1497,0)</f>
        <v>0</v>
      </c>
      <c r="BF1497" s="217">
        <f>IF(N1497="snížená",J1497,0)</f>
        <v>0</v>
      </c>
      <c r="BG1497" s="217">
        <f>IF(N1497="zákl. přenesená",J1497,0)</f>
        <v>0</v>
      </c>
      <c r="BH1497" s="217">
        <f>IF(N1497="sníž. přenesená",J1497,0)</f>
        <v>0</v>
      </c>
      <c r="BI1497" s="217">
        <f>IF(N1497="nulová",J1497,0)</f>
        <v>0</v>
      </c>
      <c r="BJ1497" s="13" t="s">
        <v>85</v>
      </c>
      <c r="BK1497" s="217">
        <f>ROUND(I1497*H1497,2)</f>
        <v>0</v>
      </c>
      <c r="BL1497" s="13" t="s">
        <v>136</v>
      </c>
      <c r="BM1497" s="216" t="s">
        <v>3142</v>
      </c>
    </row>
    <row r="1498" s="2" customFormat="1">
      <c r="A1498" s="34"/>
      <c r="B1498" s="35"/>
      <c r="C1498" s="36"/>
      <c r="D1498" s="218" t="s">
        <v>137</v>
      </c>
      <c r="E1498" s="36"/>
      <c r="F1498" s="219" t="s">
        <v>3143</v>
      </c>
      <c r="G1498" s="36"/>
      <c r="H1498" s="36"/>
      <c r="I1498" s="220"/>
      <c r="J1498" s="36"/>
      <c r="K1498" s="36"/>
      <c r="L1498" s="40"/>
      <c r="M1498" s="221"/>
      <c r="N1498" s="222"/>
      <c r="O1498" s="87"/>
      <c r="P1498" s="87"/>
      <c r="Q1498" s="87"/>
      <c r="R1498" s="87"/>
      <c r="S1498" s="87"/>
      <c r="T1498" s="88"/>
      <c r="U1498" s="34"/>
      <c r="V1498" s="34"/>
      <c r="W1498" s="34"/>
      <c r="X1498" s="34"/>
      <c r="Y1498" s="34"/>
      <c r="Z1498" s="34"/>
      <c r="AA1498" s="34"/>
      <c r="AB1498" s="34"/>
      <c r="AC1498" s="34"/>
      <c r="AD1498" s="34"/>
      <c r="AE1498" s="34"/>
      <c r="AT1498" s="13" t="s">
        <v>137</v>
      </c>
      <c r="AU1498" s="13" t="s">
        <v>85</v>
      </c>
    </row>
    <row r="1499" s="2" customFormat="1" ht="16.5" customHeight="1">
      <c r="A1499" s="34"/>
      <c r="B1499" s="35"/>
      <c r="C1499" s="203" t="s">
        <v>3144</v>
      </c>
      <c r="D1499" s="203" t="s">
        <v>131</v>
      </c>
      <c r="E1499" s="204" t="s">
        <v>3145</v>
      </c>
      <c r="F1499" s="205" t="s">
        <v>3146</v>
      </c>
      <c r="G1499" s="206" t="s">
        <v>3147</v>
      </c>
      <c r="H1499" s="207">
        <v>100</v>
      </c>
      <c r="I1499" s="208"/>
      <c r="J1499" s="209">
        <f>ROUND(I1499*H1499,2)</f>
        <v>0</v>
      </c>
      <c r="K1499" s="210"/>
      <c r="L1499" s="211"/>
      <c r="M1499" s="212" t="s">
        <v>1</v>
      </c>
      <c r="N1499" s="213" t="s">
        <v>42</v>
      </c>
      <c r="O1499" s="87"/>
      <c r="P1499" s="214">
        <f>O1499*H1499</f>
        <v>0</v>
      </c>
      <c r="Q1499" s="214">
        <v>0</v>
      </c>
      <c r="R1499" s="214">
        <f>Q1499*H1499</f>
        <v>0</v>
      </c>
      <c r="S1499" s="214">
        <v>0</v>
      </c>
      <c r="T1499" s="215">
        <f>S1499*H1499</f>
        <v>0</v>
      </c>
      <c r="U1499" s="34"/>
      <c r="V1499" s="34"/>
      <c r="W1499" s="34"/>
      <c r="X1499" s="34"/>
      <c r="Y1499" s="34"/>
      <c r="Z1499" s="34"/>
      <c r="AA1499" s="34"/>
      <c r="AB1499" s="34"/>
      <c r="AC1499" s="34"/>
      <c r="AD1499" s="34"/>
      <c r="AE1499" s="34"/>
      <c r="AR1499" s="216" t="s">
        <v>135</v>
      </c>
      <c r="AT1499" s="216" t="s">
        <v>131</v>
      </c>
      <c r="AU1499" s="216" t="s">
        <v>85</v>
      </c>
      <c r="AY1499" s="13" t="s">
        <v>130</v>
      </c>
      <c r="BE1499" s="217">
        <f>IF(N1499="základní",J1499,0)</f>
        <v>0</v>
      </c>
      <c r="BF1499" s="217">
        <f>IF(N1499="snížená",J1499,0)</f>
        <v>0</v>
      </c>
      <c r="BG1499" s="217">
        <f>IF(N1499="zákl. přenesená",J1499,0)</f>
        <v>0</v>
      </c>
      <c r="BH1499" s="217">
        <f>IF(N1499="sníž. přenesená",J1499,0)</f>
        <v>0</v>
      </c>
      <c r="BI1499" s="217">
        <f>IF(N1499="nulová",J1499,0)</f>
        <v>0</v>
      </c>
      <c r="BJ1499" s="13" t="s">
        <v>85</v>
      </c>
      <c r="BK1499" s="217">
        <f>ROUND(I1499*H1499,2)</f>
        <v>0</v>
      </c>
      <c r="BL1499" s="13" t="s">
        <v>136</v>
      </c>
      <c r="BM1499" s="216" t="s">
        <v>3148</v>
      </c>
    </row>
    <row r="1500" s="2" customFormat="1">
      <c r="A1500" s="34"/>
      <c r="B1500" s="35"/>
      <c r="C1500" s="36"/>
      <c r="D1500" s="218" t="s">
        <v>137</v>
      </c>
      <c r="E1500" s="36"/>
      <c r="F1500" s="219" t="s">
        <v>3149</v>
      </c>
      <c r="G1500" s="36"/>
      <c r="H1500" s="36"/>
      <c r="I1500" s="220"/>
      <c r="J1500" s="36"/>
      <c r="K1500" s="36"/>
      <c r="L1500" s="40"/>
      <c r="M1500" s="221"/>
      <c r="N1500" s="222"/>
      <c r="O1500" s="87"/>
      <c r="P1500" s="87"/>
      <c r="Q1500" s="87"/>
      <c r="R1500" s="87"/>
      <c r="S1500" s="87"/>
      <c r="T1500" s="88"/>
      <c r="U1500" s="34"/>
      <c r="V1500" s="34"/>
      <c r="W1500" s="34"/>
      <c r="X1500" s="34"/>
      <c r="Y1500" s="34"/>
      <c r="Z1500" s="34"/>
      <c r="AA1500" s="34"/>
      <c r="AB1500" s="34"/>
      <c r="AC1500" s="34"/>
      <c r="AD1500" s="34"/>
      <c r="AE1500" s="34"/>
      <c r="AT1500" s="13" t="s">
        <v>137</v>
      </c>
      <c r="AU1500" s="13" t="s">
        <v>85</v>
      </c>
    </row>
    <row r="1501" s="2" customFormat="1" ht="16.5" customHeight="1">
      <c r="A1501" s="34"/>
      <c r="B1501" s="35"/>
      <c r="C1501" s="203" t="s">
        <v>1596</v>
      </c>
      <c r="D1501" s="203" t="s">
        <v>131</v>
      </c>
      <c r="E1501" s="204" t="s">
        <v>3150</v>
      </c>
      <c r="F1501" s="205" t="s">
        <v>3151</v>
      </c>
      <c r="G1501" s="206" t="s">
        <v>3147</v>
      </c>
      <c r="H1501" s="207">
        <v>100</v>
      </c>
      <c r="I1501" s="208"/>
      <c r="J1501" s="209">
        <f>ROUND(I1501*H1501,2)</f>
        <v>0</v>
      </c>
      <c r="K1501" s="210"/>
      <c r="L1501" s="211"/>
      <c r="M1501" s="212" t="s">
        <v>1</v>
      </c>
      <c r="N1501" s="213" t="s">
        <v>42</v>
      </c>
      <c r="O1501" s="87"/>
      <c r="P1501" s="214">
        <f>O1501*H1501</f>
        <v>0</v>
      </c>
      <c r="Q1501" s="214">
        <v>0</v>
      </c>
      <c r="R1501" s="214">
        <f>Q1501*H1501</f>
        <v>0</v>
      </c>
      <c r="S1501" s="214">
        <v>0</v>
      </c>
      <c r="T1501" s="215">
        <f>S1501*H1501</f>
        <v>0</v>
      </c>
      <c r="U1501" s="34"/>
      <c r="V1501" s="34"/>
      <c r="W1501" s="34"/>
      <c r="X1501" s="34"/>
      <c r="Y1501" s="34"/>
      <c r="Z1501" s="34"/>
      <c r="AA1501" s="34"/>
      <c r="AB1501" s="34"/>
      <c r="AC1501" s="34"/>
      <c r="AD1501" s="34"/>
      <c r="AE1501" s="34"/>
      <c r="AR1501" s="216" t="s">
        <v>135</v>
      </c>
      <c r="AT1501" s="216" t="s">
        <v>131</v>
      </c>
      <c r="AU1501" s="216" t="s">
        <v>85</v>
      </c>
      <c r="AY1501" s="13" t="s">
        <v>130</v>
      </c>
      <c r="BE1501" s="217">
        <f>IF(N1501="základní",J1501,0)</f>
        <v>0</v>
      </c>
      <c r="BF1501" s="217">
        <f>IF(N1501="snížená",J1501,0)</f>
        <v>0</v>
      </c>
      <c r="BG1501" s="217">
        <f>IF(N1501="zákl. přenesená",J1501,0)</f>
        <v>0</v>
      </c>
      <c r="BH1501" s="217">
        <f>IF(N1501="sníž. přenesená",J1501,0)</f>
        <v>0</v>
      </c>
      <c r="BI1501" s="217">
        <f>IF(N1501="nulová",J1501,0)</f>
        <v>0</v>
      </c>
      <c r="BJ1501" s="13" t="s">
        <v>85</v>
      </c>
      <c r="BK1501" s="217">
        <f>ROUND(I1501*H1501,2)</f>
        <v>0</v>
      </c>
      <c r="BL1501" s="13" t="s">
        <v>136</v>
      </c>
      <c r="BM1501" s="216" t="s">
        <v>3152</v>
      </c>
    </row>
    <row r="1502" s="2" customFormat="1">
      <c r="A1502" s="34"/>
      <c r="B1502" s="35"/>
      <c r="C1502" s="36"/>
      <c r="D1502" s="218" t="s">
        <v>137</v>
      </c>
      <c r="E1502" s="36"/>
      <c r="F1502" s="219" t="s">
        <v>3153</v>
      </c>
      <c r="G1502" s="36"/>
      <c r="H1502" s="36"/>
      <c r="I1502" s="220"/>
      <c r="J1502" s="36"/>
      <c r="K1502" s="36"/>
      <c r="L1502" s="40"/>
      <c r="M1502" s="221"/>
      <c r="N1502" s="222"/>
      <c r="O1502" s="87"/>
      <c r="P1502" s="87"/>
      <c r="Q1502" s="87"/>
      <c r="R1502" s="87"/>
      <c r="S1502" s="87"/>
      <c r="T1502" s="88"/>
      <c r="U1502" s="34"/>
      <c r="V1502" s="34"/>
      <c r="W1502" s="34"/>
      <c r="X1502" s="34"/>
      <c r="Y1502" s="34"/>
      <c r="Z1502" s="34"/>
      <c r="AA1502" s="34"/>
      <c r="AB1502" s="34"/>
      <c r="AC1502" s="34"/>
      <c r="AD1502" s="34"/>
      <c r="AE1502" s="34"/>
      <c r="AT1502" s="13" t="s">
        <v>137</v>
      </c>
      <c r="AU1502" s="13" t="s">
        <v>85</v>
      </c>
    </row>
    <row r="1503" s="2" customFormat="1" ht="24.15" customHeight="1">
      <c r="A1503" s="34"/>
      <c r="B1503" s="35"/>
      <c r="C1503" s="203" t="s">
        <v>3154</v>
      </c>
      <c r="D1503" s="203" t="s">
        <v>131</v>
      </c>
      <c r="E1503" s="204" t="s">
        <v>3155</v>
      </c>
      <c r="F1503" s="205" t="s">
        <v>3156</v>
      </c>
      <c r="G1503" s="206" t="s">
        <v>3147</v>
      </c>
      <c r="H1503" s="207">
        <v>100</v>
      </c>
      <c r="I1503" s="208"/>
      <c r="J1503" s="209">
        <f>ROUND(I1503*H1503,2)</f>
        <v>0</v>
      </c>
      <c r="K1503" s="210"/>
      <c r="L1503" s="211"/>
      <c r="M1503" s="212" t="s">
        <v>1</v>
      </c>
      <c r="N1503" s="213" t="s">
        <v>42</v>
      </c>
      <c r="O1503" s="87"/>
      <c r="P1503" s="214">
        <f>O1503*H1503</f>
        <v>0</v>
      </c>
      <c r="Q1503" s="214">
        <v>0</v>
      </c>
      <c r="R1503" s="214">
        <f>Q1503*H1503</f>
        <v>0</v>
      </c>
      <c r="S1503" s="214">
        <v>0</v>
      </c>
      <c r="T1503" s="215">
        <f>S1503*H1503</f>
        <v>0</v>
      </c>
      <c r="U1503" s="34"/>
      <c r="V1503" s="34"/>
      <c r="W1503" s="34"/>
      <c r="X1503" s="34"/>
      <c r="Y1503" s="34"/>
      <c r="Z1503" s="34"/>
      <c r="AA1503" s="34"/>
      <c r="AB1503" s="34"/>
      <c r="AC1503" s="34"/>
      <c r="AD1503" s="34"/>
      <c r="AE1503" s="34"/>
      <c r="AR1503" s="216" t="s">
        <v>135</v>
      </c>
      <c r="AT1503" s="216" t="s">
        <v>131</v>
      </c>
      <c r="AU1503" s="216" t="s">
        <v>85</v>
      </c>
      <c r="AY1503" s="13" t="s">
        <v>130</v>
      </c>
      <c r="BE1503" s="217">
        <f>IF(N1503="základní",J1503,0)</f>
        <v>0</v>
      </c>
      <c r="BF1503" s="217">
        <f>IF(N1503="snížená",J1503,0)</f>
        <v>0</v>
      </c>
      <c r="BG1503" s="217">
        <f>IF(N1503="zákl. přenesená",J1503,0)</f>
        <v>0</v>
      </c>
      <c r="BH1503" s="217">
        <f>IF(N1503="sníž. přenesená",J1503,0)</f>
        <v>0</v>
      </c>
      <c r="BI1503" s="217">
        <f>IF(N1503="nulová",J1503,0)</f>
        <v>0</v>
      </c>
      <c r="BJ1503" s="13" t="s">
        <v>85</v>
      </c>
      <c r="BK1503" s="217">
        <f>ROUND(I1503*H1503,2)</f>
        <v>0</v>
      </c>
      <c r="BL1503" s="13" t="s">
        <v>136</v>
      </c>
      <c r="BM1503" s="216" t="s">
        <v>3157</v>
      </c>
    </row>
    <row r="1504" s="2" customFormat="1">
      <c r="A1504" s="34"/>
      <c r="B1504" s="35"/>
      <c r="C1504" s="36"/>
      <c r="D1504" s="218" t="s">
        <v>137</v>
      </c>
      <c r="E1504" s="36"/>
      <c r="F1504" s="219" t="s">
        <v>3158</v>
      </c>
      <c r="G1504" s="36"/>
      <c r="H1504" s="36"/>
      <c r="I1504" s="220"/>
      <c r="J1504" s="36"/>
      <c r="K1504" s="36"/>
      <c r="L1504" s="40"/>
      <c r="M1504" s="221"/>
      <c r="N1504" s="222"/>
      <c r="O1504" s="87"/>
      <c r="P1504" s="87"/>
      <c r="Q1504" s="87"/>
      <c r="R1504" s="87"/>
      <c r="S1504" s="87"/>
      <c r="T1504" s="88"/>
      <c r="U1504" s="34"/>
      <c r="V1504" s="34"/>
      <c r="W1504" s="34"/>
      <c r="X1504" s="34"/>
      <c r="Y1504" s="34"/>
      <c r="Z1504" s="34"/>
      <c r="AA1504" s="34"/>
      <c r="AB1504" s="34"/>
      <c r="AC1504" s="34"/>
      <c r="AD1504" s="34"/>
      <c r="AE1504" s="34"/>
      <c r="AT1504" s="13" t="s">
        <v>137</v>
      </c>
      <c r="AU1504" s="13" t="s">
        <v>85</v>
      </c>
    </row>
    <row r="1505" s="2" customFormat="1" ht="24.15" customHeight="1">
      <c r="A1505" s="34"/>
      <c r="B1505" s="35"/>
      <c r="C1505" s="203" t="s">
        <v>1600</v>
      </c>
      <c r="D1505" s="203" t="s">
        <v>131</v>
      </c>
      <c r="E1505" s="204" t="s">
        <v>3159</v>
      </c>
      <c r="F1505" s="205" t="s">
        <v>3160</v>
      </c>
      <c r="G1505" s="206" t="s">
        <v>3147</v>
      </c>
      <c r="H1505" s="207">
        <v>100</v>
      </c>
      <c r="I1505" s="208"/>
      <c r="J1505" s="209">
        <f>ROUND(I1505*H1505,2)</f>
        <v>0</v>
      </c>
      <c r="K1505" s="210"/>
      <c r="L1505" s="211"/>
      <c r="M1505" s="212" t="s">
        <v>1</v>
      </c>
      <c r="N1505" s="213" t="s">
        <v>42</v>
      </c>
      <c r="O1505" s="87"/>
      <c r="P1505" s="214">
        <f>O1505*H1505</f>
        <v>0</v>
      </c>
      <c r="Q1505" s="214">
        <v>0</v>
      </c>
      <c r="R1505" s="214">
        <f>Q1505*H1505</f>
        <v>0</v>
      </c>
      <c r="S1505" s="214">
        <v>0</v>
      </c>
      <c r="T1505" s="215">
        <f>S1505*H1505</f>
        <v>0</v>
      </c>
      <c r="U1505" s="34"/>
      <c r="V1505" s="34"/>
      <c r="W1505" s="34"/>
      <c r="X1505" s="34"/>
      <c r="Y1505" s="34"/>
      <c r="Z1505" s="34"/>
      <c r="AA1505" s="34"/>
      <c r="AB1505" s="34"/>
      <c r="AC1505" s="34"/>
      <c r="AD1505" s="34"/>
      <c r="AE1505" s="34"/>
      <c r="AR1505" s="216" t="s">
        <v>135</v>
      </c>
      <c r="AT1505" s="216" t="s">
        <v>131</v>
      </c>
      <c r="AU1505" s="216" t="s">
        <v>85</v>
      </c>
      <c r="AY1505" s="13" t="s">
        <v>130</v>
      </c>
      <c r="BE1505" s="217">
        <f>IF(N1505="základní",J1505,0)</f>
        <v>0</v>
      </c>
      <c r="BF1505" s="217">
        <f>IF(N1505="snížená",J1505,0)</f>
        <v>0</v>
      </c>
      <c r="BG1505" s="217">
        <f>IF(N1505="zákl. přenesená",J1505,0)</f>
        <v>0</v>
      </c>
      <c r="BH1505" s="217">
        <f>IF(N1505="sníž. přenesená",J1505,0)</f>
        <v>0</v>
      </c>
      <c r="BI1505" s="217">
        <f>IF(N1505="nulová",J1505,0)</f>
        <v>0</v>
      </c>
      <c r="BJ1505" s="13" t="s">
        <v>85</v>
      </c>
      <c r="BK1505" s="217">
        <f>ROUND(I1505*H1505,2)</f>
        <v>0</v>
      </c>
      <c r="BL1505" s="13" t="s">
        <v>136</v>
      </c>
      <c r="BM1505" s="216" t="s">
        <v>3161</v>
      </c>
    </row>
    <row r="1506" s="2" customFormat="1">
      <c r="A1506" s="34"/>
      <c r="B1506" s="35"/>
      <c r="C1506" s="36"/>
      <c r="D1506" s="218" t="s">
        <v>137</v>
      </c>
      <c r="E1506" s="36"/>
      <c r="F1506" s="219" t="s">
        <v>3162</v>
      </c>
      <c r="G1506" s="36"/>
      <c r="H1506" s="36"/>
      <c r="I1506" s="220"/>
      <c r="J1506" s="36"/>
      <c r="K1506" s="36"/>
      <c r="L1506" s="40"/>
      <c r="M1506" s="221"/>
      <c r="N1506" s="222"/>
      <c r="O1506" s="87"/>
      <c r="P1506" s="87"/>
      <c r="Q1506" s="87"/>
      <c r="R1506" s="87"/>
      <c r="S1506" s="87"/>
      <c r="T1506" s="88"/>
      <c r="U1506" s="34"/>
      <c r="V1506" s="34"/>
      <c r="W1506" s="34"/>
      <c r="X1506" s="34"/>
      <c r="Y1506" s="34"/>
      <c r="Z1506" s="34"/>
      <c r="AA1506" s="34"/>
      <c r="AB1506" s="34"/>
      <c r="AC1506" s="34"/>
      <c r="AD1506" s="34"/>
      <c r="AE1506" s="34"/>
      <c r="AT1506" s="13" t="s">
        <v>137</v>
      </c>
      <c r="AU1506" s="13" t="s">
        <v>85</v>
      </c>
    </row>
    <row r="1507" s="2" customFormat="1" ht="24.15" customHeight="1">
      <c r="A1507" s="34"/>
      <c r="B1507" s="35"/>
      <c r="C1507" s="203" t="s">
        <v>3163</v>
      </c>
      <c r="D1507" s="203" t="s">
        <v>131</v>
      </c>
      <c r="E1507" s="204" t="s">
        <v>3164</v>
      </c>
      <c r="F1507" s="205" t="s">
        <v>3165</v>
      </c>
      <c r="G1507" s="206" t="s">
        <v>3147</v>
      </c>
      <c r="H1507" s="207">
        <v>50</v>
      </c>
      <c r="I1507" s="208"/>
      <c r="J1507" s="209">
        <f>ROUND(I1507*H1507,2)</f>
        <v>0</v>
      </c>
      <c r="K1507" s="210"/>
      <c r="L1507" s="211"/>
      <c r="M1507" s="212" t="s">
        <v>1</v>
      </c>
      <c r="N1507" s="213" t="s">
        <v>42</v>
      </c>
      <c r="O1507" s="87"/>
      <c r="P1507" s="214">
        <f>O1507*H1507</f>
        <v>0</v>
      </c>
      <c r="Q1507" s="214">
        <v>0</v>
      </c>
      <c r="R1507" s="214">
        <f>Q1507*H1507</f>
        <v>0</v>
      </c>
      <c r="S1507" s="214">
        <v>0</v>
      </c>
      <c r="T1507" s="215">
        <f>S1507*H1507</f>
        <v>0</v>
      </c>
      <c r="U1507" s="34"/>
      <c r="V1507" s="34"/>
      <c r="W1507" s="34"/>
      <c r="X1507" s="34"/>
      <c r="Y1507" s="34"/>
      <c r="Z1507" s="34"/>
      <c r="AA1507" s="34"/>
      <c r="AB1507" s="34"/>
      <c r="AC1507" s="34"/>
      <c r="AD1507" s="34"/>
      <c r="AE1507" s="34"/>
      <c r="AR1507" s="216" t="s">
        <v>135</v>
      </c>
      <c r="AT1507" s="216" t="s">
        <v>131</v>
      </c>
      <c r="AU1507" s="216" t="s">
        <v>85</v>
      </c>
      <c r="AY1507" s="13" t="s">
        <v>130</v>
      </c>
      <c r="BE1507" s="217">
        <f>IF(N1507="základní",J1507,0)</f>
        <v>0</v>
      </c>
      <c r="BF1507" s="217">
        <f>IF(N1507="snížená",J1507,0)</f>
        <v>0</v>
      </c>
      <c r="BG1507" s="217">
        <f>IF(N1507="zákl. přenesená",J1507,0)</f>
        <v>0</v>
      </c>
      <c r="BH1507" s="217">
        <f>IF(N1507="sníž. přenesená",J1507,0)</f>
        <v>0</v>
      </c>
      <c r="BI1507" s="217">
        <f>IF(N1507="nulová",J1507,0)</f>
        <v>0</v>
      </c>
      <c r="BJ1507" s="13" t="s">
        <v>85</v>
      </c>
      <c r="BK1507" s="217">
        <f>ROUND(I1507*H1507,2)</f>
        <v>0</v>
      </c>
      <c r="BL1507" s="13" t="s">
        <v>136</v>
      </c>
      <c r="BM1507" s="216" t="s">
        <v>3166</v>
      </c>
    </row>
    <row r="1508" s="2" customFormat="1">
      <c r="A1508" s="34"/>
      <c r="B1508" s="35"/>
      <c r="C1508" s="36"/>
      <c r="D1508" s="218" t="s">
        <v>137</v>
      </c>
      <c r="E1508" s="36"/>
      <c r="F1508" s="219" t="s">
        <v>3167</v>
      </c>
      <c r="G1508" s="36"/>
      <c r="H1508" s="36"/>
      <c r="I1508" s="220"/>
      <c r="J1508" s="36"/>
      <c r="K1508" s="36"/>
      <c r="L1508" s="40"/>
      <c r="M1508" s="221"/>
      <c r="N1508" s="222"/>
      <c r="O1508" s="87"/>
      <c r="P1508" s="87"/>
      <c r="Q1508" s="87"/>
      <c r="R1508" s="87"/>
      <c r="S1508" s="87"/>
      <c r="T1508" s="88"/>
      <c r="U1508" s="34"/>
      <c r="V1508" s="34"/>
      <c r="W1508" s="34"/>
      <c r="X1508" s="34"/>
      <c r="Y1508" s="34"/>
      <c r="Z1508" s="34"/>
      <c r="AA1508" s="34"/>
      <c r="AB1508" s="34"/>
      <c r="AC1508" s="34"/>
      <c r="AD1508" s="34"/>
      <c r="AE1508" s="34"/>
      <c r="AT1508" s="13" t="s">
        <v>137</v>
      </c>
      <c r="AU1508" s="13" t="s">
        <v>85</v>
      </c>
    </row>
    <row r="1509" s="2" customFormat="1" ht="16.5" customHeight="1">
      <c r="A1509" s="34"/>
      <c r="B1509" s="35"/>
      <c r="C1509" s="203" t="s">
        <v>1605</v>
      </c>
      <c r="D1509" s="203" t="s">
        <v>131</v>
      </c>
      <c r="E1509" s="204" t="s">
        <v>3168</v>
      </c>
      <c r="F1509" s="205" t="s">
        <v>3169</v>
      </c>
      <c r="G1509" s="206" t="s">
        <v>134</v>
      </c>
      <c r="H1509" s="207">
        <v>3</v>
      </c>
      <c r="I1509" s="208"/>
      <c r="J1509" s="209">
        <f>ROUND(I1509*H1509,2)</f>
        <v>0</v>
      </c>
      <c r="K1509" s="210"/>
      <c r="L1509" s="211"/>
      <c r="M1509" s="212" t="s">
        <v>1</v>
      </c>
      <c r="N1509" s="213" t="s">
        <v>42</v>
      </c>
      <c r="O1509" s="87"/>
      <c r="P1509" s="214">
        <f>O1509*H1509</f>
        <v>0</v>
      </c>
      <c r="Q1509" s="214">
        <v>0</v>
      </c>
      <c r="R1509" s="214">
        <f>Q1509*H1509</f>
        <v>0</v>
      </c>
      <c r="S1509" s="214">
        <v>0</v>
      </c>
      <c r="T1509" s="215">
        <f>S1509*H1509</f>
        <v>0</v>
      </c>
      <c r="U1509" s="34"/>
      <c r="V1509" s="34"/>
      <c r="W1509" s="34"/>
      <c r="X1509" s="34"/>
      <c r="Y1509" s="34"/>
      <c r="Z1509" s="34"/>
      <c r="AA1509" s="34"/>
      <c r="AB1509" s="34"/>
      <c r="AC1509" s="34"/>
      <c r="AD1509" s="34"/>
      <c r="AE1509" s="34"/>
      <c r="AR1509" s="216" t="s">
        <v>135</v>
      </c>
      <c r="AT1509" s="216" t="s">
        <v>131</v>
      </c>
      <c r="AU1509" s="216" t="s">
        <v>85</v>
      </c>
      <c r="AY1509" s="13" t="s">
        <v>130</v>
      </c>
      <c r="BE1509" s="217">
        <f>IF(N1509="základní",J1509,0)</f>
        <v>0</v>
      </c>
      <c r="BF1509" s="217">
        <f>IF(N1509="snížená",J1509,0)</f>
        <v>0</v>
      </c>
      <c r="BG1509" s="217">
        <f>IF(N1509="zákl. přenesená",J1509,0)</f>
        <v>0</v>
      </c>
      <c r="BH1509" s="217">
        <f>IF(N1509="sníž. přenesená",J1509,0)</f>
        <v>0</v>
      </c>
      <c r="BI1509" s="217">
        <f>IF(N1509="nulová",J1509,0)</f>
        <v>0</v>
      </c>
      <c r="BJ1509" s="13" t="s">
        <v>85</v>
      </c>
      <c r="BK1509" s="217">
        <f>ROUND(I1509*H1509,2)</f>
        <v>0</v>
      </c>
      <c r="BL1509" s="13" t="s">
        <v>136</v>
      </c>
      <c r="BM1509" s="216" t="s">
        <v>3170</v>
      </c>
    </row>
    <row r="1510" s="2" customFormat="1">
      <c r="A1510" s="34"/>
      <c r="B1510" s="35"/>
      <c r="C1510" s="36"/>
      <c r="D1510" s="218" t="s">
        <v>137</v>
      </c>
      <c r="E1510" s="36"/>
      <c r="F1510" s="219" t="s">
        <v>3171</v>
      </c>
      <c r="G1510" s="36"/>
      <c r="H1510" s="36"/>
      <c r="I1510" s="220"/>
      <c r="J1510" s="36"/>
      <c r="K1510" s="36"/>
      <c r="L1510" s="40"/>
      <c r="M1510" s="221"/>
      <c r="N1510" s="222"/>
      <c r="O1510" s="87"/>
      <c r="P1510" s="87"/>
      <c r="Q1510" s="87"/>
      <c r="R1510" s="87"/>
      <c r="S1510" s="87"/>
      <c r="T1510" s="88"/>
      <c r="U1510" s="34"/>
      <c r="V1510" s="34"/>
      <c r="W1510" s="34"/>
      <c r="X1510" s="34"/>
      <c r="Y1510" s="34"/>
      <c r="Z1510" s="34"/>
      <c r="AA1510" s="34"/>
      <c r="AB1510" s="34"/>
      <c r="AC1510" s="34"/>
      <c r="AD1510" s="34"/>
      <c r="AE1510" s="34"/>
      <c r="AT1510" s="13" t="s">
        <v>137</v>
      </c>
      <c r="AU1510" s="13" t="s">
        <v>85</v>
      </c>
    </row>
    <row r="1511" s="2" customFormat="1" ht="16.5" customHeight="1">
      <c r="A1511" s="34"/>
      <c r="B1511" s="35"/>
      <c r="C1511" s="203" t="s">
        <v>3172</v>
      </c>
      <c r="D1511" s="203" t="s">
        <v>131</v>
      </c>
      <c r="E1511" s="204" t="s">
        <v>3173</v>
      </c>
      <c r="F1511" s="205" t="s">
        <v>3174</v>
      </c>
      <c r="G1511" s="206" t="s">
        <v>1503</v>
      </c>
      <c r="H1511" s="207">
        <v>5</v>
      </c>
      <c r="I1511" s="208"/>
      <c r="J1511" s="209">
        <f>ROUND(I1511*H1511,2)</f>
        <v>0</v>
      </c>
      <c r="K1511" s="210"/>
      <c r="L1511" s="211"/>
      <c r="M1511" s="212" t="s">
        <v>1</v>
      </c>
      <c r="N1511" s="213" t="s">
        <v>42</v>
      </c>
      <c r="O1511" s="87"/>
      <c r="P1511" s="214">
        <f>O1511*H1511</f>
        <v>0</v>
      </c>
      <c r="Q1511" s="214">
        <v>0</v>
      </c>
      <c r="R1511" s="214">
        <f>Q1511*H1511</f>
        <v>0</v>
      </c>
      <c r="S1511" s="214">
        <v>0</v>
      </c>
      <c r="T1511" s="215">
        <f>S1511*H1511</f>
        <v>0</v>
      </c>
      <c r="U1511" s="34"/>
      <c r="V1511" s="34"/>
      <c r="W1511" s="34"/>
      <c r="X1511" s="34"/>
      <c r="Y1511" s="34"/>
      <c r="Z1511" s="34"/>
      <c r="AA1511" s="34"/>
      <c r="AB1511" s="34"/>
      <c r="AC1511" s="34"/>
      <c r="AD1511" s="34"/>
      <c r="AE1511" s="34"/>
      <c r="AR1511" s="216" t="s">
        <v>135</v>
      </c>
      <c r="AT1511" s="216" t="s">
        <v>131</v>
      </c>
      <c r="AU1511" s="216" t="s">
        <v>85</v>
      </c>
      <c r="AY1511" s="13" t="s">
        <v>130</v>
      </c>
      <c r="BE1511" s="217">
        <f>IF(N1511="základní",J1511,0)</f>
        <v>0</v>
      </c>
      <c r="BF1511" s="217">
        <f>IF(N1511="snížená",J1511,0)</f>
        <v>0</v>
      </c>
      <c r="BG1511" s="217">
        <f>IF(N1511="zákl. přenesená",J1511,0)</f>
        <v>0</v>
      </c>
      <c r="BH1511" s="217">
        <f>IF(N1511="sníž. přenesená",J1511,0)</f>
        <v>0</v>
      </c>
      <c r="BI1511" s="217">
        <f>IF(N1511="nulová",J1511,0)</f>
        <v>0</v>
      </c>
      <c r="BJ1511" s="13" t="s">
        <v>85</v>
      </c>
      <c r="BK1511" s="217">
        <f>ROUND(I1511*H1511,2)</f>
        <v>0</v>
      </c>
      <c r="BL1511" s="13" t="s">
        <v>136</v>
      </c>
      <c r="BM1511" s="216" t="s">
        <v>3175</v>
      </c>
    </row>
    <row r="1512" s="2" customFormat="1">
      <c r="A1512" s="34"/>
      <c r="B1512" s="35"/>
      <c r="C1512" s="36"/>
      <c r="D1512" s="218" t="s">
        <v>137</v>
      </c>
      <c r="E1512" s="36"/>
      <c r="F1512" s="219" t="s">
        <v>3176</v>
      </c>
      <c r="G1512" s="36"/>
      <c r="H1512" s="36"/>
      <c r="I1512" s="220"/>
      <c r="J1512" s="36"/>
      <c r="K1512" s="36"/>
      <c r="L1512" s="40"/>
      <c r="M1512" s="221"/>
      <c r="N1512" s="222"/>
      <c r="O1512" s="87"/>
      <c r="P1512" s="87"/>
      <c r="Q1512" s="87"/>
      <c r="R1512" s="87"/>
      <c r="S1512" s="87"/>
      <c r="T1512" s="88"/>
      <c r="U1512" s="34"/>
      <c r="V1512" s="34"/>
      <c r="W1512" s="34"/>
      <c r="X1512" s="34"/>
      <c r="Y1512" s="34"/>
      <c r="Z1512" s="34"/>
      <c r="AA1512" s="34"/>
      <c r="AB1512" s="34"/>
      <c r="AC1512" s="34"/>
      <c r="AD1512" s="34"/>
      <c r="AE1512" s="34"/>
      <c r="AT1512" s="13" t="s">
        <v>137</v>
      </c>
      <c r="AU1512" s="13" t="s">
        <v>85</v>
      </c>
    </row>
    <row r="1513" s="2" customFormat="1" ht="16.5" customHeight="1">
      <c r="A1513" s="34"/>
      <c r="B1513" s="35"/>
      <c r="C1513" s="203" t="s">
        <v>1609</v>
      </c>
      <c r="D1513" s="203" t="s">
        <v>131</v>
      </c>
      <c r="E1513" s="204" t="s">
        <v>3177</v>
      </c>
      <c r="F1513" s="205" t="s">
        <v>3178</v>
      </c>
      <c r="G1513" s="206" t="s">
        <v>1503</v>
      </c>
      <c r="H1513" s="207">
        <v>2</v>
      </c>
      <c r="I1513" s="208"/>
      <c r="J1513" s="209">
        <f>ROUND(I1513*H1513,2)</f>
        <v>0</v>
      </c>
      <c r="K1513" s="210"/>
      <c r="L1513" s="211"/>
      <c r="M1513" s="212" t="s">
        <v>1</v>
      </c>
      <c r="N1513" s="213" t="s">
        <v>42</v>
      </c>
      <c r="O1513" s="87"/>
      <c r="P1513" s="214">
        <f>O1513*H1513</f>
        <v>0</v>
      </c>
      <c r="Q1513" s="214">
        <v>0</v>
      </c>
      <c r="R1513" s="214">
        <f>Q1513*H1513</f>
        <v>0</v>
      </c>
      <c r="S1513" s="214">
        <v>0</v>
      </c>
      <c r="T1513" s="215">
        <f>S1513*H1513</f>
        <v>0</v>
      </c>
      <c r="U1513" s="34"/>
      <c r="V1513" s="34"/>
      <c r="W1513" s="34"/>
      <c r="X1513" s="34"/>
      <c r="Y1513" s="34"/>
      <c r="Z1513" s="34"/>
      <c r="AA1513" s="34"/>
      <c r="AB1513" s="34"/>
      <c r="AC1513" s="34"/>
      <c r="AD1513" s="34"/>
      <c r="AE1513" s="34"/>
      <c r="AR1513" s="216" t="s">
        <v>135</v>
      </c>
      <c r="AT1513" s="216" t="s">
        <v>131</v>
      </c>
      <c r="AU1513" s="216" t="s">
        <v>85</v>
      </c>
      <c r="AY1513" s="13" t="s">
        <v>130</v>
      </c>
      <c r="BE1513" s="217">
        <f>IF(N1513="základní",J1513,0)</f>
        <v>0</v>
      </c>
      <c r="BF1513" s="217">
        <f>IF(N1513="snížená",J1513,0)</f>
        <v>0</v>
      </c>
      <c r="BG1513" s="217">
        <f>IF(N1513="zákl. přenesená",J1513,0)</f>
        <v>0</v>
      </c>
      <c r="BH1513" s="217">
        <f>IF(N1513="sníž. přenesená",J1513,0)</f>
        <v>0</v>
      </c>
      <c r="BI1513" s="217">
        <f>IF(N1513="nulová",J1513,0)</f>
        <v>0</v>
      </c>
      <c r="BJ1513" s="13" t="s">
        <v>85</v>
      </c>
      <c r="BK1513" s="217">
        <f>ROUND(I1513*H1513,2)</f>
        <v>0</v>
      </c>
      <c r="BL1513" s="13" t="s">
        <v>136</v>
      </c>
      <c r="BM1513" s="216" t="s">
        <v>3179</v>
      </c>
    </row>
    <row r="1514" s="2" customFormat="1">
      <c r="A1514" s="34"/>
      <c r="B1514" s="35"/>
      <c r="C1514" s="36"/>
      <c r="D1514" s="218" t="s">
        <v>137</v>
      </c>
      <c r="E1514" s="36"/>
      <c r="F1514" s="219" t="s">
        <v>3180</v>
      </c>
      <c r="G1514" s="36"/>
      <c r="H1514" s="36"/>
      <c r="I1514" s="220"/>
      <c r="J1514" s="36"/>
      <c r="K1514" s="36"/>
      <c r="L1514" s="40"/>
      <c r="M1514" s="221"/>
      <c r="N1514" s="222"/>
      <c r="O1514" s="87"/>
      <c r="P1514" s="87"/>
      <c r="Q1514" s="87"/>
      <c r="R1514" s="87"/>
      <c r="S1514" s="87"/>
      <c r="T1514" s="88"/>
      <c r="U1514" s="34"/>
      <c r="V1514" s="34"/>
      <c r="W1514" s="34"/>
      <c r="X1514" s="34"/>
      <c r="Y1514" s="34"/>
      <c r="Z1514" s="34"/>
      <c r="AA1514" s="34"/>
      <c r="AB1514" s="34"/>
      <c r="AC1514" s="34"/>
      <c r="AD1514" s="34"/>
      <c r="AE1514" s="34"/>
      <c r="AT1514" s="13" t="s">
        <v>137</v>
      </c>
      <c r="AU1514" s="13" t="s">
        <v>85</v>
      </c>
    </row>
    <row r="1515" s="2" customFormat="1" ht="16.5" customHeight="1">
      <c r="A1515" s="34"/>
      <c r="B1515" s="35"/>
      <c r="C1515" s="203" t="s">
        <v>3181</v>
      </c>
      <c r="D1515" s="203" t="s">
        <v>131</v>
      </c>
      <c r="E1515" s="204" t="s">
        <v>3182</v>
      </c>
      <c r="F1515" s="205" t="s">
        <v>3183</v>
      </c>
      <c r="G1515" s="206" t="s">
        <v>1503</v>
      </c>
      <c r="H1515" s="207">
        <v>2</v>
      </c>
      <c r="I1515" s="208"/>
      <c r="J1515" s="209">
        <f>ROUND(I1515*H1515,2)</f>
        <v>0</v>
      </c>
      <c r="K1515" s="210"/>
      <c r="L1515" s="211"/>
      <c r="M1515" s="212" t="s">
        <v>1</v>
      </c>
      <c r="N1515" s="213" t="s">
        <v>42</v>
      </c>
      <c r="O1515" s="87"/>
      <c r="P1515" s="214">
        <f>O1515*H1515</f>
        <v>0</v>
      </c>
      <c r="Q1515" s="214">
        <v>0</v>
      </c>
      <c r="R1515" s="214">
        <f>Q1515*H1515</f>
        <v>0</v>
      </c>
      <c r="S1515" s="214">
        <v>0</v>
      </c>
      <c r="T1515" s="215">
        <f>S1515*H1515</f>
        <v>0</v>
      </c>
      <c r="U1515" s="34"/>
      <c r="V1515" s="34"/>
      <c r="W1515" s="34"/>
      <c r="X1515" s="34"/>
      <c r="Y1515" s="34"/>
      <c r="Z1515" s="34"/>
      <c r="AA1515" s="34"/>
      <c r="AB1515" s="34"/>
      <c r="AC1515" s="34"/>
      <c r="AD1515" s="34"/>
      <c r="AE1515" s="34"/>
      <c r="AR1515" s="216" t="s">
        <v>135</v>
      </c>
      <c r="AT1515" s="216" t="s">
        <v>131</v>
      </c>
      <c r="AU1515" s="216" t="s">
        <v>85</v>
      </c>
      <c r="AY1515" s="13" t="s">
        <v>130</v>
      </c>
      <c r="BE1515" s="217">
        <f>IF(N1515="základní",J1515,0)</f>
        <v>0</v>
      </c>
      <c r="BF1515" s="217">
        <f>IF(N1515="snížená",J1515,0)</f>
        <v>0</v>
      </c>
      <c r="BG1515" s="217">
        <f>IF(N1515="zákl. přenesená",J1515,0)</f>
        <v>0</v>
      </c>
      <c r="BH1515" s="217">
        <f>IF(N1515="sníž. přenesená",J1515,0)</f>
        <v>0</v>
      </c>
      <c r="BI1515" s="217">
        <f>IF(N1515="nulová",J1515,0)</f>
        <v>0</v>
      </c>
      <c r="BJ1515" s="13" t="s">
        <v>85</v>
      </c>
      <c r="BK1515" s="217">
        <f>ROUND(I1515*H1515,2)</f>
        <v>0</v>
      </c>
      <c r="BL1515" s="13" t="s">
        <v>136</v>
      </c>
      <c r="BM1515" s="216" t="s">
        <v>3184</v>
      </c>
    </row>
    <row r="1516" s="2" customFormat="1">
      <c r="A1516" s="34"/>
      <c r="B1516" s="35"/>
      <c r="C1516" s="36"/>
      <c r="D1516" s="218" t="s">
        <v>137</v>
      </c>
      <c r="E1516" s="36"/>
      <c r="F1516" s="219" t="s">
        <v>3185</v>
      </c>
      <c r="G1516" s="36"/>
      <c r="H1516" s="36"/>
      <c r="I1516" s="220"/>
      <c r="J1516" s="36"/>
      <c r="K1516" s="36"/>
      <c r="L1516" s="40"/>
      <c r="M1516" s="221"/>
      <c r="N1516" s="222"/>
      <c r="O1516" s="87"/>
      <c r="P1516" s="87"/>
      <c r="Q1516" s="87"/>
      <c r="R1516" s="87"/>
      <c r="S1516" s="87"/>
      <c r="T1516" s="88"/>
      <c r="U1516" s="34"/>
      <c r="V1516" s="34"/>
      <c r="W1516" s="34"/>
      <c r="X1516" s="34"/>
      <c r="Y1516" s="34"/>
      <c r="Z1516" s="34"/>
      <c r="AA1516" s="34"/>
      <c r="AB1516" s="34"/>
      <c r="AC1516" s="34"/>
      <c r="AD1516" s="34"/>
      <c r="AE1516" s="34"/>
      <c r="AT1516" s="13" t="s">
        <v>137</v>
      </c>
      <c r="AU1516" s="13" t="s">
        <v>85</v>
      </c>
    </row>
    <row r="1517" s="2" customFormat="1" ht="16.5" customHeight="1">
      <c r="A1517" s="34"/>
      <c r="B1517" s="35"/>
      <c r="C1517" s="203" t="s">
        <v>1614</v>
      </c>
      <c r="D1517" s="203" t="s">
        <v>131</v>
      </c>
      <c r="E1517" s="204" t="s">
        <v>3186</v>
      </c>
      <c r="F1517" s="205" t="s">
        <v>3187</v>
      </c>
      <c r="G1517" s="206" t="s">
        <v>1503</v>
      </c>
      <c r="H1517" s="207">
        <v>2</v>
      </c>
      <c r="I1517" s="208"/>
      <c r="J1517" s="209">
        <f>ROUND(I1517*H1517,2)</f>
        <v>0</v>
      </c>
      <c r="K1517" s="210"/>
      <c r="L1517" s="211"/>
      <c r="M1517" s="212" t="s">
        <v>1</v>
      </c>
      <c r="N1517" s="213" t="s">
        <v>42</v>
      </c>
      <c r="O1517" s="87"/>
      <c r="P1517" s="214">
        <f>O1517*H1517</f>
        <v>0</v>
      </c>
      <c r="Q1517" s="214">
        <v>0</v>
      </c>
      <c r="R1517" s="214">
        <f>Q1517*H1517</f>
        <v>0</v>
      </c>
      <c r="S1517" s="214">
        <v>0</v>
      </c>
      <c r="T1517" s="215">
        <f>S1517*H1517</f>
        <v>0</v>
      </c>
      <c r="U1517" s="34"/>
      <c r="V1517" s="34"/>
      <c r="W1517" s="34"/>
      <c r="X1517" s="34"/>
      <c r="Y1517" s="34"/>
      <c r="Z1517" s="34"/>
      <c r="AA1517" s="34"/>
      <c r="AB1517" s="34"/>
      <c r="AC1517" s="34"/>
      <c r="AD1517" s="34"/>
      <c r="AE1517" s="34"/>
      <c r="AR1517" s="216" t="s">
        <v>135</v>
      </c>
      <c r="AT1517" s="216" t="s">
        <v>131</v>
      </c>
      <c r="AU1517" s="216" t="s">
        <v>85</v>
      </c>
      <c r="AY1517" s="13" t="s">
        <v>130</v>
      </c>
      <c r="BE1517" s="217">
        <f>IF(N1517="základní",J1517,0)</f>
        <v>0</v>
      </c>
      <c r="BF1517" s="217">
        <f>IF(N1517="snížená",J1517,0)</f>
        <v>0</v>
      </c>
      <c r="BG1517" s="217">
        <f>IF(N1517="zákl. přenesená",J1517,0)</f>
        <v>0</v>
      </c>
      <c r="BH1517" s="217">
        <f>IF(N1517="sníž. přenesená",J1517,0)</f>
        <v>0</v>
      </c>
      <c r="BI1517" s="217">
        <f>IF(N1517="nulová",J1517,0)</f>
        <v>0</v>
      </c>
      <c r="BJ1517" s="13" t="s">
        <v>85</v>
      </c>
      <c r="BK1517" s="217">
        <f>ROUND(I1517*H1517,2)</f>
        <v>0</v>
      </c>
      <c r="BL1517" s="13" t="s">
        <v>136</v>
      </c>
      <c r="BM1517" s="216" t="s">
        <v>3188</v>
      </c>
    </row>
    <row r="1518" s="2" customFormat="1">
      <c r="A1518" s="34"/>
      <c r="B1518" s="35"/>
      <c r="C1518" s="36"/>
      <c r="D1518" s="218" t="s">
        <v>137</v>
      </c>
      <c r="E1518" s="36"/>
      <c r="F1518" s="219" t="s">
        <v>3189</v>
      </c>
      <c r="G1518" s="36"/>
      <c r="H1518" s="36"/>
      <c r="I1518" s="220"/>
      <c r="J1518" s="36"/>
      <c r="K1518" s="36"/>
      <c r="L1518" s="40"/>
      <c r="M1518" s="221"/>
      <c r="N1518" s="222"/>
      <c r="O1518" s="87"/>
      <c r="P1518" s="87"/>
      <c r="Q1518" s="87"/>
      <c r="R1518" s="87"/>
      <c r="S1518" s="87"/>
      <c r="T1518" s="88"/>
      <c r="U1518" s="34"/>
      <c r="V1518" s="34"/>
      <c r="W1518" s="34"/>
      <c r="X1518" s="34"/>
      <c r="Y1518" s="34"/>
      <c r="Z1518" s="34"/>
      <c r="AA1518" s="34"/>
      <c r="AB1518" s="34"/>
      <c r="AC1518" s="34"/>
      <c r="AD1518" s="34"/>
      <c r="AE1518" s="34"/>
      <c r="AT1518" s="13" t="s">
        <v>137</v>
      </c>
      <c r="AU1518" s="13" t="s">
        <v>85</v>
      </c>
    </row>
    <row r="1519" s="2" customFormat="1" ht="16.5" customHeight="1">
      <c r="A1519" s="34"/>
      <c r="B1519" s="35"/>
      <c r="C1519" s="203" t="s">
        <v>3190</v>
      </c>
      <c r="D1519" s="203" t="s">
        <v>131</v>
      </c>
      <c r="E1519" s="204" t="s">
        <v>3191</v>
      </c>
      <c r="F1519" s="205" t="s">
        <v>3192</v>
      </c>
      <c r="G1519" s="206" t="s">
        <v>1503</v>
      </c>
      <c r="H1519" s="207">
        <v>2</v>
      </c>
      <c r="I1519" s="208"/>
      <c r="J1519" s="209">
        <f>ROUND(I1519*H1519,2)</f>
        <v>0</v>
      </c>
      <c r="K1519" s="210"/>
      <c r="L1519" s="211"/>
      <c r="M1519" s="212" t="s">
        <v>1</v>
      </c>
      <c r="N1519" s="213" t="s">
        <v>42</v>
      </c>
      <c r="O1519" s="87"/>
      <c r="P1519" s="214">
        <f>O1519*H1519</f>
        <v>0</v>
      </c>
      <c r="Q1519" s="214">
        <v>0</v>
      </c>
      <c r="R1519" s="214">
        <f>Q1519*H1519</f>
        <v>0</v>
      </c>
      <c r="S1519" s="214">
        <v>0</v>
      </c>
      <c r="T1519" s="215">
        <f>S1519*H1519</f>
        <v>0</v>
      </c>
      <c r="U1519" s="34"/>
      <c r="V1519" s="34"/>
      <c r="W1519" s="34"/>
      <c r="X1519" s="34"/>
      <c r="Y1519" s="34"/>
      <c r="Z1519" s="34"/>
      <c r="AA1519" s="34"/>
      <c r="AB1519" s="34"/>
      <c r="AC1519" s="34"/>
      <c r="AD1519" s="34"/>
      <c r="AE1519" s="34"/>
      <c r="AR1519" s="216" t="s">
        <v>135</v>
      </c>
      <c r="AT1519" s="216" t="s">
        <v>131</v>
      </c>
      <c r="AU1519" s="216" t="s">
        <v>85</v>
      </c>
      <c r="AY1519" s="13" t="s">
        <v>130</v>
      </c>
      <c r="BE1519" s="217">
        <f>IF(N1519="základní",J1519,0)</f>
        <v>0</v>
      </c>
      <c r="BF1519" s="217">
        <f>IF(N1519="snížená",J1519,0)</f>
        <v>0</v>
      </c>
      <c r="BG1519" s="217">
        <f>IF(N1519="zákl. přenesená",J1519,0)</f>
        <v>0</v>
      </c>
      <c r="BH1519" s="217">
        <f>IF(N1519="sníž. přenesená",J1519,0)</f>
        <v>0</v>
      </c>
      <c r="BI1519" s="217">
        <f>IF(N1519="nulová",J1519,0)</f>
        <v>0</v>
      </c>
      <c r="BJ1519" s="13" t="s">
        <v>85</v>
      </c>
      <c r="BK1519" s="217">
        <f>ROUND(I1519*H1519,2)</f>
        <v>0</v>
      </c>
      <c r="BL1519" s="13" t="s">
        <v>136</v>
      </c>
      <c r="BM1519" s="216" t="s">
        <v>3193</v>
      </c>
    </row>
    <row r="1520" s="2" customFormat="1">
      <c r="A1520" s="34"/>
      <c r="B1520" s="35"/>
      <c r="C1520" s="36"/>
      <c r="D1520" s="218" t="s">
        <v>137</v>
      </c>
      <c r="E1520" s="36"/>
      <c r="F1520" s="219" t="s">
        <v>3194</v>
      </c>
      <c r="G1520" s="36"/>
      <c r="H1520" s="36"/>
      <c r="I1520" s="220"/>
      <c r="J1520" s="36"/>
      <c r="K1520" s="36"/>
      <c r="L1520" s="40"/>
      <c r="M1520" s="221"/>
      <c r="N1520" s="222"/>
      <c r="O1520" s="87"/>
      <c r="P1520" s="87"/>
      <c r="Q1520" s="87"/>
      <c r="R1520" s="87"/>
      <c r="S1520" s="87"/>
      <c r="T1520" s="88"/>
      <c r="U1520" s="34"/>
      <c r="V1520" s="34"/>
      <c r="W1520" s="34"/>
      <c r="X1520" s="34"/>
      <c r="Y1520" s="34"/>
      <c r="Z1520" s="34"/>
      <c r="AA1520" s="34"/>
      <c r="AB1520" s="34"/>
      <c r="AC1520" s="34"/>
      <c r="AD1520" s="34"/>
      <c r="AE1520" s="34"/>
      <c r="AT1520" s="13" t="s">
        <v>137</v>
      </c>
      <c r="AU1520" s="13" t="s">
        <v>85</v>
      </c>
    </row>
    <row r="1521" s="2" customFormat="1" ht="24.15" customHeight="1">
      <c r="A1521" s="34"/>
      <c r="B1521" s="35"/>
      <c r="C1521" s="203" t="s">
        <v>1618</v>
      </c>
      <c r="D1521" s="203" t="s">
        <v>131</v>
      </c>
      <c r="E1521" s="204" t="s">
        <v>3195</v>
      </c>
      <c r="F1521" s="205" t="s">
        <v>3196</v>
      </c>
      <c r="G1521" s="206" t="s">
        <v>134</v>
      </c>
      <c r="H1521" s="207">
        <v>1</v>
      </c>
      <c r="I1521" s="208"/>
      <c r="J1521" s="209">
        <f>ROUND(I1521*H1521,2)</f>
        <v>0</v>
      </c>
      <c r="K1521" s="210"/>
      <c r="L1521" s="211"/>
      <c r="M1521" s="212" t="s">
        <v>1</v>
      </c>
      <c r="N1521" s="213" t="s">
        <v>42</v>
      </c>
      <c r="O1521" s="87"/>
      <c r="P1521" s="214">
        <f>O1521*H1521</f>
        <v>0</v>
      </c>
      <c r="Q1521" s="214">
        <v>0</v>
      </c>
      <c r="R1521" s="214">
        <f>Q1521*H1521</f>
        <v>0</v>
      </c>
      <c r="S1521" s="214">
        <v>0</v>
      </c>
      <c r="T1521" s="215">
        <f>S1521*H1521</f>
        <v>0</v>
      </c>
      <c r="U1521" s="34"/>
      <c r="V1521" s="34"/>
      <c r="W1521" s="34"/>
      <c r="X1521" s="34"/>
      <c r="Y1521" s="34"/>
      <c r="Z1521" s="34"/>
      <c r="AA1521" s="34"/>
      <c r="AB1521" s="34"/>
      <c r="AC1521" s="34"/>
      <c r="AD1521" s="34"/>
      <c r="AE1521" s="34"/>
      <c r="AR1521" s="216" t="s">
        <v>135</v>
      </c>
      <c r="AT1521" s="216" t="s">
        <v>131</v>
      </c>
      <c r="AU1521" s="216" t="s">
        <v>85</v>
      </c>
      <c r="AY1521" s="13" t="s">
        <v>130</v>
      </c>
      <c r="BE1521" s="217">
        <f>IF(N1521="základní",J1521,0)</f>
        <v>0</v>
      </c>
      <c r="BF1521" s="217">
        <f>IF(N1521="snížená",J1521,0)</f>
        <v>0</v>
      </c>
      <c r="BG1521" s="217">
        <f>IF(N1521="zákl. přenesená",J1521,0)</f>
        <v>0</v>
      </c>
      <c r="BH1521" s="217">
        <f>IF(N1521="sníž. přenesená",J1521,0)</f>
        <v>0</v>
      </c>
      <c r="BI1521" s="217">
        <f>IF(N1521="nulová",J1521,0)</f>
        <v>0</v>
      </c>
      <c r="BJ1521" s="13" t="s">
        <v>85</v>
      </c>
      <c r="BK1521" s="217">
        <f>ROUND(I1521*H1521,2)</f>
        <v>0</v>
      </c>
      <c r="BL1521" s="13" t="s">
        <v>136</v>
      </c>
      <c r="BM1521" s="216" t="s">
        <v>3197</v>
      </c>
    </row>
    <row r="1522" s="2" customFormat="1">
      <c r="A1522" s="34"/>
      <c r="B1522" s="35"/>
      <c r="C1522" s="36"/>
      <c r="D1522" s="218" t="s">
        <v>137</v>
      </c>
      <c r="E1522" s="36"/>
      <c r="F1522" s="219" t="s">
        <v>3198</v>
      </c>
      <c r="G1522" s="36"/>
      <c r="H1522" s="36"/>
      <c r="I1522" s="220"/>
      <c r="J1522" s="36"/>
      <c r="K1522" s="36"/>
      <c r="L1522" s="40"/>
      <c r="M1522" s="221"/>
      <c r="N1522" s="222"/>
      <c r="O1522" s="87"/>
      <c r="P1522" s="87"/>
      <c r="Q1522" s="87"/>
      <c r="R1522" s="87"/>
      <c r="S1522" s="87"/>
      <c r="T1522" s="88"/>
      <c r="U1522" s="34"/>
      <c r="V1522" s="34"/>
      <c r="W1522" s="34"/>
      <c r="X1522" s="34"/>
      <c r="Y1522" s="34"/>
      <c r="Z1522" s="34"/>
      <c r="AA1522" s="34"/>
      <c r="AB1522" s="34"/>
      <c r="AC1522" s="34"/>
      <c r="AD1522" s="34"/>
      <c r="AE1522" s="34"/>
      <c r="AT1522" s="13" t="s">
        <v>137</v>
      </c>
      <c r="AU1522" s="13" t="s">
        <v>85</v>
      </c>
    </row>
    <row r="1523" s="2" customFormat="1" ht="24.15" customHeight="1">
      <c r="A1523" s="34"/>
      <c r="B1523" s="35"/>
      <c r="C1523" s="203" t="s">
        <v>3199</v>
      </c>
      <c r="D1523" s="203" t="s">
        <v>131</v>
      </c>
      <c r="E1523" s="204" t="s">
        <v>3200</v>
      </c>
      <c r="F1523" s="205" t="s">
        <v>3201</v>
      </c>
      <c r="G1523" s="206" t="s">
        <v>134</v>
      </c>
      <c r="H1523" s="207">
        <v>2</v>
      </c>
      <c r="I1523" s="208"/>
      <c r="J1523" s="209">
        <f>ROUND(I1523*H1523,2)</f>
        <v>0</v>
      </c>
      <c r="K1523" s="210"/>
      <c r="L1523" s="211"/>
      <c r="M1523" s="212" t="s">
        <v>1</v>
      </c>
      <c r="N1523" s="213" t="s">
        <v>42</v>
      </c>
      <c r="O1523" s="87"/>
      <c r="P1523" s="214">
        <f>O1523*H1523</f>
        <v>0</v>
      </c>
      <c r="Q1523" s="214">
        <v>0</v>
      </c>
      <c r="R1523" s="214">
        <f>Q1523*H1523</f>
        <v>0</v>
      </c>
      <c r="S1523" s="214">
        <v>0</v>
      </c>
      <c r="T1523" s="215">
        <f>S1523*H1523</f>
        <v>0</v>
      </c>
      <c r="U1523" s="34"/>
      <c r="V1523" s="34"/>
      <c r="W1523" s="34"/>
      <c r="X1523" s="34"/>
      <c r="Y1523" s="34"/>
      <c r="Z1523" s="34"/>
      <c r="AA1523" s="34"/>
      <c r="AB1523" s="34"/>
      <c r="AC1523" s="34"/>
      <c r="AD1523" s="34"/>
      <c r="AE1523" s="34"/>
      <c r="AR1523" s="216" t="s">
        <v>135</v>
      </c>
      <c r="AT1523" s="216" t="s">
        <v>131</v>
      </c>
      <c r="AU1523" s="216" t="s">
        <v>85</v>
      </c>
      <c r="AY1523" s="13" t="s">
        <v>130</v>
      </c>
      <c r="BE1523" s="217">
        <f>IF(N1523="základní",J1523,0)</f>
        <v>0</v>
      </c>
      <c r="BF1523" s="217">
        <f>IF(N1523="snížená",J1523,0)</f>
        <v>0</v>
      </c>
      <c r="BG1523" s="217">
        <f>IF(N1523="zákl. přenesená",J1523,0)</f>
        <v>0</v>
      </c>
      <c r="BH1523" s="217">
        <f>IF(N1523="sníž. přenesená",J1523,0)</f>
        <v>0</v>
      </c>
      <c r="BI1523" s="217">
        <f>IF(N1523="nulová",J1523,0)</f>
        <v>0</v>
      </c>
      <c r="BJ1523" s="13" t="s">
        <v>85</v>
      </c>
      <c r="BK1523" s="217">
        <f>ROUND(I1523*H1523,2)</f>
        <v>0</v>
      </c>
      <c r="BL1523" s="13" t="s">
        <v>136</v>
      </c>
      <c r="BM1523" s="216" t="s">
        <v>3202</v>
      </c>
    </row>
    <row r="1524" s="2" customFormat="1">
      <c r="A1524" s="34"/>
      <c r="B1524" s="35"/>
      <c r="C1524" s="36"/>
      <c r="D1524" s="218" t="s">
        <v>137</v>
      </c>
      <c r="E1524" s="36"/>
      <c r="F1524" s="219" t="s">
        <v>3203</v>
      </c>
      <c r="G1524" s="36"/>
      <c r="H1524" s="36"/>
      <c r="I1524" s="220"/>
      <c r="J1524" s="36"/>
      <c r="K1524" s="36"/>
      <c r="L1524" s="40"/>
      <c r="M1524" s="221"/>
      <c r="N1524" s="222"/>
      <c r="O1524" s="87"/>
      <c r="P1524" s="87"/>
      <c r="Q1524" s="87"/>
      <c r="R1524" s="87"/>
      <c r="S1524" s="87"/>
      <c r="T1524" s="88"/>
      <c r="U1524" s="34"/>
      <c r="V1524" s="34"/>
      <c r="W1524" s="34"/>
      <c r="X1524" s="34"/>
      <c r="Y1524" s="34"/>
      <c r="Z1524" s="34"/>
      <c r="AA1524" s="34"/>
      <c r="AB1524" s="34"/>
      <c r="AC1524" s="34"/>
      <c r="AD1524" s="34"/>
      <c r="AE1524" s="34"/>
      <c r="AT1524" s="13" t="s">
        <v>137</v>
      </c>
      <c r="AU1524" s="13" t="s">
        <v>85</v>
      </c>
    </row>
    <row r="1525" s="2" customFormat="1" ht="21.75" customHeight="1">
      <c r="A1525" s="34"/>
      <c r="B1525" s="35"/>
      <c r="C1525" s="203" t="s">
        <v>1623</v>
      </c>
      <c r="D1525" s="203" t="s">
        <v>131</v>
      </c>
      <c r="E1525" s="204" t="s">
        <v>3204</v>
      </c>
      <c r="F1525" s="205" t="s">
        <v>3205</v>
      </c>
      <c r="G1525" s="206" t="s">
        <v>134</v>
      </c>
      <c r="H1525" s="207">
        <v>2</v>
      </c>
      <c r="I1525" s="208"/>
      <c r="J1525" s="209">
        <f>ROUND(I1525*H1525,2)</f>
        <v>0</v>
      </c>
      <c r="K1525" s="210"/>
      <c r="L1525" s="211"/>
      <c r="M1525" s="212" t="s">
        <v>1</v>
      </c>
      <c r="N1525" s="213" t="s">
        <v>42</v>
      </c>
      <c r="O1525" s="87"/>
      <c r="P1525" s="214">
        <f>O1525*H1525</f>
        <v>0</v>
      </c>
      <c r="Q1525" s="214">
        <v>0</v>
      </c>
      <c r="R1525" s="214">
        <f>Q1525*H1525</f>
        <v>0</v>
      </c>
      <c r="S1525" s="214">
        <v>0</v>
      </c>
      <c r="T1525" s="215">
        <f>S1525*H1525</f>
        <v>0</v>
      </c>
      <c r="U1525" s="34"/>
      <c r="V1525" s="34"/>
      <c r="W1525" s="34"/>
      <c r="X1525" s="34"/>
      <c r="Y1525" s="34"/>
      <c r="Z1525" s="34"/>
      <c r="AA1525" s="34"/>
      <c r="AB1525" s="34"/>
      <c r="AC1525" s="34"/>
      <c r="AD1525" s="34"/>
      <c r="AE1525" s="34"/>
      <c r="AR1525" s="216" t="s">
        <v>135</v>
      </c>
      <c r="AT1525" s="216" t="s">
        <v>131</v>
      </c>
      <c r="AU1525" s="216" t="s">
        <v>85</v>
      </c>
      <c r="AY1525" s="13" t="s">
        <v>130</v>
      </c>
      <c r="BE1525" s="217">
        <f>IF(N1525="základní",J1525,0)</f>
        <v>0</v>
      </c>
      <c r="BF1525" s="217">
        <f>IF(N1525="snížená",J1525,0)</f>
        <v>0</v>
      </c>
      <c r="BG1525" s="217">
        <f>IF(N1525="zákl. přenesená",J1525,0)</f>
        <v>0</v>
      </c>
      <c r="BH1525" s="217">
        <f>IF(N1525="sníž. přenesená",J1525,0)</f>
        <v>0</v>
      </c>
      <c r="BI1525" s="217">
        <f>IF(N1525="nulová",J1525,0)</f>
        <v>0</v>
      </c>
      <c r="BJ1525" s="13" t="s">
        <v>85</v>
      </c>
      <c r="BK1525" s="217">
        <f>ROUND(I1525*H1525,2)</f>
        <v>0</v>
      </c>
      <c r="BL1525" s="13" t="s">
        <v>136</v>
      </c>
      <c r="BM1525" s="216" t="s">
        <v>3206</v>
      </c>
    </row>
    <row r="1526" s="2" customFormat="1">
      <c r="A1526" s="34"/>
      <c r="B1526" s="35"/>
      <c r="C1526" s="36"/>
      <c r="D1526" s="218" t="s">
        <v>137</v>
      </c>
      <c r="E1526" s="36"/>
      <c r="F1526" s="219" t="s">
        <v>3207</v>
      </c>
      <c r="G1526" s="36"/>
      <c r="H1526" s="36"/>
      <c r="I1526" s="220"/>
      <c r="J1526" s="36"/>
      <c r="K1526" s="36"/>
      <c r="L1526" s="40"/>
      <c r="M1526" s="221"/>
      <c r="N1526" s="222"/>
      <c r="O1526" s="87"/>
      <c r="P1526" s="87"/>
      <c r="Q1526" s="87"/>
      <c r="R1526" s="87"/>
      <c r="S1526" s="87"/>
      <c r="T1526" s="88"/>
      <c r="U1526" s="34"/>
      <c r="V1526" s="34"/>
      <c r="W1526" s="34"/>
      <c r="X1526" s="34"/>
      <c r="Y1526" s="34"/>
      <c r="Z1526" s="34"/>
      <c r="AA1526" s="34"/>
      <c r="AB1526" s="34"/>
      <c r="AC1526" s="34"/>
      <c r="AD1526" s="34"/>
      <c r="AE1526" s="34"/>
      <c r="AT1526" s="13" t="s">
        <v>137</v>
      </c>
      <c r="AU1526" s="13" t="s">
        <v>85</v>
      </c>
    </row>
    <row r="1527" s="2" customFormat="1" ht="16.5" customHeight="1">
      <c r="A1527" s="34"/>
      <c r="B1527" s="35"/>
      <c r="C1527" s="203" t="s">
        <v>3208</v>
      </c>
      <c r="D1527" s="203" t="s">
        <v>131</v>
      </c>
      <c r="E1527" s="204" t="s">
        <v>3209</v>
      </c>
      <c r="F1527" s="205" t="s">
        <v>3210</v>
      </c>
      <c r="G1527" s="206" t="s">
        <v>134</v>
      </c>
      <c r="H1527" s="207">
        <v>2</v>
      </c>
      <c r="I1527" s="208"/>
      <c r="J1527" s="209">
        <f>ROUND(I1527*H1527,2)</f>
        <v>0</v>
      </c>
      <c r="K1527" s="210"/>
      <c r="L1527" s="211"/>
      <c r="M1527" s="212" t="s">
        <v>1</v>
      </c>
      <c r="N1527" s="213" t="s">
        <v>42</v>
      </c>
      <c r="O1527" s="87"/>
      <c r="P1527" s="214">
        <f>O1527*H1527</f>
        <v>0</v>
      </c>
      <c r="Q1527" s="214">
        <v>0</v>
      </c>
      <c r="R1527" s="214">
        <f>Q1527*H1527</f>
        <v>0</v>
      </c>
      <c r="S1527" s="214">
        <v>0</v>
      </c>
      <c r="T1527" s="215">
        <f>S1527*H1527</f>
        <v>0</v>
      </c>
      <c r="U1527" s="34"/>
      <c r="V1527" s="34"/>
      <c r="W1527" s="34"/>
      <c r="X1527" s="34"/>
      <c r="Y1527" s="34"/>
      <c r="Z1527" s="34"/>
      <c r="AA1527" s="34"/>
      <c r="AB1527" s="34"/>
      <c r="AC1527" s="34"/>
      <c r="AD1527" s="34"/>
      <c r="AE1527" s="34"/>
      <c r="AR1527" s="216" t="s">
        <v>135</v>
      </c>
      <c r="AT1527" s="216" t="s">
        <v>131</v>
      </c>
      <c r="AU1527" s="216" t="s">
        <v>85</v>
      </c>
      <c r="AY1527" s="13" t="s">
        <v>130</v>
      </c>
      <c r="BE1527" s="217">
        <f>IF(N1527="základní",J1527,0)</f>
        <v>0</v>
      </c>
      <c r="BF1527" s="217">
        <f>IF(N1527="snížená",J1527,0)</f>
        <v>0</v>
      </c>
      <c r="BG1527" s="217">
        <f>IF(N1527="zákl. přenesená",J1527,0)</f>
        <v>0</v>
      </c>
      <c r="BH1527" s="217">
        <f>IF(N1527="sníž. přenesená",J1527,0)</f>
        <v>0</v>
      </c>
      <c r="BI1527" s="217">
        <f>IF(N1527="nulová",J1527,0)</f>
        <v>0</v>
      </c>
      <c r="BJ1527" s="13" t="s">
        <v>85</v>
      </c>
      <c r="BK1527" s="217">
        <f>ROUND(I1527*H1527,2)</f>
        <v>0</v>
      </c>
      <c r="BL1527" s="13" t="s">
        <v>136</v>
      </c>
      <c r="BM1527" s="216" t="s">
        <v>3211</v>
      </c>
    </row>
    <row r="1528" s="2" customFormat="1">
      <c r="A1528" s="34"/>
      <c r="B1528" s="35"/>
      <c r="C1528" s="36"/>
      <c r="D1528" s="218" t="s">
        <v>137</v>
      </c>
      <c r="E1528" s="36"/>
      <c r="F1528" s="219" t="s">
        <v>3212</v>
      </c>
      <c r="G1528" s="36"/>
      <c r="H1528" s="36"/>
      <c r="I1528" s="220"/>
      <c r="J1528" s="36"/>
      <c r="K1528" s="36"/>
      <c r="L1528" s="40"/>
      <c r="M1528" s="221"/>
      <c r="N1528" s="222"/>
      <c r="O1528" s="87"/>
      <c r="P1528" s="87"/>
      <c r="Q1528" s="87"/>
      <c r="R1528" s="87"/>
      <c r="S1528" s="87"/>
      <c r="T1528" s="88"/>
      <c r="U1528" s="34"/>
      <c r="V1528" s="34"/>
      <c r="W1528" s="34"/>
      <c r="X1528" s="34"/>
      <c r="Y1528" s="34"/>
      <c r="Z1528" s="34"/>
      <c r="AA1528" s="34"/>
      <c r="AB1528" s="34"/>
      <c r="AC1528" s="34"/>
      <c r="AD1528" s="34"/>
      <c r="AE1528" s="34"/>
      <c r="AT1528" s="13" t="s">
        <v>137</v>
      </c>
      <c r="AU1528" s="13" t="s">
        <v>85</v>
      </c>
    </row>
    <row r="1529" s="2" customFormat="1" ht="16.5" customHeight="1">
      <c r="A1529" s="34"/>
      <c r="B1529" s="35"/>
      <c r="C1529" s="203" t="s">
        <v>1627</v>
      </c>
      <c r="D1529" s="203" t="s">
        <v>131</v>
      </c>
      <c r="E1529" s="204" t="s">
        <v>3213</v>
      </c>
      <c r="F1529" s="205" t="s">
        <v>3214</v>
      </c>
      <c r="G1529" s="206" t="s">
        <v>134</v>
      </c>
      <c r="H1529" s="207">
        <v>5</v>
      </c>
      <c r="I1529" s="208"/>
      <c r="J1529" s="209">
        <f>ROUND(I1529*H1529,2)</f>
        <v>0</v>
      </c>
      <c r="K1529" s="210"/>
      <c r="L1529" s="211"/>
      <c r="M1529" s="212" t="s">
        <v>1</v>
      </c>
      <c r="N1529" s="213" t="s">
        <v>42</v>
      </c>
      <c r="O1529" s="87"/>
      <c r="P1529" s="214">
        <f>O1529*H1529</f>
        <v>0</v>
      </c>
      <c r="Q1529" s="214">
        <v>0</v>
      </c>
      <c r="R1529" s="214">
        <f>Q1529*H1529</f>
        <v>0</v>
      </c>
      <c r="S1529" s="214">
        <v>0</v>
      </c>
      <c r="T1529" s="215">
        <f>S1529*H1529</f>
        <v>0</v>
      </c>
      <c r="U1529" s="34"/>
      <c r="V1529" s="34"/>
      <c r="W1529" s="34"/>
      <c r="X1529" s="34"/>
      <c r="Y1529" s="34"/>
      <c r="Z1529" s="34"/>
      <c r="AA1529" s="34"/>
      <c r="AB1529" s="34"/>
      <c r="AC1529" s="34"/>
      <c r="AD1529" s="34"/>
      <c r="AE1529" s="34"/>
      <c r="AR1529" s="216" t="s">
        <v>135</v>
      </c>
      <c r="AT1529" s="216" t="s">
        <v>131</v>
      </c>
      <c r="AU1529" s="216" t="s">
        <v>85</v>
      </c>
      <c r="AY1529" s="13" t="s">
        <v>130</v>
      </c>
      <c r="BE1529" s="217">
        <f>IF(N1529="základní",J1529,0)</f>
        <v>0</v>
      </c>
      <c r="BF1529" s="217">
        <f>IF(N1529="snížená",J1529,0)</f>
        <v>0</v>
      </c>
      <c r="BG1529" s="217">
        <f>IF(N1529="zákl. přenesená",J1529,0)</f>
        <v>0</v>
      </c>
      <c r="BH1529" s="217">
        <f>IF(N1529="sníž. přenesená",J1529,0)</f>
        <v>0</v>
      </c>
      <c r="BI1529" s="217">
        <f>IF(N1529="nulová",J1529,0)</f>
        <v>0</v>
      </c>
      <c r="BJ1529" s="13" t="s">
        <v>85</v>
      </c>
      <c r="BK1529" s="217">
        <f>ROUND(I1529*H1529,2)</f>
        <v>0</v>
      </c>
      <c r="BL1529" s="13" t="s">
        <v>136</v>
      </c>
      <c r="BM1529" s="216" t="s">
        <v>3215</v>
      </c>
    </row>
    <row r="1530" s="2" customFormat="1">
      <c r="A1530" s="34"/>
      <c r="B1530" s="35"/>
      <c r="C1530" s="36"/>
      <c r="D1530" s="218" t="s">
        <v>137</v>
      </c>
      <c r="E1530" s="36"/>
      <c r="F1530" s="219" t="s">
        <v>3216</v>
      </c>
      <c r="G1530" s="36"/>
      <c r="H1530" s="36"/>
      <c r="I1530" s="220"/>
      <c r="J1530" s="36"/>
      <c r="K1530" s="36"/>
      <c r="L1530" s="40"/>
      <c r="M1530" s="221"/>
      <c r="N1530" s="222"/>
      <c r="O1530" s="87"/>
      <c r="P1530" s="87"/>
      <c r="Q1530" s="87"/>
      <c r="R1530" s="87"/>
      <c r="S1530" s="87"/>
      <c r="T1530" s="88"/>
      <c r="U1530" s="34"/>
      <c r="V1530" s="34"/>
      <c r="W1530" s="34"/>
      <c r="X1530" s="34"/>
      <c r="Y1530" s="34"/>
      <c r="Z1530" s="34"/>
      <c r="AA1530" s="34"/>
      <c r="AB1530" s="34"/>
      <c r="AC1530" s="34"/>
      <c r="AD1530" s="34"/>
      <c r="AE1530" s="34"/>
      <c r="AT1530" s="13" t="s">
        <v>137</v>
      </c>
      <c r="AU1530" s="13" t="s">
        <v>85</v>
      </c>
    </row>
    <row r="1531" s="2" customFormat="1" ht="16.5" customHeight="1">
      <c r="A1531" s="34"/>
      <c r="B1531" s="35"/>
      <c r="C1531" s="203" t="s">
        <v>3217</v>
      </c>
      <c r="D1531" s="203" t="s">
        <v>131</v>
      </c>
      <c r="E1531" s="204" t="s">
        <v>3218</v>
      </c>
      <c r="F1531" s="205" t="s">
        <v>3219</v>
      </c>
      <c r="G1531" s="206" t="s">
        <v>134</v>
      </c>
      <c r="H1531" s="207">
        <v>2</v>
      </c>
      <c r="I1531" s="208"/>
      <c r="J1531" s="209">
        <f>ROUND(I1531*H1531,2)</f>
        <v>0</v>
      </c>
      <c r="K1531" s="210"/>
      <c r="L1531" s="211"/>
      <c r="M1531" s="212" t="s">
        <v>1</v>
      </c>
      <c r="N1531" s="213" t="s">
        <v>42</v>
      </c>
      <c r="O1531" s="87"/>
      <c r="P1531" s="214">
        <f>O1531*H1531</f>
        <v>0</v>
      </c>
      <c r="Q1531" s="214">
        <v>0</v>
      </c>
      <c r="R1531" s="214">
        <f>Q1531*H1531</f>
        <v>0</v>
      </c>
      <c r="S1531" s="214">
        <v>0</v>
      </c>
      <c r="T1531" s="215">
        <f>S1531*H1531</f>
        <v>0</v>
      </c>
      <c r="U1531" s="34"/>
      <c r="V1531" s="34"/>
      <c r="W1531" s="34"/>
      <c r="X1531" s="34"/>
      <c r="Y1531" s="34"/>
      <c r="Z1531" s="34"/>
      <c r="AA1531" s="34"/>
      <c r="AB1531" s="34"/>
      <c r="AC1531" s="34"/>
      <c r="AD1531" s="34"/>
      <c r="AE1531" s="34"/>
      <c r="AR1531" s="216" t="s">
        <v>135</v>
      </c>
      <c r="AT1531" s="216" t="s">
        <v>131</v>
      </c>
      <c r="AU1531" s="216" t="s">
        <v>85</v>
      </c>
      <c r="AY1531" s="13" t="s">
        <v>130</v>
      </c>
      <c r="BE1531" s="217">
        <f>IF(N1531="základní",J1531,0)</f>
        <v>0</v>
      </c>
      <c r="BF1531" s="217">
        <f>IF(N1531="snížená",J1531,0)</f>
        <v>0</v>
      </c>
      <c r="BG1531" s="217">
        <f>IF(N1531="zákl. přenesená",J1531,0)</f>
        <v>0</v>
      </c>
      <c r="BH1531" s="217">
        <f>IF(N1531="sníž. přenesená",J1531,0)</f>
        <v>0</v>
      </c>
      <c r="BI1531" s="217">
        <f>IF(N1531="nulová",J1531,0)</f>
        <v>0</v>
      </c>
      <c r="BJ1531" s="13" t="s">
        <v>85</v>
      </c>
      <c r="BK1531" s="217">
        <f>ROUND(I1531*H1531,2)</f>
        <v>0</v>
      </c>
      <c r="BL1531" s="13" t="s">
        <v>136</v>
      </c>
      <c r="BM1531" s="216" t="s">
        <v>3220</v>
      </c>
    </row>
    <row r="1532" s="2" customFormat="1">
      <c r="A1532" s="34"/>
      <c r="B1532" s="35"/>
      <c r="C1532" s="36"/>
      <c r="D1532" s="218" t="s">
        <v>137</v>
      </c>
      <c r="E1532" s="36"/>
      <c r="F1532" s="219" t="s">
        <v>3221</v>
      </c>
      <c r="G1532" s="36"/>
      <c r="H1532" s="36"/>
      <c r="I1532" s="220"/>
      <c r="J1532" s="36"/>
      <c r="K1532" s="36"/>
      <c r="L1532" s="40"/>
      <c r="M1532" s="221"/>
      <c r="N1532" s="222"/>
      <c r="O1532" s="87"/>
      <c r="P1532" s="87"/>
      <c r="Q1532" s="87"/>
      <c r="R1532" s="87"/>
      <c r="S1532" s="87"/>
      <c r="T1532" s="88"/>
      <c r="U1532" s="34"/>
      <c r="V1532" s="34"/>
      <c r="W1532" s="34"/>
      <c r="X1532" s="34"/>
      <c r="Y1532" s="34"/>
      <c r="Z1532" s="34"/>
      <c r="AA1532" s="34"/>
      <c r="AB1532" s="34"/>
      <c r="AC1532" s="34"/>
      <c r="AD1532" s="34"/>
      <c r="AE1532" s="34"/>
      <c r="AT1532" s="13" t="s">
        <v>137</v>
      </c>
      <c r="AU1532" s="13" t="s">
        <v>85</v>
      </c>
    </row>
    <row r="1533" s="2" customFormat="1" ht="16.5" customHeight="1">
      <c r="A1533" s="34"/>
      <c r="B1533" s="35"/>
      <c r="C1533" s="203" t="s">
        <v>1632</v>
      </c>
      <c r="D1533" s="203" t="s">
        <v>131</v>
      </c>
      <c r="E1533" s="204" t="s">
        <v>3222</v>
      </c>
      <c r="F1533" s="205" t="s">
        <v>3223</v>
      </c>
      <c r="G1533" s="206" t="s">
        <v>134</v>
      </c>
      <c r="H1533" s="207">
        <v>5</v>
      </c>
      <c r="I1533" s="208"/>
      <c r="J1533" s="209">
        <f>ROUND(I1533*H1533,2)</f>
        <v>0</v>
      </c>
      <c r="K1533" s="210"/>
      <c r="L1533" s="211"/>
      <c r="M1533" s="212" t="s">
        <v>1</v>
      </c>
      <c r="N1533" s="213" t="s">
        <v>42</v>
      </c>
      <c r="O1533" s="87"/>
      <c r="P1533" s="214">
        <f>O1533*H1533</f>
        <v>0</v>
      </c>
      <c r="Q1533" s="214">
        <v>0</v>
      </c>
      <c r="R1533" s="214">
        <f>Q1533*H1533</f>
        <v>0</v>
      </c>
      <c r="S1533" s="214">
        <v>0</v>
      </c>
      <c r="T1533" s="215">
        <f>S1533*H1533</f>
        <v>0</v>
      </c>
      <c r="U1533" s="34"/>
      <c r="V1533" s="34"/>
      <c r="W1533" s="34"/>
      <c r="X1533" s="34"/>
      <c r="Y1533" s="34"/>
      <c r="Z1533" s="34"/>
      <c r="AA1533" s="34"/>
      <c r="AB1533" s="34"/>
      <c r="AC1533" s="34"/>
      <c r="AD1533" s="34"/>
      <c r="AE1533" s="34"/>
      <c r="AR1533" s="216" t="s">
        <v>135</v>
      </c>
      <c r="AT1533" s="216" t="s">
        <v>131</v>
      </c>
      <c r="AU1533" s="216" t="s">
        <v>85</v>
      </c>
      <c r="AY1533" s="13" t="s">
        <v>130</v>
      </c>
      <c r="BE1533" s="217">
        <f>IF(N1533="základní",J1533,0)</f>
        <v>0</v>
      </c>
      <c r="BF1533" s="217">
        <f>IF(N1533="snížená",J1533,0)</f>
        <v>0</v>
      </c>
      <c r="BG1533" s="217">
        <f>IF(N1533="zákl. přenesená",J1533,0)</f>
        <v>0</v>
      </c>
      <c r="BH1533" s="217">
        <f>IF(N1533="sníž. přenesená",J1533,0)</f>
        <v>0</v>
      </c>
      <c r="BI1533" s="217">
        <f>IF(N1533="nulová",J1533,0)</f>
        <v>0</v>
      </c>
      <c r="BJ1533" s="13" t="s">
        <v>85</v>
      </c>
      <c r="BK1533" s="217">
        <f>ROUND(I1533*H1533,2)</f>
        <v>0</v>
      </c>
      <c r="BL1533" s="13" t="s">
        <v>136</v>
      </c>
      <c r="BM1533" s="216" t="s">
        <v>3224</v>
      </c>
    </row>
    <row r="1534" s="2" customFormat="1">
      <c r="A1534" s="34"/>
      <c r="B1534" s="35"/>
      <c r="C1534" s="36"/>
      <c r="D1534" s="218" t="s">
        <v>137</v>
      </c>
      <c r="E1534" s="36"/>
      <c r="F1534" s="219" t="s">
        <v>3225</v>
      </c>
      <c r="G1534" s="36"/>
      <c r="H1534" s="36"/>
      <c r="I1534" s="220"/>
      <c r="J1534" s="36"/>
      <c r="K1534" s="36"/>
      <c r="L1534" s="40"/>
      <c r="M1534" s="221"/>
      <c r="N1534" s="222"/>
      <c r="O1534" s="87"/>
      <c r="P1534" s="87"/>
      <c r="Q1534" s="87"/>
      <c r="R1534" s="87"/>
      <c r="S1534" s="87"/>
      <c r="T1534" s="88"/>
      <c r="U1534" s="34"/>
      <c r="V1534" s="34"/>
      <c r="W1534" s="34"/>
      <c r="X1534" s="34"/>
      <c r="Y1534" s="34"/>
      <c r="Z1534" s="34"/>
      <c r="AA1534" s="34"/>
      <c r="AB1534" s="34"/>
      <c r="AC1534" s="34"/>
      <c r="AD1534" s="34"/>
      <c r="AE1534" s="34"/>
      <c r="AT1534" s="13" t="s">
        <v>137</v>
      </c>
      <c r="AU1534" s="13" t="s">
        <v>85</v>
      </c>
    </row>
    <row r="1535" s="2" customFormat="1" ht="16.5" customHeight="1">
      <c r="A1535" s="34"/>
      <c r="B1535" s="35"/>
      <c r="C1535" s="203" t="s">
        <v>3226</v>
      </c>
      <c r="D1535" s="203" t="s">
        <v>131</v>
      </c>
      <c r="E1535" s="204" t="s">
        <v>3227</v>
      </c>
      <c r="F1535" s="205" t="s">
        <v>3228</v>
      </c>
      <c r="G1535" s="206" t="s">
        <v>134</v>
      </c>
      <c r="H1535" s="207">
        <v>2</v>
      </c>
      <c r="I1535" s="208"/>
      <c r="J1535" s="209">
        <f>ROUND(I1535*H1535,2)</f>
        <v>0</v>
      </c>
      <c r="K1535" s="210"/>
      <c r="L1535" s="211"/>
      <c r="M1535" s="212" t="s">
        <v>1</v>
      </c>
      <c r="N1535" s="213" t="s">
        <v>42</v>
      </c>
      <c r="O1535" s="87"/>
      <c r="P1535" s="214">
        <f>O1535*H1535</f>
        <v>0</v>
      </c>
      <c r="Q1535" s="214">
        <v>0</v>
      </c>
      <c r="R1535" s="214">
        <f>Q1535*H1535</f>
        <v>0</v>
      </c>
      <c r="S1535" s="214">
        <v>0</v>
      </c>
      <c r="T1535" s="215">
        <f>S1535*H1535</f>
        <v>0</v>
      </c>
      <c r="U1535" s="34"/>
      <c r="V1535" s="34"/>
      <c r="W1535" s="34"/>
      <c r="X1535" s="34"/>
      <c r="Y1535" s="34"/>
      <c r="Z1535" s="34"/>
      <c r="AA1535" s="34"/>
      <c r="AB1535" s="34"/>
      <c r="AC1535" s="34"/>
      <c r="AD1535" s="34"/>
      <c r="AE1535" s="34"/>
      <c r="AR1535" s="216" t="s">
        <v>135</v>
      </c>
      <c r="AT1535" s="216" t="s">
        <v>131</v>
      </c>
      <c r="AU1535" s="216" t="s">
        <v>85</v>
      </c>
      <c r="AY1535" s="13" t="s">
        <v>130</v>
      </c>
      <c r="BE1535" s="217">
        <f>IF(N1535="základní",J1535,0)</f>
        <v>0</v>
      </c>
      <c r="BF1535" s="217">
        <f>IF(N1535="snížená",J1535,0)</f>
        <v>0</v>
      </c>
      <c r="BG1535" s="217">
        <f>IF(N1535="zákl. přenesená",J1535,0)</f>
        <v>0</v>
      </c>
      <c r="BH1535" s="217">
        <f>IF(N1535="sníž. přenesená",J1535,0)</f>
        <v>0</v>
      </c>
      <c r="BI1535" s="217">
        <f>IF(N1535="nulová",J1535,0)</f>
        <v>0</v>
      </c>
      <c r="BJ1535" s="13" t="s">
        <v>85</v>
      </c>
      <c r="BK1535" s="217">
        <f>ROUND(I1535*H1535,2)</f>
        <v>0</v>
      </c>
      <c r="BL1535" s="13" t="s">
        <v>136</v>
      </c>
      <c r="BM1535" s="216" t="s">
        <v>3229</v>
      </c>
    </row>
    <row r="1536" s="2" customFormat="1">
      <c r="A1536" s="34"/>
      <c r="B1536" s="35"/>
      <c r="C1536" s="36"/>
      <c r="D1536" s="218" t="s">
        <v>137</v>
      </c>
      <c r="E1536" s="36"/>
      <c r="F1536" s="219" t="s">
        <v>3230</v>
      </c>
      <c r="G1536" s="36"/>
      <c r="H1536" s="36"/>
      <c r="I1536" s="220"/>
      <c r="J1536" s="36"/>
      <c r="K1536" s="36"/>
      <c r="L1536" s="40"/>
      <c r="M1536" s="221"/>
      <c r="N1536" s="222"/>
      <c r="O1536" s="87"/>
      <c r="P1536" s="87"/>
      <c r="Q1536" s="87"/>
      <c r="R1536" s="87"/>
      <c r="S1536" s="87"/>
      <c r="T1536" s="88"/>
      <c r="U1536" s="34"/>
      <c r="V1536" s="34"/>
      <c r="W1536" s="34"/>
      <c r="X1536" s="34"/>
      <c r="Y1536" s="34"/>
      <c r="Z1536" s="34"/>
      <c r="AA1536" s="34"/>
      <c r="AB1536" s="34"/>
      <c r="AC1536" s="34"/>
      <c r="AD1536" s="34"/>
      <c r="AE1536" s="34"/>
      <c r="AT1536" s="13" t="s">
        <v>137</v>
      </c>
      <c r="AU1536" s="13" t="s">
        <v>85</v>
      </c>
    </row>
    <row r="1537" s="2" customFormat="1" ht="21.75" customHeight="1">
      <c r="A1537" s="34"/>
      <c r="B1537" s="35"/>
      <c r="C1537" s="203" t="s">
        <v>1636</v>
      </c>
      <c r="D1537" s="203" t="s">
        <v>131</v>
      </c>
      <c r="E1537" s="204" t="s">
        <v>3231</v>
      </c>
      <c r="F1537" s="205" t="s">
        <v>3232</v>
      </c>
      <c r="G1537" s="206" t="s">
        <v>134</v>
      </c>
      <c r="H1537" s="207">
        <v>2</v>
      </c>
      <c r="I1537" s="208"/>
      <c r="J1537" s="209">
        <f>ROUND(I1537*H1537,2)</f>
        <v>0</v>
      </c>
      <c r="K1537" s="210"/>
      <c r="L1537" s="211"/>
      <c r="M1537" s="212" t="s">
        <v>1</v>
      </c>
      <c r="N1537" s="213" t="s">
        <v>42</v>
      </c>
      <c r="O1537" s="87"/>
      <c r="P1537" s="214">
        <f>O1537*H1537</f>
        <v>0</v>
      </c>
      <c r="Q1537" s="214">
        <v>0</v>
      </c>
      <c r="R1537" s="214">
        <f>Q1537*H1537</f>
        <v>0</v>
      </c>
      <c r="S1537" s="214">
        <v>0</v>
      </c>
      <c r="T1537" s="215">
        <f>S1537*H1537</f>
        <v>0</v>
      </c>
      <c r="U1537" s="34"/>
      <c r="V1537" s="34"/>
      <c r="W1537" s="34"/>
      <c r="X1537" s="34"/>
      <c r="Y1537" s="34"/>
      <c r="Z1537" s="34"/>
      <c r="AA1537" s="34"/>
      <c r="AB1537" s="34"/>
      <c r="AC1537" s="34"/>
      <c r="AD1537" s="34"/>
      <c r="AE1537" s="34"/>
      <c r="AR1537" s="216" t="s">
        <v>135</v>
      </c>
      <c r="AT1537" s="216" t="s">
        <v>131</v>
      </c>
      <c r="AU1537" s="216" t="s">
        <v>85</v>
      </c>
      <c r="AY1537" s="13" t="s">
        <v>130</v>
      </c>
      <c r="BE1537" s="217">
        <f>IF(N1537="základní",J1537,0)</f>
        <v>0</v>
      </c>
      <c r="BF1537" s="217">
        <f>IF(N1537="snížená",J1537,0)</f>
        <v>0</v>
      </c>
      <c r="BG1537" s="217">
        <f>IF(N1537="zákl. přenesená",J1537,0)</f>
        <v>0</v>
      </c>
      <c r="BH1537" s="217">
        <f>IF(N1537="sníž. přenesená",J1537,0)</f>
        <v>0</v>
      </c>
      <c r="BI1537" s="217">
        <f>IF(N1537="nulová",J1537,0)</f>
        <v>0</v>
      </c>
      <c r="BJ1537" s="13" t="s">
        <v>85</v>
      </c>
      <c r="BK1537" s="217">
        <f>ROUND(I1537*H1537,2)</f>
        <v>0</v>
      </c>
      <c r="BL1537" s="13" t="s">
        <v>136</v>
      </c>
      <c r="BM1537" s="216" t="s">
        <v>3233</v>
      </c>
    </row>
    <row r="1538" s="2" customFormat="1">
      <c r="A1538" s="34"/>
      <c r="B1538" s="35"/>
      <c r="C1538" s="36"/>
      <c r="D1538" s="218" t="s">
        <v>137</v>
      </c>
      <c r="E1538" s="36"/>
      <c r="F1538" s="219" t="s">
        <v>3234</v>
      </c>
      <c r="G1538" s="36"/>
      <c r="H1538" s="36"/>
      <c r="I1538" s="220"/>
      <c r="J1538" s="36"/>
      <c r="K1538" s="36"/>
      <c r="L1538" s="40"/>
      <c r="M1538" s="221"/>
      <c r="N1538" s="222"/>
      <c r="O1538" s="87"/>
      <c r="P1538" s="87"/>
      <c r="Q1538" s="87"/>
      <c r="R1538" s="87"/>
      <c r="S1538" s="87"/>
      <c r="T1538" s="88"/>
      <c r="U1538" s="34"/>
      <c r="V1538" s="34"/>
      <c r="W1538" s="34"/>
      <c r="X1538" s="34"/>
      <c r="Y1538" s="34"/>
      <c r="Z1538" s="34"/>
      <c r="AA1538" s="34"/>
      <c r="AB1538" s="34"/>
      <c r="AC1538" s="34"/>
      <c r="AD1538" s="34"/>
      <c r="AE1538" s="34"/>
      <c r="AT1538" s="13" t="s">
        <v>137</v>
      </c>
      <c r="AU1538" s="13" t="s">
        <v>85</v>
      </c>
    </row>
    <row r="1539" s="2" customFormat="1" ht="16.5" customHeight="1">
      <c r="A1539" s="34"/>
      <c r="B1539" s="35"/>
      <c r="C1539" s="203" t="s">
        <v>3235</v>
      </c>
      <c r="D1539" s="203" t="s">
        <v>131</v>
      </c>
      <c r="E1539" s="204" t="s">
        <v>3236</v>
      </c>
      <c r="F1539" s="205" t="s">
        <v>3237</v>
      </c>
      <c r="G1539" s="206" t="s">
        <v>134</v>
      </c>
      <c r="H1539" s="207">
        <v>5</v>
      </c>
      <c r="I1539" s="208"/>
      <c r="J1539" s="209">
        <f>ROUND(I1539*H1539,2)</f>
        <v>0</v>
      </c>
      <c r="K1539" s="210"/>
      <c r="L1539" s="211"/>
      <c r="M1539" s="212" t="s">
        <v>1</v>
      </c>
      <c r="N1539" s="213" t="s">
        <v>42</v>
      </c>
      <c r="O1539" s="87"/>
      <c r="P1539" s="214">
        <f>O1539*H1539</f>
        <v>0</v>
      </c>
      <c r="Q1539" s="214">
        <v>0</v>
      </c>
      <c r="R1539" s="214">
        <f>Q1539*H1539</f>
        <v>0</v>
      </c>
      <c r="S1539" s="214">
        <v>0</v>
      </c>
      <c r="T1539" s="215">
        <f>S1539*H1539</f>
        <v>0</v>
      </c>
      <c r="U1539" s="34"/>
      <c r="V1539" s="34"/>
      <c r="W1539" s="34"/>
      <c r="X1539" s="34"/>
      <c r="Y1539" s="34"/>
      <c r="Z1539" s="34"/>
      <c r="AA1539" s="34"/>
      <c r="AB1539" s="34"/>
      <c r="AC1539" s="34"/>
      <c r="AD1539" s="34"/>
      <c r="AE1539" s="34"/>
      <c r="AR1539" s="216" t="s">
        <v>135</v>
      </c>
      <c r="AT1539" s="216" t="s">
        <v>131</v>
      </c>
      <c r="AU1539" s="216" t="s">
        <v>85</v>
      </c>
      <c r="AY1539" s="13" t="s">
        <v>130</v>
      </c>
      <c r="BE1539" s="217">
        <f>IF(N1539="základní",J1539,0)</f>
        <v>0</v>
      </c>
      <c r="BF1539" s="217">
        <f>IF(N1539="snížená",J1539,0)</f>
        <v>0</v>
      </c>
      <c r="BG1539" s="217">
        <f>IF(N1539="zákl. přenesená",J1539,0)</f>
        <v>0</v>
      </c>
      <c r="BH1539" s="217">
        <f>IF(N1539="sníž. přenesená",J1539,0)</f>
        <v>0</v>
      </c>
      <c r="BI1539" s="217">
        <f>IF(N1539="nulová",J1539,0)</f>
        <v>0</v>
      </c>
      <c r="BJ1539" s="13" t="s">
        <v>85</v>
      </c>
      <c r="BK1539" s="217">
        <f>ROUND(I1539*H1539,2)</f>
        <v>0</v>
      </c>
      <c r="BL1539" s="13" t="s">
        <v>136</v>
      </c>
      <c r="BM1539" s="216" t="s">
        <v>3238</v>
      </c>
    </row>
    <row r="1540" s="2" customFormat="1">
      <c r="A1540" s="34"/>
      <c r="B1540" s="35"/>
      <c r="C1540" s="36"/>
      <c r="D1540" s="218" t="s">
        <v>137</v>
      </c>
      <c r="E1540" s="36"/>
      <c r="F1540" s="219" t="s">
        <v>3239</v>
      </c>
      <c r="G1540" s="36"/>
      <c r="H1540" s="36"/>
      <c r="I1540" s="220"/>
      <c r="J1540" s="36"/>
      <c r="K1540" s="36"/>
      <c r="L1540" s="40"/>
      <c r="M1540" s="221"/>
      <c r="N1540" s="222"/>
      <c r="O1540" s="87"/>
      <c r="P1540" s="87"/>
      <c r="Q1540" s="87"/>
      <c r="R1540" s="87"/>
      <c r="S1540" s="87"/>
      <c r="T1540" s="88"/>
      <c r="U1540" s="34"/>
      <c r="V1540" s="34"/>
      <c r="W1540" s="34"/>
      <c r="X1540" s="34"/>
      <c r="Y1540" s="34"/>
      <c r="Z1540" s="34"/>
      <c r="AA1540" s="34"/>
      <c r="AB1540" s="34"/>
      <c r="AC1540" s="34"/>
      <c r="AD1540" s="34"/>
      <c r="AE1540" s="34"/>
      <c r="AT1540" s="13" t="s">
        <v>137</v>
      </c>
      <c r="AU1540" s="13" t="s">
        <v>85</v>
      </c>
    </row>
    <row r="1541" s="2" customFormat="1" ht="16.5" customHeight="1">
      <c r="A1541" s="34"/>
      <c r="B1541" s="35"/>
      <c r="C1541" s="203" t="s">
        <v>1641</v>
      </c>
      <c r="D1541" s="203" t="s">
        <v>131</v>
      </c>
      <c r="E1541" s="204" t="s">
        <v>3240</v>
      </c>
      <c r="F1541" s="205" t="s">
        <v>3241</v>
      </c>
      <c r="G1541" s="206" t="s">
        <v>134</v>
      </c>
      <c r="H1541" s="207">
        <v>5</v>
      </c>
      <c r="I1541" s="208"/>
      <c r="J1541" s="209">
        <f>ROUND(I1541*H1541,2)</f>
        <v>0</v>
      </c>
      <c r="K1541" s="210"/>
      <c r="L1541" s="211"/>
      <c r="M1541" s="212" t="s">
        <v>1</v>
      </c>
      <c r="N1541" s="213" t="s">
        <v>42</v>
      </c>
      <c r="O1541" s="87"/>
      <c r="P1541" s="214">
        <f>O1541*H1541</f>
        <v>0</v>
      </c>
      <c r="Q1541" s="214">
        <v>0</v>
      </c>
      <c r="R1541" s="214">
        <f>Q1541*H1541</f>
        <v>0</v>
      </c>
      <c r="S1541" s="214">
        <v>0</v>
      </c>
      <c r="T1541" s="215">
        <f>S1541*H1541</f>
        <v>0</v>
      </c>
      <c r="U1541" s="34"/>
      <c r="V1541" s="34"/>
      <c r="W1541" s="34"/>
      <c r="X1541" s="34"/>
      <c r="Y1541" s="34"/>
      <c r="Z1541" s="34"/>
      <c r="AA1541" s="34"/>
      <c r="AB1541" s="34"/>
      <c r="AC1541" s="34"/>
      <c r="AD1541" s="34"/>
      <c r="AE1541" s="34"/>
      <c r="AR1541" s="216" t="s">
        <v>135</v>
      </c>
      <c r="AT1541" s="216" t="s">
        <v>131</v>
      </c>
      <c r="AU1541" s="216" t="s">
        <v>85</v>
      </c>
      <c r="AY1541" s="13" t="s">
        <v>130</v>
      </c>
      <c r="BE1541" s="217">
        <f>IF(N1541="základní",J1541,0)</f>
        <v>0</v>
      </c>
      <c r="BF1541" s="217">
        <f>IF(N1541="snížená",J1541,0)</f>
        <v>0</v>
      </c>
      <c r="BG1541" s="217">
        <f>IF(N1541="zákl. přenesená",J1541,0)</f>
        <v>0</v>
      </c>
      <c r="BH1541" s="217">
        <f>IF(N1541="sníž. přenesená",J1541,0)</f>
        <v>0</v>
      </c>
      <c r="BI1541" s="217">
        <f>IF(N1541="nulová",J1541,0)</f>
        <v>0</v>
      </c>
      <c r="BJ1541" s="13" t="s">
        <v>85</v>
      </c>
      <c r="BK1541" s="217">
        <f>ROUND(I1541*H1541,2)</f>
        <v>0</v>
      </c>
      <c r="BL1541" s="13" t="s">
        <v>136</v>
      </c>
      <c r="BM1541" s="216" t="s">
        <v>3242</v>
      </c>
    </row>
    <row r="1542" s="2" customFormat="1">
      <c r="A1542" s="34"/>
      <c r="B1542" s="35"/>
      <c r="C1542" s="36"/>
      <c r="D1542" s="218" t="s">
        <v>137</v>
      </c>
      <c r="E1542" s="36"/>
      <c r="F1542" s="219" t="s">
        <v>3243</v>
      </c>
      <c r="G1542" s="36"/>
      <c r="H1542" s="36"/>
      <c r="I1542" s="220"/>
      <c r="J1542" s="36"/>
      <c r="K1542" s="36"/>
      <c r="L1542" s="40"/>
      <c r="M1542" s="221"/>
      <c r="N1542" s="222"/>
      <c r="O1542" s="87"/>
      <c r="P1542" s="87"/>
      <c r="Q1542" s="87"/>
      <c r="R1542" s="87"/>
      <c r="S1542" s="87"/>
      <c r="T1542" s="88"/>
      <c r="U1542" s="34"/>
      <c r="V1542" s="34"/>
      <c r="W1542" s="34"/>
      <c r="X1542" s="34"/>
      <c r="Y1542" s="34"/>
      <c r="Z1542" s="34"/>
      <c r="AA1542" s="34"/>
      <c r="AB1542" s="34"/>
      <c r="AC1542" s="34"/>
      <c r="AD1542" s="34"/>
      <c r="AE1542" s="34"/>
      <c r="AT1542" s="13" t="s">
        <v>137</v>
      </c>
      <c r="AU1542" s="13" t="s">
        <v>85</v>
      </c>
    </row>
    <row r="1543" s="2" customFormat="1" ht="16.5" customHeight="1">
      <c r="A1543" s="34"/>
      <c r="B1543" s="35"/>
      <c r="C1543" s="203" t="s">
        <v>3244</v>
      </c>
      <c r="D1543" s="203" t="s">
        <v>131</v>
      </c>
      <c r="E1543" s="204" t="s">
        <v>3245</v>
      </c>
      <c r="F1543" s="205" t="s">
        <v>3246</v>
      </c>
      <c r="G1543" s="206" t="s">
        <v>134</v>
      </c>
      <c r="H1543" s="207">
        <v>5</v>
      </c>
      <c r="I1543" s="208"/>
      <c r="J1543" s="209">
        <f>ROUND(I1543*H1543,2)</f>
        <v>0</v>
      </c>
      <c r="K1543" s="210"/>
      <c r="L1543" s="211"/>
      <c r="M1543" s="212" t="s">
        <v>1</v>
      </c>
      <c r="N1543" s="213" t="s">
        <v>42</v>
      </c>
      <c r="O1543" s="87"/>
      <c r="P1543" s="214">
        <f>O1543*H1543</f>
        <v>0</v>
      </c>
      <c r="Q1543" s="214">
        <v>0</v>
      </c>
      <c r="R1543" s="214">
        <f>Q1543*H1543</f>
        <v>0</v>
      </c>
      <c r="S1543" s="214">
        <v>0</v>
      </c>
      <c r="T1543" s="215">
        <f>S1543*H1543</f>
        <v>0</v>
      </c>
      <c r="U1543" s="34"/>
      <c r="V1543" s="34"/>
      <c r="W1543" s="34"/>
      <c r="X1543" s="34"/>
      <c r="Y1543" s="34"/>
      <c r="Z1543" s="34"/>
      <c r="AA1543" s="34"/>
      <c r="AB1543" s="34"/>
      <c r="AC1543" s="34"/>
      <c r="AD1543" s="34"/>
      <c r="AE1543" s="34"/>
      <c r="AR1543" s="216" t="s">
        <v>135</v>
      </c>
      <c r="AT1543" s="216" t="s">
        <v>131</v>
      </c>
      <c r="AU1543" s="216" t="s">
        <v>85</v>
      </c>
      <c r="AY1543" s="13" t="s">
        <v>130</v>
      </c>
      <c r="BE1543" s="217">
        <f>IF(N1543="základní",J1543,0)</f>
        <v>0</v>
      </c>
      <c r="BF1543" s="217">
        <f>IF(N1543="snížená",J1543,0)</f>
        <v>0</v>
      </c>
      <c r="BG1543" s="217">
        <f>IF(N1543="zákl. přenesená",J1543,0)</f>
        <v>0</v>
      </c>
      <c r="BH1543" s="217">
        <f>IF(N1543="sníž. přenesená",J1543,0)</f>
        <v>0</v>
      </c>
      <c r="BI1543" s="217">
        <f>IF(N1543="nulová",J1543,0)</f>
        <v>0</v>
      </c>
      <c r="BJ1543" s="13" t="s">
        <v>85</v>
      </c>
      <c r="BK1543" s="217">
        <f>ROUND(I1543*H1543,2)</f>
        <v>0</v>
      </c>
      <c r="BL1543" s="13" t="s">
        <v>136</v>
      </c>
      <c r="BM1543" s="216" t="s">
        <v>3247</v>
      </c>
    </row>
    <row r="1544" s="2" customFormat="1">
      <c r="A1544" s="34"/>
      <c r="B1544" s="35"/>
      <c r="C1544" s="36"/>
      <c r="D1544" s="218" t="s">
        <v>137</v>
      </c>
      <c r="E1544" s="36"/>
      <c r="F1544" s="219" t="s">
        <v>3248</v>
      </c>
      <c r="G1544" s="36"/>
      <c r="H1544" s="36"/>
      <c r="I1544" s="220"/>
      <c r="J1544" s="36"/>
      <c r="K1544" s="36"/>
      <c r="L1544" s="40"/>
      <c r="M1544" s="221"/>
      <c r="N1544" s="222"/>
      <c r="O1544" s="87"/>
      <c r="P1544" s="87"/>
      <c r="Q1544" s="87"/>
      <c r="R1544" s="87"/>
      <c r="S1544" s="87"/>
      <c r="T1544" s="88"/>
      <c r="U1544" s="34"/>
      <c r="V1544" s="34"/>
      <c r="W1544" s="34"/>
      <c r="X1544" s="34"/>
      <c r="Y1544" s="34"/>
      <c r="Z1544" s="34"/>
      <c r="AA1544" s="34"/>
      <c r="AB1544" s="34"/>
      <c r="AC1544" s="34"/>
      <c r="AD1544" s="34"/>
      <c r="AE1544" s="34"/>
      <c r="AT1544" s="13" t="s">
        <v>137</v>
      </c>
      <c r="AU1544" s="13" t="s">
        <v>85</v>
      </c>
    </row>
    <row r="1545" s="2" customFormat="1" ht="16.5" customHeight="1">
      <c r="A1545" s="34"/>
      <c r="B1545" s="35"/>
      <c r="C1545" s="203" t="s">
        <v>1645</v>
      </c>
      <c r="D1545" s="203" t="s">
        <v>131</v>
      </c>
      <c r="E1545" s="204" t="s">
        <v>3249</v>
      </c>
      <c r="F1545" s="205" t="s">
        <v>3250</v>
      </c>
      <c r="G1545" s="206" t="s">
        <v>134</v>
      </c>
      <c r="H1545" s="207">
        <v>5</v>
      </c>
      <c r="I1545" s="208"/>
      <c r="J1545" s="209">
        <f>ROUND(I1545*H1545,2)</f>
        <v>0</v>
      </c>
      <c r="K1545" s="210"/>
      <c r="L1545" s="211"/>
      <c r="M1545" s="212" t="s">
        <v>1</v>
      </c>
      <c r="N1545" s="213" t="s">
        <v>42</v>
      </c>
      <c r="O1545" s="87"/>
      <c r="P1545" s="214">
        <f>O1545*H1545</f>
        <v>0</v>
      </c>
      <c r="Q1545" s="214">
        <v>0</v>
      </c>
      <c r="R1545" s="214">
        <f>Q1545*H1545</f>
        <v>0</v>
      </c>
      <c r="S1545" s="214">
        <v>0</v>
      </c>
      <c r="T1545" s="215">
        <f>S1545*H1545</f>
        <v>0</v>
      </c>
      <c r="U1545" s="34"/>
      <c r="V1545" s="34"/>
      <c r="W1545" s="34"/>
      <c r="X1545" s="34"/>
      <c r="Y1545" s="34"/>
      <c r="Z1545" s="34"/>
      <c r="AA1545" s="34"/>
      <c r="AB1545" s="34"/>
      <c r="AC1545" s="34"/>
      <c r="AD1545" s="34"/>
      <c r="AE1545" s="34"/>
      <c r="AR1545" s="216" t="s">
        <v>135</v>
      </c>
      <c r="AT1545" s="216" t="s">
        <v>131</v>
      </c>
      <c r="AU1545" s="216" t="s">
        <v>85</v>
      </c>
      <c r="AY1545" s="13" t="s">
        <v>130</v>
      </c>
      <c r="BE1545" s="217">
        <f>IF(N1545="základní",J1545,0)</f>
        <v>0</v>
      </c>
      <c r="BF1545" s="217">
        <f>IF(N1545="snížená",J1545,0)</f>
        <v>0</v>
      </c>
      <c r="BG1545" s="217">
        <f>IF(N1545="zákl. přenesená",J1545,0)</f>
        <v>0</v>
      </c>
      <c r="BH1545" s="217">
        <f>IF(N1545="sníž. přenesená",J1545,0)</f>
        <v>0</v>
      </c>
      <c r="BI1545" s="217">
        <f>IF(N1545="nulová",J1545,0)</f>
        <v>0</v>
      </c>
      <c r="BJ1545" s="13" t="s">
        <v>85</v>
      </c>
      <c r="BK1545" s="217">
        <f>ROUND(I1545*H1545,2)</f>
        <v>0</v>
      </c>
      <c r="BL1545" s="13" t="s">
        <v>136</v>
      </c>
      <c r="BM1545" s="216" t="s">
        <v>3251</v>
      </c>
    </row>
    <row r="1546" s="2" customFormat="1">
      <c r="A1546" s="34"/>
      <c r="B1546" s="35"/>
      <c r="C1546" s="36"/>
      <c r="D1546" s="218" t="s">
        <v>137</v>
      </c>
      <c r="E1546" s="36"/>
      <c r="F1546" s="219" t="s">
        <v>3252</v>
      </c>
      <c r="G1546" s="36"/>
      <c r="H1546" s="36"/>
      <c r="I1546" s="220"/>
      <c r="J1546" s="36"/>
      <c r="K1546" s="36"/>
      <c r="L1546" s="40"/>
      <c r="M1546" s="221"/>
      <c r="N1546" s="222"/>
      <c r="O1546" s="87"/>
      <c r="P1546" s="87"/>
      <c r="Q1546" s="87"/>
      <c r="R1546" s="87"/>
      <c r="S1546" s="87"/>
      <c r="T1546" s="88"/>
      <c r="U1546" s="34"/>
      <c r="V1546" s="34"/>
      <c r="W1546" s="34"/>
      <c r="X1546" s="34"/>
      <c r="Y1546" s="34"/>
      <c r="Z1546" s="34"/>
      <c r="AA1546" s="34"/>
      <c r="AB1546" s="34"/>
      <c r="AC1546" s="34"/>
      <c r="AD1546" s="34"/>
      <c r="AE1546" s="34"/>
      <c r="AT1546" s="13" t="s">
        <v>137</v>
      </c>
      <c r="AU1546" s="13" t="s">
        <v>85</v>
      </c>
    </row>
    <row r="1547" s="2" customFormat="1" ht="21.75" customHeight="1">
      <c r="A1547" s="34"/>
      <c r="B1547" s="35"/>
      <c r="C1547" s="203" t="s">
        <v>3253</v>
      </c>
      <c r="D1547" s="203" t="s">
        <v>131</v>
      </c>
      <c r="E1547" s="204" t="s">
        <v>3254</v>
      </c>
      <c r="F1547" s="205" t="s">
        <v>3255</v>
      </c>
      <c r="G1547" s="206" t="s">
        <v>134</v>
      </c>
      <c r="H1547" s="207">
        <v>2</v>
      </c>
      <c r="I1547" s="208"/>
      <c r="J1547" s="209">
        <f>ROUND(I1547*H1547,2)</f>
        <v>0</v>
      </c>
      <c r="K1547" s="210"/>
      <c r="L1547" s="211"/>
      <c r="M1547" s="212" t="s">
        <v>1</v>
      </c>
      <c r="N1547" s="213" t="s">
        <v>42</v>
      </c>
      <c r="O1547" s="87"/>
      <c r="P1547" s="214">
        <f>O1547*H1547</f>
        <v>0</v>
      </c>
      <c r="Q1547" s="214">
        <v>0</v>
      </c>
      <c r="R1547" s="214">
        <f>Q1547*H1547</f>
        <v>0</v>
      </c>
      <c r="S1547" s="214">
        <v>0</v>
      </c>
      <c r="T1547" s="215">
        <f>S1547*H1547</f>
        <v>0</v>
      </c>
      <c r="U1547" s="34"/>
      <c r="V1547" s="34"/>
      <c r="W1547" s="34"/>
      <c r="X1547" s="34"/>
      <c r="Y1547" s="34"/>
      <c r="Z1547" s="34"/>
      <c r="AA1547" s="34"/>
      <c r="AB1547" s="34"/>
      <c r="AC1547" s="34"/>
      <c r="AD1547" s="34"/>
      <c r="AE1547" s="34"/>
      <c r="AR1547" s="216" t="s">
        <v>135</v>
      </c>
      <c r="AT1547" s="216" t="s">
        <v>131</v>
      </c>
      <c r="AU1547" s="216" t="s">
        <v>85</v>
      </c>
      <c r="AY1547" s="13" t="s">
        <v>130</v>
      </c>
      <c r="BE1547" s="217">
        <f>IF(N1547="základní",J1547,0)</f>
        <v>0</v>
      </c>
      <c r="BF1547" s="217">
        <f>IF(N1547="snížená",J1547,0)</f>
        <v>0</v>
      </c>
      <c r="BG1547" s="217">
        <f>IF(N1547="zákl. přenesená",J1547,0)</f>
        <v>0</v>
      </c>
      <c r="BH1547" s="217">
        <f>IF(N1547="sníž. přenesená",J1547,0)</f>
        <v>0</v>
      </c>
      <c r="BI1547" s="217">
        <f>IF(N1547="nulová",J1547,0)</f>
        <v>0</v>
      </c>
      <c r="BJ1547" s="13" t="s">
        <v>85</v>
      </c>
      <c r="BK1547" s="217">
        <f>ROUND(I1547*H1547,2)</f>
        <v>0</v>
      </c>
      <c r="BL1547" s="13" t="s">
        <v>136</v>
      </c>
      <c r="BM1547" s="216" t="s">
        <v>3256</v>
      </c>
    </row>
    <row r="1548" s="2" customFormat="1">
      <c r="A1548" s="34"/>
      <c r="B1548" s="35"/>
      <c r="C1548" s="36"/>
      <c r="D1548" s="218" t="s">
        <v>137</v>
      </c>
      <c r="E1548" s="36"/>
      <c r="F1548" s="219" t="s">
        <v>3257</v>
      </c>
      <c r="G1548" s="36"/>
      <c r="H1548" s="36"/>
      <c r="I1548" s="220"/>
      <c r="J1548" s="36"/>
      <c r="K1548" s="36"/>
      <c r="L1548" s="40"/>
      <c r="M1548" s="223"/>
      <c r="N1548" s="224"/>
      <c r="O1548" s="225"/>
      <c r="P1548" s="225"/>
      <c r="Q1548" s="225"/>
      <c r="R1548" s="225"/>
      <c r="S1548" s="225"/>
      <c r="T1548" s="226"/>
      <c r="U1548" s="34"/>
      <c r="V1548" s="34"/>
      <c r="W1548" s="34"/>
      <c r="X1548" s="34"/>
      <c r="Y1548" s="34"/>
      <c r="Z1548" s="34"/>
      <c r="AA1548" s="34"/>
      <c r="AB1548" s="34"/>
      <c r="AC1548" s="34"/>
      <c r="AD1548" s="34"/>
      <c r="AE1548" s="34"/>
      <c r="AT1548" s="13" t="s">
        <v>137</v>
      </c>
      <c r="AU1548" s="13" t="s">
        <v>85</v>
      </c>
    </row>
    <row r="1549" s="2" customFormat="1" ht="6.96" customHeight="1">
      <c r="A1549" s="34"/>
      <c r="B1549" s="62"/>
      <c r="C1549" s="63"/>
      <c r="D1549" s="63"/>
      <c r="E1549" s="63"/>
      <c r="F1549" s="63"/>
      <c r="G1549" s="63"/>
      <c r="H1549" s="63"/>
      <c r="I1549" s="63"/>
      <c r="J1549" s="63"/>
      <c r="K1549" s="63"/>
      <c r="L1549" s="40"/>
      <c r="M1549" s="34"/>
      <c r="O1549" s="34"/>
      <c r="P1549" s="34"/>
      <c r="Q1549" s="34"/>
      <c r="R1549" s="34"/>
      <c r="S1549" s="34"/>
      <c r="T1549" s="34"/>
      <c r="U1549" s="34"/>
      <c r="V1549" s="34"/>
      <c r="W1549" s="34"/>
      <c r="X1549" s="34"/>
      <c r="Y1549" s="34"/>
      <c r="Z1549" s="34"/>
      <c r="AA1549" s="34"/>
      <c r="AB1549" s="34"/>
      <c r="AC1549" s="34"/>
      <c r="AD1549" s="34"/>
      <c r="AE1549" s="34"/>
    </row>
  </sheetData>
  <sheetProtection sheet="1" autoFilter="0" formatColumns="0" formatRows="0" objects="1" scenarios="1" spinCount="100000" saltValue="NnfRc3UygP4d/SKnvCLzjjTsT9yCq1sN2lUcTZDgjDMOXgYlimoHB4X2zvF+wDXRtVi3xH1pkC8BtaqD/aVaGw==" hashValue="TlNvJuz4sbpyerUL6ONt+Hx0wPuv+7PTVCQKqS4+r43pcj08/1/5wf8yJi1xIIwfCkT5X2JqK0WQvpRX/j0MoA==" algorithmName="SHA-512" password="CC35"/>
  <autoFilter ref="C134:K1548"/>
  <mergeCells count="9">
    <mergeCell ref="E7:H7"/>
    <mergeCell ref="E9:H9"/>
    <mergeCell ref="E18:H18"/>
    <mergeCell ref="E27:H27"/>
    <mergeCell ref="E85:H85"/>
    <mergeCell ref="E87:H87"/>
    <mergeCell ref="E125:H125"/>
    <mergeCell ref="E127:H12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Feltl Jiří</dc:creator>
  <cp:lastModifiedBy>Feltl Jiří</cp:lastModifiedBy>
  <dcterms:created xsi:type="dcterms:W3CDTF">2023-01-09T09:50:17Z</dcterms:created>
  <dcterms:modified xsi:type="dcterms:W3CDTF">2023-01-09T09:50:23Z</dcterms:modified>
</cp:coreProperties>
</file>