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mejkalO\Documents\"/>
    </mc:Choice>
  </mc:AlternateContent>
  <bookViews>
    <workbookView xWindow="0" yWindow="0" windowWidth="0" windowHeight="0"/>
  </bookViews>
  <sheets>
    <sheet name="Rekapitulace stavby" sheetId="1" r:id="rId1"/>
    <sheet name="A.1 - Oprava GPK (Sborník..." sheetId="2" r:id="rId2"/>
    <sheet name="A.2 - Přeprava (Sborník S..." sheetId="3" r:id="rId3"/>
    <sheet name="A.3 - Práce SSZT a SEE (S..." sheetId="4" r:id="rId4"/>
    <sheet name="A.4 - VON (Sborník Správy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'A.1 - Oprava GPK (Sborník...'!$C$115:$K$184</definedName>
    <definedName name="_xlnm.Print_Area" localSheetId="1">'A.1 - Oprava GPK (Sborník...'!$C$103:$K$184</definedName>
    <definedName name="_xlnm.Print_Titles" localSheetId="1">'A.1 - Oprava GPK (Sborník...'!$115:$115</definedName>
    <definedName name="_xlnm._FilterDatabase" localSheetId="2" hidden="1">'A.2 - Přeprava (Sborník S...'!$C$115:$K$124</definedName>
    <definedName name="_xlnm.Print_Area" localSheetId="2">'A.2 - Přeprava (Sborník S...'!$C$103:$K$124</definedName>
    <definedName name="_xlnm.Print_Titles" localSheetId="2">'A.2 - Přeprava (Sborník S...'!$115:$115</definedName>
    <definedName name="_xlnm._FilterDatabase" localSheetId="3" hidden="1">'A.3 - Práce SSZT a SEE (S...'!$C$115:$K$124</definedName>
    <definedName name="_xlnm.Print_Area" localSheetId="3">'A.3 - Práce SSZT a SEE (S...'!$C$103:$K$124</definedName>
    <definedName name="_xlnm.Print_Titles" localSheetId="3">'A.3 - Práce SSZT a SEE (S...'!$115:$115</definedName>
    <definedName name="_xlnm._FilterDatabase" localSheetId="4" hidden="1">'A.4 - VON (Sborník Správy...'!$C$115:$K$120</definedName>
    <definedName name="_xlnm.Print_Area" localSheetId="4">'A.4 - VON (Sborník Správy...'!$C$103:$K$120</definedName>
    <definedName name="_xlnm.Print_Titles" localSheetId="4">'A.4 - VON (Sborník Správy...'!$115:$115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19"/>
  <c r="BH119"/>
  <c r="BG119"/>
  <c r="BF119"/>
  <c r="T119"/>
  <c r="R119"/>
  <c r="P119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110"/>
  <c r="E7"/>
  <c r="E106"/>
  <c i="4" r="J37"/>
  <c r="J36"/>
  <c i="1" r="AY97"/>
  <c i="4" r="J35"/>
  <c i="1" r="AX97"/>
  <c i="4"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92"/>
  <c r="J17"/>
  <c r="J12"/>
  <c r="J89"/>
  <c r="E7"/>
  <c r="E106"/>
  <c i="3" r="J37"/>
  <c r="J36"/>
  <c i="1" r="AY96"/>
  <c i="3" r="J35"/>
  <c i="1" r="AX96"/>
  <c i="3"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110"/>
  <c r="E7"/>
  <c r="E85"/>
  <c i="2" r="J37"/>
  <c r="J36"/>
  <c i="1" r="AY95"/>
  <c i="2" r="J35"/>
  <c i="1" r="AX95"/>
  <c i="2"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89"/>
  <c r="E7"/>
  <c r="E106"/>
  <c i="1" r="L90"/>
  <c r="AM90"/>
  <c r="AM89"/>
  <c r="L89"/>
  <c r="AM87"/>
  <c r="L87"/>
  <c r="L85"/>
  <c r="L84"/>
  <c i="2" r="F36"/>
  <c r="J165"/>
  <c r="J163"/>
  <c r="BK161"/>
  <c r="J161"/>
  <c r="BK159"/>
  <c r="J159"/>
  <c r="J157"/>
  <c r="J153"/>
  <c r="BK149"/>
  <c r="J143"/>
  <c r="J138"/>
  <c r="J132"/>
  <c r="BK126"/>
  <c r="J123"/>
  <c r="J179"/>
  <c r="BK177"/>
  <c r="BK173"/>
  <c r="BK169"/>
  <c r="F35"/>
  <c r="BK138"/>
  <c r="J135"/>
  <c r="J126"/>
  <c r="J120"/>
  <c r="J177"/>
  <c r="BK181"/>
  <c r="BK179"/>
  <c r="BK171"/>
  <c r="F37"/>
  <c r="BK155"/>
  <c r="J145"/>
  <c r="BK129"/>
  <c r="J117"/>
  <c r="J171"/>
  <c r="J155"/>
  <c r="J151"/>
  <c r="J147"/>
  <c r="BK143"/>
  <c r="BK132"/>
  <c r="BK117"/>
  <c i="1" r="AS94"/>
  <c i="4" r="BK123"/>
  <c r="J117"/>
  <c i="5" r="J117"/>
  <c i="2" r="J181"/>
  <c r="J169"/>
  <c r="BK167"/>
  <c r="J167"/>
  <c r="BK165"/>
  <c r="BK163"/>
  <c r="BK157"/>
  <c r="BK147"/>
  <c r="BK135"/>
  <c r="BK120"/>
  <c r="J175"/>
  <c i="4" r="BK119"/>
  <c i="5" r="BK117"/>
  <c i="2" r="BK151"/>
  <c i="4" r="BK117"/>
  <c r="J121"/>
  <c i="2" r="BK145"/>
  <c r="BK123"/>
  <c r="BK183"/>
  <c r="J173"/>
  <c i="3" r="BK123"/>
  <c r="BK120"/>
  <c r="J117"/>
  <c i="4" r="BK121"/>
  <c r="J123"/>
  <c i="5" r="BK119"/>
  <c i="2" r="BK141"/>
  <c r="J183"/>
  <c r="BK153"/>
  <c r="J149"/>
  <c r="J141"/>
  <c r="J129"/>
  <c r="BK175"/>
  <c i="3" r="J120"/>
  <c r="J123"/>
  <c r="BK117"/>
  <c i="4" r="J119"/>
  <c i="5" r="J119"/>
  <c i="2" r="F34"/>
  <c l="1" r="P116"/>
  <c i="1" r="AU95"/>
  <c i="3" r="T116"/>
  <c i="5" r="BK116"/>
  <c r="J116"/>
  <c r="J96"/>
  <c r="R116"/>
  <c i="2" r="R116"/>
  <c i="3" r="R116"/>
  <c i="5" r="P116"/>
  <c i="1" r="AU98"/>
  <c i="2" r="BK116"/>
  <c r="J116"/>
  <c r="J96"/>
  <c r="T116"/>
  <c i="3" r="BK116"/>
  <c r="J116"/>
  <c r="J96"/>
  <c r="P116"/>
  <c i="1" r="AU96"/>
  <c i="4" r="BK116"/>
  <c r="J116"/>
  <c r="J96"/>
  <c r="P116"/>
  <c i="1" r="AU97"/>
  <c i="4" r="R116"/>
  <c r="T116"/>
  <c i="5" r="T116"/>
  <c r="E85"/>
  <c r="J89"/>
  <c r="F92"/>
  <c r="J91"/>
  <c r="BE119"/>
  <c r="BE117"/>
  <c i="4" r="J110"/>
  <c r="F113"/>
  <c r="E85"/>
  <c r="J91"/>
  <c r="BE117"/>
  <c r="BE121"/>
  <c r="BE123"/>
  <c r="BE119"/>
  <c i="3" r="J89"/>
  <c r="E106"/>
  <c r="J91"/>
  <c r="BE120"/>
  <c r="F92"/>
  <c r="BE117"/>
  <c r="BE123"/>
  <c i="2" r="BE169"/>
  <c r="BE173"/>
  <c r="BE183"/>
  <c r="J91"/>
  <c r="J110"/>
  <c r="BE120"/>
  <c r="BE135"/>
  <c r="BE141"/>
  <c r="BE145"/>
  <c r="BE147"/>
  <c r="BE149"/>
  <c r="BE151"/>
  <c r="BE155"/>
  <c i="1" r="BC95"/>
  <c r="BA95"/>
  <c i="2" r="BE171"/>
  <c r="BE179"/>
  <c i="1" r="BB95"/>
  <c i="2" r="E85"/>
  <c r="F92"/>
  <c r="BE117"/>
  <c r="BE123"/>
  <c r="BE126"/>
  <c r="BE129"/>
  <c r="BE132"/>
  <c r="BE138"/>
  <c r="BE143"/>
  <c r="BE153"/>
  <c r="BE157"/>
  <c r="BE159"/>
  <c r="BE161"/>
  <c r="BE163"/>
  <c r="BE165"/>
  <c r="BE167"/>
  <c r="BE175"/>
  <c r="BE177"/>
  <c r="BE181"/>
  <c i="1" r="BD95"/>
  <c i="2" r="J34"/>
  <c i="3" r="F37"/>
  <c i="1" r="BD96"/>
  <c i="4" r="J30"/>
  <c i="5" r="F35"/>
  <c i="1" r="BB98"/>
  <c i="2" r="J30"/>
  <c i="4" r="F35"/>
  <c i="1" r="BB97"/>
  <c i="3" r="F34"/>
  <c i="1" r="BA96"/>
  <c i="4" r="F34"/>
  <c i="1" r="BA97"/>
  <c i="4" r="J34"/>
  <c i="1" r="AW97"/>
  <c i="5" r="F34"/>
  <c i="1" r="BA98"/>
  <c i="5" r="F37"/>
  <c i="1" r="BD98"/>
  <c i="3" r="J34"/>
  <c i="1" r="AW96"/>
  <c i="4" r="F37"/>
  <c i="1" r="BD97"/>
  <c i="4" r="F36"/>
  <c i="1" r="BC97"/>
  <c i="5" r="J34"/>
  <c i="1" r="AW98"/>
  <c i="5" r="F36"/>
  <c i="1" r="BC98"/>
  <c i="3" r="F36"/>
  <c i="1" r="BC96"/>
  <c i="3" r="F35"/>
  <c i="1" r="BB96"/>
  <c l="1" r="AW95"/>
  <c r="AG97"/>
  <c r="AG95"/>
  <c i="3" r="J30"/>
  <c i="1" r="AU94"/>
  <c i="3" r="F33"/>
  <c i="1" r="AZ96"/>
  <c i="4" r="J33"/>
  <c i="1" r="AV97"/>
  <c r="AT97"/>
  <c r="AN97"/>
  <c r="BB94"/>
  <c r="W31"/>
  <c i="5" r="J30"/>
  <c i="1" r="AG98"/>
  <c i="2" r="F33"/>
  <c i="1" r="AZ95"/>
  <c r="BD94"/>
  <c r="W33"/>
  <c i="3" r="J33"/>
  <c i="1" r="AV96"/>
  <c r="AT96"/>
  <c i="5" r="J33"/>
  <c i="1" r="AV98"/>
  <c r="AT98"/>
  <c r="AN98"/>
  <c i="5" r="F33"/>
  <c i="1" r="AZ98"/>
  <c r="BA94"/>
  <c r="W30"/>
  <c i="2" r="J33"/>
  <c i="1" r="AV95"/>
  <c r="AT95"/>
  <c r="AN95"/>
  <c i="4" r="F33"/>
  <c i="1" r="AZ97"/>
  <c r="BC94"/>
  <c r="W32"/>
  <c l="1" r="AG96"/>
  <c i="5" r="J39"/>
  <c i="4" r="J39"/>
  <c i="3" r="J39"/>
  <c i="2" r="J39"/>
  <c i="1" r="AN96"/>
  <c r="AG94"/>
  <c r="AK26"/>
  <c r="AY94"/>
  <c r="AX94"/>
  <c r="AZ94"/>
  <c r="W29"/>
  <c r="AW94"/>
  <c r="AK30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<sst xmlns="http://schemas.openxmlformats.org/spreadsheetml/2006/main">
  <si>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</si>
  <si>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</si>
  <si>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</si>
  <si>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</si>
  <si>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</si>
  <si>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{df793fa5-2ffa-4b1d-b273-435b8747a999}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</si>
  <si>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</si>
  <si>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</si>
  <si>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</si>
  <si>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</si>
  <si>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</si>
  <si>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</si>
  <si>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</si>
  <si>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</si>
  <si>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</si>
  <si>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</si>
  <si>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</si>
  <si>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geometrických parametrů koleje 2023 u ST Karlovy Vary</t>
  </si>
  <si>
    <t>KSO:</t>
  </si>
  <si>
    <t>CC-CZ:</t>
  </si>
  <si>
    <t>Místo:</t>
  </si>
  <si>
    <t>obvod ST Karlovy Vary</t>
  </si>
  <si>
    <t>Datum:</t>
  </si>
  <si>
    <t>17. 1. 2023</t>
  </si>
  <si>
    <t>Zadavatel:</t>
  </si>
  <si>
    <t>IČ:</t>
  </si>
  <si>
    <t>70994234</t>
  </si>
  <si>
    <t>Správa železnic,s.o. - OŘ UNL - ST Karlovy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</si>
  <si>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</si>
  <si>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</si>
  <si>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</si>
  <si>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</si>
  <si>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</si>
  <si>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</si>
  <si>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</si>
  <si>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</si>
  <si>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Ondřej Šmejkal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</si>
  <si>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</si>
  <si>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</si>
  <si>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</si>
  <si>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</si>
  <si>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</si>
  <si>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</si>
  <si>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</si>
  <si>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</si>
  <si>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</si>
  <si>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</si>
  <si>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</si>
  <si>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</si>
  <si>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</si>
  <si>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</si>
  <si>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</si>
  <si>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</si>
  <si>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</si>
  <si>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</si>
  <si>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</si>
  <si>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</si>
  <si>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</si>
  <si>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</si>
  <si>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</si>
  <si>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</si>
  <si>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</si>
  <si>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</si>
  <si>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</si>
  <si>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</si>
  <si>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</si>
  <si>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</si>
  <si>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</si>
  <si>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</si>
  <si>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</si>
  <si>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</si>
  <si>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</si>
  <si>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</si>
  <si>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</si>
  <si>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</si>
  <si>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</si>
  <si>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</si>
  <si>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</si>
  <si>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</si>
  <si>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</si>
  <si>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</si>
  <si>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</si>
  <si>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</si>
  <si>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</si>
  <si>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Oprava GPK (Sborník Správy železnic 2023)</t>
  </si>
  <si>
    <t>STA</t>
  </si>
  <si>
    <t>1</t>
  </si>
  <si>
    <t>{b48ce86a-8ada-41e8-b72a-81a119af7599}</t>
  </si>
  <si>
    <t>2</t>
  </si>
  <si>
    <t>A.2</t>
  </si>
  <si>
    <t>Přeprava (Sborník Správy železnic 2023)</t>
  </si>
  <si>
    <t>{d2ad3626-0d8e-44a0-8c24-bc14d3910083}</t>
  </si>
  <si>
    <t>A.3</t>
  </si>
  <si>
    <t>Práce SSZT a SEE (Sborník Správy železnic 2023)</t>
  </si>
  <si>
    <t>{ff5ae18a-0d0c-4261-8acf-3397237291b9}</t>
  </si>
  <si>
    <t>A.4</t>
  </si>
  <si>
    <t>VON (Sborník Správy železnic 2023)</t>
  </si>
  <si>
    <t>{97252522-386d-4a8e-9c65-0d871c17b41a}</t>
  </si>
  <si>
    <t>KRYCÍ LIST SOUPISU PRACÍ</t>
  </si>
  <si>
    <t>Objekt:</t>
  </si>
  <si>
    <t>A.1 - Oprava GPK (Sborník Správy železnic 2023)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</si>
  <si>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</si>
  <si>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</si>
  <si>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</si>
  <si>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</si>
  <si>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</si>
  <si>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</si>
  <si>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</si>
  <si>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</si>
  <si>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</si>
  <si>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</si>
  <si>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</si>
  <si>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</si>
  <si>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</si>
  <si>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</si>
  <si>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</si>
  <si>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</si>
  <si>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</si>
  <si>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</si>
  <si>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</si>
  <si>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5909032020</t>
  </si>
  <si>
    <t>Přesná úprava GPK koleje směrové a výškové uspořádání pražce betonové</t>
  </si>
  <si>
    <t>km</t>
  </si>
  <si>
    <t>Sborník UOŽI 01 2023</t>
  </si>
  <si>
    <t>4</t>
  </si>
  <si>
    <t>ROZPOCET</t>
  </si>
  <si>
    <t>-1826901597</t>
  </si>
  <si>
    <t>PP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</si>
  <si>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</si>
  <si>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</t>
  </si>
  <si>
    <t>Poznámka k položce:_x000d_
Kilometr koleje=km</t>
  </si>
  <si>
    <t>5909032010</t>
  </si>
  <si>
    <t>Přesná úprava GPK koleje směrové a výškové uspořádání pražce dřevěné nebo ocelové</t>
  </si>
  <si>
    <t>310178133</t>
  </si>
  <si>
    <t>Přesná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</si>
  <si>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</t>
  </si>
  <si>
    <t>5909031020</t>
  </si>
  <si>
    <t>Úprava GPK koleje směrové a výškové uspořádání pražce betonové</t>
  </si>
  <si>
    <t>-1564564854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</si>
  <si>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</si>
  <si>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5909031010</t>
  </si>
  <si>
    <t>Úprava GPK koleje směrové a výškové uspořádání pražce dřevěné nebo ocelové</t>
  </si>
  <si>
    <t>-456256917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</si>
  <si>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</si>
  <si>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</t>
  </si>
  <si>
    <t>5909041010</t>
  </si>
  <si>
    <t>Úprava GPK výhybky směrové a výškové uspořádání pražce dřevěné nebo ocelové</t>
  </si>
  <si>
    <t>m</t>
  </si>
  <si>
    <t>1831555534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</si>
  <si>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</si>
  <si>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</si>
  <si>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6</t>
  </si>
  <si>
    <t>5909041020</t>
  </si>
  <si>
    <t>Úprava GPK výhybky směrové a výškové uspořádání pražce betonové</t>
  </si>
  <si>
    <t>883900055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</si>
  <si>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</si>
  <si>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7</t>
  </si>
  <si>
    <t>5909042020</t>
  </si>
  <si>
    <t>Přesná úprava GPK výhybky směrové a výškové uspořádání pražce betonové</t>
  </si>
  <si>
    <t>2013064477</t>
  </si>
  <si>
    <t>Přesná úprava GPK výhybky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</si>
  <si>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Rozvinutá délka výhybky=m</t>
  </si>
  <si>
    <t>8</t>
  </si>
  <si>
    <t>5911313020</t>
  </si>
  <si>
    <t>Seřízení hákového závěru výhybky jednoduché jednozávěrové soustavy S49</t>
  </si>
  <si>
    <t>kus</t>
  </si>
  <si>
    <t>195101179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</si>
  <si>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</si>
  <si>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položce:_x000d_
Závěr=kus</t>
  </si>
  <si>
    <t>9</t>
  </si>
  <si>
    <t>5911531030</t>
  </si>
  <si>
    <t>Seřízení čelisťového závěru výhybky jednoduché bez žlabového pražce soustavy S49</t>
  </si>
  <si>
    <t>505736518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</si>
  <si>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</si>
  <si>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10</t>
  </si>
  <si>
    <t>5911531120</t>
  </si>
  <si>
    <t>Seřízení čelisťového závěru výhybky jednoduché v žlabovém pražci soustavy S49</t>
  </si>
  <si>
    <t>964246930</t>
  </si>
  <si>
    <t>Seřízení čelisťového závěru výhybky jednoduché v žlabovém pražci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</si>
  <si>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11</t>
  </si>
  <si>
    <t>5905105030</t>
  </si>
  <si>
    <t>Doplnění KL kamenivem souvisle strojně v koleji</t>
  </si>
  <si>
    <t>m3</t>
  </si>
  <si>
    <t>966757031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</si>
  <si>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</si>
  <si>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12</t>
  </si>
  <si>
    <t>5905105040</t>
  </si>
  <si>
    <t>Doplnění KL kamenivem souvisle strojně ve výhybce</t>
  </si>
  <si>
    <t>-1717279612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</si>
  <si>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</si>
  <si>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13</t>
  </si>
  <si>
    <t>5913070010</t>
  </si>
  <si>
    <t>Demontáž betonové přejezdové konstrukce část vnější a vnitřní bez závěrných zídek</t>
  </si>
  <si>
    <t>-742970812</t>
  </si>
  <si>
    <t>Demontáž betonové přejezdové konstrukce část vnější a vnitřní bez závěrných zídek. Poznámka: 1. V cenách jsou započteny náklady na demontáž konstrukce a naložení na dopravní prostředek.</t>
  </si>
  <si>
    <t>14</t>
  </si>
  <si>
    <t>5913075010</t>
  </si>
  <si>
    <t>Montáž betonové přejezdové konstrukce část vnější a vnitřní bez závěrných zídek</t>
  </si>
  <si>
    <t>-2109293705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</si>
  <si>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</si>
  <si>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5913235020</t>
  </si>
  <si>
    <t>Dělení AB komunikace řezáním hloubky do 20 cm</t>
  </si>
  <si>
    <t>-1264722178</t>
  </si>
  <si>
    <t>Dělení AB komunikace řezáním hloubky do 20 cm. Poznámka: 1. V cenách jsou započteny náklady na provedení úkolu.</t>
  </si>
  <si>
    <t>16</t>
  </si>
  <si>
    <t>5913240020</t>
  </si>
  <si>
    <t>Odstranění AB komunikace odtěžením nebo frézováním hloubky do 20 cm</t>
  </si>
  <si>
    <t>m2</t>
  </si>
  <si>
    <t>1812324183</t>
  </si>
  <si>
    <t>Odstranění AB komunikace odtěžením nebo frézováním hloubky do 20 cm. Poznámka: 1. V cenách jsou započteny náklady na odtěžení nebo frézování a naložení výzisku na dopravní prostředek.</t>
  </si>
  <si>
    <t>17</t>
  </si>
  <si>
    <t>9909000200</t>
  </si>
  <si>
    <t>Poplatek za uložení nebezpečného odpadu na oficiální skládku</t>
  </si>
  <si>
    <t>t</t>
  </si>
  <si>
    <t>512</t>
  </si>
  <si>
    <t>848062013</t>
  </si>
  <si>
    <t xml:space="preserve">Poplatek za uložení nebezpečného odpadu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</si>
  <si>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18</t>
  </si>
  <si>
    <t>5913035230</t>
  </si>
  <si>
    <t>Demontáž celopryžové přejezdové konstrukce silně zatížené v koleji část vnější a vnitřní včetně závěrných zídek</t>
  </si>
  <si>
    <t>-1090112172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</si>
  <si>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</si>
  <si>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19</t>
  </si>
  <si>
    <t>9909000100</t>
  </si>
  <si>
    <t>Poplatek za uložení suti nebo hmot na oficiální skládku</t>
  </si>
  <si>
    <t>-418392468</t>
  </si>
  <si>
    <t xml:space="preserve"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</si>
  <si>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20</t>
  </si>
  <si>
    <t>5913040230</t>
  </si>
  <si>
    <t>Montáž celopryžové přejezdové konstrukce silně zatížené v koleji část vnější a vnitřní včetně závěrných zídek</t>
  </si>
  <si>
    <t>569781073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</si>
  <si>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</si>
  <si>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5913250020</t>
  </si>
  <si>
    <t>Zřízení konstrukce vozovky asfaltobetonové dle vzorového listu Ž těžké - podkladní, ložní a obrusná vrstva tloušťky do 25 cm</t>
  </si>
  <si>
    <t>-1480613983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</si>
  <si>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</si>
  <si>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22</t>
  </si>
  <si>
    <t>M</t>
  </si>
  <si>
    <t>5955101000</t>
  </si>
  <si>
    <t>Kamenivo drcené štěrk frakce 31,5/63 třídy BI</t>
  </si>
  <si>
    <t>-1671969682</t>
  </si>
  <si>
    <t>23</t>
  </si>
  <si>
    <t>5955101005</t>
  </si>
  <si>
    <t>Kamenivo drcené štěrk frakce 31,5/63 třídy min. BII</t>
  </si>
  <si>
    <t>537068270</t>
  </si>
  <si>
    <t>24</t>
  </si>
  <si>
    <t>5955101020</t>
  </si>
  <si>
    <t>Kamenivo drcené štěrkodrť frakce 0/32</t>
  </si>
  <si>
    <t>320730152</t>
  </si>
  <si>
    <t>25</t>
  </si>
  <si>
    <t>5963146020</t>
  </si>
  <si>
    <t>Asfaltový beton ACP 16S 50/70 středněznný-podkladní vrstva</t>
  </si>
  <si>
    <t>756913432</t>
  </si>
  <si>
    <t>26</t>
  </si>
  <si>
    <t>5963146010</t>
  </si>
  <si>
    <t>Asfaltový beton ACL 16S 50/70 hrubozrnný-ložní vrstva</t>
  </si>
  <si>
    <t>-668375879</t>
  </si>
  <si>
    <t>27</t>
  </si>
  <si>
    <t>5963146005</t>
  </si>
  <si>
    <t>Asfaltový beton ACO 8 50/70 jemnozrnný-obrusná vrstva</t>
  </si>
  <si>
    <t>1713493437</t>
  </si>
  <si>
    <t>28</t>
  </si>
  <si>
    <t>5963155005</t>
  </si>
  <si>
    <t>Asfaltová páska těsnící</t>
  </si>
  <si>
    <t>-249813203</t>
  </si>
  <si>
    <t>29</t>
  </si>
  <si>
    <t>5963101105</t>
  </si>
  <si>
    <t>Přejezd celopryžový Strail závěrná zídka tvaru T délky 1200 mm</t>
  </si>
  <si>
    <t>-1487151712</t>
  </si>
  <si>
    <t>30</t>
  </si>
  <si>
    <t>5964161010</t>
  </si>
  <si>
    <t>Beton lehce zhutnitelný C 20/25;X0 F5 2 285 2 765</t>
  </si>
  <si>
    <t>1759202222</t>
  </si>
  <si>
    <t>A.2 - Přeprava (Sborník Správy železnic 2023)</t>
  </si>
  <si>
    <t>9902100200</t>
  </si>
  <si>
    <t>Doprava obousměrná mechanizací o nosnosti přes 3,5 t sypanin (kameniva, písku, suti, dlažebních kostek, atd.) do 20 km</t>
  </si>
  <si>
    <t>-893356273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</si>
  <si>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</si>
  <si>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</si>
  <si>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9902100400</t>
  </si>
  <si>
    <t>Doprava obousměrná mechanizací o nosnosti přes 3,5 t sypanin (kameniva, písku, suti, dlažebních kostek, atd.) do 40 km</t>
  </si>
  <si>
    <t>-1205445607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</si>
  <si>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</si>
  <si>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9903200200</t>
  </si>
  <si>
    <t>Přeprava mechanizace na místo prováděných prací o hmotnosti přes 12 t do 200 km</t>
  </si>
  <si>
    <t>1410351577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</si>
  <si>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</si>
  <si>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A.3 - Práce SSZT a SEE (Sborník Správy železnic 2023)</t>
  </si>
  <si>
    <t>7592007050</t>
  </si>
  <si>
    <t>Demontáž počítacího bodu (senzoru) RSR 180</t>
  </si>
  <si>
    <t>1597442164</t>
  </si>
  <si>
    <t>7592005050</t>
  </si>
  <si>
    <t>Montáž počítacího bodu (senzoru) RSR 180</t>
  </si>
  <si>
    <t>-1670708627</t>
  </si>
  <si>
    <t>Montáž počítacího bodu (senzoru) RSR 180 - uložení a připevnění na určené místo, seřízení polohy, přezkoušení</t>
  </si>
  <si>
    <t>7497371630</t>
  </si>
  <si>
    <t>Demontáže zařízení trakčního vedení svodu propojení nebo ukolejnění na elektrizovaných tratích nebo v kolejových obvodech</t>
  </si>
  <si>
    <t>-1327707564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</si>
  <si>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</si>
  <si>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</si>
  <si>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</si>
  <si>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1437307634</t>
  </si>
  <si>
    <t>A.4 - VON (Sborník Správy železnic 2023)</t>
  </si>
  <si>
    <t>022111001</t>
  </si>
  <si>
    <t>Geodetické práce Kontrola PPK při směrové a výškové úpravě koleje zaměřením APK trať jednokolejná</t>
  </si>
  <si>
    <t>-233485860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</si>
  <si>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</si>
  <si>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022111011</t>
  </si>
  <si>
    <t>Geodetické práce Kontrola PPK při směrové a výškové úpravě koleje zaměřením APK trať dvoukolejná</t>
  </si>
  <si>
    <t>259870438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</si>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</sst>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31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28</v>
      </c>
      <c r="AL14" s="16"/>
      <c r="AM14" s="16"/>
      <c r="AN14" s="28" t="s">
        <v>31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34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39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40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41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42</v>
      </c>
      <c r="E29" s="41"/>
      <c r="F29" s="26" t="s">
        <v>43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44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45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46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47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53</v>
      </c>
      <c r="AI60" s="36"/>
      <c r="AJ60" s="36"/>
      <c r="AK60" s="36"/>
      <c r="AL60" s="36"/>
      <c r="AM60" s="58" t="s">
        <v>54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56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53</v>
      </c>
      <c r="AI75" s="36"/>
      <c r="AJ75" s="36"/>
      <c r="AK75" s="36"/>
      <c r="AL75" s="36"/>
      <c r="AM75" s="58" t="s">
        <v>54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01/2023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geometrických parametrů koleje 2023 u ST Karlovy Vary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obvod ST Karlovy Vary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17. 1. 2023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železnic,s.o. - OŘ UNL - ST Karlovy Vary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32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30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35</v>
      </c>
      <c r="AJ90" s="34"/>
      <c r="AK90" s="34"/>
      <c r="AL90" s="34"/>
      <c r="AM90" s="74" t="str">
        <f>IF(E20="","",E20)</f>
        <v>Ing. Ondřej Šmejkal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38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ROUND(SUM(AG95:AG98),2)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ROUND(SUM(AS95:AS98),2)</f>
        <v>0</v>
      </c>
      <c r="AT94" s="108">
        <f>ROUND(SUM(AV94:AW94),2)</f>
        <v>0</v>
      </c>
      <c r="AU94" s="109">
        <f>ROUND(SUM(AU95:AU98),5)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ROUND(SUM(AZ95:AZ98),2)</f>
        <v>0</v>
      </c>
      <c r="BA94" s="108">
        <f>ROUND(SUM(BA95:BA98),2)</f>
        <v>0</v>
      </c>
      <c r="BB94" s="108">
        <f>ROUND(SUM(BB95:BB98),2)</f>
        <v>0</v>
      </c>
      <c r="BC94" s="108">
        <f>ROUND(SUM(BC95:BC98),2)</f>
        <v>0</v>
      </c>
      <c r="BD94" s="110">
        <f>ROUND(SUM(BD95:BD98),2)</f>
        <v>0</v>
      </c>
      <c r="BE94" s="6"/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7" customFormat="1" ht="24.7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'A.1 - Oprava GPK (Sborník...'!J30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ROUND(SUM(AV95:AW95),2)</f>
        <v>0</v>
      </c>
      <c r="AU95" s="123">
        <f>'A.1 - Oprava GPK (Sborník...'!P116</f>
        <v>0</v>
      </c>
      <c r="AV95" s="122">
        <f>'A.1 - Oprava GPK (Sborník...'!J33</f>
        <v>0</v>
      </c>
      <c r="AW95" s="122">
        <f>'A.1 - Oprava GPK (Sborník...'!J34</f>
        <v>0</v>
      </c>
      <c r="AX95" s="122">
        <f>'A.1 - Oprava GPK (Sborník...'!J35</f>
        <v>0</v>
      </c>
      <c r="AY95" s="122">
        <f>'A.1 - Oprava GPK (Sborník...'!J36</f>
        <v>0</v>
      </c>
      <c r="AZ95" s="122">
        <f>'A.1 - Oprava GPK (Sborník...'!F33</f>
        <v>0</v>
      </c>
      <c r="BA95" s="122">
        <f>'A.1 - Oprava GPK (Sborník...'!F34</f>
        <v>0</v>
      </c>
      <c r="BB95" s="122">
        <f>'A.1 - Oprava GPK (Sborník...'!F35</f>
        <v>0</v>
      </c>
      <c r="BC95" s="122">
        <f>'A.1 - Oprava GPK (Sborník...'!F36</f>
        <v>0</v>
      </c>
      <c r="BD95" s="124">
        <f>'A.1 - Oprava GPK (Sborník...'!F37</f>
        <v>0</v>
      </c>
      <c r="BE95" s="7"/>
      <c r="BT95" s="125" t="s">
        <v>86</v>
      </c>
      <c r="BV95" s="125" t="s">
        <v>80</v>
      </c>
      <c r="BW95" s="125" t="s">
        <v>87</v>
      </c>
      <c r="BX95" s="125" t="s">
        <v>5</v>
      </c>
      <c r="CL95" s="125" t="s">
        <v>1</v>
      </c>
      <c r="CM95" s="125" t="s">
        <v>88</v>
      </c>
    </row>
    <row r="96" s="7" customFormat="1" ht="16.5" customHeight="1">
      <c r="A96" s="113" t="s">
        <v>82</v>
      </c>
      <c r="B96" s="114"/>
      <c r="C96" s="115"/>
      <c r="D96" s="116" t="s">
        <v>89</v>
      </c>
      <c r="E96" s="116"/>
      <c r="F96" s="116"/>
      <c r="G96" s="116"/>
      <c r="H96" s="116"/>
      <c r="I96" s="117"/>
      <c r="J96" s="116" t="s">
        <v>90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'A.2 - Přeprava (Sborník S...'!J30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85</v>
      </c>
      <c r="AR96" s="120"/>
      <c r="AS96" s="121">
        <v>0</v>
      </c>
      <c r="AT96" s="122">
        <f>ROUND(SUM(AV96:AW96),2)</f>
        <v>0</v>
      </c>
      <c r="AU96" s="123">
        <f>'A.2 - Přeprava (Sborník S...'!P116</f>
        <v>0</v>
      </c>
      <c r="AV96" s="122">
        <f>'A.2 - Přeprava (Sborník S...'!J33</f>
        <v>0</v>
      </c>
      <c r="AW96" s="122">
        <f>'A.2 - Přeprava (Sborník S...'!J34</f>
        <v>0</v>
      </c>
      <c r="AX96" s="122">
        <f>'A.2 - Přeprava (Sborník S...'!J35</f>
        <v>0</v>
      </c>
      <c r="AY96" s="122">
        <f>'A.2 - Přeprava (Sborník S...'!J36</f>
        <v>0</v>
      </c>
      <c r="AZ96" s="122">
        <f>'A.2 - Přeprava (Sborník S...'!F33</f>
        <v>0</v>
      </c>
      <c r="BA96" s="122">
        <f>'A.2 - Přeprava (Sborník S...'!F34</f>
        <v>0</v>
      </c>
      <c r="BB96" s="122">
        <f>'A.2 - Přeprava (Sborník S...'!F35</f>
        <v>0</v>
      </c>
      <c r="BC96" s="122">
        <f>'A.2 - Přeprava (Sborník S...'!F36</f>
        <v>0</v>
      </c>
      <c r="BD96" s="124">
        <f>'A.2 - Přeprava (Sborník S...'!F37</f>
        <v>0</v>
      </c>
      <c r="BE96" s="7"/>
      <c r="BT96" s="125" t="s">
        <v>86</v>
      </c>
      <c r="BV96" s="125" t="s">
        <v>80</v>
      </c>
      <c r="BW96" s="125" t="s">
        <v>91</v>
      </c>
      <c r="BX96" s="125" t="s">
        <v>5</v>
      </c>
      <c r="CL96" s="125" t="s">
        <v>1</v>
      </c>
      <c r="CM96" s="125" t="s">
        <v>88</v>
      </c>
    </row>
    <row r="97" s="7" customFormat="1" ht="24.75" customHeight="1">
      <c r="A97" s="113" t="s">
        <v>82</v>
      </c>
      <c r="B97" s="114"/>
      <c r="C97" s="115"/>
      <c r="D97" s="116" t="s">
        <v>92</v>
      </c>
      <c r="E97" s="116"/>
      <c r="F97" s="116"/>
      <c r="G97" s="116"/>
      <c r="H97" s="116"/>
      <c r="I97" s="117"/>
      <c r="J97" s="116" t="s">
        <v>93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'A.3 - Práce SSZT a SEE (S...'!J30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85</v>
      </c>
      <c r="AR97" s="120"/>
      <c r="AS97" s="121">
        <v>0</v>
      </c>
      <c r="AT97" s="122">
        <f>ROUND(SUM(AV97:AW97),2)</f>
        <v>0</v>
      </c>
      <c r="AU97" s="123">
        <f>'A.3 - Práce SSZT a SEE (S...'!P116</f>
        <v>0</v>
      </c>
      <c r="AV97" s="122">
        <f>'A.3 - Práce SSZT a SEE (S...'!J33</f>
        <v>0</v>
      </c>
      <c r="AW97" s="122">
        <f>'A.3 - Práce SSZT a SEE (S...'!J34</f>
        <v>0</v>
      </c>
      <c r="AX97" s="122">
        <f>'A.3 - Práce SSZT a SEE (S...'!J35</f>
        <v>0</v>
      </c>
      <c r="AY97" s="122">
        <f>'A.3 - Práce SSZT a SEE (S...'!J36</f>
        <v>0</v>
      </c>
      <c r="AZ97" s="122">
        <f>'A.3 - Práce SSZT a SEE (S...'!F33</f>
        <v>0</v>
      </c>
      <c r="BA97" s="122">
        <f>'A.3 - Práce SSZT a SEE (S...'!F34</f>
        <v>0</v>
      </c>
      <c r="BB97" s="122">
        <f>'A.3 - Práce SSZT a SEE (S...'!F35</f>
        <v>0</v>
      </c>
      <c r="BC97" s="122">
        <f>'A.3 - Práce SSZT a SEE (S...'!F36</f>
        <v>0</v>
      </c>
      <c r="BD97" s="124">
        <f>'A.3 - Práce SSZT a SEE (S...'!F37</f>
        <v>0</v>
      </c>
      <c r="BE97" s="7"/>
      <c r="BT97" s="125" t="s">
        <v>86</v>
      </c>
      <c r="BV97" s="125" t="s">
        <v>80</v>
      </c>
      <c r="BW97" s="125" t="s">
        <v>94</v>
      </c>
      <c r="BX97" s="125" t="s">
        <v>5</v>
      </c>
      <c r="CL97" s="125" t="s">
        <v>1</v>
      </c>
      <c r="CM97" s="125" t="s">
        <v>88</v>
      </c>
    </row>
    <row r="98" s="7" customFormat="1" ht="16.5" customHeight="1">
      <c r="A98" s="113" t="s">
        <v>82</v>
      </c>
      <c r="B98" s="114"/>
      <c r="C98" s="115"/>
      <c r="D98" s="116" t="s">
        <v>95</v>
      </c>
      <c r="E98" s="116"/>
      <c r="F98" s="116"/>
      <c r="G98" s="116"/>
      <c r="H98" s="116"/>
      <c r="I98" s="117"/>
      <c r="J98" s="116" t="s">
        <v>96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'A.4 - VON (Sborník Správy...'!J30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85</v>
      </c>
      <c r="AR98" s="120"/>
      <c r="AS98" s="126">
        <v>0</v>
      </c>
      <c r="AT98" s="127">
        <f>ROUND(SUM(AV98:AW98),2)</f>
        <v>0</v>
      </c>
      <c r="AU98" s="128">
        <f>'A.4 - VON (Sborník Správy...'!P116</f>
        <v>0</v>
      </c>
      <c r="AV98" s="127">
        <f>'A.4 - VON (Sborník Správy...'!J33</f>
        <v>0</v>
      </c>
      <c r="AW98" s="127">
        <f>'A.4 - VON (Sborník Správy...'!J34</f>
        <v>0</v>
      </c>
      <c r="AX98" s="127">
        <f>'A.4 - VON (Sborník Správy...'!J35</f>
        <v>0</v>
      </c>
      <c r="AY98" s="127">
        <f>'A.4 - VON (Sborník Správy...'!J36</f>
        <v>0</v>
      </c>
      <c r="AZ98" s="127">
        <f>'A.4 - VON (Sborník Správy...'!F33</f>
        <v>0</v>
      </c>
      <c r="BA98" s="127">
        <f>'A.4 - VON (Sborník Správy...'!F34</f>
        <v>0</v>
      </c>
      <c r="BB98" s="127">
        <f>'A.4 - VON (Sborník Správy...'!F35</f>
        <v>0</v>
      </c>
      <c r="BC98" s="127">
        <f>'A.4 - VON (Sborník Správy...'!F36</f>
        <v>0</v>
      </c>
      <c r="BD98" s="129">
        <f>'A.4 - VON (Sborník Správy...'!F37</f>
        <v>0</v>
      </c>
      <c r="BE98" s="7"/>
      <c r="BT98" s="125" t="s">
        <v>86</v>
      </c>
      <c r="BV98" s="125" t="s">
        <v>80</v>
      </c>
      <c r="BW98" s="125" t="s">
        <v>97</v>
      </c>
      <c r="BX98" s="125" t="s">
        <v>5</v>
      </c>
      <c r="CL98" s="125" t="s">
        <v>1</v>
      </c>
      <c r="CM98" s="125" t="s">
        <v>88</v>
      </c>
    </row>
    <row r="99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8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8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sheet="1" formatColumns="0" formatRows="0" objects="1" scenarios="1" spinCount="100000" saltValue="CubPuJ4j8w3JFibAroBxBYBt6oAZGcKgoo8Qgmj0WUBDX83LbjqjwLVF+8w//OuhA3R7XWwjNZgHdvnnzp4LkA==" hashValue="g0THVnlqfKkRWMDhfPGC4TsKRxh+zOhDGPk2JXPmJvAq5MxYJQ3+qhTyuOeyOSRDpt3ZI+t9SYDiyUz9BjNbE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.1 - Oprava GPK (Sborník...'!C2" display="/"/>
    <hyperlink ref="A96" location="'A.2 - Přeprava (Sborník S...'!C2" display="/"/>
    <hyperlink ref="A97" location="'A.3 - Práce SSZT a SEE (S...'!C2" display="/"/>
    <hyperlink ref="A98" location="'A.4 - VON (Sborník Sprá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87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2023 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100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17. 1. 2023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ROUND((SUM(BE116:BE184)),  2)</f>
        <v>0</v>
      </c>
      <c r="G33" s="32"/>
      <c r="H33" s="32"/>
      <c r="I33" s="149">
        <v>0.20999999999999999</v>
      </c>
      <c r="J33" s="148">
        <f>ROUND(((SUM(BE116:BE184))*I33),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ROUND((SUM(BF116:BF184)),  2)</f>
        <v>0</v>
      </c>
      <c r="G34" s="32"/>
      <c r="H34" s="32"/>
      <c r="I34" s="149">
        <v>0.14999999999999999</v>
      </c>
      <c r="J34" s="148">
        <f>ROUND(((SUM(BF116:BF184))*I34),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ROUND((SUM(BG116:BG184)),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ROUND((SUM(BH116:BH184)),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ROUND((SUM(BI116:BI184)),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2023 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A.1 - Oprava GPK (Sborník Správy železnic 2023)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Karlovy Vary</v>
      </c>
      <c r="G89" s="34"/>
      <c r="H89" s="34"/>
      <c r="I89" s="26" t="s">
        <v>22</v>
      </c>
      <c r="J89" s="73" t="str">
        <f>IF(J12="","",J12)</f>
        <v>17. 1. 2023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Karlovy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2023 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A.1 - Oprava GPK (Sborník Správy železnic 2023)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Karlovy Vary</v>
      </c>
      <c r="G110" s="34"/>
      <c r="H110" s="34"/>
      <c r="I110" s="26" t="s">
        <v>22</v>
      </c>
      <c r="J110" s="73" t="str">
        <f>IF(J12="","",J12)</f>
        <v>17. 1. 2023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Karlovy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SUM(P117:P184)</f>
        <v>0</v>
      </c>
      <c r="Q116" s="98"/>
      <c r="R116" s="181">
        <f>SUM(R117:R184)</f>
        <v>8520.1995099999986</v>
      </c>
      <c r="S116" s="98"/>
      <c r="T116" s="182">
        <f>SUM(T117:T184)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SUM(BK117:BK184)</f>
        <v>0</v>
      </c>
    </row>
    <row r="117" s="2" customFormat="1" ht="24.15" customHeight="1">
      <c r="A117" s="32"/>
      <c r="B117" s="33"/>
      <c r="C117" s="184" t="s">
        <v>86</v>
      </c>
      <c r="D117" s="184" t="s">
        <v>119</v>
      </c>
      <c r="E117" s="185" t="s">
        <v>120</v>
      </c>
      <c r="F117" s="186" t="s">
        <v>121</v>
      </c>
      <c r="G117" s="187" t="s">
        <v>122</v>
      </c>
      <c r="H117" s="188">
        <v>27.783000000000001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124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124</v>
      </c>
      <c r="BM117" s="195" t="s">
        <v>126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128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>
      <c r="A119" s="32"/>
      <c r="B119" s="33"/>
      <c r="C119" s="34"/>
      <c r="D119" s="197" t="s">
        <v>129</v>
      </c>
      <c r="E119" s="34"/>
      <c r="F119" s="202" t="s">
        <v>130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129</v>
      </c>
      <c r="AU119" s="11" t="s">
        <v>78</v>
      </c>
    </row>
    <row r="120" s="2" customFormat="1" ht="24.15" customHeight="1">
      <c r="A120" s="32"/>
      <c r="B120" s="33"/>
      <c r="C120" s="184" t="s">
        <v>88</v>
      </c>
      <c r="D120" s="184" t="s">
        <v>119</v>
      </c>
      <c r="E120" s="185" t="s">
        <v>131</v>
      </c>
      <c r="F120" s="186" t="s">
        <v>132</v>
      </c>
      <c r="G120" s="187" t="s">
        <v>122</v>
      </c>
      <c r="H120" s="188">
        <v>2.0390000000000001</v>
      </c>
      <c r="I120" s="189"/>
      <c r="J120" s="190">
        <f>ROUND(I120*H120,2)</f>
        <v>0</v>
      </c>
      <c r="K120" s="186" t="s">
        <v>123</v>
      </c>
      <c r="L120" s="38"/>
      <c r="M120" s="191" t="s">
        <v>1</v>
      </c>
      <c r="N120" s="192" t="s">
        <v>43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124</v>
      </c>
      <c r="AT120" s="195" t="s">
        <v>119</v>
      </c>
      <c r="AU120" s="195" t="s">
        <v>78</v>
      </c>
      <c r="AY120" s="11" t="s">
        <v>125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86</v>
      </c>
      <c r="BK120" s="196">
        <f>ROUND(I120*H120,2)</f>
        <v>0</v>
      </c>
      <c r="BL120" s="11" t="s">
        <v>124</v>
      </c>
      <c r="BM120" s="195" t="s">
        <v>133</v>
      </c>
    </row>
    <row r="121" s="2" customFormat="1">
      <c r="A121" s="32"/>
      <c r="B121" s="33"/>
      <c r="C121" s="34"/>
      <c r="D121" s="197" t="s">
        <v>127</v>
      </c>
      <c r="E121" s="34"/>
      <c r="F121" s="198" t="s">
        <v>134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127</v>
      </c>
      <c r="AU121" s="11" t="s">
        <v>78</v>
      </c>
    </row>
    <row r="122" s="2" customFormat="1">
      <c r="A122" s="32"/>
      <c r="B122" s="33"/>
      <c r="C122" s="34"/>
      <c r="D122" s="197" t="s">
        <v>129</v>
      </c>
      <c r="E122" s="34"/>
      <c r="F122" s="202" t="s">
        <v>130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129</v>
      </c>
      <c r="AU122" s="11" t="s">
        <v>78</v>
      </c>
    </row>
    <row r="123" s="2" customFormat="1" ht="24.15" customHeight="1">
      <c r="A123" s="32"/>
      <c r="B123" s="33"/>
      <c r="C123" s="184" t="s">
        <v>135</v>
      </c>
      <c r="D123" s="184" t="s">
        <v>119</v>
      </c>
      <c r="E123" s="185" t="s">
        <v>136</v>
      </c>
      <c r="F123" s="186" t="s">
        <v>137</v>
      </c>
      <c r="G123" s="187" t="s">
        <v>122</v>
      </c>
      <c r="H123" s="188">
        <v>15.617000000000001</v>
      </c>
      <c r="I123" s="189"/>
      <c r="J123" s="190">
        <f>ROUND(I123*H123,2)</f>
        <v>0</v>
      </c>
      <c r="K123" s="186" t="s">
        <v>123</v>
      </c>
      <c r="L123" s="38"/>
      <c r="M123" s="191" t="s">
        <v>1</v>
      </c>
      <c r="N123" s="192" t="s">
        <v>43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124</v>
      </c>
      <c r="AT123" s="195" t="s">
        <v>119</v>
      </c>
      <c r="AU123" s="195" t="s">
        <v>78</v>
      </c>
      <c r="AY123" s="11" t="s">
        <v>125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86</v>
      </c>
      <c r="BK123" s="196">
        <f>ROUND(I123*H123,2)</f>
        <v>0</v>
      </c>
      <c r="BL123" s="11" t="s">
        <v>124</v>
      </c>
      <c r="BM123" s="195" t="s">
        <v>138</v>
      </c>
    </row>
    <row r="124" s="2" customFormat="1">
      <c r="A124" s="32"/>
      <c r="B124" s="33"/>
      <c r="C124" s="34"/>
      <c r="D124" s="197" t="s">
        <v>127</v>
      </c>
      <c r="E124" s="34"/>
      <c r="F124" s="198" t="s">
        <v>139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127</v>
      </c>
      <c r="AU124" s="11" t="s">
        <v>78</v>
      </c>
    </row>
    <row r="125" s="2" customFormat="1">
      <c r="A125" s="32"/>
      <c r="B125" s="33"/>
      <c r="C125" s="34"/>
      <c r="D125" s="197" t="s">
        <v>129</v>
      </c>
      <c r="E125" s="34"/>
      <c r="F125" s="202" t="s">
        <v>130</v>
      </c>
      <c r="G125" s="34"/>
      <c r="H125" s="34"/>
      <c r="I125" s="199"/>
      <c r="J125" s="34"/>
      <c r="K125" s="34"/>
      <c r="L125" s="38"/>
      <c r="M125" s="200"/>
      <c r="N125" s="201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129</v>
      </c>
      <c r="AU125" s="11" t="s">
        <v>78</v>
      </c>
    </row>
    <row r="126" s="2" customFormat="1" ht="24.15" customHeight="1">
      <c r="A126" s="32"/>
      <c r="B126" s="33"/>
      <c r="C126" s="184" t="s">
        <v>124</v>
      </c>
      <c r="D126" s="184" t="s">
        <v>119</v>
      </c>
      <c r="E126" s="185" t="s">
        <v>140</v>
      </c>
      <c r="F126" s="186" t="s">
        <v>141</v>
      </c>
      <c r="G126" s="187" t="s">
        <v>122</v>
      </c>
      <c r="H126" s="188">
        <v>6.343</v>
      </c>
      <c r="I126" s="189"/>
      <c r="J126" s="190">
        <f>ROUND(I126*H126,2)</f>
        <v>0</v>
      </c>
      <c r="K126" s="186" t="s">
        <v>123</v>
      </c>
      <c r="L126" s="38"/>
      <c r="M126" s="191" t="s">
        <v>1</v>
      </c>
      <c r="N126" s="192" t="s">
        <v>43</v>
      </c>
      <c r="O126" s="85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124</v>
      </c>
      <c r="AT126" s="195" t="s">
        <v>119</v>
      </c>
      <c r="AU126" s="195" t="s">
        <v>78</v>
      </c>
      <c r="AY126" s="11" t="s">
        <v>125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1" t="s">
        <v>86</v>
      </c>
      <c r="BK126" s="196">
        <f>ROUND(I126*H126,2)</f>
        <v>0</v>
      </c>
      <c r="BL126" s="11" t="s">
        <v>124</v>
      </c>
      <c r="BM126" s="195" t="s">
        <v>142</v>
      </c>
    </row>
    <row r="127" s="2" customFormat="1">
      <c r="A127" s="32"/>
      <c r="B127" s="33"/>
      <c r="C127" s="34"/>
      <c r="D127" s="197" t="s">
        <v>127</v>
      </c>
      <c r="E127" s="34"/>
      <c r="F127" s="198" t="s">
        <v>143</v>
      </c>
      <c r="G127" s="34"/>
      <c r="H127" s="34"/>
      <c r="I127" s="199"/>
      <c r="J127" s="34"/>
      <c r="K127" s="34"/>
      <c r="L127" s="38"/>
      <c r="M127" s="200"/>
      <c r="N127" s="201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127</v>
      </c>
      <c r="AU127" s="11" t="s">
        <v>78</v>
      </c>
    </row>
    <row r="128" s="2" customFormat="1">
      <c r="A128" s="32"/>
      <c r="B128" s="33"/>
      <c r="C128" s="34"/>
      <c r="D128" s="197" t="s">
        <v>129</v>
      </c>
      <c r="E128" s="34"/>
      <c r="F128" s="202" t="s">
        <v>130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129</v>
      </c>
      <c r="AU128" s="11" t="s">
        <v>78</v>
      </c>
    </row>
    <row r="129" s="2" customFormat="1" ht="24.15" customHeight="1">
      <c r="A129" s="32"/>
      <c r="B129" s="33"/>
      <c r="C129" s="184" t="s">
        <v>144</v>
      </c>
      <c r="D129" s="184" t="s">
        <v>119</v>
      </c>
      <c r="E129" s="185" t="s">
        <v>145</v>
      </c>
      <c r="F129" s="186" t="s">
        <v>146</v>
      </c>
      <c r="G129" s="187" t="s">
        <v>147</v>
      </c>
      <c r="H129" s="188">
        <v>848.87</v>
      </c>
      <c r="I129" s="189"/>
      <c r="J129" s="190">
        <f>ROUND(I129*H129,2)</f>
        <v>0</v>
      </c>
      <c r="K129" s="186" t="s">
        <v>123</v>
      </c>
      <c r="L129" s="38"/>
      <c r="M129" s="191" t="s">
        <v>1</v>
      </c>
      <c r="N129" s="192" t="s">
        <v>43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124</v>
      </c>
      <c r="AT129" s="195" t="s">
        <v>119</v>
      </c>
      <c r="AU129" s="195" t="s">
        <v>78</v>
      </c>
      <c r="AY129" s="11" t="s">
        <v>125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86</v>
      </c>
      <c r="BK129" s="196">
        <f>ROUND(I129*H129,2)</f>
        <v>0</v>
      </c>
      <c r="BL129" s="11" t="s">
        <v>124</v>
      </c>
      <c r="BM129" s="195" t="s">
        <v>148</v>
      </c>
    </row>
    <row r="130" s="2" customFormat="1">
      <c r="A130" s="32"/>
      <c r="B130" s="33"/>
      <c r="C130" s="34"/>
      <c r="D130" s="197" t="s">
        <v>127</v>
      </c>
      <c r="E130" s="34"/>
      <c r="F130" s="198" t="s">
        <v>149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127</v>
      </c>
      <c r="AU130" s="11" t="s">
        <v>78</v>
      </c>
    </row>
    <row r="131" s="2" customFormat="1">
      <c r="A131" s="32"/>
      <c r="B131" s="33"/>
      <c r="C131" s="34"/>
      <c r="D131" s="197" t="s">
        <v>129</v>
      </c>
      <c r="E131" s="34"/>
      <c r="F131" s="202" t="s">
        <v>150</v>
      </c>
      <c r="G131" s="34"/>
      <c r="H131" s="34"/>
      <c r="I131" s="199"/>
      <c r="J131" s="34"/>
      <c r="K131" s="34"/>
      <c r="L131" s="38"/>
      <c r="M131" s="200"/>
      <c r="N131" s="201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129</v>
      </c>
      <c r="AU131" s="11" t="s">
        <v>78</v>
      </c>
    </row>
    <row r="132" s="2" customFormat="1" ht="24.15" customHeight="1">
      <c r="A132" s="32"/>
      <c r="B132" s="33"/>
      <c r="C132" s="184" t="s">
        <v>151</v>
      </c>
      <c r="D132" s="184" t="s">
        <v>119</v>
      </c>
      <c r="E132" s="185" t="s">
        <v>152</v>
      </c>
      <c r="F132" s="186" t="s">
        <v>153</v>
      </c>
      <c r="G132" s="187" t="s">
        <v>147</v>
      </c>
      <c r="H132" s="188">
        <v>199.40000000000001</v>
      </c>
      <c r="I132" s="189"/>
      <c r="J132" s="190">
        <f>ROUND(I132*H132,2)</f>
        <v>0</v>
      </c>
      <c r="K132" s="186" t="s">
        <v>123</v>
      </c>
      <c r="L132" s="38"/>
      <c r="M132" s="191" t="s">
        <v>1</v>
      </c>
      <c r="N132" s="192" t="s">
        <v>43</v>
      </c>
      <c r="O132" s="85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124</v>
      </c>
      <c r="AT132" s="195" t="s">
        <v>119</v>
      </c>
      <c r="AU132" s="195" t="s">
        <v>78</v>
      </c>
      <c r="AY132" s="11" t="s">
        <v>125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1" t="s">
        <v>86</v>
      </c>
      <c r="BK132" s="196">
        <f>ROUND(I132*H132,2)</f>
        <v>0</v>
      </c>
      <c r="BL132" s="11" t="s">
        <v>124</v>
      </c>
      <c r="BM132" s="195" t="s">
        <v>154</v>
      </c>
    </row>
    <row r="133" s="2" customFormat="1">
      <c r="A133" s="32"/>
      <c r="B133" s="33"/>
      <c r="C133" s="34"/>
      <c r="D133" s="197" t="s">
        <v>127</v>
      </c>
      <c r="E133" s="34"/>
      <c r="F133" s="198" t="s">
        <v>155</v>
      </c>
      <c r="G133" s="34"/>
      <c r="H133" s="34"/>
      <c r="I133" s="199"/>
      <c r="J133" s="34"/>
      <c r="K133" s="34"/>
      <c r="L133" s="38"/>
      <c r="M133" s="200"/>
      <c r="N133" s="201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127</v>
      </c>
      <c r="AU133" s="11" t="s">
        <v>78</v>
      </c>
    </row>
    <row r="134" s="2" customFormat="1">
      <c r="A134" s="32"/>
      <c r="B134" s="33"/>
      <c r="C134" s="34"/>
      <c r="D134" s="197" t="s">
        <v>129</v>
      </c>
      <c r="E134" s="34"/>
      <c r="F134" s="202" t="s">
        <v>150</v>
      </c>
      <c r="G134" s="34"/>
      <c r="H134" s="34"/>
      <c r="I134" s="199"/>
      <c r="J134" s="34"/>
      <c r="K134" s="34"/>
      <c r="L134" s="38"/>
      <c r="M134" s="200"/>
      <c r="N134" s="201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129</v>
      </c>
      <c r="AU134" s="11" t="s">
        <v>78</v>
      </c>
    </row>
    <row r="135" s="2" customFormat="1" ht="24.15" customHeight="1">
      <c r="A135" s="32"/>
      <c r="B135" s="33"/>
      <c r="C135" s="184" t="s">
        <v>156</v>
      </c>
      <c r="D135" s="184" t="s">
        <v>119</v>
      </c>
      <c r="E135" s="185" t="s">
        <v>157</v>
      </c>
      <c r="F135" s="186" t="s">
        <v>158</v>
      </c>
      <c r="G135" s="187" t="s">
        <v>147</v>
      </c>
      <c r="H135" s="188">
        <v>194.37000000000001</v>
      </c>
      <c r="I135" s="189"/>
      <c r="J135" s="190">
        <f>ROUND(I135*H135,2)</f>
        <v>0</v>
      </c>
      <c r="K135" s="186" t="s">
        <v>123</v>
      </c>
      <c r="L135" s="38"/>
      <c r="M135" s="191" t="s">
        <v>1</v>
      </c>
      <c r="N135" s="192" t="s">
        <v>43</v>
      </c>
      <c r="O135" s="85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124</v>
      </c>
      <c r="AT135" s="195" t="s">
        <v>119</v>
      </c>
      <c r="AU135" s="195" t="s">
        <v>78</v>
      </c>
      <c r="AY135" s="11" t="s">
        <v>125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1" t="s">
        <v>86</v>
      </c>
      <c r="BK135" s="196">
        <f>ROUND(I135*H135,2)</f>
        <v>0</v>
      </c>
      <c r="BL135" s="11" t="s">
        <v>124</v>
      </c>
      <c r="BM135" s="195" t="s">
        <v>159</v>
      </c>
    </row>
    <row r="136" s="2" customFormat="1">
      <c r="A136" s="32"/>
      <c r="B136" s="33"/>
      <c r="C136" s="34"/>
      <c r="D136" s="197" t="s">
        <v>127</v>
      </c>
      <c r="E136" s="34"/>
      <c r="F136" s="198" t="s">
        <v>160</v>
      </c>
      <c r="G136" s="34"/>
      <c r="H136" s="34"/>
      <c r="I136" s="199"/>
      <c r="J136" s="34"/>
      <c r="K136" s="34"/>
      <c r="L136" s="38"/>
      <c r="M136" s="200"/>
      <c r="N136" s="201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127</v>
      </c>
      <c r="AU136" s="11" t="s">
        <v>78</v>
      </c>
    </row>
    <row r="137" s="2" customFormat="1">
      <c r="A137" s="32"/>
      <c r="B137" s="33"/>
      <c r="C137" s="34"/>
      <c r="D137" s="197" t="s">
        <v>129</v>
      </c>
      <c r="E137" s="34"/>
      <c r="F137" s="202" t="s">
        <v>161</v>
      </c>
      <c r="G137" s="34"/>
      <c r="H137" s="34"/>
      <c r="I137" s="199"/>
      <c r="J137" s="34"/>
      <c r="K137" s="34"/>
      <c r="L137" s="38"/>
      <c r="M137" s="200"/>
      <c r="N137" s="201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129</v>
      </c>
      <c r="AU137" s="11" t="s">
        <v>78</v>
      </c>
    </row>
    <row r="138" s="2" customFormat="1" ht="24.15" customHeight="1">
      <c r="A138" s="32"/>
      <c r="B138" s="33"/>
      <c r="C138" s="184" t="s">
        <v>162</v>
      </c>
      <c r="D138" s="184" t="s">
        <v>119</v>
      </c>
      <c r="E138" s="185" t="s">
        <v>163</v>
      </c>
      <c r="F138" s="186" t="s">
        <v>164</v>
      </c>
      <c r="G138" s="187" t="s">
        <v>165</v>
      </c>
      <c r="H138" s="188">
        <v>10</v>
      </c>
      <c r="I138" s="189"/>
      <c r="J138" s="190">
        <f>ROUND(I138*H138,2)</f>
        <v>0</v>
      </c>
      <c r="K138" s="186" t="s">
        <v>123</v>
      </c>
      <c r="L138" s="38"/>
      <c r="M138" s="191" t="s">
        <v>1</v>
      </c>
      <c r="N138" s="192" t="s">
        <v>43</v>
      </c>
      <c r="O138" s="85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5" t="s">
        <v>124</v>
      </c>
      <c r="AT138" s="195" t="s">
        <v>119</v>
      </c>
      <c r="AU138" s="195" t="s">
        <v>78</v>
      </c>
      <c r="AY138" s="11" t="s">
        <v>125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1" t="s">
        <v>86</v>
      </c>
      <c r="BK138" s="196">
        <f>ROUND(I138*H138,2)</f>
        <v>0</v>
      </c>
      <c r="BL138" s="11" t="s">
        <v>124</v>
      </c>
      <c r="BM138" s="195" t="s">
        <v>166</v>
      </c>
    </row>
    <row r="139" s="2" customFormat="1">
      <c r="A139" s="32"/>
      <c r="B139" s="33"/>
      <c r="C139" s="34"/>
      <c r="D139" s="197" t="s">
        <v>127</v>
      </c>
      <c r="E139" s="34"/>
      <c r="F139" s="198" t="s">
        <v>167</v>
      </c>
      <c r="G139" s="34"/>
      <c r="H139" s="34"/>
      <c r="I139" s="199"/>
      <c r="J139" s="34"/>
      <c r="K139" s="34"/>
      <c r="L139" s="38"/>
      <c r="M139" s="200"/>
      <c r="N139" s="201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127</v>
      </c>
      <c r="AU139" s="11" t="s">
        <v>78</v>
      </c>
    </row>
    <row r="140" s="2" customFormat="1">
      <c r="A140" s="32"/>
      <c r="B140" s="33"/>
      <c r="C140" s="34"/>
      <c r="D140" s="197" t="s">
        <v>129</v>
      </c>
      <c r="E140" s="34"/>
      <c r="F140" s="202" t="s">
        <v>168</v>
      </c>
      <c r="G140" s="34"/>
      <c r="H140" s="34"/>
      <c r="I140" s="199"/>
      <c r="J140" s="34"/>
      <c r="K140" s="34"/>
      <c r="L140" s="38"/>
      <c r="M140" s="200"/>
      <c r="N140" s="201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129</v>
      </c>
      <c r="AU140" s="11" t="s">
        <v>78</v>
      </c>
    </row>
    <row r="141" s="2" customFormat="1" ht="24.15" customHeight="1">
      <c r="A141" s="32"/>
      <c r="B141" s="33"/>
      <c r="C141" s="184" t="s">
        <v>169</v>
      </c>
      <c r="D141" s="184" t="s">
        <v>119</v>
      </c>
      <c r="E141" s="185" t="s">
        <v>170</v>
      </c>
      <c r="F141" s="186" t="s">
        <v>171</v>
      </c>
      <c r="G141" s="187" t="s">
        <v>165</v>
      </c>
      <c r="H141" s="188">
        <v>4</v>
      </c>
      <c r="I141" s="189"/>
      <c r="J141" s="190">
        <f>ROUND(I141*H141,2)</f>
        <v>0</v>
      </c>
      <c r="K141" s="186" t="s">
        <v>123</v>
      </c>
      <c r="L141" s="38"/>
      <c r="M141" s="191" t="s">
        <v>1</v>
      </c>
      <c r="N141" s="192" t="s">
        <v>43</v>
      </c>
      <c r="O141" s="85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124</v>
      </c>
      <c r="AT141" s="195" t="s">
        <v>119</v>
      </c>
      <c r="AU141" s="195" t="s">
        <v>78</v>
      </c>
      <c r="AY141" s="11" t="s">
        <v>125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1" t="s">
        <v>86</v>
      </c>
      <c r="BK141" s="196">
        <f>ROUND(I141*H141,2)</f>
        <v>0</v>
      </c>
      <c r="BL141" s="11" t="s">
        <v>124</v>
      </c>
      <c r="BM141" s="195" t="s">
        <v>172</v>
      </c>
    </row>
    <row r="142" s="2" customFormat="1">
      <c r="A142" s="32"/>
      <c r="B142" s="33"/>
      <c r="C142" s="34"/>
      <c r="D142" s="197" t="s">
        <v>127</v>
      </c>
      <c r="E142" s="34"/>
      <c r="F142" s="198" t="s">
        <v>173</v>
      </c>
      <c r="G142" s="34"/>
      <c r="H142" s="34"/>
      <c r="I142" s="199"/>
      <c r="J142" s="34"/>
      <c r="K142" s="34"/>
      <c r="L142" s="38"/>
      <c r="M142" s="200"/>
      <c r="N142" s="201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127</v>
      </c>
      <c r="AU142" s="11" t="s">
        <v>78</v>
      </c>
    </row>
    <row r="143" s="2" customFormat="1" ht="24.15" customHeight="1">
      <c r="A143" s="32"/>
      <c r="B143" s="33"/>
      <c r="C143" s="184" t="s">
        <v>174</v>
      </c>
      <c r="D143" s="184" t="s">
        <v>119</v>
      </c>
      <c r="E143" s="185" t="s">
        <v>175</v>
      </c>
      <c r="F143" s="186" t="s">
        <v>176</v>
      </c>
      <c r="G143" s="187" t="s">
        <v>165</v>
      </c>
      <c r="H143" s="188">
        <v>7</v>
      </c>
      <c r="I143" s="189"/>
      <c r="J143" s="190">
        <f>ROUND(I143*H143,2)</f>
        <v>0</v>
      </c>
      <c r="K143" s="186" t="s">
        <v>123</v>
      </c>
      <c r="L143" s="38"/>
      <c r="M143" s="191" t="s">
        <v>1</v>
      </c>
      <c r="N143" s="192" t="s">
        <v>43</v>
      </c>
      <c r="O143" s="85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5" t="s">
        <v>124</v>
      </c>
      <c r="AT143" s="195" t="s">
        <v>119</v>
      </c>
      <c r="AU143" s="195" t="s">
        <v>78</v>
      </c>
      <c r="AY143" s="11" t="s">
        <v>125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1" t="s">
        <v>86</v>
      </c>
      <c r="BK143" s="196">
        <f>ROUND(I143*H143,2)</f>
        <v>0</v>
      </c>
      <c r="BL143" s="11" t="s">
        <v>124</v>
      </c>
      <c r="BM143" s="195" t="s">
        <v>177</v>
      </c>
    </row>
    <row r="144" s="2" customFormat="1">
      <c r="A144" s="32"/>
      <c r="B144" s="33"/>
      <c r="C144" s="34"/>
      <c r="D144" s="197" t="s">
        <v>127</v>
      </c>
      <c r="E144" s="34"/>
      <c r="F144" s="198" t="s">
        <v>178</v>
      </c>
      <c r="G144" s="34"/>
      <c r="H144" s="34"/>
      <c r="I144" s="199"/>
      <c r="J144" s="34"/>
      <c r="K144" s="34"/>
      <c r="L144" s="38"/>
      <c r="M144" s="200"/>
      <c r="N144" s="201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127</v>
      </c>
      <c r="AU144" s="11" t="s">
        <v>78</v>
      </c>
    </row>
    <row r="145" s="2" customFormat="1" ht="16.5" customHeight="1">
      <c r="A145" s="32"/>
      <c r="B145" s="33"/>
      <c r="C145" s="184" t="s">
        <v>179</v>
      </c>
      <c r="D145" s="184" t="s">
        <v>119</v>
      </c>
      <c r="E145" s="185" t="s">
        <v>180</v>
      </c>
      <c r="F145" s="186" t="s">
        <v>181</v>
      </c>
      <c r="G145" s="187" t="s">
        <v>182</v>
      </c>
      <c r="H145" s="188">
        <v>4917</v>
      </c>
      <c r="I145" s="189"/>
      <c r="J145" s="190">
        <f>ROUND(I145*H145,2)</f>
        <v>0</v>
      </c>
      <c r="K145" s="186" t="s">
        <v>123</v>
      </c>
      <c r="L145" s="38"/>
      <c r="M145" s="191" t="s">
        <v>1</v>
      </c>
      <c r="N145" s="192" t="s">
        <v>43</v>
      </c>
      <c r="O145" s="85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124</v>
      </c>
      <c r="AT145" s="195" t="s">
        <v>119</v>
      </c>
      <c r="AU145" s="195" t="s">
        <v>78</v>
      </c>
      <c r="AY145" s="11" t="s">
        <v>125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1" t="s">
        <v>86</v>
      </c>
      <c r="BK145" s="196">
        <f>ROUND(I145*H145,2)</f>
        <v>0</v>
      </c>
      <c r="BL145" s="11" t="s">
        <v>124</v>
      </c>
      <c r="BM145" s="195" t="s">
        <v>183</v>
      </c>
    </row>
    <row r="146" s="2" customFormat="1">
      <c r="A146" s="32"/>
      <c r="B146" s="33"/>
      <c r="C146" s="34"/>
      <c r="D146" s="197" t="s">
        <v>127</v>
      </c>
      <c r="E146" s="34"/>
      <c r="F146" s="198" t="s">
        <v>184</v>
      </c>
      <c r="G146" s="34"/>
      <c r="H146" s="34"/>
      <c r="I146" s="199"/>
      <c r="J146" s="34"/>
      <c r="K146" s="34"/>
      <c r="L146" s="38"/>
      <c r="M146" s="200"/>
      <c r="N146" s="201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127</v>
      </c>
      <c r="AU146" s="11" t="s">
        <v>78</v>
      </c>
    </row>
    <row r="147" s="2" customFormat="1" ht="21.75" customHeight="1">
      <c r="A147" s="32"/>
      <c r="B147" s="33"/>
      <c r="C147" s="184" t="s">
        <v>185</v>
      </c>
      <c r="D147" s="184" t="s">
        <v>119</v>
      </c>
      <c r="E147" s="185" t="s">
        <v>186</v>
      </c>
      <c r="F147" s="186" t="s">
        <v>187</v>
      </c>
      <c r="G147" s="187" t="s">
        <v>182</v>
      </c>
      <c r="H147" s="188">
        <v>693</v>
      </c>
      <c r="I147" s="189"/>
      <c r="J147" s="190">
        <f>ROUND(I147*H147,2)</f>
        <v>0</v>
      </c>
      <c r="K147" s="186" t="s">
        <v>123</v>
      </c>
      <c r="L147" s="38"/>
      <c r="M147" s="191" t="s">
        <v>1</v>
      </c>
      <c r="N147" s="192" t="s">
        <v>43</v>
      </c>
      <c r="O147" s="85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5" t="s">
        <v>124</v>
      </c>
      <c r="AT147" s="195" t="s">
        <v>119</v>
      </c>
      <c r="AU147" s="195" t="s">
        <v>78</v>
      </c>
      <c r="AY147" s="11" t="s">
        <v>125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1" t="s">
        <v>86</v>
      </c>
      <c r="BK147" s="196">
        <f>ROUND(I147*H147,2)</f>
        <v>0</v>
      </c>
      <c r="BL147" s="11" t="s">
        <v>124</v>
      </c>
      <c r="BM147" s="195" t="s">
        <v>188</v>
      </c>
    </row>
    <row r="148" s="2" customFormat="1">
      <c r="A148" s="32"/>
      <c r="B148" s="33"/>
      <c r="C148" s="34"/>
      <c r="D148" s="197" t="s">
        <v>127</v>
      </c>
      <c r="E148" s="34"/>
      <c r="F148" s="198" t="s">
        <v>189</v>
      </c>
      <c r="G148" s="34"/>
      <c r="H148" s="34"/>
      <c r="I148" s="199"/>
      <c r="J148" s="34"/>
      <c r="K148" s="34"/>
      <c r="L148" s="38"/>
      <c r="M148" s="200"/>
      <c r="N148" s="201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127</v>
      </c>
      <c r="AU148" s="11" t="s">
        <v>78</v>
      </c>
    </row>
    <row r="149" s="2" customFormat="1" ht="24.15" customHeight="1">
      <c r="A149" s="32"/>
      <c r="B149" s="33"/>
      <c r="C149" s="184" t="s">
        <v>190</v>
      </c>
      <c r="D149" s="184" t="s">
        <v>119</v>
      </c>
      <c r="E149" s="185" t="s">
        <v>191</v>
      </c>
      <c r="F149" s="186" t="s">
        <v>192</v>
      </c>
      <c r="G149" s="187" t="s">
        <v>147</v>
      </c>
      <c r="H149" s="188">
        <v>6</v>
      </c>
      <c r="I149" s="189"/>
      <c r="J149" s="190">
        <f>ROUND(I149*H149,2)</f>
        <v>0</v>
      </c>
      <c r="K149" s="186" t="s">
        <v>123</v>
      </c>
      <c r="L149" s="38"/>
      <c r="M149" s="191" t="s">
        <v>1</v>
      </c>
      <c r="N149" s="192" t="s">
        <v>43</v>
      </c>
      <c r="O149" s="85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124</v>
      </c>
      <c r="AT149" s="195" t="s">
        <v>119</v>
      </c>
      <c r="AU149" s="195" t="s">
        <v>78</v>
      </c>
      <c r="AY149" s="11" t="s">
        <v>125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1" t="s">
        <v>86</v>
      </c>
      <c r="BK149" s="196">
        <f>ROUND(I149*H149,2)</f>
        <v>0</v>
      </c>
      <c r="BL149" s="11" t="s">
        <v>124</v>
      </c>
      <c r="BM149" s="195" t="s">
        <v>193</v>
      </c>
    </row>
    <row r="150" s="2" customFormat="1">
      <c r="A150" s="32"/>
      <c r="B150" s="33"/>
      <c r="C150" s="34"/>
      <c r="D150" s="197" t="s">
        <v>127</v>
      </c>
      <c r="E150" s="34"/>
      <c r="F150" s="198" t="s">
        <v>194</v>
      </c>
      <c r="G150" s="34"/>
      <c r="H150" s="34"/>
      <c r="I150" s="199"/>
      <c r="J150" s="34"/>
      <c r="K150" s="34"/>
      <c r="L150" s="38"/>
      <c r="M150" s="200"/>
      <c r="N150" s="201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127</v>
      </c>
      <c r="AU150" s="11" t="s">
        <v>78</v>
      </c>
    </row>
    <row r="151" s="2" customFormat="1" ht="24.15" customHeight="1">
      <c r="A151" s="32"/>
      <c r="B151" s="33"/>
      <c r="C151" s="184" t="s">
        <v>195</v>
      </c>
      <c r="D151" s="184" t="s">
        <v>119</v>
      </c>
      <c r="E151" s="185" t="s">
        <v>196</v>
      </c>
      <c r="F151" s="186" t="s">
        <v>197</v>
      </c>
      <c r="G151" s="187" t="s">
        <v>147</v>
      </c>
      <c r="H151" s="188">
        <v>6</v>
      </c>
      <c r="I151" s="189"/>
      <c r="J151" s="190">
        <f>ROUND(I151*H151,2)</f>
        <v>0</v>
      </c>
      <c r="K151" s="186" t="s">
        <v>123</v>
      </c>
      <c r="L151" s="38"/>
      <c r="M151" s="191" t="s">
        <v>1</v>
      </c>
      <c r="N151" s="192" t="s">
        <v>43</v>
      </c>
      <c r="O151" s="85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124</v>
      </c>
      <c r="AT151" s="195" t="s">
        <v>119</v>
      </c>
      <c r="AU151" s="195" t="s">
        <v>78</v>
      </c>
      <c r="AY151" s="11" t="s">
        <v>125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1" t="s">
        <v>86</v>
      </c>
      <c r="BK151" s="196">
        <f>ROUND(I151*H151,2)</f>
        <v>0</v>
      </c>
      <c r="BL151" s="11" t="s">
        <v>124</v>
      </c>
      <c r="BM151" s="195" t="s">
        <v>198</v>
      </c>
    </row>
    <row r="152" s="2" customFormat="1">
      <c r="A152" s="32"/>
      <c r="B152" s="33"/>
      <c r="C152" s="34"/>
      <c r="D152" s="197" t="s">
        <v>127</v>
      </c>
      <c r="E152" s="34"/>
      <c r="F152" s="198" t="s">
        <v>199</v>
      </c>
      <c r="G152" s="34"/>
      <c r="H152" s="34"/>
      <c r="I152" s="199"/>
      <c r="J152" s="34"/>
      <c r="K152" s="34"/>
      <c r="L152" s="38"/>
      <c r="M152" s="200"/>
      <c r="N152" s="201"/>
      <c r="O152" s="85"/>
      <c r="P152" s="85"/>
      <c r="Q152" s="85"/>
      <c r="R152" s="85"/>
      <c r="S152" s="85"/>
      <c r="T152" s="86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127</v>
      </c>
      <c r="AU152" s="11" t="s">
        <v>78</v>
      </c>
    </row>
    <row r="153" s="2" customFormat="1" ht="21.75" customHeight="1">
      <c r="A153" s="32"/>
      <c r="B153" s="33"/>
      <c r="C153" s="184" t="s">
        <v>8</v>
      </c>
      <c r="D153" s="184" t="s">
        <v>119</v>
      </c>
      <c r="E153" s="185" t="s">
        <v>200</v>
      </c>
      <c r="F153" s="186" t="s">
        <v>201</v>
      </c>
      <c r="G153" s="187" t="s">
        <v>147</v>
      </c>
      <c r="H153" s="188">
        <v>29.199999999999999</v>
      </c>
      <c r="I153" s="189"/>
      <c r="J153" s="190">
        <f>ROUND(I153*H153,2)</f>
        <v>0</v>
      </c>
      <c r="K153" s="186" t="s">
        <v>123</v>
      </c>
      <c r="L153" s="38"/>
      <c r="M153" s="191" t="s">
        <v>1</v>
      </c>
      <c r="N153" s="192" t="s">
        <v>43</v>
      </c>
      <c r="O153" s="85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5" t="s">
        <v>124</v>
      </c>
      <c r="AT153" s="195" t="s">
        <v>119</v>
      </c>
      <c r="AU153" s="195" t="s">
        <v>78</v>
      </c>
      <c r="AY153" s="11" t="s">
        <v>125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1" t="s">
        <v>86</v>
      </c>
      <c r="BK153" s="196">
        <f>ROUND(I153*H153,2)</f>
        <v>0</v>
      </c>
      <c r="BL153" s="11" t="s">
        <v>124</v>
      </c>
      <c r="BM153" s="195" t="s">
        <v>202</v>
      </c>
    </row>
    <row r="154" s="2" customFormat="1">
      <c r="A154" s="32"/>
      <c r="B154" s="33"/>
      <c r="C154" s="34"/>
      <c r="D154" s="197" t="s">
        <v>127</v>
      </c>
      <c r="E154" s="34"/>
      <c r="F154" s="198" t="s">
        <v>203</v>
      </c>
      <c r="G154" s="34"/>
      <c r="H154" s="34"/>
      <c r="I154" s="199"/>
      <c r="J154" s="34"/>
      <c r="K154" s="34"/>
      <c r="L154" s="38"/>
      <c r="M154" s="200"/>
      <c r="N154" s="201"/>
      <c r="O154" s="85"/>
      <c r="P154" s="85"/>
      <c r="Q154" s="85"/>
      <c r="R154" s="85"/>
      <c r="S154" s="85"/>
      <c r="T154" s="8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127</v>
      </c>
      <c r="AU154" s="11" t="s">
        <v>78</v>
      </c>
    </row>
    <row r="155" s="2" customFormat="1" ht="24.15" customHeight="1">
      <c r="A155" s="32"/>
      <c r="B155" s="33"/>
      <c r="C155" s="184" t="s">
        <v>204</v>
      </c>
      <c r="D155" s="184" t="s">
        <v>119</v>
      </c>
      <c r="E155" s="185" t="s">
        <v>205</v>
      </c>
      <c r="F155" s="186" t="s">
        <v>206</v>
      </c>
      <c r="G155" s="187" t="s">
        <v>207</v>
      </c>
      <c r="H155" s="188">
        <v>18.25</v>
      </c>
      <c r="I155" s="189"/>
      <c r="J155" s="190">
        <f>ROUND(I155*H155,2)</f>
        <v>0</v>
      </c>
      <c r="K155" s="186" t="s">
        <v>123</v>
      </c>
      <c r="L155" s="38"/>
      <c r="M155" s="191" t="s">
        <v>1</v>
      </c>
      <c r="N155" s="192" t="s">
        <v>43</v>
      </c>
      <c r="O155" s="85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124</v>
      </c>
      <c r="AT155" s="195" t="s">
        <v>119</v>
      </c>
      <c r="AU155" s="195" t="s">
        <v>78</v>
      </c>
      <c r="AY155" s="11" t="s">
        <v>125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1" t="s">
        <v>86</v>
      </c>
      <c r="BK155" s="196">
        <f>ROUND(I155*H155,2)</f>
        <v>0</v>
      </c>
      <c r="BL155" s="11" t="s">
        <v>124</v>
      </c>
      <c r="BM155" s="195" t="s">
        <v>208</v>
      </c>
    </row>
    <row r="156" s="2" customFormat="1">
      <c r="A156" s="32"/>
      <c r="B156" s="33"/>
      <c r="C156" s="34"/>
      <c r="D156" s="197" t="s">
        <v>127</v>
      </c>
      <c r="E156" s="34"/>
      <c r="F156" s="198" t="s">
        <v>209</v>
      </c>
      <c r="G156" s="34"/>
      <c r="H156" s="34"/>
      <c r="I156" s="199"/>
      <c r="J156" s="34"/>
      <c r="K156" s="34"/>
      <c r="L156" s="38"/>
      <c r="M156" s="200"/>
      <c r="N156" s="201"/>
      <c r="O156" s="85"/>
      <c r="P156" s="85"/>
      <c r="Q156" s="85"/>
      <c r="R156" s="85"/>
      <c r="S156" s="85"/>
      <c r="T156" s="86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127</v>
      </c>
      <c r="AU156" s="11" t="s">
        <v>78</v>
      </c>
    </row>
    <row r="157" s="2" customFormat="1" ht="24.15" customHeight="1">
      <c r="A157" s="32"/>
      <c r="B157" s="33"/>
      <c r="C157" s="184" t="s">
        <v>210</v>
      </c>
      <c r="D157" s="184" t="s">
        <v>119</v>
      </c>
      <c r="E157" s="185" t="s">
        <v>211</v>
      </c>
      <c r="F157" s="186" t="s">
        <v>212</v>
      </c>
      <c r="G157" s="187" t="s">
        <v>213</v>
      </c>
      <c r="H157" s="188">
        <v>8.7599999999999998</v>
      </c>
      <c r="I157" s="189"/>
      <c r="J157" s="190">
        <f>ROUND(I157*H157,2)</f>
        <v>0</v>
      </c>
      <c r="K157" s="186" t="s">
        <v>123</v>
      </c>
      <c r="L157" s="38"/>
      <c r="M157" s="191" t="s">
        <v>1</v>
      </c>
      <c r="N157" s="192" t="s">
        <v>43</v>
      </c>
      <c r="O157" s="85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5" t="s">
        <v>214</v>
      </c>
      <c r="AT157" s="195" t="s">
        <v>119</v>
      </c>
      <c r="AU157" s="195" t="s">
        <v>78</v>
      </c>
      <c r="AY157" s="11" t="s">
        <v>125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1" t="s">
        <v>86</v>
      </c>
      <c r="BK157" s="196">
        <f>ROUND(I157*H157,2)</f>
        <v>0</v>
      </c>
      <c r="BL157" s="11" t="s">
        <v>214</v>
      </c>
      <c r="BM157" s="195" t="s">
        <v>215</v>
      </c>
    </row>
    <row r="158" s="2" customFormat="1">
      <c r="A158" s="32"/>
      <c r="B158" s="33"/>
      <c r="C158" s="34"/>
      <c r="D158" s="197" t="s">
        <v>127</v>
      </c>
      <c r="E158" s="34"/>
      <c r="F158" s="198" t="s">
        <v>216</v>
      </c>
      <c r="G158" s="34"/>
      <c r="H158" s="34"/>
      <c r="I158" s="199"/>
      <c r="J158" s="34"/>
      <c r="K158" s="34"/>
      <c r="L158" s="38"/>
      <c r="M158" s="200"/>
      <c r="N158" s="201"/>
      <c r="O158" s="85"/>
      <c r="P158" s="85"/>
      <c r="Q158" s="85"/>
      <c r="R158" s="85"/>
      <c r="S158" s="85"/>
      <c r="T158" s="86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1" t="s">
        <v>127</v>
      </c>
      <c r="AU158" s="11" t="s">
        <v>78</v>
      </c>
    </row>
    <row r="159" s="2" customFormat="1" ht="37.8" customHeight="1">
      <c r="A159" s="32"/>
      <c r="B159" s="33"/>
      <c r="C159" s="184" t="s">
        <v>217</v>
      </c>
      <c r="D159" s="184" t="s">
        <v>119</v>
      </c>
      <c r="E159" s="185" t="s">
        <v>218</v>
      </c>
      <c r="F159" s="186" t="s">
        <v>219</v>
      </c>
      <c r="G159" s="187" t="s">
        <v>147</v>
      </c>
      <c r="H159" s="188">
        <v>24</v>
      </c>
      <c r="I159" s="189"/>
      <c r="J159" s="190">
        <f>ROUND(I159*H159,2)</f>
        <v>0</v>
      </c>
      <c r="K159" s="186" t="s">
        <v>123</v>
      </c>
      <c r="L159" s="38"/>
      <c r="M159" s="191" t="s">
        <v>1</v>
      </c>
      <c r="N159" s="192" t="s">
        <v>43</v>
      </c>
      <c r="O159" s="85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5" t="s">
        <v>124</v>
      </c>
      <c r="AT159" s="195" t="s">
        <v>119</v>
      </c>
      <c r="AU159" s="195" t="s">
        <v>78</v>
      </c>
      <c r="AY159" s="11" t="s">
        <v>125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1" t="s">
        <v>86</v>
      </c>
      <c r="BK159" s="196">
        <f>ROUND(I159*H159,2)</f>
        <v>0</v>
      </c>
      <c r="BL159" s="11" t="s">
        <v>124</v>
      </c>
      <c r="BM159" s="195" t="s">
        <v>220</v>
      </c>
    </row>
    <row r="160" s="2" customFormat="1">
      <c r="A160" s="32"/>
      <c r="B160" s="33"/>
      <c r="C160" s="34"/>
      <c r="D160" s="197" t="s">
        <v>127</v>
      </c>
      <c r="E160" s="34"/>
      <c r="F160" s="198" t="s">
        <v>221</v>
      </c>
      <c r="G160" s="34"/>
      <c r="H160" s="34"/>
      <c r="I160" s="199"/>
      <c r="J160" s="34"/>
      <c r="K160" s="34"/>
      <c r="L160" s="38"/>
      <c r="M160" s="200"/>
      <c r="N160" s="201"/>
      <c r="O160" s="85"/>
      <c r="P160" s="85"/>
      <c r="Q160" s="85"/>
      <c r="R160" s="85"/>
      <c r="S160" s="85"/>
      <c r="T160" s="86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1" t="s">
        <v>127</v>
      </c>
      <c r="AU160" s="11" t="s">
        <v>78</v>
      </c>
    </row>
    <row r="161" s="2" customFormat="1" ht="21.75" customHeight="1">
      <c r="A161" s="32"/>
      <c r="B161" s="33"/>
      <c r="C161" s="184" t="s">
        <v>222</v>
      </c>
      <c r="D161" s="184" t="s">
        <v>119</v>
      </c>
      <c r="E161" s="185" t="s">
        <v>223</v>
      </c>
      <c r="F161" s="186" t="s">
        <v>224</v>
      </c>
      <c r="G161" s="187" t="s">
        <v>213</v>
      </c>
      <c r="H161" s="188">
        <v>64.079999999999998</v>
      </c>
      <c r="I161" s="189"/>
      <c r="J161" s="190">
        <f>ROUND(I161*H161,2)</f>
        <v>0</v>
      </c>
      <c r="K161" s="186" t="s">
        <v>123</v>
      </c>
      <c r="L161" s="38"/>
      <c r="M161" s="191" t="s">
        <v>1</v>
      </c>
      <c r="N161" s="192" t="s">
        <v>43</v>
      </c>
      <c r="O161" s="85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214</v>
      </c>
      <c r="AT161" s="195" t="s">
        <v>119</v>
      </c>
      <c r="AU161" s="195" t="s">
        <v>78</v>
      </c>
      <c r="AY161" s="11" t="s">
        <v>125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1" t="s">
        <v>86</v>
      </c>
      <c r="BK161" s="196">
        <f>ROUND(I161*H161,2)</f>
        <v>0</v>
      </c>
      <c r="BL161" s="11" t="s">
        <v>214</v>
      </c>
      <c r="BM161" s="195" t="s">
        <v>225</v>
      </c>
    </row>
    <row r="162" s="2" customFormat="1">
      <c r="A162" s="32"/>
      <c r="B162" s="33"/>
      <c r="C162" s="34"/>
      <c r="D162" s="197" t="s">
        <v>127</v>
      </c>
      <c r="E162" s="34"/>
      <c r="F162" s="198" t="s">
        <v>226</v>
      </c>
      <c r="G162" s="34"/>
      <c r="H162" s="34"/>
      <c r="I162" s="199"/>
      <c r="J162" s="34"/>
      <c r="K162" s="34"/>
      <c r="L162" s="38"/>
      <c r="M162" s="200"/>
      <c r="N162" s="201"/>
      <c r="O162" s="85"/>
      <c r="P162" s="85"/>
      <c r="Q162" s="85"/>
      <c r="R162" s="85"/>
      <c r="S162" s="85"/>
      <c r="T162" s="86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1" t="s">
        <v>127</v>
      </c>
      <c r="AU162" s="11" t="s">
        <v>78</v>
      </c>
    </row>
    <row r="163" s="2" customFormat="1" ht="37.8" customHeight="1">
      <c r="A163" s="32"/>
      <c r="B163" s="33"/>
      <c r="C163" s="184" t="s">
        <v>227</v>
      </c>
      <c r="D163" s="184" t="s">
        <v>119</v>
      </c>
      <c r="E163" s="185" t="s">
        <v>228</v>
      </c>
      <c r="F163" s="186" t="s">
        <v>229</v>
      </c>
      <c r="G163" s="187" t="s">
        <v>147</v>
      </c>
      <c r="H163" s="188">
        <v>24</v>
      </c>
      <c r="I163" s="189"/>
      <c r="J163" s="190">
        <f>ROUND(I163*H163,2)</f>
        <v>0</v>
      </c>
      <c r="K163" s="186" t="s">
        <v>123</v>
      </c>
      <c r="L163" s="38"/>
      <c r="M163" s="191" t="s">
        <v>1</v>
      </c>
      <c r="N163" s="192" t="s">
        <v>43</v>
      </c>
      <c r="O163" s="85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5" t="s">
        <v>124</v>
      </c>
      <c r="AT163" s="195" t="s">
        <v>119</v>
      </c>
      <c r="AU163" s="195" t="s">
        <v>78</v>
      </c>
      <c r="AY163" s="11" t="s">
        <v>125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1" t="s">
        <v>86</v>
      </c>
      <c r="BK163" s="196">
        <f>ROUND(I163*H163,2)</f>
        <v>0</v>
      </c>
      <c r="BL163" s="11" t="s">
        <v>124</v>
      </c>
      <c r="BM163" s="195" t="s">
        <v>230</v>
      </c>
    </row>
    <row r="164" s="2" customFormat="1">
      <c r="A164" s="32"/>
      <c r="B164" s="33"/>
      <c r="C164" s="34"/>
      <c r="D164" s="197" t="s">
        <v>127</v>
      </c>
      <c r="E164" s="34"/>
      <c r="F164" s="198" t="s">
        <v>231</v>
      </c>
      <c r="G164" s="34"/>
      <c r="H164" s="34"/>
      <c r="I164" s="199"/>
      <c r="J164" s="34"/>
      <c r="K164" s="34"/>
      <c r="L164" s="38"/>
      <c r="M164" s="200"/>
      <c r="N164" s="201"/>
      <c r="O164" s="85"/>
      <c r="P164" s="85"/>
      <c r="Q164" s="85"/>
      <c r="R164" s="85"/>
      <c r="S164" s="85"/>
      <c r="T164" s="86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127</v>
      </c>
      <c r="AU164" s="11" t="s">
        <v>78</v>
      </c>
    </row>
    <row r="165" s="2" customFormat="1" ht="37.8" customHeight="1">
      <c r="A165" s="32"/>
      <c r="B165" s="33"/>
      <c r="C165" s="184" t="s">
        <v>7</v>
      </c>
      <c r="D165" s="184" t="s">
        <v>119</v>
      </c>
      <c r="E165" s="185" t="s">
        <v>232</v>
      </c>
      <c r="F165" s="186" t="s">
        <v>233</v>
      </c>
      <c r="G165" s="187" t="s">
        <v>207</v>
      </c>
      <c r="H165" s="188">
        <v>20.600000000000001</v>
      </c>
      <c r="I165" s="189"/>
      <c r="J165" s="190">
        <f>ROUND(I165*H165,2)</f>
        <v>0</v>
      </c>
      <c r="K165" s="186" t="s">
        <v>123</v>
      </c>
      <c r="L165" s="38"/>
      <c r="M165" s="191" t="s">
        <v>1</v>
      </c>
      <c r="N165" s="192" t="s">
        <v>43</v>
      </c>
      <c r="O165" s="85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5" t="s">
        <v>124</v>
      </c>
      <c r="AT165" s="195" t="s">
        <v>119</v>
      </c>
      <c r="AU165" s="195" t="s">
        <v>78</v>
      </c>
      <c r="AY165" s="11" t="s">
        <v>125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1" t="s">
        <v>86</v>
      </c>
      <c r="BK165" s="196">
        <f>ROUND(I165*H165,2)</f>
        <v>0</v>
      </c>
      <c r="BL165" s="11" t="s">
        <v>124</v>
      </c>
      <c r="BM165" s="195" t="s">
        <v>234</v>
      </c>
    </row>
    <row r="166" s="2" customFormat="1">
      <c r="A166" s="32"/>
      <c r="B166" s="33"/>
      <c r="C166" s="34"/>
      <c r="D166" s="197" t="s">
        <v>127</v>
      </c>
      <c r="E166" s="34"/>
      <c r="F166" s="198" t="s">
        <v>235</v>
      </c>
      <c r="G166" s="34"/>
      <c r="H166" s="34"/>
      <c r="I166" s="199"/>
      <c r="J166" s="34"/>
      <c r="K166" s="34"/>
      <c r="L166" s="38"/>
      <c r="M166" s="200"/>
      <c r="N166" s="201"/>
      <c r="O166" s="85"/>
      <c r="P166" s="85"/>
      <c r="Q166" s="85"/>
      <c r="R166" s="85"/>
      <c r="S166" s="85"/>
      <c r="T166" s="86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1" t="s">
        <v>127</v>
      </c>
      <c r="AU166" s="11" t="s">
        <v>78</v>
      </c>
    </row>
    <row r="167" s="2" customFormat="1" ht="16.5" customHeight="1">
      <c r="A167" s="32"/>
      <c r="B167" s="33"/>
      <c r="C167" s="203" t="s">
        <v>236</v>
      </c>
      <c r="D167" s="203" t="s">
        <v>237</v>
      </c>
      <c r="E167" s="204" t="s">
        <v>238</v>
      </c>
      <c r="F167" s="205" t="s">
        <v>239</v>
      </c>
      <c r="G167" s="206" t="s">
        <v>213</v>
      </c>
      <c r="H167" s="207">
        <v>6800</v>
      </c>
      <c r="I167" s="208"/>
      <c r="J167" s="209">
        <f>ROUND(I167*H167,2)</f>
        <v>0</v>
      </c>
      <c r="K167" s="205" t="s">
        <v>123</v>
      </c>
      <c r="L167" s="210"/>
      <c r="M167" s="211" t="s">
        <v>1</v>
      </c>
      <c r="N167" s="212" t="s">
        <v>43</v>
      </c>
      <c r="O167" s="85"/>
      <c r="P167" s="193">
        <f>O167*H167</f>
        <v>0</v>
      </c>
      <c r="Q167" s="193">
        <v>1</v>
      </c>
      <c r="R167" s="193">
        <f>Q167*H167</f>
        <v>6800</v>
      </c>
      <c r="S167" s="193">
        <v>0</v>
      </c>
      <c r="T167" s="19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5" t="s">
        <v>162</v>
      </c>
      <c r="AT167" s="195" t="s">
        <v>237</v>
      </c>
      <c r="AU167" s="195" t="s">
        <v>78</v>
      </c>
      <c r="AY167" s="11" t="s">
        <v>125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1" t="s">
        <v>86</v>
      </c>
      <c r="BK167" s="196">
        <f>ROUND(I167*H167,2)</f>
        <v>0</v>
      </c>
      <c r="BL167" s="11" t="s">
        <v>124</v>
      </c>
      <c r="BM167" s="195" t="s">
        <v>240</v>
      </c>
    </row>
    <row r="168" s="2" customFormat="1">
      <c r="A168" s="32"/>
      <c r="B168" s="33"/>
      <c r="C168" s="34"/>
      <c r="D168" s="197" t="s">
        <v>127</v>
      </c>
      <c r="E168" s="34"/>
      <c r="F168" s="198" t="s">
        <v>239</v>
      </c>
      <c r="G168" s="34"/>
      <c r="H168" s="34"/>
      <c r="I168" s="199"/>
      <c r="J168" s="34"/>
      <c r="K168" s="34"/>
      <c r="L168" s="38"/>
      <c r="M168" s="200"/>
      <c r="N168" s="201"/>
      <c r="O168" s="85"/>
      <c r="P168" s="85"/>
      <c r="Q168" s="85"/>
      <c r="R168" s="85"/>
      <c r="S168" s="85"/>
      <c r="T168" s="86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1" t="s">
        <v>127</v>
      </c>
      <c r="AU168" s="11" t="s">
        <v>78</v>
      </c>
    </row>
    <row r="169" s="2" customFormat="1" ht="21.75" customHeight="1">
      <c r="A169" s="32"/>
      <c r="B169" s="33"/>
      <c r="C169" s="203" t="s">
        <v>241</v>
      </c>
      <c r="D169" s="203" t="s">
        <v>237</v>
      </c>
      <c r="E169" s="204" t="s">
        <v>242</v>
      </c>
      <c r="F169" s="205" t="s">
        <v>243</v>
      </c>
      <c r="G169" s="206" t="s">
        <v>213</v>
      </c>
      <c r="H169" s="207">
        <v>1700</v>
      </c>
      <c r="I169" s="208"/>
      <c r="J169" s="209">
        <f>ROUND(I169*H169,2)</f>
        <v>0</v>
      </c>
      <c r="K169" s="205" t="s">
        <v>123</v>
      </c>
      <c r="L169" s="210"/>
      <c r="M169" s="211" t="s">
        <v>1</v>
      </c>
      <c r="N169" s="212" t="s">
        <v>43</v>
      </c>
      <c r="O169" s="85"/>
      <c r="P169" s="193">
        <f>O169*H169</f>
        <v>0</v>
      </c>
      <c r="Q169" s="193">
        <v>1</v>
      </c>
      <c r="R169" s="193">
        <f>Q169*H169</f>
        <v>1700</v>
      </c>
      <c r="S169" s="193">
        <v>0</v>
      </c>
      <c r="T169" s="19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5" t="s">
        <v>162</v>
      </c>
      <c r="AT169" s="195" t="s">
        <v>237</v>
      </c>
      <c r="AU169" s="195" t="s">
        <v>78</v>
      </c>
      <c r="AY169" s="11" t="s">
        <v>125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1" t="s">
        <v>86</v>
      </c>
      <c r="BK169" s="196">
        <f>ROUND(I169*H169,2)</f>
        <v>0</v>
      </c>
      <c r="BL169" s="11" t="s">
        <v>124</v>
      </c>
      <c r="BM169" s="195" t="s">
        <v>244</v>
      </c>
    </row>
    <row r="170" s="2" customFormat="1">
      <c r="A170" s="32"/>
      <c r="B170" s="33"/>
      <c r="C170" s="34"/>
      <c r="D170" s="197" t="s">
        <v>127</v>
      </c>
      <c r="E170" s="34"/>
      <c r="F170" s="198" t="s">
        <v>243</v>
      </c>
      <c r="G170" s="34"/>
      <c r="H170" s="34"/>
      <c r="I170" s="199"/>
      <c r="J170" s="34"/>
      <c r="K170" s="34"/>
      <c r="L170" s="38"/>
      <c r="M170" s="200"/>
      <c r="N170" s="201"/>
      <c r="O170" s="85"/>
      <c r="P170" s="85"/>
      <c r="Q170" s="85"/>
      <c r="R170" s="85"/>
      <c r="S170" s="85"/>
      <c r="T170" s="86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127</v>
      </c>
      <c r="AU170" s="11" t="s">
        <v>78</v>
      </c>
    </row>
    <row r="171" s="2" customFormat="1" ht="16.5" customHeight="1">
      <c r="A171" s="32"/>
      <c r="B171" s="33"/>
      <c r="C171" s="203" t="s">
        <v>245</v>
      </c>
      <c r="D171" s="203" t="s">
        <v>237</v>
      </c>
      <c r="E171" s="204" t="s">
        <v>246</v>
      </c>
      <c r="F171" s="205" t="s">
        <v>247</v>
      </c>
      <c r="G171" s="206" t="s">
        <v>213</v>
      </c>
      <c r="H171" s="207">
        <v>6.1200000000000001</v>
      </c>
      <c r="I171" s="208"/>
      <c r="J171" s="209">
        <f>ROUND(I171*H171,2)</f>
        <v>0</v>
      </c>
      <c r="K171" s="205" t="s">
        <v>123</v>
      </c>
      <c r="L171" s="210"/>
      <c r="M171" s="211" t="s">
        <v>1</v>
      </c>
      <c r="N171" s="212" t="s">
        <v>43</v>
      </c>
      <c r="O171" s="85"/>
      <c r="P171" s="193">
        <f>O171*H171</f>
        <v>0</v>
      </c>
      <c r="Q171" s="193">
        <v>1</v>
      </c>
      <c r="R171" s="193">
        <f>Q171*H171</f>
        <v>6.1200000000000001</v>
      </c>
      <c r="S171" s="193">
        <v>0</v>
      </c>
      <c r="T171" s="19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5" t="s">
        <v>162</v>
      </c>
      <c r="AT171" s="195" t="s">
        <v>237</v>
      </c>
      <c r="AU171" s="195" t="s">
        <v>78</v>
      </c>
      <c r="AY171" s="11" t="s">
        <v>125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1" t="s">
        <v>86</v>
      </c>
      <c r="BK171" s="196">
        <f>ROUND(I171*H171,2)</f>
        <v>0</v>
      </c>
      <c r="BL171" s="11" t="s">
        <v>124</v>
      </c>
      <c r="BM171" s="195" t="s">
        <v>248</v>
      </c>
    </row>
    <row r="172" s="2" customFormat="1">
      <c r="A172" s="32"/>
      <c r="B172" s="33"/>
      <c r="C172" s="34"/>
      <c r="D172" s="197" t="s">
        <v>127</v>
      </c>
      <c r="E172" s="34"/>
      <c r="F172" s="198" t="s">
        <v>247</v>
      </c>
      <c r="G172" s="34"/>
      <c r="H172" s="34"/>
      <c r="I172" s="199"/>
      <c r="J172" s="34"/>
      <c r="K172" s="34"/>
      <c r="L172" s="38"/>
      <c r="M172" s="200"/>
      <c r="N172" s="201"/>
      <c r="O172" s="85"/>
      <c r="P172" s="85"/>
      <c r="Q172" s="85"/>
      <c r="R172" s="85"/>
      <c r="S172" s="85"/>
      <c r="T172" s="86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1" t="s">
        <v>127</v>
      </c>
      <c r="AU172" s="11" t="s">
        <v>78</v>
      </c>
    </row>
    <row r="173" s="2" customFormat="1" ht="24.15" customHeight="1">
      <c r="A173" s="32"/>
      <c r="B173" s="33"/>
      <c r="C173" s="203" t="s">
        <v>249</v>
      </c>
      <c r="D173" s="203" t="s">
        <v>237</v>
      </c>
      <c r="E173" s="204" t="s">
        <v>250</v>
      </c>
      <c r="F173" s="205" t="s">
        <v>251</v>
      </c>
      <c r="G173" s="206" t="s">
        <v>213</v>
      </c>
      <c r="H173" s="207">
        <v>2.9199999999999999</v>
      </c>
      <c r="I173" s="208"/>
      <c r="J173" s="209">
        <f>ROUND(I173*H173,2)</f>
        <v>0</v>
      </c>
      <c r="K173" s="205" t="s">
        <v>123</v>
      </c>
      <c r="L173" s="210"/>
      <c r="M173" s="211" t="s">
        <v>1</v>
      </c>
      <c r="N173" s="212" t="s">
        <v>43</v>
      </c>
      <c r="O173" s="85"/>
      <c r="P173" s="193">
        <f>O173*H173</f>
        <v>0</v>
      </c>
      <c r="Q173" s="193">
        <v>1</v>
      </c>
      <c r="R173" s="193">
        <f>Q173*H173</f>
        <v>2.9199999999999999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162</v>
      </c>
      <c r="AT173" s="195" t="s">
        <v>237</v>
      </c>
      <c r="AU173" s="195" t="s">
        <v>78</v>
      </c>
      <c r="AY173" s="11" t="s">
        <v>125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1" t="s">
        <v>86</v>
      </c>
      <c r="BK173" s="196">
        <f>ROUND(I173*H173,2)</f>
        <v>0</v>
      </c>
      <c r="BL173" s="11" t="s">
        <v>124</v>
      </c>
      <c r="BM173" s="195" t="s">
        <v>252</v>
      </c>
    </row>
    <row r="174" s="2" customFormat="1">
      <c r="A174" s="32"/>
      <c r="B174" s="33"/>
      <c r="C174" s="34"/>
      <c r="D174" s="197" t="s">
        <v>127</v>
      </c>
      <c r="E174" s="34"/>
      <c r="F174" s="198" t="s">
        <v>251</v>
      </c>
      <c r="G174" s="34"/>
      <c r="H174" s="34"/>
      <c r="I174" s="199"/>
      <c r="J174" s="34"/>
      <c r="K174" s="34"/>
      <c r="L174" s="38"/>
      <c r="M174" s="200"/>
      <c r="N174" s="201"/>
      <c r="O174" s="85"/>
      <c r="P174" s="85"/>
      <c r="Q174" s="85"/>
      <c r="R174" s="85"/>
      <c r="S174" s="85"/>
      <c r="T174" s="86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1" t="s">
        <v>127</v>
      </c>
      <c r="AU174" s="11" t="s">
        <v>78</v>
      </c>
    </row>
    <row r="175" s="2" customFormat="1" ht="21.75" customHeight="1">
      <c r="A175" s="32"/>
      <c r="B175" s="33"/>
      <c r="C175" s="203" t="s">
        <v>253</v>
      </c>
      <c r="D175" s="203" t="s">
        <v>237</v>
      </c>
      <c r="E175" s="204" t="s">
        <v>254</v>
      </c>
      <c r="F175" s="205" t="s">
        <v>255</v>
      </c>
      <c r="G175" s="206" t="s">
        <v>213</v>
      </c>
      <c r="H175" s="207">
        <v>2.9199999999999999</v>
      </c>
      <c r="I175" s="208"/>
      <c r="J175" s="209">
        <f>ROUND(I175*H175,2)</f>
        <v>0</v>
      </c>
      <c r="K175" s="205" t="s">
        <v>123</v>
      </c>
      <c r="L175" s="210"/>
      <c r="M175" s="211" t="s">
        <v>1</v>
      </c>
      <c r="N175" s="212" t="s">
        <v>43</v>
      </c>
      <c r="O175" s="85"/>
      <c r="P175" s="193">
        <f>O175*H175</f>
        <v>0</v>
      </c>
      <c r="Q175" s="193">
        <v>1</v>
      </c>
      <c r="R175" s="193">
        <f>Q175*H175</f>
        <v>2.9199999999999999</v>
      </c>
      <c r="S175" s="193">
        <v>0</v>
      </c>
      <c r="T175" s="194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5" t="s">
        <v>162</v>
      </c>
      <c r="AT175" s="195" t="s">
        <v>237</v>
      </c>
      <c r="AU175" s="195" t="s">
        <v>78</v>
      </c>
      <c r="AY175" s="11" t="s">
        <v>125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1" t="s">
        <v>86</v>
      </c>
      <c r="BK175" s="196">
        <f>ROUND(I175*H175,2)</f>
        <v>0</v>
      </c>
      <c r="BL175" s="11" t="s">
        <v>124</v>
      </c>
      <c r="BM175" s="195" t="s">
        <v>256</v>
      </c>
    </row>
    <row r="176" s="2" customFormat="1">
      <c r="A176" s="32"/>
      <c r="B176" s="33"/>
      <c r="C176" s="34"/>
      <c r="D176" s="197" t="s">
        <v>127</v>
      </c>
      <c r="E176" s="34"/>
      <c r="F176" s="198" t="s">
        <v>255</v>
      </c>
      <c r="G176" s="34"/>
      <c r="H176" s="34"/>
      <c r="I176" s="199"/>
      <c r="J176" s="34"/>
      <c r="K176" s="34"/>
      <c r="L176" s="38"/>
      <c r="M176" s="200"/>
      <c r="N176" s="201"/>
      <c r="O176" s="85"/>
      <c r="P176" s="85"/>
      <c r="Q176" s="85"/>
      <c r="R176" s="85"/>
      <c r="S176" s="85"/>
      <c r="T176" s="86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127</v>
      </c>
      <c r="AU176" s="11" t="s">
        <v>78</v>
      </c>
    </row>
    <row r="177" s="2" customFormat="1" ht="24.15" customHeight="1">
      <c r="A177" s="32"/>
      <c r="B177" s="33"/>
      <c r="C177" s="203" t="s">
        <v>257</v>
      </c>
      <c r="D177" s="203" t="s">
        <v>237</v>
      </c>
      <c r="E177" s="204" t="s">
        <v>258</v>
      </c>
      <c r="F177" s="205" t="s">
        <v>259</v>
      </c>
      <c r="G177" s="206" t="s">
        <v>213</v>
      </c>
      <c r="H177" s="207">
        <v>2.9199999999999999</v>
      </c>
      <c r="I177" s="208"/>
      <c r="J177" s="209">
        <f>ROUND(I177*H177,2)</f>
        <v>0</v>
      </c>
      <c r="K177" s="205" t="s">
        <v>123</v>
      </c>
      <c r="L177" s="210"/>
      <c r="M177" s="211" t="s">
        <v>1</v>
      </c>
      <c r="N177" s="212" t="s">
        <v>43</v>
      </c>
      <c r="O177" s="85"/>
      <c r="P177" s="193">
        <f>O177*H177</f>
        <v>0</v>
      </c>
      <c r="Q177" s="193">
        <v>1</v>
      </c>
      <c r="R177" s="193">
        <f>Q177*H177</f>
        <v>2.9199999999999999</v>
      </c>
      <c r="S177" s="193">
        <v>0</v>
      </c>
      <c r="T177" s="19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5" t="s">
        <v>162</v>
      </c>
      <c r="AT177" s="195" t="s">
        <v>237</v>
      </c>
      <c r="AU177" s="195" t="s">
        <v>78</v>
      </c>
      <c r="AY177" s="11" t="s">
        <v>125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1" t="s">
        <v>86</v>
      </c>
      <c r="BK177" s="196">
        <f>ROUND(I177*H177,2)</f>
        <v>0</v>
      </c>
      <c r="BL177" s="11" t="s">
        <v>124</v>
      </c>
      <c r="BM177" s="195" t="s">
        <v>260</v>
      </c>
    </row>
    <row r="178" s="2" customFormat="1">
      <c r="A178" s="32"/>
      <c r="B178" s="33"/>
      <c r="C178" s="34"/>
      <c r="D178" s="197" t="s">
        <v>127</v>
      </c>
      <c r="E178" s="34"/>
      <c r="F178" s="198" t="s">
        <v>259</v>
      </c>
      <c r="G178" s="34"/>
      <c r="H178" s="34"/>
      <c r="I178" s="199"/>
      <c r="J178" s="34"/>
      <c r="K178" s="34"/>
      <c r="L178" s="38"/>
      <c r="M178" s="200"/>
      <c r="N178" s="201"/>
      <c r="O178" s="85"/>
      <c r="P178" s="85"/>
      <c r="Q178" s="85"/>
      <c r="R178" s="85"/>
      <c r="S178" s="85"/>
      <c r="T178" s="86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1" t="s">
        <v>127</v>
      </c>
      <c r="AU178" s="11" t="s">
        <v>78</v>
      </c>
    </row>
    <row r="179" s="2" customFormat="1" ht="16.5" customHeight="1">
      <c r="A179" s="32"/>
      <c r="B179" s="33"/>
      <c r="C179" s="203" t="s">
        <v>261</v>
      </c>
      <c r="D179" s="203" t="s">
        <v>237</v>
      </c>
      <c r="E179" s="204" t="s">
        <v>262</v>
      </c>
      <c r="F179" s="205" t="s">
        <v>263</v>
      </c>
      <c r="G179" s="206" t="s">
        <v>147</v>
      </c>
      <c r="H179" s="207">
        <v>43.799999999999997</v>
      </c>
      <c r="I179" s="208"/>
      <c r="J179" s="209">
        <f>ROUND(I179*H179,2)</f>
        <v>0</v>
      </c>
      <c r="K179" s="205" t="s">
        <v>123</v>
      </c>
      <c r="L179" s="210"/>
      <c r="M179" s="211" t="s">
        <v>1</v>
      </c>
      <c r="N179" s="212" t="s">
        <v>43</v>
      </c>
      <c r="O179" s="85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5" t="s">
        <v>162</v>
      </c>
      <c r="AT179" s="195" t="s">
        <v>237</v>
      </c>
      <c r="AU179" s="195" t="s">
        <v>78</v>
      </c>
      <c r="AY179" s="11" t="s">
        <v>125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1" t="s">
        <v>86</v>
      </c>
      <c r="BK179" s="196">
        <f>ROUND(I179*H179,2)</f>
        <v>0</v>
      </c>
      <c r="BL179" s="11" t="s">
        <v>124</v>
      </c>
      <c r="BM179" s="195" t="s">
        <v>264</v>
      </c>
    </row>
    <row r="180" s="2" customFormat="1">
      <c r="A180" s="32"/>
      <c r="B180" s="33"/>
      <c r="C180" s="34"/>
      <c r="D180" s="197" t="s">
        <v>127</v>
      </c>
      <c r="E180" s="34"/>
      <c r="F180" s="198" t="s">
        <v>263</v>
      </c>
      <c r="G180" s="34"/>
      <c r="H180" s="34"/>
      <c r="I180" s="199"/>
      <c r="J180" s="34"/>
      <c r="K180" s="34"/>
      <c r="L180" s="38"/>
      <c r="M180" s="200"/>
      <c r="N180" s="201"/>
      <c r="O180" s="85"/>
      <c r="P180" s="85"/>
      <c r="Q180" s="85"/>
      <c r="R180" s="85"/>
      <c r="S180" s="85"/>
      <c r="T180" s="86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1" t="s">
        <v>127</v>
      </c>
      <c r="AU180" s="11" t="s">
        <v>78</v>
      </c>
    </row>
    <row r="181" s="2" customFormat="1" ht="24.15" customHeight="1">
      <c r="A181" s="32"/>
      <c r="B181" s="33"/>
      <c r="C181" s="203" t="s">
        <v>265</v>
      </c>
      <c r="D181" s="203" t="s">
        <v>237</v>
      </c>
      <c r="E181" s="204" t="s">
        <v>266</v>
      </c>
      <c r="F181" s="205" t="s">
        <v>267</v>
      </c>
      <c r="G181" s="206" t="s">
        <v>165</v>
      </c>
      <c r="H181" s="207">
        <v>30</v>
      </c>
      <c r="I181" s="208"/>
      <c r="J181" s="209">
        <f>ROUND(I181*H181,2)</f>
        <v>0</v>
      </c>
      <c r="K181" s="205" t="s">
        <v>123</v>
      </c>
      <c r="L181" s="210"/>
      <c r="M181" s="211" t="s">
        <v>1</v>
      </c>
      <c r="N181" s="212" t="s">
        <v>43</v>
      </c>
      <c r="O181" s="85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5" t="s">
        <v>162</v>
      </c>
      <c r="AT181" s="195" t="s">
        <v>237</v>
      </c>
      <c r="AU181" s="195" t="s">
        <v>78</v>
      </c>
      <c r="AY181" s="11" t="s">
        <v>125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1" t="s">
        <v>86</v>
      </c>
      <c r="BK181" s="196">
        <f>ROUND(I181*H181,2)</f>
        <v>0</v>
      </c>
      <c r="BL181" s="11" t="s">
        <v>124</v>
      </c>
      <c r="BM181" s="195" t="s">
        <v>268</v>
      </c>
    </row>
    <row r="182" s="2" customFormat="1">
      <c r="A182" s="32"/>
      <c r="B182" s="33"/>
      <c r="C182" s="34"/>
      <c r="D182" s="197" t="s">
        <v>127</v>
      </c>
      <c r="E182" s="34"/>
      <c r="F182" s="198" t="s">
        <v>267</v>
      </c>
      <c r="G182" s="34"/>
      <c r="H182" s="34"/>
      <c r="I182" s="199"/>
      <c r="J182" s="34"/>
      <c r="K182" s="34"/>
      <c r="L182" s="38"/>
      <c r="M182" s="200"/>
      <c r="N182" s="201"/>
      <c r="O182" s="85"/>
      <c r="P182" s="85"/>
      <c r="Q182" s="85"/>
      <c r="R182" s="85"/>
      <c r="S182" s="85"/>
      <c r="T182" s="86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127</v>
      </c>
      <c r="AU182" s="11" t="s">
        <v>78</v>
      </c>
    </row>
    <row r="183" s="2" customFormat="1" ht="21.75" customHeight="1">
      <c r="A183" s="32"/>
      <c r="B183" s="33"/>
      <c r="C183" s="203" t="s">
        <v>269</v>
      </c>
      <c r="D183" s="203" t="s">
        <v>237</v>
      </c>
      <c r="E183" s="204" t="s">
        <v>270</v>
      </c>
      <c r="F183" s="205" t="s">
        <v>271</v>
      </c>
      <c r="G183" s="206" t="s">
        <v>182</v>
      </c>
      <c r="H183" s="207">
        <v>2.1899999999999999</v>
      </c>
      <c r="I183" s="208"/>
      <c r="J183" s="209">
        <f>ROUND(I183*H183,2)</f>
        <v>0</v>
      </c>
      <c r="K183" s="205" t="s">
        <v>123</v>
      </c>
      <c r="L183" s="210"/>
      <c r="M183" s="211" t="s">
        <v>1</v>
      </c>
      <c r="N183" s="212" t="s">
        <v>43</v>
      </c>
      <c r="O183" s="85"/>
      <c r="P183" s="193">
        <f>O183*H183</f>
        <v>0</v>
      </c>
      <c r="Q183" s="193">
        <v>2.4289999999999998</v>
      </c>
      <c r="R183" s="193">
        <f>Q183*H183</f>
        <v>5.3195099999999993</v>
      </c>
      <c r="S183" s="193">
        <v>0</v>
      </c>
      <c r="T183" s="19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5" t="s">
        <v>162</v>
      </c>
      <c r="AT183" s="195" t="s">
        <v>237</v>
      </c>
      <c r="AU183" s="195" t="s">
        <v>78</v>
      </c>
      <c r="AY183" s="11" t="s">
        <v>125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1" t="s">
        <v>86</v>
      </c>
      <c r="BK183" s="196">
        <f>ROUND(I183*H183,2)</f>
        <v>0</v>
      </c>
      <c r="BL183" s="11" t="s">
        <v>124</v>
      </c>
      <c r="BM183" s="195" t="s">
        <v>272</v>
      </c>
    </row>
    <row r="184" s="2" customFormat="1">
      <c r="A184" s="32"/>
      <c r="B184" s="33"/>
      <c r="C184" s="34"/>
      <c r="D184" s="197" t="s">
        <v>127</v>
      </c>
      <c r="E184" s="34"/>
      <c r="F184" s="198" t="s">
        <v>271</v>
      </c>
      <c r="G184" s="34"/>
      <c r="H184" s="34"/>
      <c r="I184" s="199"/>
      <c r="J184" s="34"/>
      <c r="K184" s="34"/>
      <c r="L184" s="38"/>
      <c r="M184" s="213"/>
      <c r="N184" s="214"/>
      <c r="O184" s="215"/>
      <c r="P184" s="215"/>
      <c r="Q184" s="215"/>
      <c r="R184" s="215"/>
      <c r="S184" s="215"/>
      <c r="T184" s="216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1" t="s">
        <v>127</v>
      </c>
      <c r="AU184" s="11" t="s">
        <v>78</v>
      </c>
    </row>
    <row r="185" s="2" customFormat="1" ht="6.96" customHeight="1">
      <c r="A185" s="32"/>
      <c r="B185" s="60"/>
      <c r="C185" s="61"/>
      <c r="D185" s="61"/>
      <c r="E185" s="61"/>
      <c r="F185" s="61"/>
      <c r="G185" s="61"/>
      <c r="H185" s="61"/>
      <c r="I185" s="61"/>
      <c r="J185" s="61"/>
      <c r="K185" s="61"/>
      <c r="L185" s="38"/>
      <c r="M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</row>
  </sheetData>
  <sheetProtection sheet="1" autoFilter="0" formatColumns="0" formatRows="0" objects="1" scenarios="1" spinCount="100000" saltValue="0rhNVVyoLg4i+iQGHNbHiqQSFH+oD4iPbpW+020EeYcFUYEf9VGB8A98sjvRgg2ObXAoww+lYIyR7BnICV3knA==" hashValue="sIPGbSOtr7luplskWxncAriaIYyqQH0pi9BS14wAHnMuJk2UJ3lQzci0Zbuf6IZn61WSWszZbFrmyIN7wBm0LQ==" algorithmName="SHA-512" password="CC35"/>
  <autoFilter ref="C115:K18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91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2023 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273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17. 1. 2023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ROUND((SUM(BE116:BE124)),  2)</f>
        <v>0</v>
      </c>
      <c r="G33" s="32"/>
      <c r="H33" s="32"/>
      <c r="I33" s="149">
        <v>0.20999999999999999</v>
      </c>
      <c r="J33" s="148">
        <f>ROUND(((SUM(BE116:BE124))*I33),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ROUND((SUM(BF116:BF124)),  2)</f>
        <v>0</v>
      </c>
      <c r="G34" s="32"/>
      <c r="H34" s="32"/>
      <c r="I34" s="149">
        <v>0.14999999999999999</v>
      </c>
      <c r="J34" s="148">
        <f>ROUND(((SUM(BF116:BF124))*I34),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ROUND((SUM(BG116:BG124)),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ROUND((SUM(BH116:BH124)),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ROUND((SUM(BI116:BI124)),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2023 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A.2 - Přeprava (Sborník Správy železnic 2023)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Karlovy Vary</v>
      </c>
      <c r="G89" s="34"/>
      <c r="H89" s="34"/>
      <c r="I89" s="26" t="s">
        <v>22</v>
      </c>
      <c r="J89" s="73" t="str">
        <f>IF(J12="","",J12)</f>
        <v>17. 1. 2023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Karlovy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2023 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A.2 - Přeprava (Sborník Správy železnic 2023)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Karlovy Vary</v>
      </c>
      <c r="G110" s="34"/>
      <c r="H110" s="34"/>
      <c r="I110" s="26" t="s">
        <v>22</v>
      </c>
      <c r="J110" s="73" t="str">
        <f>IF(J12="","",J12)</f>
        <v>17. 1. 2023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Karlovy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SUM(P117:P124)</f>
        <v>0</v>
      </c>
      <c r="Q116" s="98"/>
      <c r="R116" s="181">
        <f>SUM(R117:R124)</f>
        <v>0</v>
      </c>
      <c r="S116" s="98"/>
      <c r="T116" s="182">
        <f>SUM(T117:T124)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SUM(BK117:BK124)</f>
        <v>0</v>
      </c>
    </row>
    <row r="117" s="2" customFormat="1" ht="37.8" customHeight="1">
      <c r="A117" s="32"/>
      <c r="B117" s="33"/>
      <c r="C117" s="184" t="s">
        <v>86</v>
      </c>
      <c r="D117" s="184" t="s">
        <v>119</v>
      </c>
      <c r="E117" s="185" t="s">
        <v>274</v>
      </c>
      <c r="F117" s="186" t="s">
        <v>275</v>
      </c>
      <c r="G117" s="187" t="s">
        <v>213</v>
      </c>
      <c r="H117" s="188">
        <v>1250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214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214</v>
      </c>
      <c r="BM117" s="195" t="s">
        <v>276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277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>
      <c r="A119" s="32"/>
      <c r="B119" s="33"/>
      <c r="C119" s="34"/>
      <c r="D119" s="197" t="s">
        <v>129</v>
      </c>
      <c r="E119" s="34"/>
      <c r="F119" s="202" t="s">
        <v>278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129</v>
      </c>
      <c r="AU119" s="11" t="s">
        <v>78</v>
      </c>
    </row>
    <row r="120" s="2" customFormat="1" ht="37.8" customHeight="1">
      <c r="A120" s="32"/>
      <c r="B120" s="33"/>
      <c r="C120" s="184" t="s">
        <v>88</v>
      </c>
      <c r="D120" s="184" t="s">
        <v>119</v>
      </c>
      <c r="E120" s="185" t="s">
        <v>279</v>
      </c>
      <c r="F120" s="186" t="s">
        <v>280</v>
      </c>
      <c r="G120" s="187" t="s">
        <v>213</v>
      </c>
      <c r="H120" s="188">
        <v>7397.6390000000001</v>
      </c>
      <c r="I120" s="189"/>
      <c r="J120" s="190">
        <f>ROUND(I120*H120,2)</f>
        <v>0</v>
      </c>
      <c r="K120" s="186" t="s">
        <v>123</v>
      </c>
      <c r="L120" s="38"/>
      <c r="M120" s="191" t="s">
        <v>1</v>
      </c>
      <c r="N120" s="192" t="s">
        <v>43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214</v>
      </c>
      <c r="AT120" s="195" t="s">
        <v>119</v>
      </c>
      <c r="AU120" s="195" t="s">
        <v>78</v>
      </c>
      <c r="AY120" s="11" t="s">
        <v>125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86</v>
      </c>
      <c r="BK120" s="196">
        <f>ROUND(I120*H120,2)</f>
        <v>0</v>
      </c>
      <c r="BL120" s="11" t="s">
        <v>214</v>
      </c>
      <c r="BM120" s="195" t="s">
        <v>281</v>
      </c>
    </row>
    <row r="121" s="2" customFormat="1">
      <c r="A121" s="32"/>
      <c r="B121" s="33"/>
      <c r="C121" s="34"/>
      <c r="D121" s="197" t="s">
        <v>127</v>
      </c>
      <c r="E121" s="34"/>
      <c r="F121" s="198" t="s">
        <v>282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127</v>
      </c>
      <c r="AU121" s="11" t="s">
        <v>78</v>
      </c>
    </row>
    <row r="122" s="2" customFormat="1">
      <c r="A122" s="32"/>
      <c r="B122" s="33"/>
      <c r="C122" s="34"/>
      <c r="D122" s="197" t="s">
        <v>129</v>
      </c>
      <c r="E122" s="34"/>
      <c r="F122" s="202" t="s">
        <v>278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129</v>
      </c>
      <c r="AU122" s="11" t="s">
        <v>78</v>
      </c>
    </row>
    <row r="123" s="2" customFormat="1" ht="24.15" customHeight="1">
      <c r="A123" s="32"/>
      <c r="B123" s="33"/>
      <c r="C123" s="184" t="s">
        <v>135</v>
      </c>
      <c r="D123" s="184" t="s">
        <v>119</v>
      </c>
      <c r="E123" s="185" t="s">
        <v>283</v>
      </c>
      <c r="F123" s="186" t="s">
        <v>284</v>
      </c>
      <c r="G123" s="187" t="s">
        <v>165</v>
      </c>
      <c r="H123" s="188">
        <v>29</v>
      </c>
      <c r="I123" s="189"/>
      <c r="J123" s="190">
        <f>ROUND(I123*H123,2)</f>
        <v>0</v>
      </c>
      <c r="K123" s="186" t="s">
        <v>123</v>
      </c>
      <c r="L123" s="38"/>
      <c r="M123" s="191" t="s">
        <v>1</v>
      </c>
      <c r="N123" s="192" t="s">
        <v>43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214</v>
      </c>
      <c r="AT123" s="195" t="s">
        <v>119</v>
      </c>
      <c r="AU123" s="195" t="s">
        <v>78</v>
      </c>
      <c r="AY123" s="11" t="s">
        <v>125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86</v>
      </c>
      <c r="BK123" s="196">
        <f>ROUND(I123*H123,2)</f>
        <v>0</v>
      </c>
      <c r="BL123" s="11" t="s">
        <v>214</v>
      </c>
      <c r="BM123" s="195" t="s">
        <v>285</v>
      </c>
    </row>
    <row r="124" s="2" customFormat="1">
      <c r="A124" s="32"/>
      <c r="B124" s="33"/>
      <c r="C124" s="34"/>
      <c r="D124" s="197" t="s">
        <v>127</v>
      </c>
      <c r="E124" s="34"/>
      <c r="F124" s="198" t="s">
        <v>286</v>
      </c>
      <c r="G124" s="34"/>
      <c r="H124" s="34"/>
      <c r="I124" s="199"/>
      <c r="J124" s="34"/>
      <c r="K124" s="34"/>
      <c r="L124" s="38"/>
      <c r="M124" s="213"/>
      <c r="N124" s="214"/>
      <c r="O124" s="215"/>
      <c r="P124" s="215"/>
      <c r="Q124" s="215"/>
      <c r="R124" s="215"/>
      <c r="S124" s="215"/>
      <c r="T124" s="21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127</v>
      </c>
      <c r="AU124" s="11" t="s">
        <v>78</v>
      </c>
    </row>
    <row r="125" s="2" customFormat="1" ht="6.96" customHeight="1">
      <c r="A125" s="32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38"/>
      <c r="M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</sheetData>
  <sheetProtection sheet="1" autoFilter="0" formatColumns="0" formatRows="0" objects="1" scenarios="1" spinCount="100000" saltValue="zCl0yp0lPk/UXMw11Q6BUTuktfDXVi8twoAQJApKGPDXSxHT8D2SevzfOuNLu52bd+wcIeJyMSwPBBvTXcRbHQ==" hashValue="G+oii5USvQA+ruVryPJ5hZrtvreHrsQekiJspAQpADui2sAgoE61BDaxVMP066CdtvidaljKk8Vem6opMC+s9Q==" algorithmName="SHA-512" password="CC35"/>
  <autoFilter ref="C115:K12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94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2023 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287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17. 1. 2023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ROUND((SUM(BE116:BE124)),  2)</f>
        <v>0</v>
      </c>
      <c r="G33" s="32"/>
      <c r="H33" s="32"/>
      <c r="I33" s="149">
        <v>0.20999999999999999</v>
      </c>
      <c r="J33" s="148">
        <f>ROUND(((SUM(BE116:BE124))*I33),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ROUND((SUM(BF116:BF124)),  2)</f>
        <v>0</v>
      </c>
      <c r="G34" s="32"/>
      <c r="H34" s="32"/>
      <c r="I34" s="149">
        <v>0.14999999999999999</v>
      </c>
      <c r="J34" s="148">
        <f>ROUND(((SUM(BF116:BF124))*I34),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ROUND((SUM(BG116:BG124)),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ROUND((SUM(BH116:BH124)),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ROUND((SUM(BI116:BI124)),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2023 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A.3 - Práce SSZT a SEE (Sborník Správy železnic 2023)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Karlovy Vary</v>
      </c>
      <c r="G89" s="34"/>
      <c r="H89" s="34"/>
      <c r="I89" s="26" t="s">
        <v>22</v>
      </c>
      <c r="J89" s="73" t="str">
        <f>IF(J12="","",J12)</f>
        <v>17. 1. 2023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Karlovy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2023 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A.3 - Práce SSZT a SEE (Sborník Správy železnic 2023)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Karlovy Vary</v>
      </c>
      <c r="G110" s="34"/>
      <c r="H110" s="34"/>
      <c r="I110" s="26" t="s">
        <v>22</v>
      </c>
      <c r="J110" s="73" t="str">
        <f>IF(J12="","",J12)</f>
        <v>17. 1. 2023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Karlovy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SUM(P117:P124)</f>
        <v>0</v>
      </c>
      <c r="Q116" s="98"/>
      <c r="R116" s="181">
        <f>SUM(R117:R124)</f>
        <v>0</v>
      </c>
      <c r="S116" s="98"/>
      <c r="T116" s="182">
        <f>SUM(T117:T124)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SUM(BK117:BK124)</f>
        <v>0</v>
      </c>
    </row>
    <row r="117" s="2" customFormat="1" ht="16.5" customHeight="1">
      <c r="A117" s="32"/>
      <c r="B117" s="33"/>
      <c r="C117" s="184" t="s">
        <v>86</v>
      </c>
      <c r="D117" s="184" t="s">
        <v>119</v>
      </c>
      <c r="E117" s="185" t="s">
        <v>288</v>
      </c>
      <c r="F117" s="186" t="s">
        <v>289</v>
      </c>
      <c r="G117" s="187" t="s">
        <v>165</v>
      </c>
      <c r="H117" s="188">
        <v>43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214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214</v>
      </c>
      <c r="BM117" s="195" t="s">
        <v>290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289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 ht="16.5" customHeight="1">
      <c r="A119" s="32"/>
      <c r="B119" s="33"/>
      <c r="C119" s="184" t="s">
        <v>88</v>
      </c>
      <c r="D119" s="184" t="s">
        <v>119</v>
      </c>
      <c r="E119" s="185" t="s">
        <v>291</v>
      </c>
      <c r="F119" s="186" t="s">
        <v>292</v>
      </c>
      <c r="G119" s="187" t="s">
        <v>165</v>
      </c>
      <c r="H119" s="188">
        <v>43</v>
      </c>
      <c r="I119" s="189"/>
      <c r="J119" s="190">
        <f>ROUND(I119*H119,2)</f>
        <v>0</v>
      </c>
      <c r="K119" s="186" t="s">
        <v>123</v>
      </c>
      <c r="L119" s="38"/>
      <c r="M119" s="191" t="s">
        <v>1</v>
      </c>
      <c r="N119" s="192" t="s">
        <v>43</v>
      </c>
      <c r="O119" s="85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214</v>
      </c>
      <c r="AT119" s="195" t="s">
        <v>119</v>
      </c>
      <c r="AU119" s="195" t="s">
        <v>78</v>
      </c>
      <c r="AY119" s="11" t="s">
        <v>125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86</v>
      </c>
      <c r="BK119" s="196">
        <f>ROUND(I119*H119,2)</f>
        <v>0</v>
      </c>
      <c r="BL119" s="11" t="s">
        <v>214</v>
      </c>
      <c r="BM119" s="195" t="s">
        <v>293</v>
      </c>
    </row>
    <row r="120" s="2" customFormat="1">
      <c r="A120" s="32"/>
      <c r="B120" s="33"/>
      <c r="C120" s="34"/>
      <c r="D120" s="197" t="s">
        <v>127</v>
      </c>
      <c r="E120" s="34"/>
      <c r="F120" s="198" t="s">
        <v>294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127</v>
      </c>
      <c r="AU120" s="11" t="s">
        <v>78</v>
      </c>
    </row>
    <row r="121" s="2" customFormat="1" ht="37.8" customHeight="1">
      <c r="A121" s="32"/>
      <c r="B121" s="33"/>
      <c r="C121" s="184" t="s">
        <v>135</v>
      </c>
      <c r="D121" s="184" t="s">
        <v>119</v>
      </c>
      <c r="E121" s="185" t="s">
        <v>295</v>
      </c>
      <c r="F121" s="186" t="s">
        <v>296</v>
      </c>
      <c r="G121" s="187" t="s">
        <v>165</v>
      </c>
      <c r="H121" s="188">
        <v>831</v>
      </c>
      <c r="I121" s="189"/>
      <c r="J121" s="190">
        <f>ROUND(I121*H121,2)</f>
        <v>0</v>
      </c>
      <c r="K121" s="186" t="s">
        <v>123</v>
      </c>
      <c r="L121" s="38"/>
      <c r="M121" s="191" t="s">
        <v>1</v>
      </c>
      <c r="N121" s="192" t="s">
        <v>43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214</v>
      </c>
      <c r="AT121" s="195" t="s">
        <v>119</v>
      </c>
      <c r="AU121" s="195" t="s">
        <v>78</v>
      </c>
      <c r="AY121" s="11" t="s">
        <v>125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86</v>
      </c>
      <c r="BK121" s="196">
        <f>ROUND(I121*H121,2)</f>
        <v>0</v>
      </c>
      <c r="BL121" s="11" t="s">
        <v>214</v>
      </c>
      <c r="BM121" s="195" t="s">
        <v>297</v>
      </c>
    </row>
    <row r="122" s="2" customFormat="1">
      <c r="A122" s="32"/>
      <c r="B122" s="33"/>
      <c r="C122" s="34"/>
      <c r="D122" s="197" t="s">
        <v>127</v>
      </c>
      <c r="E122" s="34"/>
      <c r="F122" s="198" t="s">
        <v>298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127</v>
      </c>
      <c r="AU122" s="11" t="s">
        <v>78</v>
      </c>
    </row>
    <row r="123" s="2" customFormat="1" ht="24.15" customHeight="1">
      <c r="A123" s="32"/>
      <c r="B123" s="33"/>
      <c r="C123" s="184" t="s">
        <v>124</v>
      </c>
      <c r="D123" s="184" t="s">
        <v>119</v>
      </c>
      <c r="E123" s="185" t="s">
        <v>299</v>
      </c>
      <c r="F123" s="186" t="s">
        <v>300</v>
      </c>
      <c r="G123" s="187" t="s">
        <v>165</v>
      </c>
      <c r="H123" s="188">
        <v>831</v>
      </c>
      <c r="I123" s="189"/>
      <c r="J123" s="190">
        <f>ROUND(I123*H123,2)</f>
        <v>0</v>
      </c>
      <c r="K123" s="186" t="s">
        <v>123</v>
      </c>
      <c r="L123" s="38"/>
      <c r="M123" s="191" t="s">
        <v>1</v>
      </c>
      <c r="N123" s="192" t="s">
        <v>43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214</v>
      </c>
      <c r="AT123" s="195" t="s">
        <v>119</v>
      </c>
      <c r="AU123" s="195" t="s">
        <v>78</v>
      </c>
      <c r="AY123" s="11" t="s">
        <v>125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86</v>
      </c>
      <c r="BK123" s="196">
        <f>ROUND(I123*H123,2)</f>
        <v>0</v>
      </c>
      <c r="BL123" s="11" t="s">
        <v>214</v>
      </c>
      <c r="BM123" s="195" t="s">
        <v>301</v>
      </c>
    </row>
    <row r="124" s="2" customFormat="1">
      <c r="A124" s="32"/>
      <c r="B124" s="33"/>
      <c r="C124" s="34"/>
      <c r="D124" s="197" t="s">
        <v>127</v>
      </c>
      <c r="E124" s="34"/>
      <c r="F124" s="198" t="s">
        <v>300</v>
      </c>
      <c r="G124" s="34"/>
      <c r="H124" s="34"/>
      <c r="I124" s="199"/>
      <c r="J124" s="34"/>
      <c r="K124" s="34"/>
      <c r="L124" s="38"/>
      <c r="M124" s="213"/>
      <c r="N124" s="214"/>
      <c r="O124" s="215"/>
      <c r="P124" s="215"/>
      <c r="Q124" s="215"/>
      <c r="R124" s="215"/>
      <c r="S124" s="215"/>
      <c r="T124" s="21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127</v>
      </c>
      <c r="AU124" s="11" t="s">
        <v>78</v>
      </c>
    </row>
    <row r="125" s="2" customFormat="1" ht="6.96" customHeight="1">
      <c r="A125" s="32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38"/>
      <c r="M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</sheetData>
  <sheetProtection sheet="1" autoFilter="0" formatColumns="0" formatRows="0" objects="1" scenarios="1" spinCount="100000" saltValue="Cfhqu7aW/m7lSxDf24UwlgHqJtlUzhSjuUFv7YZen0VtXWnteLAL+wHvv2G+8Ybq22TbIsmCB7z4ESsHCjx9Mg==" hashValue="F/iO7SeBOtr2b5X5UuD1kfBwcD7iuqU6Uh03ZYeOKitu1510oJPzFxp9+g21tjWtQL/28dpEzqgA/+hE8reorQ==" algorithmName="SHA-512" password="CC35"/>
  <autoFilter ref="C115:K12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97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2023 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302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17. 1. 2023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ROUND((SUM(BE116:BE120)),  2)</f>
        <v>0</v>
      </c>
      <c r="G33" s="32"/>
      <c r="H33" s="32"/>
      <c r="I33" s="149">
        <v>0.20999999999999999</v>
      </c>
      <c r="J33" s="148">
        <f>ROUND(((SUM(BE116:BE120))*I33),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ROUND((SUM(BF116:BF120)),  2)</f>
        <v>0</v>
      </c>
      <c r="G34" s="32"/>
      <c r="H34" s="32"/>
      <c r="I34" s="149">
        <v>0.14999999999999999</v>
      </c>
      <c r="J34" s="148">
        <f>ROUND(((SUM(BF116:BF120))*I34),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ROUND((SUM(BG116:BG120)),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ROUND((SUM(BH116:BH120)),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ROUND((SUM(BI116:BI120)),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2023 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A.4 - VON (Sborník Správy železnic 2023)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Karlovy Vary</v>
      </c>
      <c r="G89" s="34"/>
      <c r="H89" s="34"/>
      <c r="I89" s="26" t="s">
        <v>22</v>
      </c>
      <c r="J89" s="73" t="str">
        <f>IF(J12="","",J12)</f>
        <v>17. 1. 2023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Karlovy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2023 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A.4 - VON (Sborník Správy železnic 2023)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Karlovy Vary</v>
      </c>
      <c r="G110" s="34"/>
      <c r="H110" s="34"/>
      <c r="I110" s="26" t="s">
        <v>22</v>
      </c>
      <c r="J110" s="73" t="str">
        <f>IF(J12="","",J12)</f>
        <v>17. 1. 2023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Karlovy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SUM(P117:P120)</f>
        <v>0</v>
      </c>
      <c r="Q116" s="98"/>
      <c r="R116" s="181">
        <f>SUM(R117:R120)</f>
        <v>0</v>
      </c>
      <c r="S116" s="98"/>
      <c r="T116" s="182">
        <f>SUM(T117:T120)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SUM(BK117:BK120)</f>
        <v>0</v>
      </c>
    </row>
    <row r="117" s="2" customFormat="1" ht="33" customHeight="1">
      <c r="A117" s="32"/>
      <c r="B117" s="33"/>
      <c r="C117" s="184" t="s">
        <v>86</v>
      </c>
      <c r="D117" s="184" t="s">
        <v>119</v>
      </c>
      <c r="E117" s="185" t="s">
        <v>303</v>
      </c>
      <c r="F117" s="186" t="s">
        <v>304</v>
      </c>
      <c r="G117" s="187" t="s">
        <v>122</v>
      </c>
      <c r="H117" s="188">
        <v>13.816000000000001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124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124</v>
      </c>
      <c r="BM117" s="195" t="s">
        <v>305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306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 ht="33" customHeight="1">
      <c r="A119" s="32"/>
      <c r="B119" s="33"/>
      <c r="C119" s="184" t="s">
        <v>88</v>
      </c>
      <c r="D119" s="184" t="s">
        <v>119</v>
      </c>
      <c r="E119" s="185" t="s">
        <v>307</v>
      </c>
      <c r="F119" s="186" t="s">
        <v>308</v>
      </c>
      <c r="G119" s="187" t="s">
        <v>122</v>
      </c>
      <c r="H119" s="188">
        <v>46.021999999999998</v>
      </c>
      <c r="I119" s="189"/>
      <c r="J119" s="190">
        <f>ROUND(I119*H119,2)</f>
        <v>0</v>
      </c>
      <c r="K119" s="186" t="s">
        <v>123</v>
      </c>
      <c r="L119" s="38"/>
      <c r="M119" s="191" t="s">
        <v>1</v>
      </c>
      <c r="N119" s="192" t="s">
        <v>43</v>
      </c>
      <c r="O119" s="85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124</v>
      </c>
      <c r="AT119" s="195" t="s">
        <v>119</v>
      </c>
      <c r="AU119" s="195" t="s">
        <v>78</v>
      </c>
      <c r="AY119" s="11" t="s">
        <v>125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86</v>
      </c>
      <c r="BK119" s="196">
        <f>ROUND(I119*H119,2)</f>
        <v>0</v>
      </c>
      <c r="BL119" s="11" t="s">
        <v>124</v>
      </c>
      <c r="BM119" s="195" t="s">
        <v>309</v>
      </c>
    </row>
    <row r="120" s="2" customFormat="1">
      <c r="A120" s="32"/>
      <c r="B120" s="33"/>
      <c r="C120" s="34"/>
      <c r="D120" s="197" t="s">
        <v>127</v>
      </c>
      <c r="E120" s="34"/>
      <c r="F120" s="198" t="s">
        <v>310</v>
      </c>
      <c r="G120" s="34"/>
      <c r="H120" s="34"/>
      <c r="I120" s="199"/>
      <c r="J120" s="34"/>
      <c r="K120" s="34"/>
      <c r="L120" s="38"/>
      <c r="M120" s="213"/>
      <c r="N120" s="214"/>
      <c r="O120" s="215"/>
      <c r="P120" s="215"/>
      <c r="Q120" s="215"/>
      <c r="R120" s="215"/>
      <c r="S120" s="215"/>
      <c r="T120" s="21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127</v>
      </c>
      <c r="AU120" s="11" t="s">
        <v>78</v>
      </c>
    </row>
    <row r="121" s="2" customFormat="1" ht="6.96" customHeight="1">
      <c r="A121" s="32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38"/>
      <c r="M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</sheetData>
  <sheetProtection sheet="1" autoFilter="0" formatColumns="0" formatRows="0" objects="1" scenarios="1" spinCount="100000" saltValue="vL0OsDrvyg4KAf+wqQa5Id+lPeNektQYT8CW8AXu1OBxWDN5puDkfNuaYNzWFze+TUXI3HsUoNdYMqdMSzJC1g==" hashValue="33DHZkepEAIPa6poJ6RcW3d5L1d6kYSyaUnAGwXe5WcOLt6b+1A8Hk659zYiEOqmeCLDUt8y0+XJAgrXSHgM6Q==" algorithmName="SHA-512" password="CC35"/>
  <autoFilter ref="C115:K12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Šmejkal Ondřej, Ing.</dc:creator>
  <cp:lastModifiedBy>Šmejkal Ondřej, Ing.</cp:lastModifiedBy>
  <dcterms:created xsi:type="dcterms:W3CDTF">2023-01-17T12:18:29Z</dcterms:created>
  <dcterms:modified xsi:type="dcterms:W3CDTF">2023-01-17T12:18:56Z</dcterms:modified>
</cp:coreProperties>
</file>