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C:\Users\satanekj\Desktop\RD 2023\svařování 2023\ZD\"/>
    </mc:Choice>
  </mc:AlternateContent>
  <xr:revisionPtr revIDLastSave="0" documentId="13_ncr:1_{34A0AAB0-104E-4E4C-8511-4C7FA4BD19D7}" xr6:coauthVersionLast="36" xr6:coauthVersionMax="36" xr10:uidLastSave="{00000000-0000-0000-0000-000000000000}"/>
  <bookViews>
    <workbookView xWindow="0" yWindow="0" windowWidth="19200" windowHeight="6950" xr2:uid="{00000000-000D-0000-FFFF-FFFF00000000}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-...'!$C$119:$K$1039</definedName>
    <definedName name="_xlnm._FilterDatabase" localSheetId="2" hidden="1">'VON - Vedlejší a ostatní ...'!$C$116:$K$133</definedName>
    <definedName name="_xlnm.Print_Titles" localSheetId="0">'Rekapitulace stavby'!$92:$92</definedName>
    <definedName name="_xlnm.Print_Titles" localSheetId="1">'SO 01 - Práce a dodávky -...'!$119:$119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-...'!$C$107:$K$1039</definedName>
    <definedName name="_xlnm.Print_Area" localSheetId="2">'VON - Vedlejší a ostatní ...'!$C$104:$K$133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/>
  <c r="J23" i="3"/>
  <c r="J21" i="3"/>
  <c r="E21" i="3"/>
  <c r="J91" i="3"/>
  <c r="J20" i="3"/>
  <c r="J18" i="3"/>
  <c r="E18" i="3"/>
  <c r="F92" i="3"/>
  <c r="J17" i="3"/>
  <c r="J12" i="3"/>
  <c r="J111" i="3"/>
  <c r="E7" i="3"/>
  <c r="E107" i="3"/>
  <c r="J37" i="2"/>
  <c r="J36" i="2"/>
  <c r="AY95" i="1"/>
  <c r="J35" i="2"/>
  <c r="AX95" i="1" s="1"/>
  <c r="BI1038" i="2"/>
  <c r="BH1038" i="2"/>
  <c r="BG1038" i="2"/>
  <c r="BF1038" i="2"/>
  <c r="T1038" i="2"/>
  <c r="R1038" i="2"/>
  <c r="P1038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30" i="2"/>
  <c r="BH1030" i="2"/>
  <c r="BG1030" i="2"/>
  <c r="BF1030" i="2"/>
  <c r="T1030" i="2"/>
  <c r="R1030" i="2"/>
  <c r="P1030" i="2"/>
  <c r="BI1028" i="2"/>
  <c r="BH1028" i="2"/>
  <c r="BG1028" i="2"/>
  <c r="BF1028" i="2"/>
  <c r="T1028" i="2"/>
  <c r="R1028" i="2"/>
  <c r="P1028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21" i="2"/>
  <c r="BH1021" i="2"/>
  <c r="BG1021" i="2"/>
  <c r="BF1021" i="2"/>
  <c r="T1021" i="2"/>
  <c r="R1021" i="2"/>
  <c r="P1021" i="2"/>
  <c r="BI1018" i="2"/>
  <c r="BH1018" i="2"/>
  <c r="BG1018" i="2"/>
  <c r="BF1018" i="2"/>
  <c r="T1018" i="2"/>
  <c r="R1018" i="2"/>
  <c r="P1018" i="2"/>
  <c r="BI1015" i="2"/>
  <c r="BH1015" i="2"/>
  <c r="BG1015" i="2"/>
  <c r="BF1015" i="2"/>
  <c r="T1015" i="2"/>
  <c r="R1015" i="2"/>
  <c r="P1015" i="2"/>
  <c r="BI1012" i="2"/>
  <c r="BH1012" i="2"/>
  <c r="BG1012" i="2"/>
  <c r="BF1012" i="2"/>
  <c r="T1012" i="2"/>
  <c r="R1012" i="2"/>
  <c r="P1012" i="2"/>
  <c r="BI1009" i="2"/>
  <c r="BH1009" i="2"/>
  <c r="BG1009" i="2"/>
  <c r="BF1009" i="2"/>
  <c r="T1009" i="2"/>
  <c r="R1009" i="2"/>
  <c r="P1009" i="2"/>
  <c r="BI1006" i="2"/>
  <c r="BH1006" i="2"/>
  <c r="BG1006" i="2"/>
  <c r="BF1006" i="2"/>
  <c r="T1006" i="2"/>
  <c r="R1006" i="2"/>
  <c r="P1006" i="2"/>
  <c r="BI1003" i="2"/>
  <c r="BH1003" i="2"/>
  <c r="BG1003" i="2"/>
  <c r="BF1003" i="2"/>
  <c r="T1003" i="2"/>
  <c r="R1003" i="2"/>
  <c r="P1003" i="2"/>
  <c r="BI1000" i="2"/>
  <c r="BH1000" i="2"/>
  <c r="BG1000" i="2"/>
  <c r="BF1000" i="2"/>
  <c r="T1000" i="2"/>
  <c r="R1000" i="2"/>
  <c r="P1000" i="2"/>
  <c r="BI997" i="2"/>
  <c r="BH997" i="2"/>
  <c r="BG997" i="2"/>
  <c r="BF997" i="2"/>
  <c r="T997" i="2"/>
  <c r="R997" i="2"/>
  <c r="P997" i="2"/>
  <c r="BI994" i="2"/>
  <c r="BH994" i="2"/>
  <c r="BG994" i="2"/>
  <c r="BF994" i="2"/>
  <c r="T994" i="2"/>
  <c r="R994" i="2"/>
  <c r="P994" i="2"/>
  <c r="BI991" i="2"/>
  <c r="BH991" i="2"/>
  <c r="BG991" i="2"/>
  <c r="BF991" i="2"/>
  <c r="T991" i="2"/>
  <c r="R991" i="2"/>
  <c r="P991" i="2"/>
  <c r="BI988" i="2"/>
  <c r="BH988" i="2"/>
  <c r="BG988" i="2"/>
  <c r="BF988" i="2"/>
  <c r="T988" i="2"/>
  <c r="R988" i="2"/>
  <c r="P988" i="2"/>
  <c r="BI985" i="2"/>
  <c r="BH985" i="2"/>
  <c r="BG985" i="2"/>
  <c r="BF985" i="2"/>
  <c r="T985" i="2"/>
  <c r="R985" i="2"/>
  <c r="P985" i="2"/>
  <c r="BI982" i="2"/>
  <c r="BH982" i="2"/>
  <c r="BG982" i="2"/>
  <c r="BF982" i="2"/>
  <c r="T982" i="2"/>
  <c r="R982" i="2"/>
  <c r="P982" i="2"/>
  <c r="BI979" i="2"/>
  <c r="BH979" i="2"/>
  <c r="BG979" i="2"/>
  <c r="BF979" i="2"/>
  <c r="T979" i="2"/>
  <c r="R979" i="2"/>
  <c r="P979" i="2"/>
  <c r="BI976" i="2"/>
  <c r="BH976" i="2"/>
  <c r="BG976" i="2"/>
  <c r="BF976" i="2"/>
  <c r="T976" i="2"/>
  <c r="R976" i="2"/>
  <c r="P976" i="2"/>
  <c r="BI973" i="2"/>
  <c r="BH973" i="2"/>
  <c r="BG973" i="2"/>
  <c r="BF973" i="2"/>
  <c r="T973" i="2"/>
  <c r="R973" i="2"/>
  <c r="P973" i="2"/>
  <c r="BI971" i="2"/>
  <c r="BH971" i="2"/>
  <c r="BG971" i="2"/>
  <c r="BF971" i="2"/>
  <c r="T971" i="2"/>
  <c r="R971" i="2"/>
  <c r="P971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3" i="2"/>
  <c r="BH963" i="2"/>
  <c r="BG963" i="2"/>
  <c r="BF963" i="2"/>
  <c r="T963" i="2"/>
  <c r="R963" i="2"/>
  <c r="P963" i="2"/>
  <c r="BI961" i="2"/>
  <c r="BH961" i="2"/>
  <c r="BG961" i="2"/>
  <c r="BF961" i="2"/>
  <c r="T961" i="2"/>
  <c r="R961" i="2"/>
  <c r="P961" i="2"/>
  <c r="BI959" i="2"/>
  <c r="BH959" i="2"/>
  <c r="BG959" i="2"/>
  <c r="BF959" i="2"/>
  <c r="T959" i="2"/>
  <c r="R959" i="2"/>
  <c r="P959" i="2"/>
  <c r="BI957" i="2"/>
  <c r="BH957" i="2"/>
  <c r="BG957" i="2"/>
  <c r="BF957" i="2"/>
  <c r="T957" i="2"/>
  <c r="R957" i="2"/>
  <c r="P957" i="2"/>
  <c r="BI955" i="2"/>
  <c r="BH955" i="2"/>
  <c r="BG955" i="2"/>
  <c r="BF955" i="2"/>
  <c r="T955" i="2"/>
  <c r="R955" i="2"/>
  <c r="P955" i="2"/>
  <c r="BI953" i="2"/>
  <c r="BH953" i="2"/>
  <c r="BG953" i="2"/>
  <c r="BF953" i="2"/>
  <c r="T953" i="2"/>
  <c r="R953" i="2"/>
  <c r="P953" i="2"/>
  <c r="BI951" i="2"/>
  <c r="BH951" i="2"/>
  <c r="BG951" i="2"/>
  <c r="BF951" i="2"/>
  <c r="T951" i="2"/>
  <c r="R951" i="2"/>
  <c r="P951" i="2"/>
  <c r="BI949" i="2"/>
  <c r="BH949" i="2"/>
  <c r="BG949" i="2"/>
  <c r="BF949" i="2"/>
  <c r="T949" i="2"/>
  <c r="R949" i="2"/>
  <c r="P949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3" i="2"/>
  <c r="BH943" i="2"/>
  <c r="BG943" i="2"/>
  <c r="BF943" i="2"/>
  <c r="T943" i="2"/>
  <c r="R943" i="2"/>
  <c r="P943" i="2"/>
  <c r="BI941" i="2"/>
  <c r="BH941" i="2"/>
  <c r="BG941" i="2"/>
  <c r="BF941" i="2"/>
  <c r="T941" i="2"/>
  <c r="R941" i="2"/>
  <c r="P941" i="2"/>
  <c r="BI939" i="2"/>
  <c r="BH939" i="2"/>
  <c r="BG939" i="2"/>
  <c r="BF939" i="2"/>
  <c r="T939" i="2"/>
  <c r="R939" i="2"/>
  <c r="P939" i="2"/>
  <c r="BI937" i="2"/>
  <c r="BH937" i="2"/>
  <c r="BG937" i="2"/>
  <c r="BF937" i="2"/>
  <c r="T937" i="2"/>
  <c r="R937" i="2"/>
  <c r="P937" i="2"/>
  <c r="BI935" i="2"/>
  <c r="BH935" i="2"/>
  <c r="BG935" i="2"/>
  <c r="BF935" i="2"/>
  <c r="T935" i="2"/>
  <c r="R935" i="2"/>
  <c r="P935" i="2"/>
  <c r="BI933" i="2"/>
  <c r="BH933" i="2"/>
  <c r="BG933" i="2"/>
  <c r="BF933" i="2"/>
  <c r="T933" i="2"/>
  <c r="R933" i="2"/>
  <c r="P933" i="2"/>
  <c r="BI931" i="2"/>
  <c r="BH931" i="2"/>
  <c r="BG931" i="2"/>
  <c r="BF931" i="2"/>
  <c r="T931" i="2"/>
  <c r="R931" i="2"/>
  <c r="P931" i="2"/>
  <c r="BI929" i="2"/>
  <c r="BH929" i="2"/>
  <c r="BG929" i="2"/>
  <c r="BF929" i="2"/>
  <c r="T929" i="2"/>
  <c r="R929" i="2"/>
  <c r="P929" i="2"/>
  <c r="BI927" i="2"/>
  <c r="BH927" i="2"/>
  <c r="BG927" i="2"/>
  <c r="BF927" i="2"/>
  <c r="T927" i="2"/>
  <c r="R927" i="2"/>
  <c r="P927" i="2"/>
  <c r="BI925" i="2"/>
  <c r="BH925" i="2"/>
  <c r="BG925" i="2"/>
  <c r="BF925" i="2"/>
  <c r="T925" i="2"/>
  <c r="R925" i="2"/>
  <c r="P925" i="2"/>
  <c r="BI923" i="2"/>
  <c r="BH923" i="2"/>
  <c r="BG923" i="2"/>
  <c r="BF923" i="2"/>
  <c r="T923" i="2"/>
  <c r="R923" i="2"/>
  <c r="P923" i="2"/>
  <c r="BI921" i="2"/>
  <c r="BH921" i="2"/>
  <c r="BG921" i="2"/>
  <c r="BF921" i="2"/>
  <c r="T921" i="2"/>
  <c r="R921" i="2"/>
  <c r="P921" i="2"/>
  <c r="BI919" i="2"/>
  <c r="BH919" i="2"/>
  <c r="BG919" i="2"/>
  <c r="BF919" i="2"/>
  <c r="T919" i="2"/>
  <c r="R919" i="2"/>
  <c r="P919" i="2"/>
  <c r="BI917" i="2"/>
  <c r="BH917" i="2"/>
  <c r="BG917" i="2"/>
  <c r="BF917" i="2"/>
  <c r="T917" i="2"/>
  <c r="R917" i="2"/>
  <c r="P917" i="2"/>
  <c r="BI915" i="2"/>
  <c r="BH915" i="2"/>
  <c r="BG915" i="2"/>
  <c r="BF915" i="2"/>
  <c r="T915" i="2"/>
  <c r="R915" i="2"/>
  <c r="P915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R911" i="2"/>
  <c r="P911" i="2"/>
  <c r="BI909" i="2"/>
  <c r="BH909" i="2"/>
  <c r="BG909" i="2"/>
  <c r="BF909" i="2"/>
  <c r="T909" i="2"/>
  <c r="R909" i="2"/>
  <c r="P909" i="2"/>
  <c r="BI907" i="2"/>
  <c r="BH907" i="2"/>
  <c r="BG907" i="2"/>
  <c r="BF907" i="2"/>
  <c r="T907" i="2"/>
  <c r="R907" i="2"/>
  <c r="P907" i="2"/>
  <c r="BI905" i="2"/>
  <c r="BH905" i="2"/>
  <c r="BG905" i="2"/>
  <c r="BF905" i="2"/>
  <c r="T905" i="2"/>
  <c r="R905" i="2"/>
  <c r="P905" i="2"/>
  <c r="BI903" i="2"/>
  <c r="BH903" i="2"/>
  <c r="BG903" i="2"/>
  <c r="BF903" i="2"/>
  <c r="T903" i="2"/>
  <c r="R903" i="2"/>
  <c r="P903" i="2"/>
  <c r="BI901" i="2"/>
  <c r="BH901" i="2"/>
  <c r="BG901" i="2"/>
  <c r="BF901" i="2"/>
  <c r="T901" i="2"/>
  <c r="R901" i="2"/>
  <c r="P901" i="2"/>
  <c r="BI899" i="2"/>
  <c r="BH899" i="2"/>
  <c r="BG899" i="2"/>
  <c r="BF899" i="2"/>
  <c r="T899" i="2"/>
  <c r="R899" i="2"/>
  <c r="P899" i="2"/>
  <c r="BI897" i="2"/>
  <c r="BH897" i="2"/>
  <c r="BG897" i="2"/>
  <c r="BF897" i="2"/>
  <c r="T897" i="2"/>
  <c r="R897" i="2"/>
  <c r="P897" i="2"/>
  <c r="BI895" i="2"/>
  <c r="BH895" i="2"/>
  <c r="BG895" i="2"/>
  <c r="BF895" i="2"/>
  <c r="T895" i="2"/>
  <c r="R895" i="2"/>
  <c r="P895" i="2"/>
  <c r="BI893" i="2"/>
  <c r="BH893" i="2"/>
  <c r="BG893" i="2"/>
  <c r="BF893" i="2"/>
  <c r="T893" i="2"/>
  <c r="R893" i="2"/>
  <c r="P893" i="2"/>
  <c r="BI891" i="2"/>
  <c r="BH891" i="2"/>
  <c r="BG891" i="2"/>
  <c r="BF891" i="2"/>
  <c r="T891" i="2"/>
  <c r="R891" i="2"/>
  <c r="P891" i="2"/>
  <c r="BI889" i="2"/>
  <c r="BH889" i="2"/>
  <c r="BG889" i="2"/>
  <c r="BF889" i="2"/>
  <c r="T889" i="2"/>
  <c r="R889" i="2"/>
  <c r="P889" i="2"/>
  <c r="BI887" i="2"/>
  <c r="BH887" i="2"/>
  <c r="BG887" i="2"/>
  <c r="BF887" i="2"/>
  <c r="T887" i="2"/>
  <c r="R887" i="2"/>
  <c r="P887" i="2"/>
  <c r="BI885" i="2"/>
  <c r="BH885" i="2"/>
  <c r="BG885" i="2"/>
  <c r="BF885" i="2"/>
  <c r="T885" i="2"/>
  <c r="R885" i="2"/>
  <c r="P885" i="2"/>
  <c r="BI883" i="2"/>
  <c r="BH883" i="2"/>
  <c r="BG883" i="2"/>
  <c r="BF883" i="2"/>
  <c r="T883" i="2"/>
  <c r="R883" i="2"/>
  <c r="P883" i="2"/>
  <c r="BI881" i="2"/>
  <c r="BH881" i="2"/>
  <c r="BG881" i="2"/>
  <c r="BF881" i="2"/>
  <c r="T881" i="2"/>
  <c r="R881" i="2"/>
  <c r="P881" i="2"/>
  <c r="BI879" i="2"/>
  <c r="BH879" i="2"/>
  <c r="BG879" i="2"/>
  <c r="BF879" i="2"/>
  <c r="T879" i="2"/>
  <c r="R879" i="2"/>
  <c r="P879" i="2"/>
  <c r="BI877" i="2"/>
  <c r="BH877" i="2"/>
  <c r="BG877" i="2"/>
  <c r="BF877" i="2"/>
  <c r="T877" i="2"/>
  <c r="R877" i="2"/>
  <c r="P877" i="2"/>
  <c r="BI875" i="2"/>
  <c r="BH875" i="2"/>
  <c r="BG875" i="2"/>
  <c r="BF875" i="2"/>
  <c r="T875" i="2"/>
  <c r="R875" i="2"/>
  <c r="P875" i="2"/>
  <c r="BI873" i="2"/>
  <c r="BH873" i="2"/>
  <c r="BG873" i="2"/>
  <c r="BF873" i="2"/>
  <c r="T873" i="2"/>
  <c r="R873" i="2"/>
  <c r="P873" i="2"/>
  <c r="BI871" i="2"/>
  <c r="BH871" i="2"/>
  <c r="BG871" i="2"/>
  <c r="BF871" i="2"/>
  <c r="T871" i="2"/>
  <c r="R871" i="2"/>
  <c r="P871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65" i="2"/>
  <c r="BH865" i="2"/>
  <c r="BG865" i="2"/>
  <c r="BF865" i="2"/>
  <c r="T865" i="2"/>
  <c r="R865" i="2"/>
  <c r="P865" i="2"/>
  <c r="BI863" i="2"/>
  <c r="BH863" i="2"/>
  <c r="BG863" i="2"/>
  <c r="BF863" i="2"/>
  <c r="T863" i="2"/>
  <c r="R863" i="2"/>
  <c r="P863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8" i="2"/>
  <c r="BH838" i="2"/>
  <c r="BG838" i="2"/>
  <c r="BF838" i="2"/>
  <c r="T838" i="2"/>
  <c r="R838" i="2"/>
  <c r="P838" i="2"/>
  <c r="BI836" i="2"/>
  <c r="BH836" i="2"/>
  <c r="BG836" i="2"/>
  <c r="BF836" i="2"/>
  <c r="T836" i="2"/>
  <c r="R836" i="2"/>
  <c r="P836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5" i="2"/>
  <c r="BH815" i="2"/>
  <c r="BG815" i="2"/>
  <c r="BF815" i="2"/>
  <c r="T815" i="2"/>
  <c r="R815" i="2"/>
  <c r="P815" i="2"/>
  <c r="BI812" i="2"/>
  <c r="BH812" i="2"/>
  <c r="BG812" i="2"/>
  <c r="BF812" i="2"/>
  <c r="T812" i="2"/>
  <c r="R812" i="2"/>
  <c r="P812" i="2"/>
  <c r="BI809" i="2"/>
  <c r="BH809" i="2"/>
  <c r="BG809" i="2"/>
  <c r="BF809" i="2"/>
  <c r="T809" i="2"/>
  <c r="R809" i="2"/>
  <c r="P809" i="2"/>
  <c r="BI806" i="2"/>
  <c r="BH806" i="2"/>
  <c r="BG806" i="2"/>
  <c r="BF806" i="2"/>
  <c r="T806" i="2"/>
  <c r="R806" i="2"/>
  <c r="P806" i="2"/>
  <c r="BI803" i="2"/>
  <c r="BH803" i="2"/>
  <c r="BG803" i="2"/>
  <c r="BF803" i="2"/>
  <c r="T803" i="2"/>
  <c r="R803" i="2"/>
  <c r="P803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3" i="2"/>
  <c r="BH793" i="2"/>
  <c r="BG793" i="2"/>
  <c r="BF793" i="2"/>
  <c r="T793" i="2"/>
  <c r="R793" i="2"/>
  <c r="P793" i="2"/>
  <c r="BI790" i="2"/>
  <c r="BH790" i="2"/>
  <c r="BG790" i="2"/>
  <c r="BF790" i="2"/>
  <c r="T790" i="2"/>
  <c r="R790" i="2"/>
  <c r="P790" i="2"/>
  <c r="BI787" i="2"/>
  <c r="BH787" i="2"/>
  <c r="BG787" i="2"/>
  <c r="BF787" i="2"/>
  <c r="T787" i="2"/>
  <c r="R787" i="2"/>
  <c r="P787" i="2"/>
  <c r="BI784" i="2"/>
  <c r="BH784" i="2"/>
  <c r="BG784" i="2"/>
  <c r="BF784" i="2"/>
  <c r="T784" i="2"/>
  <c r="R784" i="2"/>
  <c r="P784" i="2"/>
  <c r="BI781" i="2"/>
  <c r="BH781" i="2"/>
  <c r="BG781" i="2"/>
  <c r="BF781" i="2"/>
  <c r="T781" i="2"/>
  <c r="R781" i="2"/>
  <c r="P781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69" i="2"/>
  <c r="BH769" i="2"/>
  <c r="BG769" i="2"/>
  <c r="BF769" i="2"/>
  <c r="T769" i="2"/>
  <c r="R769" i="2"/>
  <c r="P769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60" i="2"/>
  <c r="BH760" i="2"/>
  <c r="BG760" i="2"/>
  <c r="BF760" i="2"/>
  <c r="T760" i="2"/>
  <c r="R760" i="2"/>
  <c r="P760" i="2"/>
  <c r="BI757" i="2"/>
  <c r="BH757" i="2"/>
  <c r="BG757" i="2"/>
  <c r="BF757" i="2"/>
  <c r="T757" i="2"/>
  <c r="R757" i="2"/>
  <c r="P757" i="2"/>
  <c r="BI754" i="2"/>
  <c r="BH754" i="2"/>
  <c r="BG754" i="2"/>
  <c r="BF754" i="2"/>
  <c r="T754" i="2"/>
  <c r="R754" i="2"/>
  <c r="P754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8" i="2"/>
  <c r="BH718" i="2"/>
  <c r="BG718" i="2"/>
  <c r="BF718" i="2"/>
  <c r="T718" i="2"/>
  <c r="R718" i="2"/>
  <c r="P718" i="2"/>
  <c r="BI716" i="2"/>
  <c r="BH716" i="2"/>
  <c r="BG716" i="2"/>
  <c r="BF716" i="2"/>
  <c r="T716" i="2"/>
  <c r="R716" i="2"/>
  <c r="P716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4" i="2"/>
  <c r="BH654" i="2"/>
  <c r="BG654" i="2"/>
  <c r="BF654" i="2"/>
  <c r="T654" i="2"/>
  <c r="R654" i="2"/>
  <c r="P654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1" i="2"/>
  <c r="BH561" i="2"/>
  <c r="BG561" i="2"/>
  <c r="BF561" i="2"/>
  <c r="T561" i="2"/>
  <c r="R561" i="2"/>
  <c r="P561" i="2"/>
  <c r="BI558" i="2"/>
  <c r="BH558" i="2"/>
  <c r="BG558" i="2"/>
  <c r="BF558" i="2"/>
  <c r="T558" i="2"/>
  <c r="R558" i="2"/>
  <c r="P558" i="2"/>
  <c r="BI555" i="2"/>
  <c r="BH555" i="2"/>
  <c r="BG555" i="2"/>
  <c r="BF555" i="2"/>
  <c r="T555" i="2"/>
  <c r="R555" i="2"/>
  <c r="P555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F35" i="2" s="1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F37" i="2" s="1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J34" i="2" s="1"/>
  <c r="T123" i="2"/>
  <c r="R123" i="2"/>
  <c r="P123" i="2"/>
  <c r="F116" i="2"/>
  <c r="F114" i="2"/>
  <c r="E112" i="2"/>
  <c r="F91" i="2"/>
  <c r="F89" i="2"/>
  <c r="E87" i="2"/>
  <c r="J24" i="2"/>
  <c r="E24" i="2"/>
  <c r="J117" i="2"/>
  <c r="J23" i="2"/>
  <c r="J21" i="2"/>
  <c r="E21" i="2"/>
  <c r="J91" i="2"/>
  <c r="J20" i="2"/>
  <c r="J18" i="2"/>
  <c r="E18" i="2"/>
  <c r="F117" i="2"/>
  <c r="J17" i="2"/>
  <c r="J12" i="2"/>
  <c r="J114" i="2"/>
  <c r="E7" i="2"/>
  <c r="E110" i="2"/>
  <c r="L90" i="1"/>
  <c r="AM90" i="1"/>
  <c r="AM89" i="1"/>
  <c r="L89" i="1"/>
  <c r="AM87" i="1"/>
  <c r="L87" i="1"/>
  <c r="L85" i="1"/>
  <c r="L84" i="1"/>
  <c r="J311" i="2"/>
  <c r="BK283" i="2"/>
  <c r="J265" i="2"/>
  <c r="BK250" i="2"/>
  <c r="J710" i="2"/>
  <c r="J702" i="2"/>
  <c r="BK692" i="2"/>
  <c r="BK682" i="2"/>
  <c r="J668" i="2"/>
  <c r="J642" i="2"/>
  <c r="BK626" i="2"/>
  <c r="BK403" i="2"/>
  <c r="J391" i="2"/>
  <c r="BK367" i="2"/>
  <c r="BK361" i="2"/>
  <c r="J345" i="2"/>
  <c r="J321" i="2"/>
  <c r="J293" i="2"/>
  <c r="J283" i="2"/>
  <c r="J157" i="2"/>
  <c r="BK125" i="2"/>
  <c r="BK160" i="2"/>
  <c r="BK145" i="2"/>
  <c r="J129" i="2"/>
  <c r="BK132" i="3"/>
  <c r="J125" i="3"/>
  <c r="J123" i="3"/>
  <c r="J121" i="3"/>
  <c r="BK313" i="2"/>
  <c r="BK299" i="2"/>
  <c r="J277" i="2"/>
  <c r="BK418" i="2"/>
  <c r="J394" i="2"/>
  <c r="BK375" i="2"/>
  <c r="BK355" i="2"/>
  <c r="J331" i="2"/>
  <c r="BK309" i="2"/>
  <c r="BK293" i="2"/>
  <c r="J271" i="2"/>
  <c r="BK232" i="2"/>
  <c r="BK997" i="2"/>
  <c r="BK985" i="2"/>
  <c r="J973" i="2"/>
  <c r="J965" i="2"/>
  <c r="J931" i="2"/>
  <c r="BK923" i="2"/>
  <c r="J915" i="2"/>
  <c r="J911" i="2"/>
  <c r="J907" i="2"/>
  <c r="BK903" i="2"/>
  <c r="BK899" i="2"/>
  <c r="J875" i="2"/>
  <c r="J863" i="2"/>
  <c r="J832" i="2"/>
  <c r="BK820" i="2"/>
  <c r="BK790" i="2"/>
  <c r="J760" i="2"/>
  <c r="J738" i="2"/>
  <c r="BK724" i="2"/>
  <c r="BK716" i="2"/>
  <c r="BK706" i="2"/>
  <c r="J692" i="2"/>
  <c r="J672" i="2"/>
  <c r="J652" i="2"/>
  <c r="J644" i="2"/>
  <c r="J630" i="2"/>
  <c r="J598" i="2"/>
  <c r="BK217" i="2"/>
  <c r="BK205" i="2"/>
  <c r="J193" i="2"/>
  <c r="BK178" i="2"/>
  <c r="J163" i="2"/>
  <c r="J145" i="2"/>
  <c r="BK127" i="2"/>
  <c r="J1036" i="2"/>
  <c r="J1032" i="2"/>
  <c r="J1028" i="2"/>
  <c r="J1024" i="2"/>
  <c r="J1018" i="2"/>
  <c r="J1012" i="2"/>
  <c r="BK1006" i="2"/>
  <c r="BK1000" i="2"/>
  <c r="J976" i="2"/>
  <c r="BK959" i="2"/>
  <c r="J955" i="2"/>
  <c r="BK943" i="2"/>
  <c r="J586" i="2"/>
  <c r="BK561" i="2"/>
  <c r="J540" i="2"/>
  <c r="J507" i="2"/>
  <c r="BK490" i="2"/>
  <c r="J475" i="2"/>
  <c r="BK448" i="2"/>
  <c r="BK436" i="2"/>
  <c r="J418" i="2"/>
  <c r="BK389" i="2"/>
  <c r="J375" i="2"/>
  <c r="J363" i="2"/>
  <c r="J347" i="2"/>
  <c r="J335" i="2"/>
  <c r="J329" i="2"/>
  <c r="BK307" i="2"/>
  <c r="BK271" i="2"/>
  <c r="BK261" i="2"/>
  <c r="BK238" i="2"/>
  <c r="BK891" i="2"/>
  <c r="BK883" i="2"/>
  <c r="BK869" i="2"/>
  <c r="J858" i="2"/>
  <c r="J840" i="2"/>
  <c r="BK815" i="2"/>
  <c r="BK803" i="2"/>
  <c r="J781" i="2"/>
  <c r="BK766" i="2"/>
  <c r="J748" i="2"/>
  <c r="BK714" i="2"/>
  <c r="BK694" i="2"/>
  <c r="J682" i="2"/>
  <c r="BK676" i="2"/>
  <c r="BK656" i="2"/>
  <c r="BK640" i="2"/>
  <c r="J626" i="2"/>
  <c r="J607" i="2"/>
  <c r="BK598" i="2"/>
  <c r="J574" i="2"/>
  <c r="J555" i="2"/>
  <c r="J534" i="2"/>
  <c r="J519" i="2"/>
  <c r="J504" i="2"/>
  <c r="J478" i="2"/>
  <c r="J451" i="2"/>
  <c r="J427" i="2"/>
  <c r="J397" i="2"/>
  <c r="J367" i="2"/>
  <c r="BK329" i="2"/>
  <c r="J315" i="2"/>
  <c r="BK301" i="2"/>
  <c r="J267" i="2"/>
  <c r="J238" i="2"/>
  <c r="BK881" i="2"/>
  <c r="J871" i="2"/>
  <c r="BK858" i="2"/>
  <c r="BK844" i="2"/>
  <c r="BK828" i="2"/>
  <c r="J796" i="2"/>
  <c r="J784" i="2"/>
  <c r="J750" i="2"/>
  <c r="J706" i="2"/>
  <c r="BK690" i="2"/>
  <c r="BK668" i="2"/>
  <c r="J654" i="2"/>
  <c r="J634" i="2"/>
  <c r="BK613" i="2"/>
  <c r="BK607" i="2"/>
  <c r="J919" i="2"/>
  <c r="BK887" i="2"/>
  <c r="J877" i="2"/>
  <c r="BK840" i="2"/>
  <c r="BK826" i="2"/>
  <c r="J812" i="2"/>
  <c r="J803" i="2"/>
  <c r="J790" i="2"/>
  <c r="J775" i="2"/>
  <c r="BK760" i="2"/>
  <c r="BK742" i="2"/>
  <c r="J732" i="2"/>
  <c r="J309" i="2"/>
  <c r="BK281" i="2"/>
  <c r="J257" i="2"/>
  <c r="BK229" i="2"/>
  <c r="J406" i="2"/>
  <c r="BK377" i="2"/>
  <c r="BK359" i="2"/>
  <c r="J339" i="2"/>
  <c r="J325" i="2"/>
  <c r="J301" i="2"/>
  <c r="BK277" i="2"/>
  <c r="J247" i="2"/>
  <c r="J1000" i="2"/>
  <c r="BK988" i="2"/>
  <c r="BK976" i="2"/>
  <c r="BK967" i="2"/>
  <c r="BK937" i="2"/>
  <c r="BK929" i="2"/>
  <c r="BK915" i="2"/>
  <c r="BK911" i="2"/>
  <c r="BK907" i="2"/>
  <c r="BK901" i="2"/>
  <c r="J897" i="2"/>
  <c r="BK871" i="2"/>
  <c r="J844" i="2"/>
  <c r="J828" i="2"/>
  <c r="J815" i="2"/>
  <c r="BK769" i="2"/>
  <c r="BK746" i="2"/>
  <c r="J734" i="2"/>
  <c r="BK722" i="2"/>
  <c r="J708" i="2"/>
  <c r="J700" i="2"/>
  <c r="BK674" i="2"/>
  <c r="J656" i="2"/>
  <c r="J646" i="2"/>
  <c r="J638" i="2"/>
  <c r="BK620" i="2"/>
  <c r="J220" i="2"/>
  <c r="BK208" i="2"/>
  <c r="J196" i="2"/>
  <c r="BK184" i="2"/>
  <c r="J166" i="2"/>
  <c r="BK148" i="2"/>
  <c r="BK136" i="2"/>
  <c r="BK1038" i="2"/>
  <c r="BK1034" i="2"/>
  <c r="BK1030" i="2"/>
  <c r="BK1024" i="2"/>
  <c r="BK1018" i="2"/>
  <c r="BK1012" i="2"/>
  <c r="J1006" i="2"/>
  <c r="J979" i="2"/>
  <c r="BK973" i="2"/>
  <c r="BK965" i="2"/>
  <c r="J953" i="2"/>
  <c r="J592" i="2"/>
  <c r="J572" i="2"/>
  <c r="J546" i="2"/>
  <c r="J522" i="2"/>
  <c r="J501" i="2"/>
  <c r="J466" i="2"/>
  <c r="BK445" i="2"/>
  <c r="J421" i="2"/>
  <c r="BK391" i="2"/>
  <c r="BK383" i="2"/>
  <c r="J371" i="2"/>
  <c r="J359" i="2"/>
  <c r="BK341" i="2"/>
  <c r="BK333" i="2"/>
  <c r="J317" i="2"/>
  <c r="J281" i="2"/>
  <c r="J269" i="2"/>
  <c r="BK247" i="2"/>
  <c r="J893" i="2"/>
  <c r="J881" i="2"/>
  <c r="J867" i="2"/>
  <c r="BK854" i="2"/>
  <c r="BK846" i="2"/>
  <c r="J834" i="2"/>
  <c r="J798" i="2"/>
  <c r="BK778" i="2"/>
  <c r="J754" i="2"/>
  <c r="BK740" i="2"/>
  <c r="BK730" i="2"/>
  <c r="J712" i="2"/>
  <c r="BK686" i="2"/>
  <c r="J678" i="2"/>
  <c r="BK672" i="2"/>
  <c r="J650" i="2"/>
  <c r="J628" i="2"/>
  <c r="BK616" i="2"/>
  <c r="J601" i="2"/>
  <c r="J576" i="2"/>
  <c r="J564" i="2"/>
  <c r="BK546" i="2"/>
  <c r="J525" i="2"/>
  <c r="J495" i="2"/>
  <c r="BK472" i="2"/>
  <c r="BK442" i="2"/>
  <c r="BK424" i="2"/>
  <c r="J409" i="2"/>
  <c r="J355" i="2"/>
  <c r="BK345" i="2"/>
  <c r="BK323" i="2"/>
  <c r="BK303" i="2"/>
  <c r="J275" i="2"/>
  <c r="J250" i="2"/>
  <c r="BK889" i="2"/>
  <c r="BK875" i="2"/>
  <c r="BK863" i="2"/>
  <c r="J854" i="2"/>
  <c r="J842" i="2"/>
  <c r="J824" i="2"/>
  <c r="J800" i="2"/>
  <c r="J772" i="2"/>
  <c r="BK744" i="2"/>
  <c r="BK698" i="2"/>
  <c r="BK678" i="2"/>
  <c r="J662" i="2"/>
  <c r="J648" i="2"/>
  <c r="J616" i="2"/>
  <c r="BK601" i="2"/>
  <c r="J899" i="2"/>
  <c r="BK885" i="2"/>
  <c r="J850" i="2"/>
  <c r="BK842" i="2"/>
  <c r="BK824" i="2"/>
  <c r="BK809" i="2"/>
  <c r="BK798" i="2"/>
  <c r="BK787" i="2"/>
  <c r="BK772" i="2"/>
  <c r="J757" i="2"/>
  <c r="J744" i="2"/>
  <c r="J724" i="2"/>
  <c r="J718" i="2"/>
  <c r="J714" i="2"/>
  <c r="BK704" i="2"/>
  <c r="BK700" i="2"/>
  <c r="J690" i="2"/>
  <c r="J676" i="2"/>
  <c r="BK644" i="2"/>
  <c r="BK632" i="2"/>
  <c r="BK618" i="2"/>
  <c r="BK595" i="2"/>
  <c r="BK397" i="2"/>
  <c r="J379" i="2"/>
  <c r="J365" i="2"/>
  <c r="J351" i="2"/>
  <c r="BK335" i="2"/>
  <c r="BK317" i="2"/>
  <c r="J291" i="2"/>
  <c r="BK255" i="2"/>
  <c r="BK129" i="2"/>
  <c r="J169" i="2"/>
  <c r="BK151" i="2"/>
  <c r="BK131" i="2"/>
  <c r="BK119" i="3"/>
  <c r="BK127" i="3"/>
  <c r="BK305" i="2"/>
  <c r="BK287" i="2"/>
  <c r="J261" i="2"/>
  <c r="BK241" i="2"/>
  <c r="J415" i="2"/>
  <c r="BK387" i="2"/>
  <c r="BK371" i="2"/>
  <c r="BK347" i="2"/>
  <c r="J327" i="2"/>
  <c r="J285" i="2"/>
  <c r="BK267" i="2"/>
  <c r="J244" i="2"/>
  <c r="J991" i="2"/>
  <c r="BK979" i="2"/>
  <c r="J971" i="2"/>
  <c r="J933" i="2"/>
  <c r="J927" i="2"/>
  <c r="BK919" i="2"/>
  <c r="BK913" i="2"/>
  <c r="J909" i="2"/>
  <c r="J905" i="2"/>
  <c r="J901" i="2"/>
  <c r="BK879" i="2"/>
  <c r="J869" i="2"/>
  <c r="BK850" i="2"/>
  <c r="BK830" i="2"/>
  <c r="BK818" i="2"/>
  <c r="BK757" i="2"/>
  <c r="J736" i="2"/>
  <c r="J726" i="2"/>
  <c r="BK720" i="2"/>
  <c r="BK712" i="2"/>
  <c r="J704" i="2"/>
  <c r="J686" i="2"/>
  <c r="J670" i="2"/>
  <c r="BK650" i="2"/>
  <c r="BK642" i="2"/>
  <c r="BK634" i="2"/>
  <c r="BK622" i="2"/>
  <c r="BK214" i="2"/>
  <c r="J202" i="2"/>
  <c r="J190" i="2"/>
  <c r="BK181" i="2"/>
  <c r="BK172" i="2"/>
  <c r="J154" i="2"/>
  <c r="BK142" i="2"/>
  <c r="BK1036" i="2"/>
  <c r="BK1032" i="2"/>
  <c r="BK1028" i="2"/>
  <c r="J1026" i="2"/>
  <c r="BK1021" i="2"/>
  <c r="BK1015" i="2"/>
  <c r="J1009" i="2"/>
  <c r="BK1003" i="2"/>
  <c r="BK971" i="2"/>
  <c r="J963" i="2"/>
  <c r="BK957" i="2"/>
  <c r="J945" i="2"/>
  <c r="J589" i="2"/>
  <c r="J552" i="2"/>
  <c r="BK531" i="2"/>
  <c r="J516" i="2"/>
  <c r="BK492" i="2"/>
  <c r="BK478" i="2"/>
  <c r="J457" i="2"/>
  <c r="BK433" i="2"/>
  <c r="BK406" i="2"/>
  <c r="J387" i="2"/>
  <c r="BK373" i="2"/>
  <c r="J361" i="2"/>
  <c r="BK351" i="2"/>
  <c r="J337" i="2"/>
  <c r="BK321" i="2"/>
  <c r="J299" i="2"/>
  <c r="J279" i="2"/>
  <c r="J263" i="2"/>
  <c r="BK253" i="2"/>
  <c r="BK895" i="2"/>
  <c r="J885" i="2"/>
  <c r="BK873" i="2"/>
  <c r="BK861" i="2"/>
  <c r="BK852" i="2"/>
  <c r="BK836" i="2"/>
  <c r="BK812" i="2"/>
  <c r="BK800" i="2"/>
  <c r="J769" i="2"/>
  <c r="BK750" i="2"/>
  <c r="BK732" i="2"/>
  <c r="BK708" i="2"/>
  <c r="J680" i="2"/>
  <c r="J664" i="2"/>
  <c r="BK652" i="2"/>
  <c r="J632" i="2"/>
  <c r="J622" i="2"/>
  <c r="BK604" i="2"/>
  <c r="BK586" i="2"/>
  <c r="J567" i="2"/>
  <c r="J537" i="2"/>
  <c r="J528" i="2"/>
  <c r="J510" i="2"/>
  <c r="J484" i="2"/>
  <c r="BK469" i="2"/>
  <c r="BK439" i="2"/>
  <c r="BK415" i="2"/>
  <c r="J381" i="2"/>
  <c r="J353" i="2"/>
  <c r="BK325" i="2"/>
  <c r="J307" i="2"/>
  <c r="J287" i="2"/>
  <c r="BK259" i="2"/>
  <c r="J241" i="2"/>
  <c r="J887" i="2"/>
  <c r="BK867" i="2"/>
  <c r="J856" i="2"/>
  <c r="J848" i="2"/>
  <c r="J830" i="2"/>
  <c r="J820" i="2"/>
  <c r="J793" i="2"/>
  <c r="BK754" i="2"/>
  <c r="BK734" i="2"/>
  <c r="J696" i="2"/>
  <c r="J666" i="2"/>
  <c r="J658" i="2"/>
  <c r="J636" i="2"/>
  <c r="J618" i="2"/>
  <c r="J604" i="2"/>
  <c r="J917" i="2"/>
  <c r="J895" i="2"/>
  <c r="J879" i="2"/>
  <c r="J846" i="2"/>
  <c r="BK832" i="2"/>
  <c r="J818" i="2"/>
  <c r="BK796" i="2"/>
  <c r="BK781" i="2"/>
  <c r="J766" i="2"/>
  <c r="BK748" i="2"/>
  <c r="J740" i="2"/>
  <c r="J730" i="2"/>
  <c r="J997" i="2"/>
  <c r="J994" i="2"/>
  <c r="BK991" i="2"/>
  <c r="J985" i="2"/>
  <c r="BK955" i="2"/>
  <c r="BK953" i="2"/>
  <c r="BK951" i="2"/>
  <c r="BK949" i="2"/>
  <c r="BK947" i="2"/>
  <c r="BK941" i="2"/>
  <c r="BK939" i="2"/>
  <c r="J937" i="2"/>
  <c r="J935" i="2"/>
  <c r="BK933" i="2"/>
  <c r="BK931" i="2"/>
  <c r="J923" i="2"/>
  <c r="BK921" i="2"/>
  <c r="J921" i="2"/>
  <c r="BK583" i="2"/>
  <c r="BK580" i="2"/>
  <c r="BK555" i="2"/>
  <c r="BK549" i="2"/>
  <c r="BK498" i="2"/>
  <c r="J492" i="2"/>
  <c r="J469" i="2"/>
  <c r="BK466" i="2"/>
  <c r="J454" i="2"/>
  <c r="BK451" i="2"/>
  <c r="J424" i="2"/>
  <c r="J403" i="2"/>
  <c r="J400" i="2"/>
  <c r="BK385" i="2"/>
  <c r="J383" i="2"/>
  <c r="BK349" i="2"/>
  <c r="J343" i="2"/>
  <c r="BK337" i="2"/>
  <c r="BK315" i="2"/>
  <c r="J313" i="2"/>
  <c r="J305" i="2"/>
  <c r="J303" i="2"/>
  <c r="BK295" i="2"/>
  <c r="BK291" i="2"/>
  <c r="BK289" i="2"/>
  <c r="BK279" i="2"/>
  <c r="BK275" i="2"/>
  <c r="J259" i="2"/>
  <c r="BK257" i="2"/>
  <c r="J253" i="2"/>
  <c r="BK235" i="2"/>
  <c r="BK226" i="2"/>
  <c r="J226" i="2"/>
  <c r="J223" i="2"/>
  <c r="BK220" i="2"/>
  <c r="J217" i="2"/>
  <c r="J214" i="2"/>
  <c r="J211" i="2"/>
  <c r="J208" i="2"/>
  <c r="J205" i="2"/>
  <c r="BK202" i="2"/>
  <c r="J199" i="2"/>
  <c r="BK196" i="2"/>
  <c r="BK193" i="2"/>
  <c r="BK190" i="2"/>
  <c r="BK187" i="2"/>
  <c r="J184" i="2"/>
  <c r="J181" i="2"/>
  <c r="J178" i="2"/>
  <c r="BK175" i="2"/>
  <c r="J172" i="2"/>
  <c r="BK163" i="2"/>
  <c r="J160" i="2"/>
  <c r="BK157" i="2"/>
  <c r="J148" i="2"/>
  <c r="J136" i="2"/>
  <c r="J131" i="2"/>
  <c r="J123" i="2"/>
  <c r="AS94" i="1"/>
  <c r="J988" i="2"/>
  <c r="BK982" i="2"/>
  <c r="J967" i="2"/>
  <c r="BK963" i="2"/>
  <c r="BK961" i="2"/>
  <c r="J959" i="2"/>
  <c r="J957" i="2"/>
  <c r="J949" i="2"/>
  <c r="BK945" i="2"/>
  <c r="J943" i="2"/>
  <c r="J941" i="2"/>
  <c r="J939" i="2"/>
  <c r="BK935" i="2"/>
  <c r="J929" i="2"/>
  <c r="BK927" i="2"/>
  <c r="BK592" i="2"/>
  <c r="J583" i="2"/>
  <c r="J580" i="2"/>
  <c r="BK578" i="2"/>
  <c r="BK576" i="2"/>
  <c r="BK574" i="2"/>
  <c r="BK572" i="2"/>
  <c r="BK570" i="2"/>
  <c r="BK567" i="2"/>
  <c r="BK564" i="2"/>
  <c r="J561" i="2"/>
  <c r="BK558" i="2"/>
  <c r="BK552" i="2"/>
  <c r="J543" i="2"/>
  <c r="BK540" i="2"/>
  <c r="BK537" i="2"/>
  <c r="BK534" i="2"/>
  <c r="BK525" i="2"/>
  <c r="BK522" i="2"/>
  <c r="BK519" i="2"/>
  <c r="BK516" i="2"/>
  <c r="BK510" i="2"/>
  <c r="BK507" i="2"/>
  <c r="BK504" i="2"/>
  <c r="BK501" i="2"/>
  <c r="J498" i="2"/>
  <c r="BK495" i="2"/>
  <c r="J490" i="2"/>
  <c r="J487" i="2"/>
  <c r="BK484" i="2"/>
  <c r="J481" i="2"/>
  <c r="BK475" i="2"/>
  <c r="J472" i="2"/>
  <c r="BK463" i="2"/>
  <c r="BK460" i="2"/>
  <c r="BK457" i="2"/>
  <c r="BK454" i="2"/>
  <c r="J448" i="2"/>
  <c r="J445" i="2"/>
  <c r="J442" i="2"/>
  <c r="J439" i="2"/>
  <c r="J436" i="2"/>
  <c r="J433" i="2"/>
  <c r="BK430" i="2"/>
  <c r="BK427" i="2"/>
  <c r="BK421" i="2"/>
  <c r="BK409" i="2"/>
  <c r="J389" i="2"/>
  <c r="BK365" i="2"/>
  <c r="BK357" i="2"/>
  <c r="J333" i="2"/>
  <c r="J319" i="2"/>
  <c r="J297" i="2"/>
  <c r="BK269" i="2"/>
  <c r="J229" i="2"/>
  <c r="BK994" i="2"/>
  <c r="J982" i="2"/>
  <c r="BK969" i="2"/>
  <c r="J947" i="2"/>
  <c r="BK925" i="2"/>
  <c r="BK917" i="2"/>
  <c r="J913" i="2"/>
  <c r="BK909" i="2"/>
  <c r="BK905" i="2"/>
  <c r="J903" i="2"/>
  <c r="BK893" i="2"/>
  <c r="J865" i="2"/>
  <c r="BK838" i="2"/>
  <c r="J826" i="2"/>
  <c r="J809" i="2"/>
  <c r="BK763" i="2"/>
  <c r="J742" i="2"/>
  <c r="BK728" i="2"/>
  <c r="BK718" i="2"/>
  <c r="BK710" i="2"/>
  <c r="BK702" i="2"/>
  <c r="J684" i="2"/>
  <c r="BK662" i="2"/>
  <c r="BK648" i="2"/>
  <c r="BK636" i="2"/>
  <c r="J624" i="2"/>
  <c r="BK223" i="2"/>
  <c r="BK211" i="2"/>
  <c r="BK199" i="2"/>
  <c r="J187" i="2"/>
  <c r="BK169" i="2"/>
  <c r="J151" i="2"/>
  <c r="J134" i="2"/>
  <c r="J1038" i="2"/>
  <c r="J1034" i="2"/>
  <c r="J1030" i="2"/>
  <c r="BK1026" i="2"/>
  <c r="J1021" i="2"/>
  <c r="J1015" i="2"/>
  <c r="BK1009" i="2"/>
  <c r="J1003" i="2"/>
  <c r="J969" i="2"/>
  <c r="J961" i="2"/>
  <c r="J951" i="2"/>
  <c r="J925" i="2"/>
  <c r="J578" i="2"/>
  <c r="J549" i="2"/>
  <c r="BK528" i="2"/>
  <c r="BK513" i="2"/>
  <c r="BK487" i="2"/>
  <c r="J460" i="2"/>
  <c r="BK412" i="2"/>
  <c r="BK379" i="2"/>
  <c r="BK369" i="2"/>
  <c r="J357" i="2"/>
  <c r="BK339" i="2"/>
  <c r="BK331" i="2"/>
  <c r="J289" i="2"/>
  <c r="BK273" i="2"/>
  <c r="J255" i="2"/>
  <c r="J232" i="2"/>
  <c r="J889" i="2"/>
  <c r="BK877" i="2"/>
  <c r="BK865" i="2"/>
  <c r="BK856" i="2"/>
  <c r="J838" i="2"/>
  <c r="J806" i="2"/>
  <c r="BK784" i="2"/>
  <c r="BK775" i="2"/>
  <c r="BK752" i="2"/>
  <c r="BK738" i="2"/>
  <c r="J728" i="2"/>
  <c r="J688" i="2"/>
  <c r="BK684" i="2"/>
  <c r="J674" i="2"/>
  <c r="BK658" i="2"/>
  <c r="BK646" i="2"/>
  <c r="BK630" i="2"/>
  <c r="BK610" i="2"/>
  <c r="BK589" i="2"/>
  <c r="J570" i="2"/>
  <c r="J558" i="2"/>
  <c r="BK543" i="2"/>
  <c r="J531" i="2"/>
  <c r="J513" i="2"/>
  <c r="BK481" i="2"/>
  <c r="J463" i="2"/>
  <c r="J430" i="2"/>
  <c r="J412" i="2"/>
  <c r="BK394" i="2"/>
  <c r="J377" i="2"/>
  <c r="BK343" i="2"/>
  <c r="BK319" i="2"/>
  <c r="BK297" i="2"/>
  <c r="BK265" i="2"/>
  <c r="BK244" i="2"/>
  <c r="J891" i="2"/>
  <c r="J873" i="2"/>
  <c r="J861" i="2"/>
  <c r="J852" i="2"/>
  <c r="BK834" i="2"/>
  <c r="BK822" i="2"/>
  <c r="J787" i="2"/>
  <c r="J752" i="2"/>
  <c r="J722" i="2"/>
  <c r="J694" i="2"/>
  <c r="BK664" i="2"/>
  <c r="J660" i="2"/>
  <c r="BK624" i="2"/>
  <c r="J610" i="2"/>
  <c r="J595" i="2"/>
  <c r="BK897" i="2"/>
  <c r="J883" i="2"/>
  <c r="BK848" i="2"/>
  <c r="J836" i="2"/>
  <c r="J822" i="2"/>
  <c r="BK806" i="2"/>
  <c r="BK793" i="2"/>
  <c r="J778" i="2"/>
  <c r="J763" i="2"/>
  <c r="J746" i="2"/>
  <c r="BK736" i="2"/>
  <c r="BK726" i="2"/>
  <c r="J720" i="2"/>
  <c r="J698" i="2"/>
  <c r="BK688" i="2"/>
  <c r="BK670" i="2"/>
  <c r="BK660" i="2"/>
  <c r="J640" i="2"/>
  <c r="BK628" i="2"/>
  <c r="J613" i="2"/>
  <c r="J385" i="2"/>
  <c r="J373" i="2"/>
  <c r="BK363" i="2"/>
  <c r="J349" i="2"/>
  <c r="BK327" i="2"/>
  <c r="BK311" i="2"/>
  <c r="BK285" i="2"/>
  <c r="BK263" i="2"/>
  <c r="J139" i="2"/>
  <c r="BK123" i="2"/>
  <c r="BK166" i="2"/>
  <c r="J142" i="2"/>
  <c r="J127" i="2"/>
  <c r="BK130" i="3"/>
  <c r="J132" i="3"/>
  <c r="BK121" i="3"/>
  <c r="BK123" i="3"/>
  <c r="J716" i="2"/>
  <c r="BK696" i="2"/>
  <c r="BK680" i="2"/>
  <c r="BK666" i="2"/>
  <c r="BK654" i="2"/>
  <c r="BK638" i="2"/>
  <c r="J620" i="2"/>
  <c r="BK400" i="2"/>
  <c r="BK381" i="2"/>
  <c r="J369" i="2"/>
  <c r="BK353" i="2"/>
  <c r="J341" i="2"/>
  <c r="J323" i="2"/>
  <c r="J295" i="2"/>
  <c r="J273" i="2"/>
  <c r="J235" i="2"/>
  <c r="BK134" i="2"/>
  <c r="J175" i="2"/>
  <c r="BK154" i="2"/>
  <c r="BK139" i="2"/>
  <c r="J125" i="2"/>
  <c r="J130" i="3"/>
  <c r="J127" i="3"/>
  <c r="BK125" i="3"/>
  <c r="J119" i="3"/>
  <c r="R122" i="2" l="1"/>
  <c r="R121" i="2" s="1"/>
  <c r="R120" i="2" s="1"/>
  <c r="R860" i="2"/>
  <c r="P975" i="2"/>
  <c r="T122" i="2"/>
  <c r="T860" i="2"/>
  <c r="T121" i="2" s="1"/>
  <c r="T120" i="2" s="1"/>
  <c r="T975" i="2"/>
  <c r="BK118" i="3"/>
  <c r="BK117" i="3"/>
  <c r="J117" i="3"/>
  <c r="J96" i="3"/>
  <c r="R118" i="3"/>
  <c r="R117" i="3"/>
  <c r="P122" i="2"/>
  <c r="P121" i="2" s="1"/>
  <c r="P120" i="2" s="1"/>
  <c r="AU95" i="1" s="1"/>
  <c r="P860" i="2"/>
  <c r="R975" i="2"/>
  <c r="P118" i="3"/>
  <c r="P117" i="3" s="1"/>
  <c r="AU96" i="1" s="1"/>
  <c r="BK122" i="2"/>
  <c r="J122" i="2"/>
  <c r="J98" i="2"/>
  <c r="BK860" i="2"/>
  <c r="J860" i="2"/>
  <c r="J99" i="2"/>
  <c r="BK975" i="2"/>
  <c r="J975" i="2" s="1"/>
  <c r="J100" i="2" s="1"/>
  <c r="T118" i="3"/>
  <c r="T117" i="3"/>
  <c r="J89" i="3"/>
  <c r="J92" i="3"/>
  <c r="J113" i="3"/>
  <c r="F114" i="3"/>
  <c r="BE130" i="3"/>
  <c r="BE119" i="3"/>
  <c r="E85" i="3"/>
  <c r="BE121" i="3"/>
  <c r="BE123" i="3"/>
  <c r="BE125" i="3"/>
  <c r="BE127" i="3"/>
  <c r="BE132" i="3"/>
  <c r="E85" i="2"/>
  <c r="F92" i="2"/>
  <c r="J116" i="2"/>
  <c r="BE134" i="2"/>
  <c r="BE151" i="2"/>
  <c r="BE160" i="2"/>
  <c r="BE163" i="2"/>
  <c r="BE172" i="2"/>
  <c r="BE175" i="2"/>
  <c r="BE184" i="2"/>
  <c r="J89" i="2"/>
  <c r="J92" i="2"/>
  <c r="BE127" i="2"/>
  <c r="BE136" i="2"/>
  <c r="BE145" i="2"/>
  <c r="BE154" i="2"/>
  <c r="BE232" i="2"/>
  <c r="BE253" i="2"/>
  <c r="BE261" i="2"/>
  <c r="BE265" i="2"/>
  <c r="BE269" i="2"/>
  <c r="BE281" i="2"/>
  <c r="BE313" i="2"/>
  <c r="BE319" i="2"/>
  <c r="BE325" i="2"/>
  <c r="BE331" i="2"/>
  <c r="BE343" i="2"/>
  <c r="BE355" i="2"/>
  <c r="BE371" i="2"/>
  <c r="BE387" i="2"/>
  <c r="BE394" i="2"/>
  <c r="BE406" i="2"/>
  <c r="BE595" i="2"/>
  <c r="BE604" i="2"/>
  <c r="BE646" i="2"/>
  <c r="BE648" i="2"/>
  <c r="BE656" i="2"/>
  <c r="BE662" i="2"/>
  <c r="BE672" i="2"/>
  <c r="BE686" i="2"/>
  <c r="BE720" i="2"/>
  <c r="BE732" i="2"/>
  <c r="BE750" i="2"/>
  <c r="BE754" i="2"/>
  <c r="BE815" i="2"/>
  <c r="BE836" i="2"/>
  <c r="BE850" i="2"/>
  <c r="BE852" i="2"/>
  <c r="BE861" i="2"/>
  <c r="BE863" i="2"/>
  <c r="BE867" i="2"/>
  <c r="BE871" i="2"/>
  <c r="BE873" i="2"/>
  <c r="BE879" i="2"/>
  <c r="BE889" i="2"/>
  <c r="BE891" i="2"/>
  <c r="BE618" i="2"/>
  <c r="BE620" i="2"/>
  <c r="BE628" i="2"/>
  <c r="BE630" i="2"/>
  <c r="BE638" i="2"/>
  <c r="BE640" i="2"/>
  <c r="BE644" i="2"/>
  <c r="BE650" i="2"/>
  <c r="BE654" i="2"/>
  <c r="BE670" i="2"/>
  <c r="BE674" i="2"/>
  <c r="BE682" i="2"/>
  <c r="BE684" i="2"/>
  <c r="BE696" i="2"/>
  <c r="BE706" i="2"/>
  <c r="BE708" i="2"/>
  <c r="BE710" i="2"/>
  <c r="BE712" i="2"/>
  <c r="BE714" i="2"/>
  <c r="BE722" i="2"/>
  <c r="BE724" i="2"/>
  <c r="BE726" i="2"/>
  <c r="BE728" i="2"/>
  <c r="BE730" i="2"/>
  <c r="BE736" i="2"/>
  <c r="BE738" i="2"/>
  <c r="BE740" i="2"/>
  <c r="BE757" i="2"/>
  <c r="BE763" i="2"/>
  <c r="BE766" i="2"/>
  <c r="BE781" i="2"/>
  <c r="BE800" i="2"/>
  <c r="BE803" i="2"/>
  <c r="BE812" i="2"/>
  <c r="BE818" i="2"/>
  <c r="BE826" i="2"/>
  <c r="BE838" i="2"/>
  <c r="BE846" i="2"/>
  <c r="BE869" i="2"/>
  <c r="BE883" i="2"/>
  <c r="BE895" i="2"/>
  <c r="BE247" i="2"/>
  <c r="BE255" i="2"/>
  <c r="BE257" i="2"/>
  <c r="BE263" i="2"/>
  <c r="BE289" i="2"/>
  <c r="BE291" i="2"/>
  <c r="BE295" i="2"/>
  <c r="BE299" i="2"/>
  <c r="BE305" i="2"/>
  <c r="BE333" i="2"/>
  <c r="BE339" i="2"/>
  <c r="BE347" i="2"/>
  <c r="BE359" i="2"/>
  <c r="BE375" i="2"/>
  <c r="BE379" i="2"/>
  <c r="BE415" i="2"/>
  <c r="BE418" i="2"/>
  <c r="BE427" i="2"/>
  <c r="BE430" i="2"/>
  <c r="BE433" i="2"/>
  <c r="BE454" i="2"/>
  <c r="BE457" i="2"/>
  <c r="BE472" i="2"/>
  <c r="BE478" i="2"/>
  <c r="BE481" i="2"/>
  <c r="BE495" i="2"/>
  <c r="BE498" i="2"/>
  <c r="BE576" i="2"/>
  <c r="BE580" i="2"/>
  <c r="BE583" i="2"/>
  <c r="BE622" i="2"/>
  <c r="BE624" i="2"/>
  <c r="BE632" i="2"/>
  <c r="BE634" i="2"/>
  <c r="BE636" i="2"/>
  <c r="BE642" i="2"/>
  <c r="BE660" i="2"/>
  <c r="BE666" i="2"/>
  <c r="BE680" i="2"/>
  <c r="BE698" i="2"/>
  <c r="BE700" i="2"/>
  <c r="BE702" i="2"/>
  <c r="BE704" i="2"/>
  <c r="BE716" i="2"/>
  <c r="BE718" i="2"/>
  <c r="BE734" i="2"/>
  <c r="BE742" i="2"/>
  <c r="BE744" i="2"/>
  <c r="BE746" i="2"/>
  <c r="BE760" i="2"/>
  <c r="BE769" i="2"/>
  <c r="BE787" i="2"/>
  <c r="BE790" i="2"/>
  <c r="BE820" i="2"/>
  <c r="BE824" i="2"/>
  <c r="BE828" i="2"/>
  <c r="BE830" i="2"/>
  <c r="BE842" i="2"/>
  <c r="BE848" i="2"/>
  <c r="BE877" i="2"/>
  <c r="BE899" i="2"/>
  <c r="BE229" i="2"/>
  <c r="BE235" i="2"/>
  <c r="BE244" i="2"/>
  <c r="BE250" i="2"/>
  <c r="BE287" i="2"/>
  <c r="BE315" i="2"/>
  <c r="BE323" i="2"/>
  <c r="BE327" i="2"/>
  <c r="BE361" i="2"/>
  <c r="BE365" i="2"/>
  <c r="BE373" i="2"/>
  <c r="BE377" i="2"/>
  <c r="BE381" i="2"/>
  <c r="BE385" i="2"/>
  <c r="BE424" i="2"/>
  <c r="BE436" i="2"/>
  <c r="BE439" i="2"/>
  <c r="BE442" i="2"/>
  <c r="BE445" i="2"/>
  <c r="BE448" i="2"/>
  <c r="BE460" i="2"/>
  <c r="BE466" i="2"/>
  <c r="BE469" i="2"/>
  <c r="BE484" i="2"/>
  <c r="BE490" i="2"/>
  <c r="BE492" i="2"/>
  <c r="BE516" i="2"/>
  <c r="BE537" i="2"/>
  <c r="BE540" i="2"/>
  <c r="BE549" i="2"/>
  <c r="BE552" i="2"/>
  <c r="BE555" i="2"/>
  <c r="BE567" i="2"/>
  <c r="BE572" i="2"/>
  <c r="BE927" i="2"/>
  <c r="BE929" i="2"/>
  <c r="BE931" i="2"/>
  <c r="BE933" i="2"/>
  <c r="BE935" i="2"/>
  <c r="BE967" i="2"/>
  <c r="BE971" i="2"/>
  <c r="BE979" i="2"/>
  <c r="BE991" i="2"/>
  <c r="BE1000" i="2"/>
  <c r="BE1003" i="2"/>
  <c r="BE1006" i="2"/>
  <c r="BE1009" i="2"/>
  <c r="BE1012" i="2"/>
  <c r="BE1015" i="2"/>
  <c r="BE1018" i="2"/>
  <c r="BE1021" i="2"/>
  <c r="BE1024" i="2"/>
  <c r="BE1026" i="2"/>
  <c r="BE1028" i="2"/>
  <c r="BE1030" i="2"/>
  <c r="BE1032" i="2"/>
  <c r="BE1034" i="2"/>
  <c r="BE1036" i="2"/>
  <c r="BE1038" i="2"/>
  <c r="BE123" i="2"/>
  <c r="BE139" i="2"/>
  <c r="BE148" i="2"/>
  <c r="BE157" i="2"/>
  <c r="BE166" i="2"/>
  <c r="BE187" i="2"/>
  <c r="BE202" i="2"/>
  <c r="BE214" i="2"/>
  <c r="BE223" i="2"/>
  <c r="BE226" i="2"/>
  <c r="BE598" i="2"/>
  <c r="BE601" i="2"/>
  <c r="BE607" i="2"/>
  <c r="BE610" i="2"/>
  <c r="BE613" i="2"/>
  <c r="BE616" i="2"/>
  <c r="BE626" i="2"/>
  <c r="BE652" i="2"/>
  <c r="BE658" i="2"/>
  <c r="BE664" i="2"/>
  <c r="BE668" i="2"/>
  <c r="BE676" i="2"/>
  <c r="BE678" i="2"/>
  <c r="BE688" i="2"/>
  <c r="BE690" i="2"/>
  <c r="BE692" i="2"/>
  <c r="BE694" i="2"/>
  <c r="BE748" i="2"/>
  <c r="BE752" i="2"/>
  <c r="BE772" i="2"/>
  <c r="BE775" i="2"/>
  <c r="BE778" i="2"/>
  <c r="BE784" i="2"/>
  <c r="BE793" i="2"/>
  <c r="BE796" i="2"/>
  <c r="BE798" i="2"/>
  <c r="BE806" i="2"/>
  <c r="BE809" i="2"/>
  <c r="BE822" i="2"/>
  <c r="BE832" i="2"/>
  <c r="BE834" i="2"/>
  <c r="BE840" i="2"/>
  <c r="BE844" i="2"/>
  <c r="BE854" i="2"/>
  <c r="BE856" i="2"/>
  <c r="BE858" i="2"/>
  <c r="BE865" i="2"/>
  <c r="BE875" i="2"/>
  <c r="BE881" i="2"/>
  <c r="BE885" i="2"/>
  <c r="BE887" i="2"/>
  <c r="BE893" i="2"/>
  <c r="BE897" i="2"/>
  <c r="BE901" i="2"/>
  <c r="BE903" i="2"/>
  <c r="BE905" i="2"/>
  <c r="BE907" i="2"/>
  <c r="BE909" i="2"/>
  <c r="BE911" i="2"/>
  <c r="BE913" i="2"/>
  <c r="BE915" i="2"/>
  <c r="BE917" i="2"/>
  <c r="BE919" i="2"/>
  <c r="BE941" i="2"/>
  <c r="BE945" i="2"/>
  <c r="BE949" i="2"/>
  <c r="BE951" i="2"/>
  <c r="BE955" i="2"/>
  <c r="BE957" i="2"/>
  <c r="BE961" i="2"/>
  <c r="BE997" i="2"/>
  <c r="BE241" i="2"/>
  <c r="BE279" i="2"/>
  <c r="BE283" i="2"/>
  <c r="BE317" i="2"/>
  <c r="BE321" i="2"/>
  <c r="BE329" i="2"/>
  <c r="BE335" i="2"/>
  <c r="BE337" i="2"/>
  <c r="BE341" i="2"/>
  <c r="BE345" i="2"/>
  <c r="BE349" i="2"/>
  <c r="BE353" i="2"/>
  <c r="BE363" i="2"/>
  <c r="BE367" i="2"/>
  <c r="BE383" i="2"/>
  <c r="BE391" i="2"/>
  <c r="BE397" i="2"/>
  <c r="BE400" i="2"/>
  <c r="BE403" i="2"/>
  <c r="BE409" i="2"/>
  <c r="BE412" i="2"/>
  <c r="BE421" i="2"/>
  <c r="BE451" i="2"/>
  <c r="BE475" i="2"/>
  <c r="BE487" i="2"/>
  <c r="BE501" i="2"/>
  <c r="BE504" i="2"/>
  <c r="BE507" i="2"/>
  <c r="BE510" i="2"/>
  <c r="BE513" i="2"/>
  <c r="BE522" i="2"/>
  <c r="BE534" i="2"/>
  <c r="BE546" i="2"/>
  <c r="BE558" i="2"/>
  <c r="BE564" i="2"/>
  <c r="BE570" i="2"/>
  <c r="BE574" i="2"/>
  <c r="BE578" i="2"/>
  <c r="BE586" i="2"/>
  <c r="BE589" i="2"/>
  <c r="BE937" i="2"/>
  <c r="BE939" i="2"/>
  <c r="BE947" i="2"/>
  <c r="BE953" i="2"/>
  <c r="BE965" i="2"/>
  <c r="BE973" i="2"/>
  <c r="BE976" i="2"/>
  <c r="BE982" i="2"/>
  <c r="BE985" i="2"/>
  <c r="BE994" i="2"/>
  <c r="BE125" i="2"/>
  <c r="BE129" i="2"/>
  <c r="BE131" i="2"/>
  <c r="BE142" i="2"/>
  <c r="BE169" i="2"/>
  <c r="BE178" i="2"/>
  <c r="BE181" i="2"/>
  <c r="BE190" i="2"/>
  <c r="BE193" i="2"/>
  <c r="BE196" i="2"/>
  <c r="BE199" i="2"/>
  <c r="BE205" i="2"/>
  <c r="BE208" i="2"/>
  <c r="BE211" i="2"/>
  <c r="BE217" i="2"/>
  <c r="BE220" i="2"/>
  <c r="BE271" i="2"/>
  <c r="BE273" i="2"/>
  <c r="BE277" i="2"/>
  <c r="BE293" i="2"/>
  <c r="BE307" i="2"/>
  <c r="BE309" i="2"/>
  <c r="BE311" i="2"/>
  <c r="BE351" i="2"/>
  <c r="BE357" i="2"/>
  <c r="BE369" i="2"/>
  <c r="BE389" i="2"/>
  <c r="BE463" i="2"/>
  <c r="BE519" i="2"/>
  <c r="BE525" i="2"/>
  <c r="BE528" i="2"/>
  <c r="BE531" i="2"/>
  <c r="BE543" i="2"/>
  <c r="BE561" i="2"/>
  <c r="BE592" i="2"/>
  <c r="BE921" i="2"/>
  <c r="BE923" i="2"/>
  <c r="BE925" i="2"/>
  <c r="BE943" i="2"/>
  <c r="BE959" i="2"/>
  <c r="BE963" i="2"/>
  <c r="BE969" i="2"/>
  <c r="BE988" i="2"/>
  <c r="BB95" i="1"/>
  <c r="BE238" i="2"/>
  <c r="BE259" i="2"/>
  <c r="BE267" i="2"/>
  <c r="BE275" i="2"/>
  <c r="BE285" i="2"/>
  <c r="BE297" i="2"/>
  <c r="BE301" i="2"/>
  <c r="BE303" i="2"/>
  <c r="AW95" i="1"/>
  <c r="BD95" i="1"/>
  <c r="F35" i="3"/>
  <c r="BB96" i="1" s="1"/>
  <c r="F34" i="3"/>
  <c r="BA96" i="1"/>
  <c r="F37" i="3"/>
  <c r="BD96" i="1" s="1"/>
  <c r="F36" i="3"/>
  <c r="BC96" i="1"/>
  <c r="F36" i="2"/>
  <c r="BC95" i="1"/>
  <c r="F34" i="2"/>
  <c r="BA95" i="1"/>
  <c r="J34" i="3"/>
  <c r="AW96" i="1"/>
  <c r="BD94" i="1" l="1"/>
  <c r="W33" i="1" s="1"/>
  <c r="BB94" i="1"/>
  <c r="W31" i="1" s="1"/>
  <c r="BK121" i="2"/>
  <c r="J121" i="2" s="1"/>
  <c r="J97" i="2" s="1"/>
  <c r="J118" i="3"/>
  <c r="J97" i="3"/>
  <c r="J30" i="3"/>
  <c r="AG96" i="1"/>
  <c r="F33" i="2"/>
  <c r="AZ95" i="1"/>
  <c r="AU94" i="1"/>
  <c r="BC94" i="1"/>
  <c r="W32" i="1"/>
  <c r="J33" i="3"/>
  <c r="AV96" i="1" s="1"/>
  <c r="AT96" i="1" s="1"/>
  <c r="BA94" i="1"/>
  <c r="AW94" i="1" s="1"/>
  <c r="AK30" i="1" s="1"/>
  <c r="AX94" i="1"/>
  <c r="F33" i="3"/>
  <c r="AZ96" i="1" s="1"/>
  <c r="J33" i="2"/>
  <c r="AV95" i="1"/>
  <c r="AT95" i="1"/>
  <c r="AN96" i="1" l="1"/>
  <c r="BK120" i="2"/>
  <c r="J120" i="2" s="1"/>
  <c r="J96" i="2" s="1"/>
  <c r="J39" i="3"/>
  <c r="AY94" i="1"/>
  <c r="J30" i="2"/>
  <c r="AG95" i="1"/>
  <c r="AG94" i="1"/>
  <c r="AK26" i="1"/>
  <c r="W30" i="1"/>
  <c r="AZ94" i="1"/>
  <c r="W29" i="1"/>
  <c r="J39" i="2" l="1"/>
  <c r="AN95" i="1"/>
  <c r="AV94" i="1"/>
  <c r="AK29" i="1"/>
  <c r="AK35" i="1"/>
  <c r="AT94" i="1" l="1"/>
  <c r="AN94" i="1"/>
</calcChain>
</file>

<file path=xl/sharedStrings.xml><?xml version="1.0" encoding="utf-8"?>
<sst xmlns="http://schemas.openxmlformats.org/spreadsheetml/2006/main" count="8410" uniqueCount="1836">
  <si>
    <t>Export Komplet</t>
  </si>
  <si>
    <t/>
  </si>
  <si>
    <t>2.0</t>
  </si>
  <si>
    <t>ZAMOK</t>
  </si>
  <si>
    <t>False</t>
  </si>
  <si>
    <t>{20e74d9c-927b-4a3e-8224-76937b7b8648}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</si>
  <si>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</si>
  <si>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</si>
  <si>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</si>
  <si>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</si>
  <si>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</si>
  <si>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</si>
  <si>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</si>
  <si>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</si>
  <si>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635210025-ST-Olomouc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</si>
  <si>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</si>
  <si>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</si>
  <si>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Svařování, navařování, broušení, výměna ocelových součástí výhybek a kolejnic 2023 - ST Olomouc</t>
  </si>
  <si>
    <t>KSO:</t>
  </si>
  <si>
    <t>CC-CZ:</t>
  </si>
  <si>
    <t>Místo:</t>
  </si>
  <si>
    <t>obvod ST Olomouc</t>
  </si>
  <si>
    <t>Datum:</t>
  </si>
  <si>
    <t>19. 12. 2022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</si>
  <si>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</si>
  <si>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</si>
  <si>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</si>
  <si>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</si>
  <si>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</si>
  <si>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</si>
  <si>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</si>
  <si>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</si>
  <si>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</si>
  <si>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</si>
  <si>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</si>
  <si>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</si>
  <si>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</si>
  <si>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</si>
  <si>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</si>
  <si>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</si>
  <si>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</si>
  <si>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</si>
  <si>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</si>
  <si>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</si>
  <si>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</si>
  <si>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</si>
  <si>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</si>
  <si>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</si>
  <si>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</si>
  <si>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</si>
  <si>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</si>
  <si>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</si>
  <si>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</si>
  <si>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</si>
  <si>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</si>
  <si>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</si>
  <si>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</si>
  <si>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</si>
  <si>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</si>
  <si>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</si>
  <si>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</si>
  <si>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</si>
  <si>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</si>
  <si>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</si>
  <si>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</si>
  <si>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</si>
  <si>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</si>
  <si>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</si>
  <si>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</si>
  <si>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</si>
  <si>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</si>
  <si>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</si>
  <si>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</si>
  <si>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</si>
  <si>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</si>
  <si>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</si>
  <si>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</si>
  <si>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</si>
  <si>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</si>
  <si>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</si>
  <si>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</si>
  <si>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</si>
  <si>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</si>
  <si>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</t>
  </si>
  <si>
    <t>STA</t>
  </si>
  <si>
    <t>1</t>
  </si>
  <si>
    <t>{686cc867-d564-4b93-bdb5-a6ff3b104bca}</t>
  </si>
  <si>
    <t>2</t>
  </si>
  <si>
    <t>VON</t>
  </si>
  <si>
    <t>Vedlejší a ostatní náklady - ST Olomouc</t>
  </si>
  <si>
    <t>{14725cdb-b256-4d13-a680-df1bf46f3fcf}</t>
  </si>
  <si>
    <t>KRYCÍ LIST SOUPISU PRACÍ</t>
  </si>
  <si>
    <t>Objekt:</t>
  </si>
  <si>
    <t>SO 01 - Práce a dodávky - ST Olomouc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</si>
  <si>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</si>
  <si>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</si>
  <si>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</si>
  <si>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</si>
  <si>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</si>
  <si>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</si>
  <si>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</si>
  <si>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</si>
  <si>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</si>
  <si>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</si>
  <si>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</si>
  <si>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</si>
  <si>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</si>
  <si>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</si>
  <si>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</si>
  <si>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</si>
  <si>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</si>
  <si>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</si>
  <si>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</si>
  <si>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</si>
  <si>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</si>
  <si>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</si>
  <si>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</si>
  <si>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</si>
  <si>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</si>
  <si>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</si>
  <si>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</si>
  <si>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</si>
  <si>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</si>
  <si>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</si>
  <si>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</si>
  <si>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Sborník UOŽI 01 2022</t>
  </si>
  <si>
    <t>4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</si>
  <si>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</si>
  <si>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</si>
  <si>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5905023020</t>
  </si>
  <si>
    <t>Úprava povrchu stezky rozprostřením štěrkodrtě přes 3 do 5 cm</t>
  </si>
  <si>
    <t>m2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</si>
  <si>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</si>
  <si>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3</t>
  </si>
  <si>
    <t>5905105010</t>
  </si>
  <si>
    <t>Doplnění KL kamenivem ojediněle ručně v koleji</t>
  </si>
  <si>
    <t>m3</t>
  </si>
  <si>
    <t>6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</si>
  <si>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</si>
  <si>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5905025010</t>
  </si>
  <si>
    <t>Doplnění stezky štěrkodrtí ojediněle ručně</t>
  </si>
  <si>
    <t>8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</si>
  <si>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</si>
  <si>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5905095010</t>
  </si>
  <si>
    <t>Úprava kolejového lože ojediněle ručně v koleji lože otevřené</t>
  </si>
  <si>
    <t>m</t>
  </si>
  <si>
    <t>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</si>
  <si>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</si>
  <si>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</t>
  </si>
  <si>
    <t>Poznámka k položce:_x000D_
Metr koleje=m</t>
  </si>
  <si>
    <t>5906115010</t>
  </si>
  <si>
    <t>Odsunutí pražce pro umožnění provedení svaru</t>
  </si>
  <si>
    <t>kus</t>
  </si>
  <si>
    <t>12</t>
  </si>
  <si>
    <t>Odsunutí pražce pro umožnění provedení svaru. Poznámka: 1. V cenách jsou započteny náklady na odstranění kameniva, odsunutí pražce, jeho vrácení do původní polohy a dohození kameniva.</t>
  </si>
  <si>
    <t>7</t>
  </si>
  <si>
    <t>5907010015</t>
  </si>
  <si>
    <t>Výměna LISŮ tvar UIC60, 60E2</t>
  </si>
  <si>
    <t>14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</si>
  <si>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</si>
  <si>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</si>
  <si>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5907010025</t>
  </si>
  <si>
    <t>Výměna LISŮ tvar R65</t>
  </si>
  <si>
    <t>16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</si>
  <si>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</si>
  <si>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9</t>
  </si>
  <si>
    <t>5907010035</t>
  </si>
  <si>
    <t>Výměna LISŮ tvar S49, T, 49E1</t>
  </si>
  <si>
    <t>18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</si>
  <si>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</si>
  <si>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5907015006</t>
  </si>
  <si>
    <t>Ojedinělá výměna kolejnic stávající upevnění tvar UIC60, 60E2</t>
  </si>
  <si>
    <t>20</t>
  </si>
  <si>
    <t>Ojedinělá výměna kolejnic stávající upevnění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</si>
  <si>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11</t>
  </si>
  <si>
    <t>5907015011</t>
  </si>
  <si>
    <t>Ojedinělá výměna kolejnic stávající upevnění tvar R65</t>
  </si>
  <si>
    <t>22</t>
  </si>
  <si>
    <t>Ojedinělá výměna kolejnic stávající upevnění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</si>
  <si>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5907015016</t>
  </si>
  <si>
    <t>Ojedinělá výměna kolejnic stávající upevnění tvar S49, T, 49E1</t>
  </si>
  <si>
    <t>24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</si>
  <si>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</si>
  <si>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</t>
  </si>
  <si>
    <t>5907015381</t>
  </si>
  <si>
    <t>Ojedinělá výměna kolejnic současně s výměnou kompletů a pryžové podložky tvar UIC60, 60E2</t>
  </si>
  <si>
    <t>26</t>
  </si>
  <si>
    <t>Ojedinělá výměna kolejnic současně s výměnou kompletů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</si>
  <si>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</si>
  <si>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 tvar R65</t>
  </si>
  <si>
    <t>28</t>
  </si>
  <si>
    <t>Ojedinělá výměna kolejnic současně s výměnou kompletů a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</si>
  <si>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5907015391</t>
  </si>
  <si>
    <t>Ojedinělá výměna kolejnic současně s výměnou kompletů a pryžové podložky tvar S49, T, 49E1</t>
  </si>
  <si>
    <t>30</t>
  </si>
  <si>
    <t>Ojedinělá výměna kolejnic současně s výměnou kompletů a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</si>
  <si>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</si>
  <si>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 tvar UIC60, 60E2</t>
  </si>
  <si>
    <t>32</t>
  </si>
  <si>
    <t>Ojedinělá výměna kolejnic současně s výměnou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</si>
  <si>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</t>
  </si>
  <si>
    <t>5907015461</t>
  </si>
  <si>
    <t>Ojedinělá výměna kolejnic současně s výměnou pryžové podložky tvar R65</t>
  </si>
  <si>
    <t>34</t>
  </si>
  <si>
    <t>Ojedinělá výměna kolejnic současně s výměnou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</si>
  <si>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</si>
  <si>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 tvar S49, T, 49E1</t>
  </si>
  <si>
    <t>36</t>
  </si>
  <si>
    <t>Ojedinělá výměna kolejnic současně s výměnou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</si>
  <si>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</t>
  </si>
  <si>
    <t>5907015531</t>
  </si>
  <si>
    <t>Ojedinělá výměna kolejnic současně s výměnou vodicích vložek tvar UIC60, 60E2</t>
  </si>
  <si>
    <t>38</t>
  </si>
  <si>
    <t>Ojedinělá výměna kolejnic současně s výměnou vodicích vložek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</si>
  <si>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5907015661</t>
  </si>
  <si>
    <t>Ojedinělá výměna kolejnic současně s výměnou bočních izolátorů tvar UIC60, 60E2</t>
  </si>
  <si>
    <t>40</t>
  </si>
  <si>
    <t>Ojedinělá výměna kolejnic současně s výměnou bočních izolátorů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</si>
  <si>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5907020006</t>
  </si>
  <si>
    <t>Souvislá výměna kolejnic stávající upevnění tvar UIC60, 60E2</t>
  </si>
  <si>
    <t>42</t>
  </si>
  <si>
    <t>Souvislá výměna kolejnic stávající upevnění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</si>
  <si>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</si>
  <si>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 tvar R65</t>
  </si>
  <si>
    <t>44</t>
  </si>
  <si>
    <t>Souvislá výměna kolejnic stávající upevnění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</si>
  <si>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</t>
  </si>
  <si>
    <t>5907020016</t>
  </si>
  <si>
    <t>Souvislá výměna kolejnic stávající upevnění tvar S49, T, 49E1</t>
  </si>
  <si>
    <t>46</t>
  </si>
  <si>
    <t>Souvislá výměna kolejnic stávající upevnění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</si>
  <si>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5907020381</t>
  </si>
  <si>
    <t>Souvislá výměna kolejnic současně s výměnou kompletů a pryžové podložky tvar UIC60, 60E2</t>
  </si>
  <si>
    <t>48</t>
  </si>
  <si>
    <t>Souvislá výměna kolejnic současně s výměnou kompletů a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</si>
  <si>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</t>
  </si>
  <si>
    <t>5907020386</t>
  </si>
  <si>
    <t>Souvislá výměna kolejnic současně s výměnou kompletů a pryžové podložky tvar R65</t>
  </si>
  <si>
    <t>50</t>
  </si>
  <si>
    <t>Souvislá výměna kolejnic současně s výměnou kompletů a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</si>
  <si>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5907020391</t>
  </si>
  <si>
    <t>Souvislá výměna kolejnic současně s výměnou kompletů a pryžové podložky tvar S49, T, 49E1</t>
  </si>
  <si>
    <t>52</t>
  </si>
  <si>
    <t>Souvislá výměna kolejnic současně s výměnou kompletů a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</si>
  <si>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</t>
  </si>
  <si>
    <t>5907020456</t>
  </si>
  <si>
    <t>Souvislá výměna kolejnic současně s výměnou pryžové podložky tvar UIC60, 60E2</t>
  </si>
  <si>
    <t>54</t>
  </si>
  <si>
    <t>Souvislá výměna kolejnic současně s výměnou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</si>
  <si>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5907020461</t>
  </si>
  <si>
    <t>Souvislá výměna kolejnic současně s výměnou pryžové podložky tvar R65</t>
  </si>
  <si>
    <t>56</t>
  </si>
  <si>
    <t>Souvislá výměna kolejnic současně s výměnou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</si>
  <si>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29</t>
  </si>
  <si>
    <t>5907020466</t>
  </si>
  <si>
    <t>Souvislá výměna kolejnic současně s výměnou pryžové podložky tvar S49, T, 49E1</t>
  </si>
  <si>
    <t>58</t>
  </si>
  <si>
    <t>Souvislá výměna kolejnic současně s výměnou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</si>
  <si>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5907030016</t>
  </si>
  <si>
    <t>Záměna kolejnic stávající upevnění tvar S49, T, 49E1</t>
  </si>
  <si>
    <t>60</t>
  </si>
  <si>
    <t>Záměna kolejnic stávající upevnění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</si>
  <si>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</t>
  </si>
  <si>
    <t>5907035121</t>
  </si>
  <si>
    <t>Úprava dilatačních spár kolejnic tvar R65</t>
  </si>
  <si>
    <t>62</t>
  </si>
  <si>
    <t>Úprava dilatačních spár kolejnic tvar R65. Poznámka: 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</si>
  <si>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</si>
  <si>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S49, T, 49E1</t>
  </si>
  <si>
    <t>64</t>
  </si>
  <si>
    <t>Úprava dilatačních spár kolejnic tvar S49, T, 49E1. Poznámka: 1. V cenách jsou započteny náklady na uvolnění nebo demontáž upevňovadel, posun kolejnic, nastavení spáry, dotažení upevňovadel a ošetření součástí mazivem.</t>
  </si>
  <si>
    <t>33</t>
  </si>
  <si>
    <t>5907040011</t>
  </si>
  <si>
    <t>Posun kolejnic před svařováním tvar kolejnic UIC60, 60E2, R65</t>
  </si>
  <si>
    <t>66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</si>
  <si>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</si>
  <si>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</si>
  <si>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</si>
  <si>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68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</si>
  <si>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</si>
  <si>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35</t>
  </si>
  <si>
    <t>5907045120</t>
  </si>
  <si>
    <t>Příplatek za obtížnost při výměně kolejnic na rozponových podkladnicích tv. S49</t>
  </si>
  <si>
    <t>70</t>
  </si>
  <si>
    <t>Příplatek za obtížnost při výměně kolejnic na rozponových podkladnicích tv. S49. Poznámka: 1. V cenách jsou započteny náklady za obtížné podmínky výměny kolejnic.</t>
  </si>
  <si>
    <t>5907050010</t>
  </si>
  <si>
    <t>Dělení kolejnic řezáním nebo rozbroušením soustavy UIC60 nebo R65</t>
  </si>
  <si>
    <t>72</t>
  </si>
  <si>
    <t>Dělení kolejnic řezáním nebo rozbroušením soustavy UIC60 nebo R65. Poznámka: 1. V cenách jsou započteny náklady na manipulaci, podložení, označení a provedení řezu kolejnice.</t>
  </si>
  <si>
    <t>Poznámka k položce:_x000D_
Řez=kus</t>
  </si>
  <si>
    <t>37</t>
  </si>
  <si>
    <t>5907050020</t>
  </si>
  <si>
    <t>Dělení kolejnic řezáním nebo rozbroušením soustavy S49 nebo T</t>
  </si>
  <si>
    <t>74</t>
  </si>
  <si>
    <t>Dělení kolejnic řezáním nebo rozbroušením soustavy S49 nebo T. Poznámka: 1. V cenách jsou započteny náklady na manipulaci, podložení, označení a provedení řezu kolejnice.</t>
  </si>
  <si>
    <t>5907050110</t>
  </si>
  <si>
    <t>Dělení kolejnic kyslíkem soustavy UIC60 nebo R65</t>
  </si>
  <si>
    <t>76</t>
  </si>
  <si>
    <t>Dělení kolejnic kyslíkem soustavy UIC60 nebo R65. Poznámka: 1. V cenách jsou započteny náklady na manipulaci, podložení, označení a provedení řezu kolejnice.</t>
  </si>
  <si>
    <t>39</t>
  </si>
  <si>
    <t>5907050120</t>
  </si>
  <si>
    <t>Dělení kolejnic kyslíkem soustavy S49 nebo T</t>
  </si>
  <si>
    <t>78</t>
  </si>
  <si>
    <t>Dělení kolejnic kyslíkem soustavy S49 nebo T. Poznámka: 1. V cenách jsou započteny náklady na manipulaci, podložení, označení a provedení řezu kolejnice.</t>
  </si>
  <si>
    <t>5907055020</t>
  </si>
  <si>
    <t>Vrtání kolejnic otvor o průměru přes 10 do 23 mm</t>
  </si>
  <si>
    <t>80</t>
  </si>
  <si>
    <t>Vrtání kolejnic otvor o průměru přes 10 do 23 mm. Poznámka: 1. V cenách jsou započteny náklady na manipulaci, podložení, označení a provedení vrtu ve stojině kolejnice.</t>
  </si>
  <si>
    <t>Poznámka k položce:_x000D_
Vrt=kus</t>
  </si>
  <si>
    <t>41</t>
  </si>
  <si>
    <t>5907055030</t>
  </si>
  <si>
    <t>Vrtání kolejnic otvor o průměru přes 23 mm</t>
  </si>
  <si>
    <t>82</t>
  </si>
  <si>
    <t>Vrtání kolejnic otvor o průměru přes 23 mm. Poznámka: 1. V cenách jsou započteny náklady na manipulaci, podložení, označení a provedení vrtu ve stojině kolejnice.</t>
  </si>
  <si>
    <t>5908005120</t>
  </si>
  <si>
    <t>Oprava kolejnicového styku demontáž spojky tv. R65</t>
  </si>
  <si>
    <t>84</t>
  </si>
  <si>
    <t>Oprava kolejnicového styku demontáž spojky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</si>
  <si>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</si>
  <si>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43</t>
  </si>
  <si>
    <t>5908005130</t>
  </si>
  <si>
    <t>Oprava kolejnicového styku demontáž spojky tv. S49</t>
  </si>
  <si>
    <t>86</t>
  </si>
  <si>
    <t>Oprava kolejnicového styku demontáž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</si>
  <si>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5908005220</t>
  </si>
  <si>
    <t>Oprava kolejnicového styku montáž spojky tv. R65</t>
  </si>
  <si>
    <t>88</t>
  </si>
  <si>
    <t>Oprava kolejnicového styku montáž spojky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</si>
  <si>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45</t>
  </si>
  <si>
    <t>5908005230</t>
  </si>
  <si>
    <t>Oprava kolejnicového styku montáž spojky tv. S49</t>
  </si>
  <si>
    <t>90</t>
  </si>
  <si>
    <t>Oprava kolejnicového styku 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</si>
  <si>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5908010110</t>
  </si>
  <si>
    <t>Zřízení kolejnicového styku s rozřezem a vrtáním - 4 otvory tv. UIC60</t>
  </si>
  <si>
    <t>styk</t>
  </si>
  <si>
    <t>92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</si>
  <si>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</si>
  <si>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47</t>
  </si>
  <si>
    <t>5908010130</t>
  </si>
  <si>
    <t>Zřízení kolejnicového styku s rozřezem a vrtáním - 4 otvory tv. S49</t>
  </si>
  <si>
    <t>94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</si>
  <si>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</si>
  <si>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5908030010</t>
  </si>
  <si>
    <t>Zřízení A-LISU soupravou in-sittu tv. UIC60</t>
  </si>
  <si>
    <t>96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</si>
  <si>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</si>
  <si>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49</t>
  </si>
  <si>
    <t>5908030020</t>
  </si>
  <si>
    <t>Zřízení A-LISU soupravou in-sittu tv. R65</t>
  </si>
  <si>
    <t>98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</si>
  <si>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</si>
  <si>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5908030030</t>
  </si>
  <si>
    <t>Zřízení A-LISU soupravou in-sittu tv. S49</t>
  </si>
  <si>
    <t>100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</si>
  <si>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</si>
  <si>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51</t>
  </si>
  <si>
    <t>5908050005</t>
  </si>
  <si>
    <t>Výměna upevnění podkladnicového komplet</t>
  </si>
  <si>
    <t>102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</si>
  <si>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</si>
  <si>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</si>
  <si>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</si>
  <si>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úl.pl.</t>
  </si>
  <si>
    <t>104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</si>
  <si>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</si>
  <si>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53</t>
  </si>
  <si>
    <t>5908052010</t>
  </si>
  <si>
    <t>Výměna podložky pryžové pod patu kolejnice</t>
  </si>
  <si>
    <t>106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</si>
  <si>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</si>
  <si>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</si>
  <si>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</si>
  <si>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108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</si>
  <si>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</si>
  <si>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55</t>
  </si>
  <si>
    <t>5908053100</t>
  </si>
  <si>
    <t>Výměna drobného kolejiva svěrka tuhá</t>
  </si>
  <si>
    <t>110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</si>
  <si>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</si>
  <si>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</si>
  <si>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</si>
  <si>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112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</si>
  <si>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</si>
  <si>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57</t>
  </si>
  <si>
    <t>5908053150</t>
  </si>
  <si>
    <t>Výměna drobného kolejiva šroub svěrkový tv. T</t>
  </si>
  <si>
    <t>114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</si>
  <si>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</si>
  <si>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</si>
  <si>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</si>
  <si>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116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</si>
  <si>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</si>
  <si>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59</t>
  </si>
  <si>
    <t>5908053180</t>
  </si>
  <si>
    <t>Výměna drobného kolejiva šroub spojkový</t>
  </si>
  <si>
    <t>118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</si>
  <si>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</si>
  <si>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</si>
  <si>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</si>
  <si>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120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</si>
  <si>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</si>
  <si>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61</t>
  </si>
  <si>
    <t>5908053200</t>
  </si>
  <si>
    <t>Výměna drobného kolejiva šroub pražcový</t>
  </si>
  <si>
    <t>122</t>
  </si>
  <si>
    <t>Výměna drobného kolejiva šroub pražcový.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</si>
  <si>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</si>
  <si>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</si>
  <si>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124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</si>
  <si>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</si>
  <si>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63</t>
  </si>
  <si>
    <t>5908053270</t>
  </si>
  <si>
    <t>Výměna drobného kolejiva vložka "M"</t>
  </si>
  <si>
    <t>126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</si>
  <si>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</si>
  <si>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</si>
  <si>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- deformovaného šroubu</t>
  </si>
  <si>
    <t>128</t>
  </si>
  <si>
    <t>Příplatek za výměnu částí upevňovadel - deformovaného šroubu. Poznámka: 1. V cenách jsou započteny náklady na ošetření závitů antikorozním přípravkem, demontáž, výměnu a montáž nové součásti.</t>
  </si>
  <si>
    <t>65</t>
  </si>
  <si>
    <t>5908063020</t>
  </si>
  <si>
    <t>Oprava rozchodu koleje otočením nebo záměnou rozponových svěrek</t>
  </si>
  <si>
    <t>130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</si>
  <si>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</si>
  <si>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</si>
  <si>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</si>
  <si>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132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</si>
  <si>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</si>
  <si>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67</t>
  </si>
  <si>
    <t>5908063040</t>
  </si>
  <si>
    <t>Oprava rozchodu koleje výměnou bočních izolátorů</t>
  </si>
  <si>
    <t>134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</si>
  <si>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</si>
  <si>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5908065020</t>
  </si>
  <si>
    <t>Ojedinělé dotahování upevňovadel bez protáčení závitů šroub svěrkový</t>
  </si>
  <si>
    <t>136</t>
  </si>
  <si>
    <t>Ojedinělé dotahování upevňovadel bez protáčení závitů šroub svěrkový. Poznámka: 1. V cenách jsou započteny náklady na dotažení doporučeným utahovacím momentem a ošetření součástí mazivem.</t>
  </si>
  <si>
    <t>69</t>
  </si>
  <si>
    <t>5908065120</t>
  </si>
  <si>
    <t>Ojedinělé dotahování upevňovadel s protáčením závitů šroub svěrkový</t>
  </si>
  <si>
    <t>138</t>
  </si>
  <si>
    <t>Ojedinělé dotahování upevňovadel s protáčením závitů šroub svěrkový. Poznámka: 1. V cenách jsou započteny náklady na dotažení doporučeným utahovacím momentem a ošetření součástí mazivem.</t>
  </si>
  <si>
    <t>5909010020</t>
  </si>
  <si>
    <t>Ojedinělé ruční podbití pražců příčných dřevěných</t>
  </si>
  <si>
    <t>140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</si>
  <si>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</si>
  <si>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71</t>
  </si>
  <si>
    <t>5909010030</t>
  </si>
  <si>
    <t>Ojedinělé ruční podbití pražců příčných betonových</t>
  </si>
  <si>
    <t>142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</si>
  <si>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</si>
  <si>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5910015010</t>
  </si>
  <si>
    <t>Odtavovací stykové svařování mobilní svářečkou kolejnic nových délky do 150 m tv. UIC60</t>
  </si>
  <si>
    <t>svar</t>
  </si>
  <si>
    <t>144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</si>
  <si>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</si>
  <si>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73</t>
  </si>
  <si>
    <t>5910015020</t>
  </si>
  <si>
    <t>Odtavovací stykové svařování mobilní svářečkou kolejnic nových délky do 150 m tv. S49</t>
  </si>
  <si>
    <t>146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</si>
  <si>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</si>
  <si>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</si>
  <si>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</si>
  <si>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148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</si>
  <si>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</si>
  <si>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75</t>
  </si>
  <si>
    <t>5910015120</t>
  </si>
  <si>
    <t>Odtavovací stykové svařování mobilní svářečkou kolejnic nových délky přes 150 m tv. S49</t>
  </si>
  <si>
    <t>150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</si>
  <si>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</si>
  <si>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5910015210</t>
  </si>
  <si>
    <t>Odtavovací stykové svařování mobilní svářečkou kolejnic užitých délky do 150 m tv. UIC60</t>
  </si>
  <si>
    <t>152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</si>
  <si>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</si>
  <si>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77</t>
  </si>
  <si>
    <t>5910015220</t>
  </si>
  <si>
    <t>Odtavovací stykové svařování mobilní svářečkou kolejnic užitých délky do 150 m tv. R65</t>
  </si>
  <si>
    <t>154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</si>
  <si>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</si>
  <si>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5910015230</t>
  </si>
  <si>
    <t>Odtavovací stykové svařování mobilní svářečkou kolejnic užitých délky do 150 m tv. S49</t>
  </si>
  <si>
    <t>156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</si>
  <si>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</si>
  <si>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79</t>
  </si>
  <si>
    <t>5910020010</t>
  </si>
  <si>
    <t>Svařování kolejnic termitem plný předehřev standardní spára svar sériový tv. UIC60</t>
  </si>
  <si>
    <t>158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</si>
  <si>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</si>
  <si>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</si>
  <si>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</si>
  <si>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160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</si>
  <si>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</si>
  <si>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81</t>
  </si>
  <si>
    <t>5910020030</t>
  </si>
  <si>
    <t>Svařování kolejnic termitem plný předehřev standardní spára svar sériový tv. S49</t>
  </si>
  <si>
    <t>162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</si>
  <si>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</si>
  <si>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</si>
  <si>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</si>
  <si>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164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</si>
  <si>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</si>
  <si>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83</t>
  </si>
  <si>
    <t>5910020120</t>
  </si>
  <si>
    <t>Svařování kolejnic termitem plný předehřev standardní spára svar jednotlivý tv. R65</t>
  </si>
  <si>
    <t>166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</si>
  <si>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</si>
  <si>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</si>
  <si>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</si>
  <si>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168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</si>
  <si>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</si>
  <si>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85</t>
  </si>
  <si>
    <t>5910020210</t>
  </si>
  <si>
    <t>Svařování kolejnic termitem plný předehřev standardní spára svar na roštu tv. UIC60</t>
  </si>
  <si>
    <t>170</t>
  </si>
  <si>
    <t>Svařování kolejnic termitem plný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</si>
  <si>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5910020220</t>
  </si>
  <si>
    <t>Svařování kolejnic termitem plný předehřev standardní spára svar na roštu tv. R65</t>
  </si>
  <si>
    <t>172</t>
  </si>
  <si>
    <t>Svařování kolejnic termitem plný předehřev standardní spára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</si>
  <si>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87</t>
  </si>
  <si>
    <t>5910020230</t>
  </si>
  <si>
    <t>Svařování kolejnic termitem plný předehřev standardní spára svar na roštu tv. S49</t>
  </si>
  <si>
    <t>174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</si>
  <si>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</si>
  <si>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5910020310</t>
  </si>
  <si>
    <t>Svařování kolejnic termitem plný předehřev standardní spára svar přechodový tv. R65/UIC60</t>
  </si>
  <si>
    <t>176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</si>
  <si>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</si>
  <si>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89</t>
  </si>
  <si>
    <t>5910020320</t>
  </si>
  <si>
    <t>Svařování kolejnic termitem plný předehřev standardní spára svar přechodový tv. R65/S49</t>
  </si>
  <si>
    <t>178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</si>
  <si>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</si>
  <si>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5910020330</t>
  </si>
  <si>
    <t>Svařování kolejnic termitem plný předehřev standardní spára svar přechodový tv. UIC60/S49</t>
  </si>
  <si>
    <t>180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</si>
  <si>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</si>
  <si>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91</t>
  </si>
  <si>
    <t>5910020340</t>
  </si>
  <si>
    <t>Svařování kolejnic termitem plný předehřev standardní spára svar přechodový tv. S49/A</t>
  </si>
  <si>
    <t>182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</si>
  <si>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</si>
  <si>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5910020910</t>
  </si>
  <si>
    <t>Svařování kolejnic termitem plný předehřev příplatek typ kolejnic R350HT</t>
  </si>
  <si>
    <t>184</t>
  </si>
  <si>
    <t>Svařování kolejnic termitem plný předehřev příplatek typ kolejnic R350HT.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</si>
  <si>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93</t>
  </si>
  <si>
    <t>5910021010</t>
  </si>
  <si>
    <t>Svařování kolejnic termitem zkrácený předehřev standardní spára svar sériový tv. UIC60</t>
  </si>
  <si>
    <t>186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</si>
  <si>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</si>
  <si>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5910021020</t>
  </si>
  <si>
    <t>Svařování kolejnic termitem zkrácený předehřev standardní spára svar sériový tv. S49</t>
  </si>
  <si>
    <t>188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</si>
  <si>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</si>
  <si>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95</t>
  </si>
  <si>
    <t>5910021110</t>
  </si>
  <si>
    <t>Svařování kolejnic termitem zkrácený předehřev standardní spára svar jednotlivý tv. UIC60</t>
  </si>
  <si>
    <t>190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</si>
  <si>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</si>
  <si>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5910021120</t>
  </si>
  <si>
    <t>Svařování kolejnic termitem zkrácený předehřev standardní spára svar jednotlivý tv. S49</t>
  </si>
  <si>
    <t>192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</si>
  <si>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</si>
  <si>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97</t>
  </si>
  <si>
    <t>5910021210</t>
  </si>
  <si>
    <t>Svařování kolejnic termitem zkrácený předehřev standardní spára svar na roštu tv. UIC60</t>
  </si>
  <si>
    <t>194</t>
  </si>
  <si>
    <t>Svařování kolejnic termitem zkrácený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</si>
  <si>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5910021220</t>
  </si>
  <si>
    <t>Svařování kolejnic termitem zkrácený předehřev standardní spára svar na roštu tv. S49</t>
  </si>
  <si>
    <t>196</t>
  </si>
  <si>
    <t>Svařování kolejnic termitem zkrácený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</si>
  <si>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99</t>
  </si>
  <si>
    <t>5910022010</t>
  </si>
  <si>
    <t>Svařování kolejnic termitem krátký předehřev široká spára, krátký předehřev svar jednotlivý tv. UIC60</t>
  </si>
  <si>
    <t>198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</si>
  <si>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</si>
  <si>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5910022020</t>
  </si>
  <si>
    <t>Svařování kolejnic termitem krátký předehřev široká spára, krátký předehřev svar jednotlivý tv. R65</t>
  </si>
  <si>
    <t>200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</si>
  <si>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</si>
  <si>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101</t>
  </si>
  <si>
    <t>5910022030</t>
  </si>
  <si>
    <t>Svařování kolejnic termitem krátký předehřev široká spára, krátký předehřev svar jednotlivý tv. S49</t>
  </si>
  <si>
    <t>202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</si>
  <si>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</si>
  <si>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5910025010</t>
  </si>
  <si>
    <t>Svařování kolejnic elektrickým obloukem svar sériový tv. UIC60</t>
  </si>
  <si>
    <t>204</t>
  </si>
  <si>
    <t>Svařování kolejnic elektrickým obloukem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</si>
  <si>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103</t>
  </si>
  <si>
    <t>5910025020</t>
  </si>
  <si>
    <t>Svařování kolejnic elektrickým obloukem svar sériový tv. R65</t>
  </si>
  <si>
    <t>206</t>
  </si>
  <si>
    <t>Svařování kolejnic elektrickým obloukem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</si>
  <si>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5910025030</t>
  </si>
  <si>
    <t>Svařování kolejnic elektrickým obloukem svar sériový tv. S49</t>
  </si>
  <si>
    <t>208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</si>
  <si>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</si>
  <si>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105</t>
  </si>
  <si>
    <t>5910025110</t>
  </si>
  <si>
    <t>Svařování kolejnic elektrickým obloukem svar jednotlivý tv. UIC60</t>
  </si>
  <si>
    <t>210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</si>
  <si>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</si>
  <si>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5910025120</t>
  </si>
  <si>
    <t>Svařování kolejnic elektrickým obloukem svar jednotlivý tv. R65</t>
  </si>
  <si>
    <t>212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</si>
  <si>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</si>
  <si>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107</t>
  </si>
  <si>
    <t>5910025130</t>
  </si>
  <si>
    <t>Svařování kolejnic elektrickým obloukem svar jednotlivý tv. S49</t>
  </si>
  <si>
    <t>214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</si>
  <si>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</si>
  <si>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</si>
  <si>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</si>
  <si>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216</t>
  </si>
  <si>
    <t>Příplatek za směrové vyrovnání kolejnic v obloucích o poloměru 300 m a menším. Poznámka: 1. V cenách jsou započteny náklady na použití přípravku pro směrové vyrovnání kolejnic.</t>
  </si>
  <si>
    <t>109</t>
  </si>
  <si>
    <t>5910035010</t>
  </si>
  <si>
    <t>Dosažení dovolené upínací teploty v BK prodloužením kolejnicového pásu v koleji tv. UIC60</t>
  </si>
  <si>
    <t>218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</si>
  <si>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</si>
  <si>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</si>
  <si>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</si>
  <si>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220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</si>
  <si>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</si>
  <si>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111</t>
  </si>
  <si>
    <t>5910035030</t>
  </si>
  <si>
    <t>Dosažení dovolené upínací teploty v BK prodloužením kolejnicového pásu v koleji tv. S49</t>
  </si>
  <si>
    <t>222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</si>
  <si>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</si>
  <si>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</si>
  <si>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</si>
  <si>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224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</si>
  <si>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</si>
  <si>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113</t>
  </si>
  <si>
    <t>5910035120</t>
  </si>
  <si>
    <t>Dosažení dovolené upínací teploty v BK prodloužením kolejnicového pásu ve výhybce tv. R65</t>
  </si>
  <si>
    <t>226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</si>
  <si>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</si>
  <si>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</si>
  <si>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</si>
  <si>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228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</si>
  <si>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</si>
  <si>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115</t>
  </si>
  <si>
    <t>5910040010</t>
  </si>
  <si>
    <t>Umožnění volné dilatace kolejnice demontáž upevňovadel bez osazení kluzných podložek rozdělení pražců "c"</t>
  </si>
  <si>
    <t>230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</si>
  <si>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</si>
  <si>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5910040020</t>
  </si>
  <si>
    <t>Umožnění volné dilatace kolejnice demontáž upevňovadel bez osazení kluzných podložek rozdělení pražců "d"</t>
  </si>
  <si>
    <t>232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</si>
  <si>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</si>
  <si>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117</t>
  </si>
  <si>
    <t>5910040030</t>
  </si>
  <si>
    <t>Umožnění volné dilatace kolejnice demontáž upevňovadel bez osazení kluzných podložek rozdělení pražců "u"</t>
  </si>
  <si>
    <t>234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</si>
  <si>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</si>
  <si>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</si>
  <si>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</si>
  <si>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236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</si>
  <si>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</si>
  <si>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119</t>
  </si>
  <si>
    <t>5910040120</t>
  </si>
  <si>
    <t>Umožnění volné dilatace kolejnice montáž upevňovadel bez odstranění kluzných podložek rozdělení pražců "d"</t>
  </si>
  <si>
    <t>238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</si>
  <si>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</si>
  <si>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</si>
  <si>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</si>
  <si>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240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</si>
  <si>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</si>
  <si>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121</t>
  </si>
  <si>
    <t>5910040210</t>
  </si>
  <si>
    <t>Umožnění volné dilatace kolejnice bez demontáže nebo montáže upevňovadel s osazením a odstraněním kluzných podložek rozdělení pražců "c"</t>
  </si>
  <si>
    <t>242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</si>
  <si>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</si>
  <si>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5910040220</t>
  </si>
  <si>
    <t>Umožnění volné dilatace kolejnice bez demontáže nebo montáže upevňovadel s osazením a odstraněním kluzných podložek rozdělení pražců "d"</t>
  </si>
  <si>
    <t>244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</si>
  <si>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</si>
  <si>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123</t>
  </si>
  <si>
    <t>5910040230</t>
  </si>
  <si>
    <t>Umožnění volné dilatace kolejnice bez demontáže nebo montáže upevňovadel s osazením a odstraněním kluzných podložek rozdělení pražců "u"</t>
  </si>
  <si>
    <t>246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</si>
  <si>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</si>
  <si>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5910040310</t>
  </si>
  <si>
    <t>Umožnění volné dilatace kolejnice demontáž upevňovadel s osazením kluzných podložek rozdělení pražců "c"</t>
  </si>
  <si>
    <t>248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</si>
  <si>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</si>
  <si>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125</t>
  </si>
  <si>
    <t>5910040320</t>
  </si>
  <si>
    <t>Umožnění volné dilatace kolejnice demontáž upevňovadel s osazením kluzných podložek rozdělení pražců "d"</t>
  </si>
  <si>
    <t>250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</si>
  <si>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</si>
  <si>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5910040330</t>
  </si>
  <si>
    <t>Umožnění volné dilatace kolejnice demontáž upevňovadel s osazením kluzných podložek rozdělení pražců "u"</t>
  </si>
  <si>
    <t>252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</si>
  <si>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</si>
  <si>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127</t>
  </si>
  <si>
    <t>5910040410</t>
  </si>
  <si>
    <t>Umožnění volné dilatace kolejnice montáž upevňovadel s odstraněním kluzných podložek rozdělení pražců "c"</t>
  </si>
  <si>
    <t>254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</si>
  <si>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</si>
  <si>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5910040420</t>
  </si>
  <si>
    <t>Umožnění volné dilatace kolejnice montáž upevňovadel s odstraněním kluzných podložek rozdělení pražců "d"</t>
  </si>
  <si>
    <t>256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</si>
  <si>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</si>
  <si>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129</t>
  </si>
  <si>
    <t>5910040430</t>
  </si>
  <si>
    <t>Umožnění volné dilatace kolejnice montáž upevňovadel s odstraněním kluzných podložek rozdělení pražců "u"</t>
  </si>
  <si>
    <t>258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</si>
  <si>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</si>
  <si>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5910045010</t>
  </si>
  <si>
    <t>Zajištění polohy kolejnice bočními válečkovými opěrkami rozdělení pražců "c"</t>
  </si>
  <si>
    <t>260</t>
  </si>
  <si>
    <t>Zajištění polohy kolejnice bočními válečkovými opěrkami rozdělení pražců "c". Poznámka: 1. V cenách jsou započteny náklady na montáž a demontáž bočních opěrek v oblouku o malém poloměru.</t>
  </si>
  <si>
    <t>131</t>
  </si>
  <si>
    <t>5910045020</t>
  </si>
  <si>
    <t>Zajištění polohy kolejnice bočními válečkovými opěrkami rozdělení pražců "d"</t>
  </si>
  <si>
    <t>262</t>
  </si>
  <si>
    <t>Zajištění polohy kolejnice bočními válečkovými opěrkami rozdělení pražců "d". Poznámka: 1. V cenách jsou započteny náklady na montáž a demontáž bočních opěrek v oblouku o malém poloměru.</t>
  </si>
  <si>
    <t>5910045030</t>
  </si>
  <si>
    <t>Zajištění polohy kolejnice bočními válečkovými opěrkami rozdělení pražců "u"</t>
  </si>
  <si>
    <t>264</t>
  </si>
  <si>
    <t>Zajištění polohy kolejnice bočními válečkovými opěrkami rozdělení pražců "u". Poznámka: 1. V cenách jsou započteny náklady na montáž a demontáž bočních opěrek v oblouku o malém poloměru.</t>
  </si>
  <si>
    <t>133</t>
  </si>
  <si>
    <t>5910045040</t>
  </si>
  <si>
    <t>Zajištění polohy kolejnice bočními válečkovými opěrkami rozdělení pražců "e"</t>
  </si>
  <si>
    <t>266</t>
  </si>
  <si>
    <t>Zajištění polohy kolejnice bočními válečkovými opěrkami rozdělení pražců "e". Poznámka: 1. V cenách jsou započteny náklady na montáž a demontáž bočních opěrek v oblouku o malém poloměru.</t>
  </si>
  <si>
    <t>5910060010</t>
  </si>
  <si>
    <t>Ojedinělé broušení kolejnic R260 do hloubky do 2 mm</t>
  </si>
  <si>
    <t>268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</si>
  <si>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</si>
  <si>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135</t>
  </si>
  <si>
    <t>5910060020</t>
  </si>
  <si>
    <t>Ojedinělé broušení kolejnic R260 do hloubky přes 2 mm</t>
  </si>
  <si>
    <t>270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</si>
  <si>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</si>
  <si>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5910060110</t>
  </si>
  <si>
    <t>Ojedinělé broušení kolejnic R350HT do hloubky do 2 mm</t>
  </si>
  <si>
    <t>272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</si>
  <si>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</si>
  <si>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137</t>
  </si>
  <si>
    <t>5910060120</t>
  </si>
  <si>
    <t>Ojedinělé broušení kolejnic R350HT do hloubky přes 2 mm</t>
  </si>
  <si>
    <t>274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</si>
  <si>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</si>
  <si>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5910063010</t>
  </si>
  <si>
    <t>Opravné souvislé broušení kolejnic R260 head checking, povrchové vady, příčný a podélný profil hloubky do 2 mm</t>
  </si>
  <si>
    <t>276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</si>
  <si>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</si>
  <si>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139</t>
  </si>
  <si>
    <t>5910063020</t>
  </si>
  <si>
    <t>Opravné souvislé broušení kolejnic R260 head checking, povrchové vady, příčný a podélný profil hloubky přes 2 mm do 4 mm</t>
  </si>
  <si>
    <t>278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</si>
  <si>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</si>
  <si>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5910063030</t>
  </si>
  <si>
    <t>Opravné souvislé broušení kolejnic R260 head checking, povrchové vady, příčný a podélný profil hloubky přes 4 mm</t>
  </si>
  <si>
    <t>280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</si>
  <si>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</si>
  <si>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141</t>
  </si>
  <si>
    <t>5910063050</t>
  </si>
  <si>
    <t>Opravné souvislé broušení kolejnic R260 příčný a podélný profil oprava příčného a podélného profilu</t>
  </si>
  <si>
    <t>282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</si>
  <si>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</si>
  <si>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5910063110</t>
  </si>
  <si>
    <t>Opravné souvislé broušení kolejnic R350HT head checking, povrchové vady, příčný a podélný profil hloubky do 2 mm</t>
  </si>
  <si>
    <t>284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</si>
  <si>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</si>
  <si>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143</t>
  </si>
  <si>
    <t>5910063120</t>
  </si>
  <si>
    <t>Opravné souvislé broušení kolejnic R350HT head checking, povrchové vady, příčný a podélný profil hloubky přes 2 mm do 4 mm</t>
  </si>
  <si>
    <t>286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</si>
  <si>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</si>
  <si>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5910063130</t>
  </si>
  <si>
    <t>Opravné souvislé broušení kolejnic R350HT head checking, povrchové vady, příčný a podélný profil hloubky přes 4 mm</t>
  </si>
  <si>
    <t>288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</si>
  <si>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</si>
  <si>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145</t>
  </si>
  <si>
    <t>5910063150</t>
  </si>
  <si>
    <t>Opravné souvislé broušení kolejnic R350HT příčný a podélný profil oprava příčného a podélného profilu</t>
  </si>
  <si>
    <t>290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</si>
  <si>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</si>
  <si>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5910065010</t>
  </si>
  <si>
    <t>Odstranění převalků izolovaného styku lepeného</t>
  </si>
  <si>
    <t>292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</si>
  <si>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</si>
  <si>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</si>
  <si>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147</t>
  </si>
  <si>
    <t>5910065020</t>
  </si>
  <si>
    <t>Odstranění převalků izolovaného styku montovaného</t>
  </si>
  <si>
    <t>294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</si>
  <si>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</si>
  <si>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5910070010</t>
  </si>
  <si>
    <t>Základní reprofilace kolejnicových profilů výhybky - broušení, frézování a hoblování</t>
  </si>
  <si>
    <t>296</t>
  </si>
  <si>
    <t>Základní reprofilace kolejnicových profilů výhybky - broušení, frézování a hoblování.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 5. U ruční reprofilace cena neobsahuje náklady na pořízení diagnostiky skenováním, které se oceňují položkou z VON.</t>
  </si>
  <si>
    <t>149</t>
  </si>
  <si>
    <t>5910075010</t>
  </si>
  <si>
    <t>Opravná reprofilace jazyka šíře plochy do 30 mm hloubky do 2 mm</t>
  </si>
  <si>
    <t>298</t>
  </si>
  <si>
    <t>Opravná reprofilace jazyka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</si>
  <si>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jazyka=m</t>
  </si>
  <si>
    <t>5910075020</t>
  </si>
  <si>
    <t>Opravná reprofilace jazyka šíře plochy do 30 mm hloubky přes 2 mm</t>
  </si>
  <si>
    <t>300</t>
  </si>
  <si>
    <t>Opravná reprofilace jazyka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</si>
  <si>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151</t>
  </si>
  <si>
    <t>5910075050</t>
  </si>
  <si>
    <t>Opravná reprofilace jazyka šíře plochy přes 30 mm hloubky do 2 mm</t>
  </si>
  <si>
    <t>302</t>
  </si>
  <si>
    <t>Opravná reprofilace jazyka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</si>
  <si>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5910075060</t>
  </si>
  <si>
    <t>Opravná reprofilace jazyka šíře plochy přes 30 mm hloubky přes 2 mm</t>
  </si>
  <si>
    <t>304</t>
  </si>
  <si>
    <t>Opravná reprofilace jazyka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</si>
  <si>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153</t>
  </si>
  <si>
    <t>5910075110</t>
  </si>
  <si>
    <t>Opravná reprofilace opornice šíře plochy do 30 mm hloubky do 2 mm</t>
  </si>
  <si>
    <t>306</t>
  </si>
  <si>
    <t>Opravná reprofilace opornice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</si>
  <si>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opornice=m</t>
  </si>
  <si>
    <t>5910075120</t>
  </si>
  <si>
    <t>Opravná reprofilace opornice šíře plochy do 30 mm hloubky přes 2 mm</t>
  </si>
  <si>
    <t>308</t>
  </si>
  <si>
    <t>Opravná reprofilace opornice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</si>
  <si>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155</t>
  </si>
  <si>
    <t>5910075150</t>
  </si>
  <si>
    <t>Opravná reprofilace opornice šíře plochy přes 30 mm hloubky do 2 mm</t>
  </si>
  <si>
    <t>310</t>
  </si>
  <si>
    <t>Opravná reprofilace opornice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</si>
  <si>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5910075160</t>
  </si>
  <si>
    <t>Opravná reprofilace opornice šíře plochy přes 30 mm hloubky přes 2 mm</t>
  </si>
  <si>
    <t>312</t>
  </si>
  <si>
    <t>Opravná reprofilace opornice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</si>
  <si>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157</t>
  </si>
  <si>
    <t>5910075210</t>
  </si>
  <si>
    <t>Opravná reprofilace výhybkové kolejnice šíře plochy do 30 mm hloubky do 2 mm</t>
  </si>
  <si>
    <t>314</t>
  </si>
  <si>
    <t>Opravná reprofilace výhybkové kolejnice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</si>
  <si>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výhybkové kolejnice =m</t>
  </si>
  <si>
    <t>5910075220</t>
  </si>
  <si>
    <t>Opravná reprofilace výhybkové kolejnice šíře plochy do 30 mm hloubky přes 2 mm</t>
  </si>
  <si>
    <t>316</t>
  </si>
  <si>
    <t>Opravná reprofilace výhybkové kolejnice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</si>
  <si>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159</t>
  </si>
  <si>
    <t>5910075250</t>
  </si>
  <si>
    <t>Opravná reprofilace výhybkové kolejnice šíře plochy přes 30 mm hloubky do 2 mm</t>
  </si>
  <si>
    <t>318</t>
  </si>
  <si>
    <t>Opravná reprofilace výhybkové kolejnice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</si>
  <si>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5910075260</t>
  </si>
  <si>
    <t>Opravná reprofilace výhybkové kolejnice šíře plochy přes 30 mm hloubky přes 2 mm</t>
  </si>
  <si>
    <t>320</t>
  </si>
  <si>
    <t>Opravná reprofilace výhybkové kolejnice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</si>
  <si>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161</t>
  </si>
  <si>
    <t>5910075310</t>
  </si>
  <si>
    <t>Opravná reprofilace hrotnice PHS šíře plochy do 30 mm hloubky do 2 mm</t>
  </si>
  <si>
    <t>322</t>
  </si>
  <si>
    <t>Opravná reprofilace hrotnice PHS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</si>
  <si>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hrotnice PHS=m</t>
  </si>
  <si>
    <t>5910075320</t>
  </si>
  <si>
    <t>Opravná reprofilace hrotnice PHS šíře plochy do 30 mm hloubky přes 2 mm</t>
  </si>
  <si>
    <t>324</t>
  </si>
  <si>
    <t>Opravná reprofilace hrotnice PHS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</si>
  <si>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163</t>
  </si>
  <si>
    <t>5910075350</t>
  </si>
  <si>
    <t>Opravná reprofilace hrotnice PHS šíře plochy přes 30 mm hloubky do 2 mm</t>
  </si>
  <si>
    <t>326</t>
  </si>
  <si>
    <t>Opravná reprofilace hrotnice PHS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</si>
  <si>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5910075360</t>
  </si>
  <si>
    <t>Opravná reprofilace hrotnice PHS šíře plochy přes 30 mm hloubky přes 2 mm</t>
  </si>
  <si>
    <t>328</t>
  </si>
  <si>
    <t>Opravná reprofilace hrotnice PHS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</si>
  <si>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165</t>
  </si>
  <si>
    <t>5910080010</t>
  </si>
  <si>
    <t>Opravná reprofilace srdcovky jednoduché 1:4,5 a 1:6 hloubky do 2 mm</t>
  </si>
  <si>
    <t>330</t>
  </si>
  <si>
    <t>Opravná reprofilace srdcovky jednoduché 1:4,5 a 1:6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</si>
  <si>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</si>
  <si>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5910080020</t>
  </si>
  <si>
    <t>Opravná reprofilace srdcovky jednoduché 1:4,5 a 1:6 hloubky přes 2 mm</t>
  </si>
  <si>
    <t>332</t>
  </si>
  <si>
    <t>Opravná reprofilace srdcovky jednoduché 1:4,5 a 1:6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</si>
  <si>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167</t>
  </si>
  <si>
    <t>5910080110</t>
  </si>
  <si>
    <t>Opravná reprofilace srdcovky jednoduché 1:7,5 a 1:9 hloubky do 2 mm</t>
  </si>
  <si>
    <t>334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</si>
  <si>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</si>
  <si>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5910080120</t>
  </si>
  <si>
    <t>Opravná reprofilace srdcovky jednoduché 1:7,5 a 1:9 hloubky přes 2 mm</t>
  </si>
  <si>
    <t>336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</si>
  <si>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</si>
  <si>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169</t>
  </si>
  <si>
    <t>5910080210</t>
  </si>
  <si>
    <t>Opravná reprofilace srdcovky jednoduché 1:11 a 1:12 hloubky do 2 mm</t>
  </si>
  <si>
    <t>338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</si>
  <si>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</si>
  <si>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5910080220</t>
  </si>
  <si>
    <t>Opravná reprofilace srdcovky jednoduché 1:11 a 1:12 hloubky přes 2 mm</t>
  </si>
  <si>
    <t>340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</si>
  <si>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</si>
  <si>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171</t>
  </si>
  <si>
    <t>5910080310</t>
  </si>
  <si>
    <t>Opravná reprofilace srdcovky jednoduché 1:14 a 1:18,5 hloubky do 2 mm</t>
  </si>
  <si>
    <t>342</t>
  </si>
  <si>
    <t>Opravná reprofilace srdcovky jednoduché 1:14 a 1:18,5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</si>
  <si>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5910080320</t>
  </si>
  <si>
    <t>Opravná reprofilace srdcovky jednoduché 1:14 a 1:18,5 hloubky přes 2 mm</t>
  </si>
  <si>
    <t>344</t>
  </si>
  <si>
    <t>Opravná reprofilace srdcovky jednoduché 1:14 a 1:18,5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</si>
  <si>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173</t>
  </si>
  <si>
    <t>5910080810</t>
  </si>
  <si>
    <t>Opravná reprofilace srdcovky dvojité do 2 mm</t>
  </si>
  <si>
    <t>346</t>
  </si>
  <si>
    <t>Opravná reprofilace srdcovky dvojité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</si>
  <si>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5910080820</t>
  </si>
  <si>
    <t>Opravná reprofilace srdcovky dvojité přes 2 mm</t>
  </si>
  <si>
    <t>348</t>
  </si>
  <si>
    <t>Opravná reprofilace srdcovky dvojité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</si>
  <si>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175</t>
  </si>
  <si>
    <t>5910085010</t>
  </si>
  <si>
    <t>Navaření hlavy kolejnice tv. UIC60</t>
  </si>
  <si>
    <t>cm2</t>
  </si>
  <si>
    <t>350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</si>
  <si>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</si>
  <si>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5910085020</t>
  </si>
  <si>
    <t>Navaření hlavy kolejnice tv. R65</t>
  </si>
  <si>
    <t>352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</si>
  <si>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</si>
  <si>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177</t>
  </si>
  <si>
    <t>5910085030</t>
  </si>
  <si>
    <t>Navaření hlavy kolejnice tv. S49</t>
  </si>
  <si>
    <t>354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</si>
  <si>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</si>
  <si>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5910085040</t>
  </si>
  <si>
    <t>Navaření hlavy kolejnice tv. T</t>
  </si>
  <si>
    <t>356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</si>
  <si>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 ultrazvukem.</t>
  </si>
  <si>
    <t>179</t>
  </si>
  <si>
    <t>5910085050</t>
  </si>
  <si>
    <t>Navaření hlavy kolejnice tv. A</t>
  </si>
  <si>
    <t>358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</si>
  <si>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 ultrazvukem.</t>
  </si>
  <si>
    <t>5910090010</t>
  </si>
  <si>
    <t>Navaření srdcovky jednoduché montované z kolejnic úhel odbočení přes 8° (1:5,7) hloubky do 10 mm</t>
  </si>
  <si>
    <t>360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</si>
  <si>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</si>
  <si>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181</t>
  </si>
  <si>
    <t>5910090020</t>
  </si>
  <si>
    <t>Navaření srdcovky jednoduché montované z kolejnic úhel odbočení přes 8° (1:5,7) hloubky přes 10 do 20 mm</t>
  </si>
  <si>
    <t>362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</si>
  <si>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</si>
  <si>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5910090030</t>
  </si>
  <si>
    <t>Navaření srdcovky jednoduché montované z kolejnic úhel odbočení přes 8° (1:5,7) hloubky přes 20 do 35 mm</t>
  </si>
  <si>
    <t>364</t>
  </si>
  <si>
    <t>Navaření srdcovky jednoduché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</si>
  <si>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183</t>
  </si>
  <si>
    <t>5910090050</t>
  </si>
  <si>
    <t>Navaření srdcovky jednoduché montované z kolejnic úhel odbočení 5°-7,9° (1:7,5 až 1:9) hloubky do 10 mm</t>
  </si>
  <si>
    <t>366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</si>
  <si>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</si>
  <si>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5910090060</t>
  </si>
  <si>
    <t>Navaření srdcovky jednoduché montované z kolejnic úhel odbočení 5°-7,9° (1:7,5 až 1:9) hloubky přes 10 do 20 mm</t>
  </si>
  <si>
    <t>368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</si>
  <si>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</si>
  <si>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185</t>
  </si>
  <si>
    <t>5910090070</t>
  </si>
  <si>
    <t>Navaření srdcovky jednoduché montované z kolejnic úhel odbočení 5°-7,9° (1:7,5 až 1:9) hloubky přes 20 do 35 mm</t>
  </si>
  <si>
    <t>370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</si>
  <si>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</si>
  <si>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5910090110</t>
  </si>
  <si>
    <t>Navaření srdcovky jednoduché montované z kolejnic úhel odbočení 3,5°-4,9° (1:11 až 1:14) hloubky do 10 mm</t>
  </si>
  <si>
    <t>372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</si>
  <si>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</si>
  <si>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187</t>
  </si>
  <si>
    <t>5910090120</t>
  </si>
  <si>
    <t>Navaření srdcovky jednoduché montované z kolejnic úhel odbočení 3,5°-4,9° (1:11 až 1:14) hloubky přes 10 do 20 mm</t>
  </si>
  <si>
    <t>374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</si>
  <si>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</si>
  <si>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5910090130</t>
  </si>
  <si>
    <t>Navaření srdcovky jednoduché montované z kolejnic úhel odbočení 3,5°-4,9° (1:11 až 1:14) hloubky přes 20 do 35 mm</t>
  </si>
  <si>
    <t>376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</si>
  <si>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</si>
  <si>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189</t>
  </si>
  <si>
    <t>5910090150</t>
  </si>
  <si>
    <t>Navaření srdcovky jednoduché montované z kolejnic hloubky úhel odbočení 3,4° (1:18,5) do 10 mm</t>
  </si>
  <si>
    <t>378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</si>
  <si>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</si>
  <si>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5910090160</t>
  </si>
  <si>
    <t>Navaření srdcovky jednoduché montované z kolejnic hloubky úhel odbočení 3,4° (1:18,5) přes 10 do 20 mm</t>
  </si>
  <si>
    <t>380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</si>
  <si>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</si>
  <si>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191</t>
  </si>
  <si>
    <t>5910090180</t>
  </si>
  <si>
    <t>Navaření srdcovky jednoduché montované z kolejnic hloubky úhel odbočení 3,4° (1:18,5) přes 20 do 35 mm</t>
  </si>
  <si>
    <t>382</t>
  </si>
  <si>
    <t>Navaření srdcovky jednoduché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</si>
  <si>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</si>
  <si>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</si>
  <si>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384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</si>
  <si>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</si>
  <si>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193</t>
  </si>
  <si>
    <t>5910090220</t>
  </si>
  <si>
    <t>Navaření srdcovky jednoduché s kovaným klínem nebo s hrotem klínu z plnoprofilové kolejnice úhel odbočení 1:7,5 až 1:9 opotřebení přes 10 do 20 mm</t>
  </si>
  <si>
    <t>386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</si>
  <si>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</si>
  <si>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5910090230</t>
  </si>
  <si>
    <t>Navaření srdcovky jednoduché s kovaným klínem nebo s hrotem klínu z plnoprofilové kolejnice úhel odbočení 1:7,5 až 1:9 opotřebení přes 20 do 35 mm</t>
  </si>
  <si>
    <t>388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</si>
  <si>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</si>
  <si>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195</t>
  </si>
  <si>
    <t>5910090250</t>
  </si>
  <si>
    <t>Navaření srdcovky jednoduché s kovaným klínem nebo s hrotem klínu z plnoprofilové kolejnice úhel odbočení 1:11 až 1:14 opotřebení do 10 mm</t>
  </si>
  <si>
    <t>390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</si>
  <si>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</si>
  <si>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5910090260</t>
  </si>
  <si>
    <t>Navaření srdcovky jednoduché s kovaným klínem nebo s hrotem klínu z plnoprofilové kolejnice úhel odbočení 1:11 až 1:14 opotřebení přes 10 do 20 mm</t>
  </si>
  <si>
    <t>392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</si>
  <si>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</si>
  <si>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197</t>
  </si>
  <si>
    <t>5910090270</t>
  </si>
  <si>
    <t>Navaření srdcovky jednoduché s kovaným klínem nebo s hrotem klínu z plnoprofilové kolejnice úhel odbočení 1:11 až 1:14 opotřebení přes 20 do 35 mm</t>
  </si>
  <si>
    <t>394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</si>
  <si>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</si>
  <si>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5910090310</t>
  </si>
  <si>
    <t>Navaření srdcovky jednoduché s kovaným klínem nebo s hrotem klínu z plnoprofilové kolejnice úhel odbočení 1:18,5 opotřebení do 10 mm</t>
  </si>
  <si>
    <t>396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</si>
  <si>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</si>
  <si>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199</t>
  </si>
  <si>
    <t>5910090320</t>
  </si>
  <si>
    <t>Navaření srdcovky jednoduché s kovaným klínem nebo s hrotem klínu z plnoprofilové kolejnice úhel odbočení 1:18,5 opotřebení přes 10 do 20 mm</t>
  </si>
  <si>
    <t>398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</si>
  <si>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</si>
  <si>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5910090350</t>
  </si>
  <si>
    <t>Navaření srdcovky jednoduché lité z oceli bainitické úhel odbočení 1:7,5 až 1:9 opotřebení do 10 mm</t>
  </si>
  <si>
    <t>400</t>
  </si>
  <si>
    <t>Navaření srdcovky jednoduché lité z oceli bainitické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</si>
  <si>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201</t>
  </si>
  <si>
    <t>5910090360</t>
  </si>
  <si>
    <t>Navaření srdcovky jednoduché lité z oceli bainitické úhel odbočení 1:7,5 až 1:9 opotřebení přes 10 do 20 mm</t>
  </si>
  <si>
    <t>402</t>
  </si>
  <si>
    <t>Navaření srdcovky jednoduché lité z oceli bainitické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</si>
  <si>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5910090370</t>
  </si>
  <si>
    <t>Navaření srdcovky jednoduché lité z oceli bainitické úhel odbočení 1:7,5 až 1:9 opotřebení přes 20 do 35 mm</t>
  </si>
  <si>
    <t>404</t>
  </si>
  <si>
    <t>Navaření srdcovky jednoduché lité z oceli bainitické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</si>
  <si>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203</t>
  </si>
  <si>
    <t>5910090410</t>
  </si>
  <si>
    <t>Navaření srdcovky jednoduché lité z oceli bainitické úhel odbočení 1:11 až 1:14 opotřebení do 10 mm</t>
  </si>
  <si>
    <t>406</t>
  </si>
  <si>
    <t>Navaření srdcovky jednoduché lité z oceli bainitické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</si>
  <si>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5910090420</t>
  </si>
  <si>
    <t>Navaření srdcovky jednoduché lité z oceli bainitické úhel odbočení 1:11 až 1:14 opotřebení přes 10 do 20 mm</t>
  </si>
  <si>
    <t>408</t>
  </si>
  <si>
    <t>Navaření srdcovky jednoduché lité z oceli bainitické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</si>
  <si>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205</t>
  </si>
  <si>
    <t>5910090430</t>
  </si>
  <si>
    <t>Navaření srdcovky jednoduché lité z oceli bainitické úhel odbočení 1:11 až 1:14 opotřebení přes 20 do 35 mm</t>
  </si>
  <si>
    <t>410</t>
  </si>
  <si>
    <t>Navaření srdcovky jednoduché lité z oceli bainitické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</si>
  <si>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5910090450</t>
  </si>
  <si>
    <t>Navaření srdcovky jednoduché lité z oceli bainitické úhel odbočení 1:18,5 opotřebení do 10 mm</t>
  </si>
  <si>
    <t>412</t>
  </si>
  <si>
    <t>Navaření srdcovky jednoduché lité z oceli bainitické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</si>
  <si>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207</t>
  </si>
  <si>
    <t>5910090460</t>
  </si>
  <si>
    <t>Navaření srdcovky jednoduché lité z oceli bainitické úhel odbočení 1:18,5 opotřebení přes 10 do 20 mm</t>
  </si>
  <si>
    <t>414</t>
  </si>
  <si>
    <t>Navaření srdcovky jednoduché lité z oceli bainitické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</si>
  <si>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5910090470</t>
  </si>
  <si>
    <t>Navaření srdcovky jednoduché lité z oceli bainitické úhel odbočení 1:18,5 opotřebení přes 20 do 35 mm</t>
  </si>
  <si>
    <t>416</t>
  </si>
  <si>
    <t>Navaření srdcovky jednoduché lité z oceli bainitické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</si>
  <si>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209</t>
  </si>
  <si>
    <t>5910090510</t>
  </si>
  <si>
    <t>Navaření srdcovky jednoduché lité z oceli manganové úhel odbočení 1:7,5 až 1:9 opotřebení do 4 mm</t>
  </si>
  <si>
    <t>418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</si>
  <si>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</si>
  <si>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</si>
  <si>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</si>
  <si>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420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</si>
  <si>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</si>
  <si>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211</t>
  </si>
  <si>
    <t>5910090530</t>
  </si>
  <si>
    <t>Navaření srdcovky jednoduché lité z oceli manganové úhel odbočení 1:7,5 až 1:9 opotřebení přes 10 mm</t>
  </si>
  <si>
    <t>422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</si>
  <si>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</si>
  <si>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</si>
  <si>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</si>
  <si>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424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</si>
  <si>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</si>
  <si>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213</t>
  </si>
  <si>
    <t>5910090560</t>
  </si>
  <si>
    <t>Navaření srdcovky jednoduché lité z oceli manganové úhel odbočení 1:11 až 1:14 opotřebení přes 4 do 10 mm</t>
  </si>
  <si>
    <t>426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</si>
  <si>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</si>
  <si>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</si>
  <si>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</si>
  <si>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428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</si>
  <si>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</si>
  <si>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215</t>
  </si>
  <si>
    <t>5910090610</t>
  </si>
  <si>
    <t>Navaření srdcovky jednoduché lité z oceli manganové úhel odbočení 1:18,5 opotřebení do 4 mm</t>
  </si>
  <si>
    <t>430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</si>
  <si>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</si>
  <si>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5910090620</t>
  </si>
  <si>
    <t>Navaření srdcovky jednoduché lité z oceli manganové úhel odbočení 1:18,5 opotřebení přes 4 do 10 mm</t>
  </si>
  <si>
    <t>432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</si>
  <si>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</si>
  <si>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217</t>
  </si>
  <si>
    <t>5910090630</t>
  </si>
  <si>
    <t>Navaření srdcovky jednoduché lité z oceli manganové úhel odbočení 1:18,5 opotřebení přes 10 mm</t>
  </si>
  <si>
    <t>434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</si>
  <si>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</si>
  <si>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</si>
  <si>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</si>
  <si>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436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</si>
  <si>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</si>
  <si>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219</t>
  </si>
  <si>
    <t>5910095020</t>
  </si>
  <si>
    <t>Navaření srdcovky dvojité montované opotřebení přes 10 do 20 mm</t>
  </si>
  <si>
    <t>438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</si>
  <si>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</si>
  <si>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5910095030</t>
  </si>
  <si>
    <t>Navaření srdcovky dvojité montované opotřebení přes 20 do 35 mm</t>
  </si>
  <si>
    <t>440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</si>
  <si>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</si>
  <si>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221</t>
  </si>
  <si>
    <t>5910100010</t>
  </si>
  <si>
    <t>Oprava svaru u srdcovky lité Mn mezikus CrNi 18/8</t>
  </si>
  <si>
    <t>442</t>
  </si>
  <si>
    <t>Oprava svaru u srdcovky lité Mn mezikus CrNi 18/8. Poznámka: 1. V cenách jsou započteny náklady na opravu navařením a PT nebo MT po vybroušení a navaření. 2. V cenách nejsou obsaženy náklady na podbití pražců a kontrolu ultrazvukem.</t>
  </si>
  <si>
    <t>5910105020</t>
  </si>
  <si>
    <t>Navaření lokální vady opornice</t>
  </si>
  <si>
    <t>444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</si>
  <si>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</si>
  <si>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223</t>
  </si>
  <si>
    <t>5910110010</t>
  </si>
  <si>
    <t>Navaření přídržnice Kn 60 opotřebení do 10 mm</t>
  </si>
  <si>
    <t>446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</si>
  <si>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</si>
  <si>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5910110020</t>
  </si>
  <si>
    <t>Navaření přídržnice Kn 60 opotřebení přes 10 do 15 mm</t>
  </si>
  <si>
    <t>448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</si>
  <si>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</si>
  <si>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225</t>
  </si>
  <si>
    <t>5910110030</t>
  </si>
  <si>
    <t>Navaření přídržnice Kn 60 opotřebení přes 15 mm</t>
  </si>
  <si>
    <t>450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</si>
  <si>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</si>
  <si>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5910110110</t>
  </si>
  <si>
    <t>Navaření přídržnice tvar obrácené"T" (plech) opotřebení do 10 mm</t>
  </si>
  <si>
    <t>452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</si>
  <si>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</si>
  <si>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227</t>
  </si>
  <si>
    <t>5910110120</t>
  </si>
  <si>
    <t>Navaření přídržnice tvar obrácené"T" (plech) opotřebení přes 10 mm</t>
  </si>
  <si>
    <t>454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</si>
  <si>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</si>
  <si>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5910115010</t>
  </si>
  <si>
    <t>Oprava deformací rovnáním mechanického styku</t>
  </si>
  <si>
    <t>456</t>
  </si>
  <si>
    <t>Oprava deformací rovnáním mechanického styku. Poznámka: 1. V cenách jsou započteny náklady na rovnání dle schváleného postupu a případnou demontáž a montáž upevňovadel. 2. V cenách nejsou obsaženy náklady na podbití pražců.</t>
  </si>
  <si>
    <t>229</t>
  </si>
  <si>
    <t>5910115020</t>
  </si>
  <si>
    <t>Oprava deformací rovnáním svaru</t>
  </si>
  <si>
    <t>458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</si>
  <si>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</si>
  <si>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5910125010</t>
  </si>
  <si>
    <t>Úprava geometrie jazyka po výměně</t>
  </si>
  <si>
    <t>460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</si>
  <si>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</si>
  <si>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231</t>
  </si>
  <si>
    <t>5910125020</t>
  </si>
  <si>
    <t>Úprava geometrie jazyka po násilném rozřezu</t>
  </si>
  <si>
    <t>462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</si>
  <si>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</si>
  <si>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5910125030</t>
  </si>
  <si>
    <t>Úprava geometrie jazyka vzniklé provozem</t>
  </si>
  <si>
    <t>464</t>
  </si>
  <si>
    <t>Úprava geometrie jazyka vzniklé provozem. Poznámka: 1. V cenách jsou započteny náklady na úpravu dle schváleného postupu, úpravu geometrie, kontrolu doléhání jazyka na opěrky a západkovou zkoušku. 2. V cenách nejsou obsaženy náklady na seřízení závěru výhybky.</t>
  </si>
  <si>
    <t>233</t>
  </si>
  <si>
    <t>5910130030</t>
  </si>
  <si>
    <t>Demontáž zádržné opěrky z jazyka i opornice</t>
  </si>
  <si>
    <t>pár</t>
  </si>
  <si>
    <t>466</t>
  </si>
  <si>
    <t>Demontáž zádržné opěrky z jazyka i opornice. Poznámka: 1. V cenách jsou započteny náklady na demontáž a naložení výzisku na dopravní prostředek.</t>
  </si>
  <si>
    <t>5910131030</t>
  </si>
  <si>
    <t>Montáž zádržné opěrky na jazyk i opornici</t>
  </si>
  <si>
    <t>468</t>
  </si>
  <si>
    <t>Montáž zádržné opěrky na jazyk i opornici. Poznámka: 1. V cenách jsou započteny náklady na montáž. 2. V cenách nejsou obsaženy náklady na dodávku materiálu a vrtání otvorů.</t>
  </si>
  <si>
    <t>235</t>
  </si>
  <si>
    <t>5910134010</t>
  </si>
  <si>
    <t>Výměna pražcové kotvy v koleji</t>
  </si>
  <si>
    <t>470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</si>
  <si>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</si>
  <si>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5910134020</t>
  </si>
  <si>
    <t>Výměna pražcové kotvy ve výhybce</t>
  </si>
  <si>
    <t>472</t>
  </si>
  <si>
    <t>Výměna pražcové kotvy ve výhybce. Poznámka: 1. V cenách jsou započteny náklady na odstranění kameniva, demontáž, výměnu, montáž, ošetření součásti mazivem a úpravu kameniva. 2. V cenách nejsou obsaženy náklady na dodávku materiálu.</t>
  </si>
  <si>
    <t>237</t>
  </si>
  <si>
    <t>5910135010</t>
  </si>
  <si>
    <t>Demontáž pražcové kotvy v koleji</t>
  </si>
  <si>
    <t>474</t>
  </si>
  <si>
    <t>Demontáž pražcové kotvy v koleji. Poznámka: 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</si>
  <si>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</si>
  <si>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</si>
  <si>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476</t>
  </si>
  <si>
    <t>Demontáž pražcové kotvy ve výhybce. Poznámka: 1. V cenách jsou započteny náklady na odstranění kameniva, demontáž, dohození a úpravu kameniva a naložení výzisku na dopravní prostředek.</t>
  </si>
  <si>
    <t>239</t>
  </si>
  <si>
    <t>5910136010</t>
  </si>
  <si>
    <t>Montáž pražcové kotvy v koleji</t>
  </si>
  <si>
    <t>478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</si>
  <si>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</si>
  <si>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</si>
  <si>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</si>
  <si>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480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</si>
  <si>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</si>
  <si>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241</t>
  </si>
  <si>
    <t>5910137010</t>
  </si>
  <si>
    <t>Kontrola pražcové kotvy v koleji</t>
  </si>
  <si>
    <t>482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</si>
  <si>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</si>
  <si>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5910137020</t>
  </si>
  <si>
    <t>Kontrola pražcové kotvy ve výhybce</t>
  </si>
  <si>
    <t>484</t>
  </si>
  <si>
    <t>Kontrola pražcové kotvy ve výhybce. Poznámka: 1. V cenách jsou započteny náklady na odstranění kameniva, očištění, kontrolu šroubů, dotažení matic, ošetření součástí mazivem a úpravu kameniva. 2. V cenách nejsou obsaženy náklady na dodávku materiálu.</t>
  </si>
  <si>
    <t>243</t>
  </si>
  <si>
    <t>5911013010</t>
  </si>
  <si>
    <t>Výměna jazyka a opornice výhybky jednoduché s jedním hákovým závěrem soustavy R65</t>
  </si>
  <si>
    <t>486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</si>
  <si>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</si>
  <si>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5911013020</t>
  </si>
  <si>
    <t>Výměna jazyka a opornice výhybky jednoduché s jedním hákovým závěrem soustavy S49</t>
  </si>
  <si>
    <t>488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</si>
  <si>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</si>
  <si>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245</t>
  </si>
  <si>
    <t>5911015010</t>
  </si>
  <si>
    <t>Výměna jazyka výhybky jednoduché s jedním hákovým závěrem soustavy R65</t>
  </si>
  <si>
    <t>490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</si>
  <si>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</si>
  <si>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</si>
  <si>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</si>
  <si>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492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</si>
  <si>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</si>
  <si>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247</t>
  </si>
  <si>
    <t>5911017010</t>
  </si>
  <si>
    <t>Výměna opornice výhybky jednoduché s jedním hákovým závěrem soustavy R65</t>
  </si>
  <si>
    <t>494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</si>
  <si>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</si>
  <si>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</si>
  <si>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</si>
  <si>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496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</si>
  <si>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</si>
  <si>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249</t>
  </si>
  <si>
    <t>5911029010</t>
  </si>
  <si>
    <t>Výměna jazyka a opornice výhybky jednoduché s jedním čelisťovým závěrem soustavy UIC60</t>
  </si>
  <si>
    <t>498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</si>
  <si>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</si>
  <si>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5911029030</t>
  </si>
  <si>
    <t>Výměna jazyka a opornice výhybky jednoduché s jedním čelisťovým závěrem soustavy S49</t>
  </si>
  <si>
    <t>500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</si>
  <si>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</si>
  <si>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251</t>
  </si>
  <si>
    <t>5911031010</t>
  </si>
  <si>
    <t>Výměna jazyka výhybky jednoduché s jedním čelisťovým závěrem soustavy UIC60</t>
  </si>
  <si>
    <t>502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</si>
  <si>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</si>
  <si>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</si>
  <si>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</si>
  <si>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504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</si>
  <si>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</si>
  <si>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253</t>
  </si>
  <si>
    <t>5911033010</t>
  </si>
  <si>
    <t>Výměna opornice výhybky jednoduché s jedním čelisťovým závěrem soustavy UIC60</t>
  </si>
  <si>
    <t>506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</si>
  <si>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</si>
  <si>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</si>
  <si>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</si>
  <si>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508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</si>
  <si>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</si>
  <si>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255</t>
  </si>
  <si>
    <t>5911037010</t>
  </si>
  <si>
    <t>Výměna jazyka a opornice výhybky jednoduché s dvěma čelisťovými závěry soustavy UIC60</t>
  </si>
  <si>
    <t>510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</si>
  <si>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</si>
  <si>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5911037030</t>
  </si>
  <si>
    <t>Výměna jazyka a opornice výhybky jednoduché s dvěma čelisťovými závěry soustavy S49</t>
  </si>
  <si>
    <t>512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</si>
  <si>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</si>
  <si>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257</t>
  </si>
  <si>
    <t>5911039010</t>
  </si>
  <si>
    <t>Výměna jazyka výhybky jednoduché s dvěma čelisťovými závěry soustavy UIC60</t>
  </si>
  <si>
    <t>514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</si>
  <si>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</si>
  <si>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</si>
  <si>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</si>
  <si>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516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</si>
  <si>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</si>
  <si>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259</t>
  </si>
  <si>
    <t>5911041010</t>
  </si>
  <si>
    <t>Výměna opornice výhybky jednoduché s dvěma čelisťovými závěry soustavy UIC60</t>
  </si>
  <si>
    <t>518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</si>
  <si>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</si>
  <si>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</si>
  <si>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</si>
  <si>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520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</si>
  <si>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</si>
  <si>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261</t>
  </si>
  <si>
    <t>5911113010</t>
  </si>
  <si>
    <t>Výměna srdcovky jednoduché montované z kolejnic soustavy R65</t>
  </si>
  <si>
    <t>t</t>
  </si>
  <si>
    <t>522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</si>
  <si>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</si>
  <si>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</si>
  <si>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5911113020</t>
  </si>
  <si>
    <t>Výměna srdcovky jednoduché montované z kolejnic soustavy S49</t>
  </si>
  <si>
    <t>524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</si>
  <si>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</si>
  <si>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263</t>
  </si>
  <si>
    <t>5911113120</t>
  </si>
  <si>
    <t>Výměna srdcovky jednoduché svařované (SK) soustavy R65</t>
  </si>
  <si>
    <t>526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</si>
  <si>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</si>
  <si>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</si>
  <si>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</si>
  <si>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528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</si>
  <si>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</si>
  <si>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265</t>
  </si>
  <si>
    <t>5911113310</t>
  </si>
  <si>
    <t>Výměna srdcovky jednoduché lité (ZPT) soustavy UIC60 za stejný typ bez výměny podkladnic</t>
  </si>
  <si>
    <t>530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</si>
  <si>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</si>
  <si>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</si>
  <si>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</si>
  <si>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532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</si>
  <si>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</si>
  <si>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267</t>
  </si>
  <si>
    <t>5911117010</t>
  </si>
  <si>
    <t>Výměna přídržnice srdcovky jednoduché typ Kn60 přímé soustavy UIC60</t>
  </si>
  <si>
    <t>534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</si>
  <si>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</si>
  <si>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</si>
  <si>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5911117030</t>
  </si>
  <si>
    <t>Výměna přídržnice srdcovky jednoduché typ Kn60 přímé soustavy S49</t>
  </si>
  <si>
    <t>536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</si>
  <si>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</si>
  <si>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269</t>
  </si>
  <si>
    <t>5911117110</t>
  </si>
  <si>
    <t>Výměna přídržnice srdcovky jednoduché typ Kn60 ohnuté soustavy UIC60</t>
  </si>
  <si>
    <t>538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</si>
  <si>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</si>
  <si>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</si>
  <si>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</si>
  <si>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540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</si>
  <si>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</si>
  <si>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271</t>
  </si>
  <si>
    <t>5911309020</t>
  </si>
  <si>
    <t>Demontáž hákového závěru výhybky jednoduché jednozávěrové soustavy S49</t>
  </si>
  <si>
    <t>546</t>
  </si>
  <si>
    <t>Demontáž hákového závěru výhybky jednoduché jednozávěrové soustavy S49. Poznámka: 1. V cenách jsou započteny náklady na demontáž závěru a naložení na dopravní prostředek.</t>
  </si>
  <si>
    <t>Poznámka k položce:_x000D_
Závěr=kus</t>
  </si>
  <si>
    <t>5911311020</t>
  </si>
  <si>
    <t>Montáž hákového závěru výhybky jednoduché jednozávěrové soustavy S49</t>
  </si>
  <si>
    <t>548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</si>
  <si>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</si>
  <si>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273</t>
  </si>
  <si>
    <t>5911527030</t>
  </si>
  <si>
    <t>Demontáž čelisťového závěru výhybky jednoduché bez žlabového pražce soustavy S49</t>
  </si>
  <si>
    <t>550</t>
  </si>
  <si>
    <t>Demontáž čelisťového závěru výhybky jednoduché bez žlabového pražce soustavy S49. Poznámka: 1. V cenách jsou započteny náklady na demontáž a naložení na dopravní prostředek.</t>
  </si>
  <si>
    <t>5911527120</t>
  </si>
  <si>
    <t>Demontáž čelisťového závěru výhybky jednoduché v žlabovém pražci soustavy S49</t>
  </si>
  <si>
    <t>-858430364</t>
  </si>
  <si>
    <t>Demontáž čelisťového závěru výhybky jednoduché v žlabovém pražci soustavy S49. Poznámka: 1. V cenách jsou započteny náklady na demontáž a naložení na dopravní prostředek.</t>
  </si>
  <si>
    <t>275</t>
  </si>
  <si>
    <t>5911529030</t>
  </si>
  <si>
    <t>Montáž čelisťového závěru výhybky jednoduché bez žlabového pražce soustavy S49</t>
  </si>
  <si>
    <t>552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</si>
  <si>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</si>
  <si>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5911529120</t>
  </si>
  <si>
    <t>Montáž čelisťového závěru výhybky jednoduché v žlabovém pražci soustavy S49</t>
  </si>
  <si>
    <t>-295193273</t>
  </si>
  <si>
    <t>Montáž čelisťového závěru výhybky jednoduché v žlabovém pražci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</si>
  <si>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277</t>
  </si>
  <si>
    <t>5911543030</t>
  </si>
  <si>
    <t>Oprava součástí čelisťového závěru výhybky jednoduché závorovací tyč soustavy S49</t>
  </si>
  <si>
    <t>554</t>
  </si>
  <si>
    <t>Oprava součástí čelisťového závěru výhybky jednoduché závorovací tyč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</si>
  <si>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Tyč=kus</t>
  </si>
  <si>
    <t>5911543230</t>
  </si>
  <si>
    <t>Oprava součástí čelisťového závěru výhybky jednoduché závěrový hák soustavy S49</t>
  </si>
  <si>
    <t>556</t>
  </si>
  <si>
    <t>Oprava součástí čelisťového závěru výhybky jednoduché závěrový hák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</si>
  <si>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Hák=kus</t>
  </si>
  <si>
    <t>279</t>
  </si>
  <si>
    <t>5911543330</t>
  </si>
  <si>
    <t>Oprava součástí čelisťového závěru výhybky jednoduché svěrací čelist soustavy S49</t>
  </si>
  <si>
    <t>558</t>
  </si>
  <si>
    <t>Oprava součástí čelisťového závěru výhybky jednoduché svěrací čelist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</si>
  <si>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Čelist=kus</t>
  </si>
  <si>
    <t>5911543430</t>
  </si>
  <si>
    <t>Oprava součástí čelisťového závěru výhybky jednoduché jazyková stěžejka soustavy S49</t>
  </si>
  <si>
    <t>560</t>
  </si>
  <si>
    <t>Oprava součástí čelisťového závěru výhybky jednoduché jazyková stěžejka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</si>
  <si>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Stěžejka=kus</t>
  </si>
  <si>
    <t>281</t>
  </si>
  <si>
    <t>5911543530</t>
  </si>
  <si>
    <t>Oprava součástí čelisťového závěru výhybky jednoduché táhlo úplné soustavy S49</t>
  </si>
  <si>
    <t>562</t>
  </si>
  <si>
    <t>Oprava součástí čelisťového závěru výhybky jednoduché táhlo úplné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</si>
  <si>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Táhlo=kus</t>
  </si>
  <si>
    <t>5911543630</t>
  </si>
  <si>
    <t>Oprava součástí čelisťového závěru výhybky jednoduché úhlová páka soustavy S49</t>
  </si>
  <si>
    <t>564</t>
  </si>
  <si>
    <t>Oprava součástí čelisťového závěru výhybky jednoduché úhlová páka soustavy S49.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</si>
  <si>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Páka=kus</t>
  </si>
  <si>
    <t>283</t>
  </si>
  <si>
    <t>5918001010</t>
  </si>
  <si>
    <t>Ostatní práce při údržbě výkony prováděné pomocí mechanizace - rypadlem</t>
  </si>
  <si>
    <t>2018474749</t>
  </si>
  <si>
    <t>Ostatní práce při údržbě výkony prováděné pomocí mechanizace - rypadlem. Poznámka: 1. Cena je určena pro provedení prací, které nejsou součástí tohoto sborníku.</t>
  </si>
  <si>
    <t>7497371630</t>
  </si>
  <si>
    <t>Demontáže zařízení trakčního vedení svodu propojení nebo ukolejnění na elektrizovaných tratích nebo v kolejových obvodech</t>
  </si>
  <si>
    <t>566</t>
  </si>
  <si>
    <t>Demontáže zařízení trakčního vedení svodu propojení nebo ukolejnění na elektrizovaných tratích nebo v kolejových obvodech - demontáž stávajícího zařízení se všemi pomocnými doplňujícími úpravami</t>
  </si>
  <si>
    <t>285</t>
  </si>
  <si>
    <t>7497351560</t>
  </si>
  <si>
    <t>Montáž přímého ukolejnění na elektrizovaných tratích nebo v kolejových obvodech</t>
  </si>
  <si>
    <t>568</t>
  </si>
  <si>
    <t>7592007076</t>
  </si>
  <si>
    <t>Demontáž počítacího bodu počítače náprav ALCATEL SK30</t>
  </si>
  <si>
    <t>570</t>
  </si>
  <si>
    <t>287</t>
  </si>
  <si>
    <t>7592005076</t>
  </si>
  <si>
    <t>Montáž počítacího bodu počítače náprav ALCATEL SK30</t>
  </si>
  <si>
    <t>572</t>
  </si>
  <si>
    <t>Montáž počítacího bodu počítače náprav ALCATEL SK30 - uložení a připevnění na určené místo, seřízení polohy, přezkoušení</t>
  </si>
  <si>
    <t>7592007162</t>
  </si>
  <si>
    <t>Demontáž balízy z upevňovací sady</t>
  </si>
  <si>
    <t>574</t>
  </si>
  <si>
    <t>289</t>
  </si>
  <si>
    <t>7592005162</t>
  </si>
  <si>
    <t>Montáž balízy do kolejiště pomocí mezikolejnicového upevňovadla (Clamp, Vortok apod)</t>
  </si>
  <si>
    <t>576</t>
  </si>
  <si>
    <t>7594105405R</t>
  </si>
  <si>
    <t>Zřízení otvoru pro ukolejnění / propojení typu Cembre</t>
  </si>
  <si>
    <t>578</t>
  </si>
  <si>
    <t>Zřízení otvoru pro ukolejnění / propojení typu Cembre - navrtání otvoru do kolejnice, nalisování pouzdra</t>
  </si>
  <si>
    <t>291</t>
  </si>
  <si>
    <t>7594105410</t>
  </si>
  <si>
    <t>Výměna pouzdra (elektrolyticky pokovený kolejnicový kontakt) ve stojně lisováním</t>
  </si>
  <si>
    <t>580</t>
  </si>
  <si>
    <t>Výměna pouzdra (elektrolyticky pokovený kolejnicový kontakt) ve stojně lisováním - demontáž původního pouzdra, nalisování nového</t>
  </si>
  <si>
    <t>7594107310</t>
  </si>
  <si>
    <t>Demontáž kolejnicového lanového propojení z dřevěných pražců</t>
  </si>
  <si>
    <t>582</t>
  </si>
  <si>
    <t>293</t>
  </si>
  <si>
    <t>7594105314</t>
  </si>
  <si>
    <t>Montáž lanového propojení kolejnicového na dřevěné pražce do 4,0 m</t>
  </si>
  <si>
    <t>584</t>
  </si>
  <si>
    <t>Montáž lanového propojení kolejnicového na dřevěné pražce do 4,0 m - příčné nebo podélné propojení kolejnic přímých kolejí a na výhybkách; usazení pražců mezi souběžnými kolejemi nebo podél koleje; připevnění lanového propojení na pražce nebo montážní trámky</t>
  </si>
  <si>
    <t>7594107330</t>
  </si>
  <si>
    <t>Demontáž kolejnicového lanového propojení z betonových pražců</t>
  </si>
  <si>
    <t>586</t>
  </si>
  <si>
    <t>295</t>
  </si>
  <si>
    <t>7594105334</t>
  </si>
  <si>
    <t>Montáž lanového propojení kolejnicového na betonové pražce do 4,0 m</t>
  </si>
  <si>
    <t>588</t>
  </si>
  <si>
    <t>Montáž lanového propojení kolejnicového na betonové pražce do 4,0 m - příčné nebo podélné propojení kolejnic přímých kolejí a na výhybkách; usazení pražců mezi souběžnými kolejemi nebo podél koleje; připevnění lanového propojení na pražce nebo montážní trámky</t>
  </si>
  <si>
    <t>7594107360</t>
  </si>
  <si>
    <t>Demontáž lanového propojení stykového č.v. 70 301</t>
  </si>
  <si>
    <t>590</t>
  </si>
  <si>
    <t>297</t>
  </si>
  <si>
    <t>7594105360</t>
  </si>
  <si>
    <t>Montáž lanového propojení stykového č.v. 70 301</t>
  </si>
  <si>
    <t>592</t>
  </si>
  <si>
    <t>Montáž lanového propojení stykového č.v. 70 301 - rozměření místa připojení, případné vyvrtání otvorů, montáž kompletní sady lanových propojení dvojice stykových transformátorů</t>
  </si>
  <si>
    <t>7493371045</t>
  </si>
  <si>
    <t>Demontáže zařízení na elektrickém ohřevu výhybek topné tyče výhybek a PHS s pérovými příchytkami</t>
  </si>
  <si>
    <t>594</t>
  </si>
  <si>
    <t>299</t>
  </si>
  <si>
    <t>7493351095</t>
  </si>
  <si>
    <t>Montáž elektrického ohřevu výhybek (EOV) topné tyče s pérovými příchytkami</t>
  </si>
  <si>
    <t>596</t>
  </si>
  <si>
    <t>7493371055</t>
  </si>
  <si>
    <t>Demontáže zařízení na elektrickém ohřevu výhybek topné desky v prostoru závěru výhybky</t>
  </si>
  <si>
    <t>598</t>
  </si>
  <si>
    <t>301</t>
  </si>
  <si>
    <t>7493351105</t>
  </si>
  <si>
    <t>Montáž elektrického ohřevu výhybek (EOV) topné tyče topné desky v prostoru závěru výhybky</t>
  </si>
  <si>
    <t>604</t>
  </si>
  <si>
    <t>7493371050</t>
  </si>
  <si>
    <t>Demontáže zařízení na elektrickém ohřevu výhybek topné tyče v místě závěru výhybky</t>
  </si>
  <si>
    <t>602</t>
  </si>
  <si>
    <t>303</t>
  </si>
  <si>
    <t>7493351100</t>
  </si>
  <si>
    <t>Montáž elektrického ohřevu výhybek (EOV) topné tyče v místě závěru výhybky</t>
  </si>
  <si>
    <t>600</t>
  </si>
  <si>
    <t>M</t>
  </si>
  <si>
    <t>Práce a dodávky M</t>
  </si>
  <si>
    <t>5955101000</t>
  </si>
  <si>
    <t>Kamenivo drcené štěrk frakce 31,5/63 třídy BI</t>
  </si>
  <si>
    <t>606</t>
  </si>
  <si>
    <t>305</t>
  </si>
  <si>
    <t>5955101005</t>
  </si>
  <si>
    <t>Kamenivo drcené štěrk frakce 31,5/63 třídy min. BII</t>
  </si>
  <si>
    <t>608</t>
  </si>
  <si>
    <t>5955101030</t>
  </si>
  <si>
    <t>Kamenivo drcené drť frakce 8/16</t>
  </si>
  <si>
    <t>610</t>
  </si>
  <si>
    <t>307</t>
  </si>
  <si>
    <t>5957101000</t>
  </si>
  <si>
    <t>Kolejnice třídy R260 tv. 60 E2 délky 25,000 m</t>
  </si>
  <si>
    <t>612</t>
  </si>
  <si>
    <t>5957101050</t>
  </si>
  <si>
    <t>Kolejnice třídy R260 tv. 49 E1 délky 25,000 m</t>
  </si>
  <si>
    <t>614</t>
  </si>
  <si>
    <t>309</t>
  </si>
  <si>
    <t>5957119030</t>
  </si>
  <si>
    <t>Lepený izolovaný styk tv. UIC60 s tepelně zpracovanou hlavou délky 4,00 m</t>
  </si>
  <si>
    <t>616</t>
  </si>
  <si>
    <t>5957128030</t>
  </si>
  <si>
    <t>Lepený izolovaný styk tv. R65 s tepelně zpracovanou hlavou délky 4,00 m</t>
  </si>
  <si>
    <t>618</t>
  </si>
  <si>
    <t>311</t>
  </si>
  <si>
    <t>5957134030</t>
  </si>
  <si>
    <t>Lepený izolovaný styk tv. S49 s tepelně zpracovanou hlavou délky 4,00 m</t>
  </si>
  <si>
    <t>620</t>
  </si>
  <si>
    <t>5957140015</t>
  </si>
  <si>
    <t>Souprava pro opravu LISU tv. UIC 60 - ESD 6 otvorů</t>
  </si>
  <si>
    <t>622</t>
  </si>
  <si>
    <t>313</t>
  </si>
  <si>
    <t>5957140020</t>
  </si>
  <si>
    <t>Souprava pro opravu LISU tv. R 65 - ESD 6 otvorů</t>
  </si>
  <si>
    <t>624</t>
  </si>
  <si>
    <t>5957140025</t>
  </si>
  <si>
    <t>Souprava pro opravu LISU tv. S 49 - ESD 6 otvorů</t>
  </si>
  <si>
    <t>626</t>
  </si>
  <si>
    <t>315</t>
  </si>
  <si>
    <t>5957140030</t>
  </si>
  <si>
    <t>Souprava pro opravu LISU tv. R65 - ESD 4 otvory</t>
  </si>
  <si>
    <t>628</t>
  </si>
  <si>
    <t>5957140035</t>
  </si>
  <si>
    <t>Souprava pro opravu LISU tv. S 49 -ESD 4 otvory</t>
  </si>
  <si>
    <t>630</t>
  </si>
  <si>
    <t>317</t>
  </si>
  <si>
    <t>5961170060</t>
  </si>
  <si>
    <t>Zádržná opěrka proti putování (komplet pro jazky i opornici) S49 R190 pro jazyk ohnutý</t>
  </si>
  <si>
    <t>632</t>
  </si>
  <si>
    <t>5961170030</t>
  </si>
  <si>
    <t>Zádržná opěrka proti putování (komplet pro jazky i opornici) R65 R300 pro jazyk ohnutý</t>
  </si>
  <si>
    <t>634</t>
  </si>
  <si>
    <t>319</t>
  </si>
  <si>
    <t>5958158030</t>
  </si>
  <si>
    <t>Podložka pryžová pod patu kolejnice WU 7 174x152x7 (Vossloh)</t>
  </si>
  <si>
    <t>636</t>
  </si>
  <si>
    <t>5958158005</t>
  </si>
  <si>
    <t>Podložka pryžová pod patu kolejnice S49  183/126/6</t>
  </si>
  <si>
    <t>638</t>
  </si>
  <si>
    <t>321</t>
  </si>
  <si>
    <t>5958158020</t>
  </si>
  <si>
    <t>Podložka pryžová pod patu kolejnice R65 183/151/6</t>
  </si>
  <si>
    <t>640</t>
  </si>
  <si>
    <t>5960101000</t>
  </si>
  <si>
    <t>Pražcové kotvy TDHB pro pražec betonový B 91</t>
  </si>
  <si>
    <t>642</t>
  </si>
  <si>
    <t>323</t>
  </si>
  <si>
    <t>5960101005</t>
  </si>
  <si>
    <t>Pražcové kotvy TDHB pro pražec betonový SB 8</t>
  </si>
  <si>
    <t>644</t>
  </si>
  <si>
    <t>5960101010</t>
  </si>
  <si>
    <t>Pražcové kotvy TDHB pro pražec betonový SB 6</t>
  </si>
  <si>
    <t>646</t>
  </si>
  <si>
    <t>325</t>
  </si>
  <si>
    <t>5960101015</t>
  </si>
  <si>
    <t>Pražcové kotvy TDHB pro pražec betonový SB 5</t>
  </si>
  <si>
    <t>648</t>
  </si>
  <si>
    <t>5960101020</t>
  </si>
  <si>
    <t>Pražcové kotvy TDHB pro pražec betonový PB 2</t>
  </si>
  <si>
    <t>650</t>
  </si>
  <si>
    <t>327</t>
  </si>
  <si>
    <t>5960101030</t>
  </si>
  <si>
    <t>Pražcové kotvy TDHB pro pražec betonový B 03</t>
  </si>
  <si>
    <t>652</t>
  </si>
  <si>
    <t>5960101040</t>
  </si>
  <si>
    <t>Pražcové kotvy TDHB pro pražec dřevěný</t>
  </si>
  <si>
    <t>654</t>
  </si>
  <si>
    <t>329</t>
  </si>
  <si>
    <t>5960101045</t>
  </si>
  <si>
    <t>Pražcové kotvy pro pražec betonový výhybkový VPS</t>
  </si>
  <si>
    <t>656</t>
  </si>
  <si>
    <t>5961176325</t>
  </si>
  <si>
    <t>Čelisťový závěr I. ČZ pro JS49 1:9-300 (klasik 1x závěr)</t>
  </si>
  <si>
    <t>658</t>
  </si>
  <si>
    <t>331</t>
  </si>
  <si>
    <t>5961176335</t>
  </si>
  <si>
    <t>Čelisťový závěr ČZ dvouzávěrový pro JS49 1:12-500 (klasik 2x závěr) II.generace</t>
  </si>
  <si>
    <t>660</t>
  </si>
  <si>
    <t>5961177000</t>
  </si>
  <si>
    <t>Náhradní díly pro ČZ jednoduchých výhybek bez žlabového pražce Závěrový hák ČZ pro první závěr UIC60 nebo R65</t>
  </si>
  <si>
    <t>662</t>
  </si>
  <si>
    <t>333</t>
  </si>
  <si>
    <t>5961177020</t>
  </si>
  <si>
    <t>Náhradní díly pro ČZ jednoduchých výhybek bez žlabového pražce Závěrový hák ČZ pro první závěr nefrézovaného jazyka S49 (T)</t>
  </si>
  <si>
    <t>668</t>
  </si>
  <si>
    <t>5961177035</t>
  </si>
  <si>
    <t>Náhradní díly pro ČZ jednoduchých výhybek bez žlabového pražce Jazyková stěžejka pro ČZ bez žlabového pražce</t>
  </si>
  <si>
    <t>674</t>
  </si>
  <si>
    <t>335</t>
  </si>
  <si>
    <t>5961177040</t>
  </si>
  <si>
    <t>Náhradní díly pro ČZ jednoduchých výhybek bez žlabového pražce Stěžejkový svorník úplný pro ČZ bez žlabového pražce</t>
  </si>
  <si>
    <t>676</t>
  </si>
  <si>
    <t>5961177045</t>
  </si>
  <si>
    <t>Náhradní díly pro ČZ jednoduchých výhybek bez žlabového pražce Závorovací tyč úplná pro ČZ bez žlabového pražce</t>
  </si>
  <si>
    <t>678</t>
  </si>
  <si>
    <t>337</t>
  </si>
  <si>
    <t>5961177050</t>
  </si>
  <si>
    <t>Náhradní díly pro ČZ jednoduchých výhybek bez žlabového pražce Izolační vložka pro ČZ bez žlabového pražce</t>
  </si>
  <si>
    <t>680</t>
  </si>
  <si>
    <t>5961177055</t>
  </si>
  <si>
    <t>Náhradní díly pro ČZ jednoduchých výhybek bez žlabového pražce Vymezovací vložka pro ČZ bez žlabového pražce</t>
  </si>
  <si>
    <t>682</t>
  </si>
  <si>
    <t>339</t>
  </si>
  <si>
    <t>5961177060</t>
  </si>
  <si>
    <t>Náhradní díly pro ČZ jednoduchých výhybek bez žlabového pražce Izolační pouzdro pro ČZ bez žlabového pražce</t>
  </si>
  <si>
    <t>684</t>
  </si>
  <si>
    <t>5961177065</t>
  </si>
  <si>
    <t>Náhradní díly pro ČZ jednoduchých výhybek bez žlabového pražce Držák krytu pro ČZ bez žlabového pražce</t>
  </si>
  <si>
    <t>686</t>
  </si>
  <si>
    <t>341</t>
  </si>
  <si>
    <t>5961177070</t>
  </si>
  <si>
    <t>Náhradní díly pro ČZ jednoduchých výhybek bez žlabového pražce Kryt pro ČZ bez žlabového pražce</t>
  </si>
  <si>
    <t>688</t>
  </si>
  <si>
    <t>5961177075</t>
  </si>
  <si>
    <t>Náhradní díly pro ČZ jednoduchých výhybek bez žlabového pražce Spřálo sestavené pravé</t>
  </si>
  <si>
    <t>690</t>
  </si>
  <si>
    <t>343</t>
  </si>
  <si>
    <t>5961177080</t>
  </si>
  <si>
    <t>Náhradní díly pro ČZ jednoduchých výhybek bez žlabového pražce Spřáho levé</t>
  </si>
  <si>
    <t>692</t>
  </si>
  <si>
    <t>5961177085</t>
  </si>
  <si>
    <t>Náhradní díly pro ČZ jednoduchých výhybek bez žlabového pražce Spřálo sestavené pravé I</t>
  </si>
  <si>
    <t>694</t>
  </si>
  <si>
    <t>345</t>
  </si>
  <si>
    <t>5961177090</t>
  </si>
  <si>
    <t>Náhradní díly pro ČZ jednoduchých výhybek bez žlabového pražce Spřáho levé I</t>
  </si>
  <si>
    <t>696</t>
  </si>
  <si>
    <t>5961177095</t>
  </si>
  <si>
    <t>Náhradní díly pro ČZ jednoduchých výhybek bez žlabového pražce Spřálo sestavené pravé II</t>
  </si>
  <si>
    <t>698</t>
  </si>
  <si>
    <t>347</t>
  </si>
  <si>
    <t>5961177100</t>
  </si>
  <si>
    <t>Náhradní díly pro ČZ jednoduchých výhybek bez žlabového pražce Spřáho levé II</t>
  </si>
  <si>
    <t>700</t>
  </si>
  <si>
    <t>5961177105</t>
  </si>
  <si>
    <t>Náhradní díly pro ČZ jednoduchých výhybek bez žlabového pražce Spřálo sestavené pravé III</t>
  </si>
  <si>
    <t>702</t>
  </si>
  <si>
    <t>349</t>
  </si>
  <si>
    <t>5961177110</t>
  </si>
  <si>
    <t>Náhradní díly pro ČZ jednoduchých výhybek bez žlabového pražce Spřáho levé III</t>
  </si>
  <si>
    <t>704</t>
  </si>
  <si>
    <t>5961177115</t>
  </si>
  <si>
    <t>Náhradní díly pro ČZ jednoduchých výhybek bez žlabového pražce Úhlová páka sestavená pravá II</t>
  </si>
  <si>
    <t>706</t>
  </si>
  <si>
    <t>351</t>
  </si>
  <si>
    <t>5961177120</t>
  </si>
  <si>
    <t>Náhradní díly pro ČZ jednoduchých výhybek bez žlabového pražce Úhlová páka sestavená levá II</t>
  </si>
  <si>
    <t>708</t>
  </si>
  <si>
    <t>5961177125</t>
  </si>
  <si>
    <t>Náhradní díly pro ČZ jednoduchých výhybek bez žlabového pražce Úhlová páka zdvojená pravá</t>
  </si>
  <si>
    <t>710</t>
  </si>
  <si>
    <t>353</t>
  </si>
  <si>
    <t>5961177130</t>
  </si>
  <si>
    <t>Náhradní díly pro ČZ jednoduchých výhybek bez žlabového pražce Úhlová páka zdvojená levá</t>
  </si>
  <si>
    <t>712</t>
  </si>
  <si>
    <t>5961177135</t>
  </si>
  <si>
    <t>Náhradní díly pro ČZ jednoduchých výhybek bez žlabového pražce Čelist svěrací sestavená</t>
  </si>
  <si>
    <t>714</t>
  </si>
  <si>
    <t>355</t>
  </si>
  <si>
    <t>5961178000</t>
  </si>
  <si>
    <t>Zařízení pro snížení přestavného odporu výhybky Válečková stolička</t>
  </si>
  <si>
    <t>716</t>
  </si>
  <si>
    <t>5961178000.1</t>
  </si>
  <si>
    <t>Zařízení pro snížení přestavného odporu výhybky Válečková stolička SVV-B</t>
  </si>
  <si>
    <t>718</t>
  </si>
  <si>
    <t>357</t>
  </si>
  <si>
    <t>5961178000.2</t>
  </si>
  <si>
    <t>Zařízení pro snížení přestavného odporu výhybky Válečková stolička SVV-D</t>
  </si>
  <si>
    <t>720</t>
  </si>
  <si>
    <t>7594190050</t>
  </si>
  <si>
    <t>Ostatní Souprava propojek s oky CEMBRE dvojitá + uzemnění norma 253039003 (HM0404223991903)</t>
  </si>
  <si>
    <t>722</t>
  </si>
  <si>
    <t>359</t>
  </si>
  <si>
    <t>7594190060</t>
  </si>
  <si>
    <t>Ostatní Souprava propojek s oky CEMBRE jednoduchá + uzemnění norma 253039002 (HM0404223991902)</t>
  </si>
  <si>
    <t>724</t>
  </si>
  <si>
    <t>7594190070</t>
  </si>
  <si>
    <t>Ostatní Souprava propojek s oky CEMBRE jednoduchá norma 253039001 (HM0404223991901)</t>
  </si>
  <si>
    <t>726</t>
  </si>
  <si>
    <t>OST</t>
  </si>
  <si>
    <t>Ostatní</t>
  </si>
  <si>
    <t>361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</si>
  <si>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</si>
  <si>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</si>
  <si>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262144</t>
  </si>
  <si>
    <t>728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</si>
  <si>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</si>
  <si>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</si>
  <si>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</si>
  <si>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</si>
  <si>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730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</si>
  <si>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</si>
  <si>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363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</si>
  <si>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</si>
  <si>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</si>
  <si>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732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</si>
  <si>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</si>
  <si>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</si>
  <si>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</si>
  <si>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734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</si>
  <si>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</si>
  <si>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365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</si>
  <si>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</si>
  <si>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</si>
  <si>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736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</si>
  <si>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</si>
  <si>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</si>
  <si>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</si>
  <si>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738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</si>
  <si>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</si>
  <si>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367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</si>
  <si>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</si>
  <si>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</si>
  <si>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740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</si>
  <si>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</si>
  <si>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</si>
  <si>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</si>
  <si>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742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</si>
  <si>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</si>
  <si>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369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</si>
  <si>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</si>
  <si>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</si>
  <si>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744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</si>
  <si>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</si>
  <si>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</si>
  <si>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</si>
  <si>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746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</si>
  <si>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</si>
  <si>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371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</si>
  <si>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</si>
  <si>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</si>
  <si>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748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</si>
  <si>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</si>
  <si>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</si>
  <si>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</si>
  <si>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750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</si>
  <si>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</si>
  <si>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373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</si>
  <si>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</si>
  <si>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</si>
  <si>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752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</si>
  <si>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</si>
  <si>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</si>
  <si>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</si>
  <si>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754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</si>
  <si>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</si>
  <si>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375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</si>
  <si>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</si>
  <si>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</si>
  <si>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756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</si>
  <si>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</si>
  <si>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</si>
  <si>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</si>
  <si>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758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</si>
  <si>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</si>
  <si>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377</t>
  </si>
  <si>
    <t>9902900100</t>
  </si>
  <si>
    <t>Naložení sypanin, drobného kusového materiálu, suti</t>
  </si>
  <si>
    <t>760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</si>
  <si>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</si>
  <si>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</si>
  <si>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</si>
  <si>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762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</si>
  <si>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</si>
  <si>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379</t>
  </si>
  <si>
    <t>9902900300</t>
  </si>
  <si>
    <t>Složení sypanin, drobného kusového materiálu, suti</t>
  </si>
  <si>
    <t>764</t>
  </si>
  <si>
    <t>Složení sypanin, drobného kusového materiálu, suti    Poznámka: 1. Ceny jsou určeny pro skládání materiálu z vlastních zásob objednatele.</t>
  </si>
  <si>
    <t>9902900400</t>
  </si>
  <si>
    <t>Složení objemnějšího kusového materiálu, vybouraných hmot</t>
  </si>
  <si>
    <t>766</t>
  </si>
  <si>
    <t>Složení objemnějšího kusového materiálu, vybouraných hmot    Poznámka: 1. Ceny jsou určeny pro skládání materiálu z vlastních zásob objednatele.</t>
  </si>
  <si>
    <t>381</t>
  </si>
  <si>
    <t>9903200100</t>
  </si>
  <si>
    <t>Přeprava mechanizace na místo prováděných prací o hmotnosti přes 12 t přes 50 do 100 km</t>
  </si>
  <si>
    <t>768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</si>
  <si>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</si>
  <si>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</si>
  <si>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</si>
  <si>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770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</si>
  <si>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</si>
  <si>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383</t>
  </si>
  <si>
    <t>9909000100</t>
  </si>
  <si>
    <t>Poplatek za uložení suti nebo hmot na oficiální skládku</t>
  </si>
  <si>
    <t>772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</si>
  <si>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</si>
  <si>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</si>
  <si>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</si>
  <si>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774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</si>
  <si>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</si>
  <si>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ostatní náklady - ST Olomouc</t>
  </si>
  <si>
    <t>VRN - Vedlejší rozpočtové náklady</t>
  </si>
  <si>
    <t>VRN</t>
  </si>
  <si>
    <t>Vedlejší rozpočtové náklady</t>
  </si>
  <si>
    <t>024101001</t>
  </si>
  <si>
    <t>Inženýrská činnost střežení pracovní skupiny zaměstnanců</t>
  </si>
  <si>
    <t>024101401</t>
  </si>
  <si>
    <t>Inženýrská činnost koordinační a kompletační činnost</t>
  </si>
  <si>
    <t>033121011</t>
  </si>
  <si>
    <t>Provozní vlivy Rušení prací železničním provozem širá trať nebo dopravny s kolejovým rozvětvením s počtem vlaků za směnu 8,5 hod. přes 25 do 50</t>
  </si>
  <si>
    <t>%</t>
  </si>
  <si>
    <t>033121021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</si>
  <si>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</si>
  <si>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</si>
  <si>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</si>
  <si>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 xml:space="preserve">Poznámka k položce:_x000D_
Metr koleje nebo metr stavební délky výhybky = m </t>
  </si>
  <si>
    <t>034111001</t>
  </si>
  <si>
    <t>Další náklady na pracovníky Zákonné příplatky ke mzdě za práci o sobotách, nedělích a státem uznaných svátcích</t>
  </si>
  <si>
    <t>Kč/hod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</si>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</sst>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7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19"/>
      <c r="AL5" s="19"/>
      <c r="AM5" s="19"/>
      <c r="AN5" s="19"/>
      <c r="AO5" s="19"/>
      <c r="AP5" s="19"/>
      <c r="AQ5" s="19"/>
      <c r="AR5" s="17"/>
      <c r="BE5" s="217" t="s">
        <v>15</v>
      </c>
      <c r="BS5" s="14" t="s">
        <v>6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19"/>
      <c r="AL6" s="19"/>
      <c r="AM6" s="19"/>
      <c r="AN6" s="19"/>
      <c r="AO6" s="19"/>
      <c r="AP6" s="19"/>
      <c r="AQ6" s="19"/>
      <c r="AR6" s="17"/>
      <c r="BE6" s="21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8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18"/>
      <c r="BS10" s="14" t="s">
        <v>6</v>
      </c>
    </row>
    <row r="11" spans="1:74" s="1" customFormat="1" ht="18.5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18"/>
      <c r="BS11" s="14" t="s">
        <v>6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8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18"/>
      <c r="BS13" s="14" t="s">
        <v>6</v>
      </c>
    </row>
    <row r="14" spans="1:74" ht="12.5">
      <c r="B14" s="18"/>
      <c r="C14" s="19"/>
      <c r="D14" s="19"/>
      <c r="E14" s="223" t="s">
        <v>31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18"/>
      <c r="BS14" s="14" t="s">
        <v>6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8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8"/>
      <c r="BS16" s="14" t="s">
        <v>4</v>
      </c>
    </row>
    <row r="17" spans="1:71" s="1" customFormat="1" ht="18.5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18"/>
      <c r="BS17" s="14" t="s">
        <v>34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8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8"/>
      <c r="BS19" s="14" t="s">
        <v>6</v>
      </c>
    </row>
    <row r="20" spans="1:71" s="1" customFormat="1" ht="18.5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18"/>
      <c r="BS20" s="14" t="s">
        <v>34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8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8"/>
    </row>
    <row r="23" spans="1:71" s="1" customFormat="1" ht="16.5" customHeight="1">
      <c r="B23" s="18"/>
      <c r="C23" s="19"/>
      <c r="D23" s="1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9"/>
      <c r="AP23" s="19"/>
      <c r="AQ23" s="19"/>
      <c r="AR23" s="17"/>
      <c r="BE23" s="218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8"/>
    </row>
    <row r="25" spans="1:71" s="1" customFormat="1" ht="7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8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6">
        <f>ROUND(AG94,2)</f>
        <v>0</v>
      </c>
      <c r="AL26" s="227"/>
      <c r="AM26" s="227"/>
      <c r="AN26" s="227"/>
      <c r="AO26" s="227"/>
      <c r="AP26" s="33"/>
      <c r="AQ26" s="33"/>
      <c r="AR26" s="36"/>
      <c r="BE26" s="218"/>
    </row>
    <row r="27" spans="1:71" s="2" customFormat="1" ht="7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8"/>
    </row>
    <row r="28" spans="1:71" s="2" customFormat="1" ht="12.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8" t="s">
        <v>38</v>
      </c>
      <c r="M28" s="228"/>
      <c r="N28" s="228"/>
      <c r="O28" s="228"/>
      <c r="P28" s="228"/>
      <c r="Q28" s="33"/>
      <c r="R28" s="33"/>
      <c r="S28" s="33"/>
      <c r="T28" s="33"/>
      <c r="U28" s="33"/>
      <c r="V28" s="33"/>
      <c r="W28" s="228" t="s">
        <v>39</v>
      </c>
      <c r="X28" s="228"/>
      <c r="Y28" s="228"/>
      <c r="Z28" s="228"/>
      <c r="AA28" s="228"/>
      <c r="AB28" s="228"/>
      <c r="AC28" s="228"/>
      <c r="AD28" s="228"/>
      <c r="AE28" s="228"/>
      <c r="AF28" s="33"/>
      <c r="AG28" s="33"/>
      <c r="AH28" s="33"/>
      <c r="AI28" s="33"/>
      <c r="AJ28" s="33"/>
      <c r="AK28" s="228" t="s">
        <v>40</v>
      </c>
      <c r="AL28" s="228"/>
      <c r="AM28" s="228"/>
      <c r="AN28" s="228"/>
      <c r="AO28" s="228"/>
      <c r="AP28" s="33"/>
      <c r="AQ28" s="33"/>
      <c r="AR28" s="36"/>
      <c r="BE28" s="218"/>
    </row>
    <row r="29" spans="1:71" s="3" customFormat="1" ht="14.4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31">
        <v>0.21</v>
      </c>
      <c r="M29" s="230"/>
      <c r="N29" s="230"/>
      <c r="O29" s="230"/>
      <c r="P29" s="230"/>
      <c r="Q29" s="38"/>
      <c r="R29" s="38"/>
      <c r="S29" s="38"/>
      <c r="T29" s="38"/>
      <c r="U29" s="38"/>
      <c r="V29" s="38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8"/>
      <c r="AG29" s="38"/>
      <c r="AH29" s="38"/>
      <c r="AI29" s="38"/>
      <c r="AJ29" s="38"/>
      <c r="AK29" s="229">
        <f>ROUND(AV94, 2)</f>
        <v>0</v>
      </c>
      <c r="AL29" s="230"/>
      <c r="AM29" s="230"/>
      <c r="AN29" s="230"/>
      <c r="AO29" s="230"/>
      <c r="AP29" s="38"/>
      <c r="AQ29" s="38"/>
      <c r="AR29" s="39"/>
      <c r="BE29" s="219"/>
    </row>
    <row r="30" spans="1:71" s="3" customFormat="1" ht="14.4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31">
        <v>0.15</v>
      </c>
      <c r="M30" s="230"/>
      <c r="N30" s="230"/>
      <c r="O30" s="230"/>
      <c r="P30" s="230"/>
      <c r="Q30" s="38"/>
      <c r="R30" s="38"/>
      <c r="S30" s="38"/>
      <c r="T30" s="38"/>
      <c r="U30" s="38"/>
      <c r="V30" s="38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8"/>
      <c r="AG30" s="38"/>
      <c r="AH30" s="38"/>
      <c r="AI30" s="38"/>
      <c r="AJ30" s="38"/>
      <c r="AK30" s="229">
        <f>ROUND(AW94, 2)</f>
        <v>0</v>
      </c>
      <c r="AL30" s="230"/>
      <c r="AM30" s="230"/>
      <c r="AN30" s="230"/>
      <c r="AO30" s="230"/>
      <c r="AP30" s="38"/>
      <c r="AQ30" s="38"/>
      <c r="AR30" s="39"/>
      <c r="BE30" s="219"/>
    </row>
    <row r="31" spans="1:71" s="3" customFormat="1" ht="14.4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31">
        <v>0.21</v>
      </c>
      <c r="M31" s="230"/>
      <c r="N31" s="230"/>
      <c r="O31" s="230"/>
      <c r="P31" s="230"/>
      <c r="Q31" s="38"/>
      <c r="R31" s="38"/>
      <c r="S31" s="38"/>
      <c r="T31" s="38"/>
      <c r="U31" s="38"/>
      <c r="V31" s="38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8"/>
      <c r="AG31" s="38"/>
      <c r="AH31" s="38"/>
      <c r="AI31" s="38"/>
      <c r="AJ31" s="38"/>
      <c r="AK31" s="229">
        <v>0</v>
      </c>
      <c r="AL31" s="230"/>
      <c r="AM31" s="230"/>
      <c r="AN31" s="230"/>
      <c r="AO31" s="230"/>
      <c r="AP31" s="38"/>
      <c r="AQ31" s="38"/>
      <c r="AR31" s="39"/>
      <c r="BE31" s="219"/>
    </row>
    <row r="32" spans="1:71" s="3" customFormat="1" ht="14.4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31">
        <v>0.15</v>
      </c>
      <c r="M32" s="230"/>
      <c r="N32" s="230"/>
      <c r="O32" s="230"/>
      <c r="P32" s="230"/>
      <c r="Q32" s="38"/>
      <c r="R32" s="38"/>
      <c r="S32" s="38"/>
      <c r="T32" s="38"/>
      <c r="U32" s="38"/>
      <c r="V32" s="38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8"/>
      <c r="AG32" s="38"/>
      <c r="AH32" s="38"/>
      <c r="AI32" s="38"/>
      <c r="AJ32" s="38"/>
      <c r="AK32" s="229">
        <v>0</v>
      </c>
      <c r="AL32" s="230"/>
      <c r="AM32" s="230"/>
      <c r="AN32" s="230"/>
      <c r="AO32" s="230"/>
      <c r="AP32" s="38"/>
      <c r="AQ32" s="38"/>
      <c r="AR32" s="39"/>
      <c r="BE32" s="219"/>
    </row>
    <row r="33" spans="1:57" s="3" customFormat="1" ht="14.4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31">
        <v>0</v>
      </c>
      <c r="M33" s="230"/>
      <c r="N33" s="230"/>
      <c r="O33" s="230"/>
      <c r="P33" s="230"/>
      <c r="Q33" s="38"/>
      <c r="R33" s="38"/>
      <c r="S33" s="38"/>
      <c r="T33" s="38"/>
      <c r="U33" s="38"/>
      <c r="V33" s="38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8"/>
      <c r="AG33" s="38"/>
      <c r="AH33" s="38"/>
      <c r="AI33" s="38"/>
      <c r="AJ33" s="38"/>
      <c r="AK33" s="229">
        <v>0</v>
      </c>
      <c r="AL33" s="230"/>
      <c r="AM33" s="230"/>
      <c r="AN33" s="230"/>
      <c r="AO33" s="230"/>
      <c r="AP33" s="38"/>
      <c r="AQ33" s="38"/>
      <c r="AR33" s="39"/>
      <c r="BE33" s="219"/>
    </row>
    <row r="34" spans="1:57" s="2" customFormat="1" ht="7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8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2" t="s">
        <v>49</v>
      </c>
      <c r="Y35" s="233"/>
      <c r="Z35" s="233"/>
      <c r="AA35" s="233"/>
      <c r="AB35" s="233"/>
      <c r="AC35" s="42"/>
      <c r="AD35" s="42"/>
      <c r="AE35" s="42"/>
      <c r="AF35" s="42"/>
      <c r="AG35" s="42"/>
      <c r="AH35" s="42"/>
      <c r="AI35" s="42"/>
      <c r="AJ35" s="42"/>
      <c r="AK35" s="234">
        <f>SUM(AK26:AK33)</f>
        <v>0</v>
      </c>
      <c r="AL35" s="233"/>
      <c r="AM35" s="233"/>
      <c r="AN35" s="233"/>
      <c r="AO35" s="235"/>
      <c r="AP35" s="40"/>
      <c r="AQ35" s="40"/>
      <c r="AR35" s="36"/>
      <c r="BE35" s="31"/>
    </row>
    <row r="36" spans="1:57" s="2" customFormat="1" ht="7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0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0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7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7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7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635210025-ST-Olomouc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7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6" t="str">
        <f>K6</f>
        <v>Svařování, navařování, broušení, výměna ocelových součástí výhybek a kolejnic 2023 - ST Olomouc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7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ST Olomouc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8" t="str">
        <f>IF(AN8= "","",AN8)</f>
        <v>19. 12. 2022</v>
      </c>
      <c r="AN87" s="238"/>
      <c r="AO87" s="33"/>
      <c r="AP87" s="33"/>
      <c r="AQ87" s="33"/>
      <c r="AR87" s="36"/>
      <c r="BE87" s="31"/>
    </row>
    <row r="88" spans="1:91" s="2" customFormat="1" ht="7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9" t="str">
        <f>IF(E17="","",E17)</f>
        <v xml:space="preserve"> </v>
      </c>
      <c r="AN89" s="240"/>
      <c r="AO89" s="240"/>
      <c r="AP89" s="240"/>
      <c r="AQ89" s="33"/>
      <c r="AR89" s="36"/>
      <c r="AS89" s="241" t="s">
        <v>57</v>
      </c>
      <c r="AT89" s="24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15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9" t="str">
        <f>IF(E20="","",E20)</f>
        <v xml:space="preserve"> </v>
      </c>
      <c r="AN90" s="240"/>
      <c r="AO90" s="240"/>
      <c r="AP90" s="240"/>
      <c r="AQ90" s="33"/>
      <c r="AR90" s="36"/>
      <c r="AS90" s="243"/>
      <c r="AT90" s="24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7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5"/>
      <c r="AT91" s="24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7" t="s">
        <v>58</v>
      </c>
      <c r="D92" s="248"/>
      <c r="E92" s="248"/>
      <c r="F92" s="248"/>
      <c r="G92" s="248"/>
      <c r="H92" s="70"/>
      <c r="I92" s="249" t="s">
        <v>59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50" t="s">
        <v>60</v>
      </c>
      <c r="AH92" s="248"/>
      <c r="AI92" s="248"/>
      <c r="AJ92" s="248"/>
      <c r="AK92" s="248"/>
      <c r="AL92" s="248"/>
      <c r="AM92" s="248"/>
      <c r="AN92" s="249" t="s">
        <v>61</v>
      </c>
      <c r="AO92" s="248"/>
      <c r="AP92" s="251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7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5">
        <f>ROUND(SUM(AG95:AG96),2)</f>
        <v>0</v>
      </c>
      <c r="AH94" s="255"/>
      <c r="AI94" s="255"/>
      <c r="AJ94" s="255"/>
      <c r="AK94" s="255"/>
      <c r="AL94" s="255"/>
      <c r="AM94" s="255"/>
      <c r="AN94" s="256">
        <f>SUM(AG94,AT94)</f>
        <v>0</v>
      </c>
      <c r="AO94" s="256"/>
      <c r="AP94" s="256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A95" s="90" t="s">
        <v>81</v>
      </c>
      <c r="B95" s="91"/>
      <c r="C95" s="92"/>
      <c r="D95" s="254" t="s">
        <v>82</v>
      </c>
      <c r="E95" s="254"/>
      <c r="F95" s="254"/>
      <c r="G95" s="254"/>
      <c r="H95" s="254"/>
      <c r="I95" s="93"/>
      <c r="J95" s="254" t="s">
        <v>83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2">
        <f>'SO 01 - Práce a dodávky -...'!J30</f>
        <v>0</v>
      </c>
      <c r="AH95" s="253"/>
      <c r="AI95" s="253"/>
      <c r="AJ95" s="253"/>
      <c r="AK95" s="253"/>
      <c r="AL95" s="253"/>
      <c r="AM95" s="253"/>
      <c r="AN95" s="252">
        <f>SUM(AG95,AT95)</f>
        <v>0</v>
      </c>
      <c r="AO95" s="253"/>
      <c r="AP95" s="253"/>
      <c r="AQ95" s="94" t="s">
        <v>84</v>
      </c>
      <c r="AR95" s="95"/>
      <c r="AS95" s="96">
        <v>0</v>
      </c>
      <c r="AT95" s="97">
        <f>ROUND(SUM(AV95:AW95),2)</f>
        <v>0</v>
      </c>
      <c r="AU95" s="98">
        <f>'SO 01 - Práce a dodávky -...'!P120</f>
        <v>0</v>
      </c>
      <c r="AV95" s="97">
        <f>'SO 01 - Práce a dodávky -...'!J33</f>
        <v>0</v>
      </c>
      <c r="AW95" s="97">
        <f>'SO 01 - Práce a dodávky -...'!J34</f>
        <v>0</v>
      </c>
      <c r="AX95" s="97">
        <f>'SO 01 - Práce a dodávky -...'!J35</f>
        <v>0</v>
      </c>
      <c r="AY95" s="97">
        <f>'SO 01 - Práce a dodávky -...'!J36</f>
        <v>0</v>
      </c>
      <c r="AZ95" s="97">
        <f>'SO 01 - Práce a dodávky -...'!F33</f>
        <v>0</v>
      </c>
      <c r="BA95" s="97">
        <f>'SO 01 - Práce a dodávky -...'!F34</f>
        <v>0</v>
      </c>
      <c r="BB95" s="97">
        <f>'SO 01 - Práce a dodávky -...'!F35</f>
        <v>0</v>
      </c>
      <c r="BC95" s="97">
        <f>'SO 01 - Práce a dodávky -...'!F36</f>
        <v>0</v>
      </c>
      <c r="BD95" s="99">
        <f>'SO 01 - Práce a dodávky -...'!F37</f>
        <v>0</v>
      </c>
      <c r="BT95" s="100" t="s">
        <v>85</v>
      </c>
      <c r="BV95" s="100" t="s">
        <v>79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7" customFormat="1" ht="24.75" customHeight="1">
      <c r="A96" s="90" t="s">
        <v>81</v>
      </c>
      <c r="B96" s="91"/>
      <c r="C96" s="92"/>
      <c r="D96" s="254" t="s">
        <v>88</v>
      </c>
      <c r="E96" s="254"/>
      <c r="F96" s="254"/>
      <c r="G96" s="254"/>
      <c r="H96" s="254"/>
      <c r="I96" s="93"/>
      <c r="J96" s="254" t="s">
        <v>89</v>
      </c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  <c r="AF96" s="254"/>
      <c r="AG96" s="252">
        <f>'VON - Vedlejší a ostatní ...'!J30</f>
        <v>0</v>
      </c>
      <c r="AH96" s="253"/>
      <c r="AI96" s="253"/>
      <c r="AJ96" s="253"/>
      <c r="AK96" s="253"/>
      <c r="AL96" s="253"/>
      <c r="AM96" s="253"/>
      <c r="AN96" s="252">
        <f>SUM(AG96,AT96)</f>
        <v>0</v>
      </c>
      <c r="AO96" s="253"/>
      <c r="AP96" s="253"/>
      <c r="AQ96" s="94" t="s">
        <v>84</v>
      </c>
      <c r="AR96" s="95"/>
      <c r="AS96" s="101">
        <v>0</v>
      </c>
      <c r="AT96" s="102">
        <f>ROUND(SUM(AV96:AW96),2)</f>
        <v>0</v>
      </c>
      <c r="AU96" s="103">
        <f>'VON - Vedlejší a ostatní ...'!P117</f>
        <v>0</v>
      </c>
      <c r="AV96" s="102">
        <f>'VON - Vedlejší a ostatní ...'!J33</f>
        <v>0</v>
      </c>
      <c r="AW96" s="102">
        <f>'VON - Vedlejší a ostatní ...'!J34</f>
        <v>0</v>
      </c>
      <c r="AX96" s="102">
        <f>'VON - Vedlejší a ostatní ...'!J35</f>
        <v>0</v>
      </c>
      <c r="AY96" s="102">
        <f>'VON - Vedlejší a ostatní ...'!J36</f>
        <v>0</v>
      </c>
      <c r="AZ96" s="102">
        <f>'VON - Vedlejší a ostatní ...'!F33</f>
        <v>0</v>
      </c>
      <c r="BA96" s="102">
        <f>'VON - Vedlejší a ostatní ...'!F34</f>
        <v>0</v>
      </c>
      <c r="BB96" s="102">
        <f>'VON - Vedlejší a ostatní ...'!F35</f>
        <v>0</v>
      </c>
      <c r="BC96" s="102">
        <f>'VON - Vedlejší a ostatní ...'!F36</f>
        <v>0</v>
      </c>
      <c r="BD96" s="104">
        <f>'VON - Vedlejší a ostatní ...'!F37</f>
        <v>0</v>
      </c>
      <c r="BT96" s="100" t="s">
        <v>85</v>
      </c>
      <c r="BV96" s="100" t="s">
        <v>79</v>
      </c>
      <c r="BW96" s="100" t="s">
        <v>90</v>
      </c>
      <c r="BX96" s="100" t="s">
        <v>5</v>
      </c>
      <c r="CL96" s="100" t="s">
        <v>1</v>
      </c>
      <c r="CM96" s="100" t="s">
        <v>87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7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FF2DLjxl4s3guEsR9AXbUC9Nh18PWZeh+y2Xiq10fVXMhX8MzM/2frRcglxXn4oy9pPIGbE9J3+aSCiGyYXleQ==" saltValue="A4ftWjG4G6qUCjwc8Na3nMmFmGjButxrrtsWDNbPzBu8u7pps2bsedYM2QZ1NxEL4BtwGveIuD3oo+8iFHZ3Q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Práce a dodávky -...'!C2" display="/" xr:uid="{00000000-0004-0000-0000-000000000000}"/>
    <hyperlink ref="A9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40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86</v>
      </c>
    </row>
    <row r="3" spans="1:46" s="1" customFormat="1" ht="7" hidden="1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5" hidden="1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7" hidden="1" customHeight="1">
      <c r="B5" s="17"/>
      <c r="L5" s="17"/>
    </row>
    <row r="6" spans="1:46" s="1" customFormat="1" ht="12" hidden="1" customHeight="1">
      <c r="B6" s="17"/>
      <c r="D6" s="109" t="s">
        <v>16</v>
      </c>
      <c r="L6" s="17"/>
    </row>
    <row r="7" spans="1:46" s="1" customFormat="1" ht="16.5" hidden="1" customHeight="1">
      <c r="B7" s="17"/>
      <c r="E7" s="258" t="str">
        <f>'Rekapitulace stavby'!K6</f>
        <v>Svařování, navařování, broušení, výměna ocelových součástí výhybek a kolejnic 2023 - ST Olomouc</v>
      </c>
      <c r="F7" s="259"/>
      <c r="G7" s="259"/>
      <c r="H7" s="259"/>
      <c r="L7" s="17"/>
    </row>
    <row r="8" spans="1:46" s="2" customFormat="1" ht="12" hidden="1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60" t="s">
        <v>93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19. 12. 2022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hidden="1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hidden="1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hidden="1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hidden="1" customHeight="1">
      <c r="A33" s="31"/>
      <c r="B33" s="36"/>
      <c r="C33" s="31"/>
      <c r="D33" s="119" t="s">
        <v>41</v>
      </c>
      <c r="E33" s="109" t="s">
        <v>42</v>
      </c>
      <c r="F33" s="120">
        <f>ROUND((SUM(BE120:BE1039)),  2)</f>
        <v>0</v>
      </c>
      <c r="G33" s="31"/>
      <c r="H33" s="31"/>
      <c r="I33" s="121">
        <v>0.21</v>
      </c>
      <c r="J33" s="120">
        <f>ROUND(((SUM(BE120:BE1039))*I33),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hidden="1" customHeight="1">
      <c r="A34" s="31"/>
      <c r="B34" s="36"/>
      <c r="C34" s="31"/>
      <c r="D34" s="31"/>
      <c r="E34" s="109" t="s">
        <v>43</v>
      </c>
      <c r="F34" s="120">
        <f>ROUND((SUM(BF120:BF1039)),  2)</f>
        <v>0</v>
      </c>
      <c r="G34" s="31"/>
      <c r="H34" s="31"/>
      <c r="I34" s="121">
        <v>0.15</v>
      </c>
      <c r="J34" s="120">
        <f>ROUND(((SUM(BF120:BF1039))*I34),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44</v>
      </c>
      <c r="F35" s="120">
        <f>ROUND((SUM(BG120:BG1039)),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45</v>
      </c>
      <c r="F36" s="120">
        <f>ROUND((SUM(BH120:BH1039)),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46</v>
      </c>
      <c r="F37" s="120">
        <f>ROUND((SUM(BI120:BI1039)),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hidden="1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0" hidden="1">
      <c r="B51" s="17"/>
      <c r="L51" s="17"/>
    </row>
    <row r="52" spans="1:31" ht="10" hidden="1">
      <c r="B52" s="17"/>
      <c r="L52" s="17"/>
    </row>
    <row r="53" spans="1:31" ht="10" hidden="1">
      <c r="B53" s="17"/>
      <c r="L53" s="17"/>
    </row>
    <row r="54" spans="1:31" ht="10" hidden="1">
      <c r="B54" s="17"/>
      <c r="L54" s="17"/>
    </row>
    <row r="55" spans="1:31" ht="10" hidden="1">
      <c r="B55" s="17"/>
      <c r="L55" s="17"/>
    </row>
    <row r="56" spans="1:31" ht="10" hidden="1">
      <c r="B56" s="17"/>
      <c r="L56" s="17"/>
    </row>
    <row r="57" spans="1:31" ht="10" hidden="1">
      <c r="B57" s="17"/>
      <c r="L57" s="17"/>
    </row>
    <row r="58" spans="1:31" ht="10" hidden="1">
      <c r="B58" s="17"/>
      <c r="L58" s="17"/>
    </row>
    <row r="59" spans="1:31" ht="10" hidden="1">
      <c r="B59" s="17"/>
      <c r="L59" s="17"/>
    </row>
    <row r="60" spans="1:31" ht="10" hidden="1">
      <c r="B60" s="17"/>
      <c r="L60" s="17"/>
    </row>
    <row r="61" spans="1:31" s="2" customFormat="1" ht="12.5" hidden="1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" hidden="1">
      <c r="B62" s="17"/>
      <c r="L62" s="17"/>
    </row>
    <row r="63" spans="1:31" ht="10" hidden="1">
      <c r="B63" s="17"/>
      <c r="L63" s="17"/>
    </row>
    <row r="64" spans="1:31" ht="10" hidden="1">
      <c r="B64" s="17"/>
      <c r="L64" s="17"/>
    </row>
    <row r="65" spans="1:31" s="2" customFormat="1" ht="13" hidden="1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" hidden="1">
      <c r="B66" s="17"/>
      <c r="L66" s="17"/>
    </row>
    <row r="67" spans="1:31" ht="10" hidden="1">
      <c r="B67" s="17"/>
      <c r="L67" s="17"/>
    </row>
    <row r="68" spans="1:31" ht="10" hidden="1">
      <c r="B68" s="17"/>
      <c r="L68" s="17"/>
    </row>
    <row r="69" spans="1:31" ht="10" hidden="1">
      <c r="B69" s="17"/>
      <c r="L69" s="17"/>
    </row>
    <row r="70" spans="1:31" ht="10" hidden="1">
      <c r="B70" s="17"/>
      <c r="L70" s="17"/>
    </row>
    <row r="71" spans="1:31" ht="10" hidden="1">
      <c r="B71" s="17"/>
      <c r="L71" s="17"/>
    </row>
    <row r="72" spans="1:31" ht="10" hidden="1">
      <c r="B72" s="17"/>
      <c r="L72" s="17"/>
    </row>
    <row r="73" spans="1:31" ht="10" hidden="1">
      <c r="B73" s="17"/>
      <c r="L73" s="17"/>
    </row>
    <row r="74" spans="1:31" ht="10" hidden="1">
      <c r="B74" s="17"/>
      <c r="L74" s="17"/>
    </row>
    <row r="75" spans="1:31" ht="10" hidden="1">
      <c r="B75" s="17"/>
      <c r="L75" s="17"/>
    </row>
    <row r="76" spans="1:31" s="2" customFormat="1" ht="12.5" hidden="1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hidden="1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0" hidden="1"/>
    <row r="79" spans="1:31" ht="10" hidden="1"/>
    <row r="80" spans="1:31" ht="10" hidden="1"/>
    <row r="81" spans="1:47" s="2" customFormat="1" ht="7" hidden="1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65" t="str">
        <f>E7</f>
        <v>Svařování, navařování, broušení, výměna ocelových součástí výhybek a kolejnic 2023 - ST Olomouc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36" t="str">
        <f>E9</f>
        <v>SO 01 - Práce a dodávky - ST Olomouc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obvod ST Olomouc</v>
      </c>
      <c r="G89" s="33"/>
      <c r="H89" s="33"/>
      <c r="I89" s="26" t="s">
        <v>22</v>
      </c>
      <c r="J89" s="63" t="str">
        <f>IF(J12="","",J12)</f>
        <v>19. 12. 2022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hidden="1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hidden="1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5" hidden="1" customHeight="1">
      <c r="B97" s="144"/>
      <c r="C97" s="145"/>
      <c r="D97" s="146" t="s">
        <v>99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hidden="1" customHeight="1">
      <c r="B98" s="150"/>
      <c r="C98" s="151"/>
      <c r="D98" s="152" t="s">
        <v>100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899999999999999" hidden="1" customHeight="1">
      <c r="B99" s="150"/>
      <c r="C99" s="151"/>
      <c r="D99" s="152" t="s">
        <v>101</v>
      </c>
      <c r="E99" s="153"/>
      <c r="F99" s="153"/>
      <c r="G99" s="153"/>
      <c r="H99" s="153"/>
      <c r="I99" s="153"/>
      <c r="J99" s="154">
        <f>J860</f>
        <v>0</v>
      </c>
      <c r="K99" s="151"/>
      <c r="L99" s="155"/>
    </row>
    <row r="100" spans="1:31" s="9" customFormat="1" ht="25" hidden="1" customHeight="1">
      <c r="B100" s="144"/>
      <c r="C100" s="145"/>
      <c r="D100" s="146" t="s">
        <v>102</v>
      </c>
      <c r="E100" s="147"/>
      <c r="F100" s="147"/>
      <c r="G100" s="147"/>
      <c r="H100" s="147"/>
      <c r="I100" s="147"/>
      <c r="J100" s="148">
        <f>J975</f>
        <v>0</v>
      </c>
      <c r="K100" s="145"/>
      <c r="L100" s="149"/>
    </row>
    <row r="101" spans="1:31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7" hidden="1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ht="10" hidden="1"/>
    <row r="104" spans="1:31" ht="10" hidden="1"/>
    <row r="105" spans="1:31" ht="10" hidden="1"/>
    <row r="106" spans="1:31" s="2" customFormat="1" ht="7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5" customHeight="1">
      <c r="A107" s="31"/>
      <c r="B107" s="32"/>
      <c r="C107" s="20" t="s">
        <v>103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7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65" t="str">
        <f>E7</f>
        <v>Svařování, navařování, broušení, výměna ocelových součástí výhybek a kolejnic 2023 - ST Olomouc</v>
      </c>
      <c r="F110" s="266"/>
      <c r="G110" s="266"/>
      <c r="H110" s="266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92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36" t="str">
        <f>E9</f>
        <v>SO 01 - Práce a dodávky - ST Olomouc</v>
      </c>
      <c r="F112" s="267"/>
      <c r="G112" s="267"/>
      <c r="H112" s="267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7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obvod ST Olomouc</v>
      </c>
      <c r="G114" s="33"/>
      <c r="H114" s="33"/>
      <c r="I114" s="26" t="s">
        <v>22</v>
      </c>
      <c r="J114" s="63" t="str">
        <f>IF(J12="","",J12)</f>
        <v>19. 12. 2022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15" customHeight="1">
      <c r="A116" s="31"/>
      <c r="B116" s="32"/>
      <c r="C116" s="26" t="s">
        <v>24</v>
      </c>
      <c r="D116" s="33"/>
      <c r="E116" s="33"/>
      <c r="F116" s="24" t="str">
        <f>E15</f>
        <v>Správa železnic, státní organizace, OŘ Ostrava</v>
      </c>
      <c r="G116" s="33"/>
      <c r="H116" s="33"/>
      <c r="I116" s="26" t="s">
        <v>32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15" customHeight="1">
      <c r="A117" s="31"/>
      <c r="B117" s="32"/>
      <c r="C117" s="26" t="s">
        <v>30</v>
      </c>
      <c r="D117" s="33"/>
      <c r="E117" s="33"/>
      <c r="F117" s="24" t="str">
        <f>IF(E18="","",E18)</f>
        <v>Vyplň údaj</v>
      </c>
      <c r="G117" s="33"/>
      <c r="H117" s="33"/>
      <c r="I117" s="26" t="s">
        <v>35</v>
      </c>
      <c r="J117" s="29" t="str">
        <f>E24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2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104</v>
      </c>
      <c r="D119" s="159" t="s">
        <v>62</v>
      </c>
      <c r="E119" s="159" t="s">
        <v>58</v>
      </c>
      <c r="F119" s="159" t="s">
        <v>59</v>
      </c>
      <c r="G119" s="159" t="s">
        <v>105</v>
      </c>
      <c r="H119" s="159" t="s">
        <v>106</v>
      </c>
      <c r="I119" s="159" t="s">
        <v>107</v>
      </c>
      <c r="J119" s="159" t="s">
        <v>96</v>
      </c>
      <c r="K119" s="160" t="s">
        <v>108</v>
      </c>
      <c r="L119" s="161"/>
      <c r="M119" s="72" t="s">
        <v>1</v>
      </c>
      <c r="N119" s="73" t="s">
        <v>41</v>
      </c>
      <c r="O119" s="73" t="s">
        <v>109</v>
      </c>
      <c r="P119" s="73" t="s">
        <v>110</v>
      </c>
      <c r="Q119" s="73" t="s">
        <v>111</v>
      </c>
      <c r="R119" s="73" t="s">
        <v>112</v>
      </c>
      <c r="S119" s="73" t="s">
        <v>113</v>
      </c>
      <c r="T119" s="74" t="s">
        <v>114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75" customHeight="1">
      <c r="A120" s="31"/>
      <c r="B120" s="32"/>
      <c r="C120" s="79" t="s">
        <v>115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P121+P975</f>
        <v>0</v>
      </c>
      <c r="Q120" s="76"/>
      <c r="R120" s="164">
        <f>R121+R975</f>
        <v>746.80529999999987</v>
      </c>
      <c r="S120" s="76"/>
      <c r="T120" s="165">
        <f>T121+T975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76</v>
      </c>
      <c r="AU120" s="14" t="s">
        <v>98</v>
      </c>
      <c r="BK120" s="166">
        <f>BK121+BK975</f>
        <v>0</v>
      </c>
    </row>
    <row r="121" spans="1:65" s="12" customFormat="1" ht="25.9" customHeight="1">
      <c r="B121" s="167"/>
      <c r="C121" s="168"/>
      <c r="D121" s="169" t="s">
        <v>76</v>
      </c>
      <c r="E121" s="170" t="s">
        <v>116</v>
      </c>
      <c r="F121" s="170" t="s">
        <v>117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P122+P860</f>
        <v>0</v>
      </c>
      <c r="Q121" s="175"/>
      <c r="R121" s="176">
        <f>R122+R860</f>
        <v>746.80529999999987</v>
      </c>
      <c r="S121" s="175"/>
      <c r="T121" s="177">
        <f>T122+T860</f>
        <v>0</v>
      </c>
      <c r="AR121" s="178" t="s">
        <v>85</v>
      </c>
      <c r="AT121" s="179" t="s">
        <v>76</v>
      </c>
      <c r="AU121" s="179" t="s">
        <v>77</v>
      </c>
      <c r="AY121" s="178" t="s">
        <v>118</v>
      </c>
      <c r="BK121" s="180">
        <f>BK122+BK860</f>
        <v>0</v>
      </c>
    </row>
    <row r="122" spans="1:65" s="12" customFormat="1" ht="22.75" customHeight="1">
      <c r="B122" s="167"/>
      <c r="C122" s="168"/>
      <c r="D122" s="169" t="s">
        <v>76</v>
      </c>
      <c r="E122" s="181" t="s">
        <v>119</v>
      </c>
      <c r="F122" s="181" t="s">
        <v>120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SUM(P123:P859)</f>
        <v>0</v>
      </c>
      <c r="Q122" s="175"/>
      <c r="R122" s="176">
        <f>SUM(R123:R859)</f>
        <v>0</v>
      </c>
      <c r="S122" s="175"/>
      <c r="T122" s="177">
        <f>SUM(T123:T859)</f>
        <v>0</v>
      </c>
      <c r="AR122" s="178" t="s">
        <v>85</v>
      </c>
      <c r="AT122" s="179" t="s">
        <v>76</v>
      </c>
      <c r="AU122" s="179" t="s">
        <v>85</v>
      </c>
      <c r="AY122" s="178" t="s">
        <v>118</v>
      </c>
      <c r="BK122" s="180">
        <f>SUM(BK123:BK859)</f>
        <v>0</v>
      </c>
    </row>
    <row r="123" spans="1:65" s="2" customFormat="1" ht="16.5" customHeight="1">
      <c r="A123" s="31"/>
      <c r="B123" s="32"/>
      <c r="C123" s="183" t="s">
        <v>85</v>
      </c>
      <c r="D123" s="183" t="s">
        <v>121</v>
      </c>
      <c r="E123" s="184" t="s">
        <v>122</v>
      </c>
      <c r="F123" s="185" t="s">
        <v>123</v>
      </c>
      <c r="G123" s="186" t="s">
        <v>124</v>
      </c>
      <c r="H123" s="187">
        <v>130</v>
      </c>
      <c r="I123" s="188"/>
      <c r="J123" s="189">
        <f>ROUND(I123*H123,2)</f>
        <v>0</v>
      </c>
      <c r="K123" s="185" t="s">
        <v>125</v>
      </c>
      <c r="L123" s="36"/>
      <c r="M123" s="190" t="s">
        <v>1</v>
      </c>
      <c r="N123" s="191" t="s">
        <v>42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126</v>
      </c>
      <c r="AT123" s="194" t="s">
        <v>121</v>
      </c>
      <c r="AU123" s="194" t="s">
        <v>87</v>
      </c>
      <c r="AY123" s="14" t="s">
        <v>118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85</v>
      </c>
      <c r="BK123" s="195">
        <f>ROUND(I123*H123,2)</f>
        <v>0</v>
      </c>
      <c r="BL123" s="14" t="s">
        <v>126</v>
      </c>
      <c r="BM123" s="194" t="s">
        <v>87</v>
      </c>
    </row>
    <row r="124" spans="1:65" s="2" customFormat="1" ht="27">
      <c r="A124" s="31"/>
      <c r="B124" s="32"/>
      <c r="C124" s="33"/>
      <c r="D124" s="196" t="s">
        <v>127</v>
      </c>
      <c r="E124" s="33"/>
      <c r="F124" s="197" t="s">
        <v>128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127</v>
      </c>
      <c r="AU124" s="14" t="s">
        <v>87</v>
      </c>
    </row>
    <row r="125" spans="1:65" s="2" customFormat="1" ht="16.5" customHeight="1">
      <c r="A125" s="31"/>
      <c r="B125" s="32"/>
      <c r="C125" s="183" t="s">
        <v>87</v>
      </c>
      <c r="D125" s="183" t="s">
        <v>121</v>
      </c>
      <c r="E125" s="184" t="s">
        <v>129</v>
      </c>
      <c r="F125" s="185" t="s">
        <v>130</v>
      </c>
      <c r="G125" s="186" t="s">
        <v>131</v>
      </c>
      <c r="H125" s="187">
        <v>4008</v>
      </c>
      <c r="I125" s="188"/>
      <c r="J125" s="189">
        <f>ROUND(I125*H125,2)</f>
        <v>0</v>
      </c>
      <c r="K125" s="185" t="s">
        <v>125</v>
      </c>
      <c r="L125" s="36"/>
      <c r="M125" s="190" t="s">
        <v>1</v>
      </c>
      <c r="N125" s="191" t="s">
        <v>42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126</v>
      </c>
      <c r="AT125" s="194" t="s">
        <v>121</v>
      </c>
      <c r="AU125" s="194" t="s">
        <v>87</v>
      </c>
      <c r="AY125" s="14" t="s">
        <v>118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85</v>
      </c>
      <c r="BK125" s="195">
        <f>ROUND(I125*H125,2)</f>
        <v>0</v>
      </c>
      <c r="BL125" s="14" t="s">
        <v>126</v>
      </c>
      <c r="BM125" s="194" t="s">
        <v>126</v>
      </c>
    </row>
    <row r="126" spans="1:65" s="2" customFormat="1" ht="18">
      <c r="A126" s="31"/>
      <c r="B126" s="32"/>
      <c r="C126" s="33"/>
      <c r="D126" s="196" t="s">
        <v>127</v>
      </c>
      <c r="E126" s="33"/>
      <c r="F126" s="197" t="s">
        <v>132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127</v>
      </c>
      <c r="AU126" s="14" t="s">
        <v>87</v>
      </c>
    </row>
    <row r="127" spans="1:65" s="2" customFormat="1" ht="16.5" customHeight="1">
      <c r="A127" s="31"/>
      <c r="B127" s="32"/>
      <c r="C127" s="183" t="s">
        <v>133</v>
      </c>
      <c r="D127" s="183" t="s">
        <v>121</v>
      </c>
      <c r="E127" s="184" t="s">
        <v>134</v>
      </c>
      <c r="F127" s="185" t="s">
        <v>135</v>
      </c>
      <c r="G127" s="186" t="s">
        <v>136</v>
      </c>
      <c r="H127" s="187">
        <v>42</v>
      </c>
      <c r="I127" s="188"/>
      <c r="J127" s="189">
        <f>ROUND(I127*H127,2)</f>
        <v>0</v>
      </c>
      <c r="K127" s="185" t="s">
        <v>125</v>
      </c>
      <c r="L127" s="36"/>
      <c r="M127" s="190" t="s">
        <v>1</v>
      </c>
      <c r="N127" s="191" t="s">
        <v>42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126</v>
      </c>
      <c r="AT127" s="194" t="s">
        <v>121</v>
      </c>
      <c r="AU127" s="194" t="s">
        <v>87</v>
      </c>
      <c r="AY127" s="14" t="s">
        <v>118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85</v>
      </c>
      <c r="BK127" s="195">
        <f>ROUND(I127*H127,2)</f>
        <v>0</v>
      </c>
      <c r="BL127" s="14" t="s">
        <v>126</v>
      </c>
      <c r="BM127" s="194" t="s">
        <v>137</v>
      </c>
    </row>
    <row r="128" spans="1:65" s="2" customFormat="1" ht="18">
      <c r="A128" s="31"/>
      <c r="B128" s="32"/>
      <c r="C128" s="33"/>
      <c r="D128" s="196" t="s">
        <v>127</v>
      </c>
      <c r="E128" s="33"/>
      <c r="F128" s="197" t="s">
        <v>138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127</v>
      </c>
      <c r="AU128" s="14" t="s">
        <v>87</v>
      </c>
    </row>
    <row r="129" spans="1:65" s="2" customFormat="1" ht="16.5" customHeight="1">
      <c r="A129" s="31"/>
      <c r="B129" s="32"/>
      <c r="C129" s="183" t="s">
        <v>126</v>
      </c>
      <c r="D129" s="183" t="s">
        <v>121</v>
      </c>
      <c r="E129" s="184" t="s">
        <v>139</v>
      </c>
      <c r="F129" s="185" t="s">
        <v>140</v>
      </c>
      <c r="G129" s="186" t="s">
        <v>136</v>
      </c>
      <c r="H129" s="187">
        <v>83</v>
      </c>
      <c r="I129" s="188"/>
      <c r="J129" s="189">
        <f>ROUND(I129*H129,2)</f>
        <v>0</v>
      </c>
      <c r="K129" s="185" t="s">
        <v>125</v>
      </c>
      <c r="L129" s="36"/>
      <c r="M129" s="190" t="s">
        <v>1</v>
      </c>
      <c r="N129" s="191" t="s">
        <v>42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126</v>
      </c>
      <c r="AT129" s="194" t="s">
        <v>121</v>
      </c>
      <c r="AU129" s="194" t="s">
        <v>87</v>
      </c>
      <c r="AY129" s="14" t="s">
        <v>118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85</v>
      </c>
      <c r="BK129" s="195">
        <f>ROUND(I129*H129,2)</f>
        <v>0</v>
      </c>
      <c r="BL129" s="14" t="s">
        <v>126</v>
      </c>
      <c r="BM129" s="194" t="s">
        <v>141</v>
      </c>
    </row>
    <row r="130" spans="1:65" s="2" customFormat="1" ht="27">
      <c r="A130" s="31"/>
      <c r="B130" s="32"/>
      <c r="C130" s="33"/>
      <c r="D130" s="196" t="s">
        <v>127</v>
      </c>
      <c r="E130" s="33"/>
      <c r="F130" s="197" t="s">
        <v>142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127</v>
      </c>
      <c r="AU130" s="14" t="s">
        <v>87</v>
      </c>
    </row>
    <row r="131" spans="1:65" s="2" customFormat="1" ht="16.5" customHeight="1">
      <c r="A131" s="31"/>
      <c r="B131" s="32"/>
      <c r="C131" s="183" t="s">
        <v>119</v>
      </c>
      <c r="D131" s="183" t="s">
        <v>121</v>
      </c>
      <c r="E131" s="184" t="s">
        <v>143</v>
      </c>
      <c r="F131" s="185" t="s">
        <v>144</v>
      </c>
      <c r="G131" s="186" t="s">
        <v>145</v>
      </c>
      <c r="H131" s="187">
        <v>200</v>
      </c>
      <c r="I131" s="188"/>
      <c r="J131" s="189">
        <f>ROUND(I131*H131,2)</f>
        <v>0</v>
      </c>
      <c r="K131" s="185" t="s">
        <v>125</v>
      </c>
      <c r="L131" s="36"/>
      <c r="M131" s="190" t="s">
        <v>1</v>
      </c>
      <c r="N131" s="191" t="s">
        <v>42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126</v>
      </c>
      <c r="AT131" s="194" t="s">
        <v>121</v>
      </c>
      <c r="AU131" s="194" t="s">
        <v>87</v>
      </c>
      <c r="AY131" s="14" t="s">
        <v>118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85</v>
      </c>
      <c r="BK131" s="195">
        <f>ROUND(I131*H131,2)</f>
        <v>0</v>
      </c>
      <c r="BL131" s="14" t="s">
        <v>126</v>
      </c>
      <c r="BM131" s="194" t="s">
        <v>146</v>
      </c>
    </row>
    <row r="132" spans="1:65" s="2" customFormat="1" ht="18">
      <c r="A132" s="31"/>
      <c r="B132" s="32"/>
      <c r="C132" s="33"/>
      <c r="D132" s="196" t="s">
        <v>127</v>
      </c>
      <c r="E132" s="33"/>
      <c r="F132" s="197" t="s">
        <v>147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127</v>
      </c>
      <c r="AU132" s="14" t="s">
        <v>87</v>
      </c>
    </row>
    <row r="133" spans="1:65" s="2" customFormat="1" ht="18">
      <c r="A133" s="31"/>
      <c r="B133" s="32"/>
      <c r="C133" s="33"/>
      <c r="D133" s="196" t="s">
        <v>148</v>
      </c>
      <c r="E133" s="33"/>
      <c r="F133" s="201" t="s">
        <v>149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148</v>
      </c>
      <c r="AU133" s="14" t="s">
        <v>87</v>
      </c>
    </row>
    <row r="134" spans="1:65" s="2" customFormat="1" ht="16.5" customHeight="1">
      <c r="A134" s="31"/>
      <c r="B134" s="32"/>
      <c r="C134" s="183" t="s">
        <v>137</v>
      </c>
      <c r="D134" s="183" t="s">
        <v>121</v>
      </c>
      <c r="E134" s="184" t="s">
        <v>150</v>
      </c>
      <c r="F134" s="185" t="s">
        <v>151</v>
      </c>
      <c r="G134" s="186" t="s">
        <v>152</v>
      </c>
      <c r="H134" s="187">
        <v>310</v>
      </c>
      <c r="I134" s="188"/>
      <c r="J134" s="189">
        <f>ROUND(I134*H134,2)</f>
        <v>0</v>
      </c>
      <c r="K134" s="185" t="s">
        <v>125</v>
      </c>
      <c r="L134" s="36"/>
      <c r="M134" s="190" t="s">
        <v>1</v>
      </c>
      <c r="N134" s="191" t="s">
        <v>42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126</v>
      </c>
      <c r="AT134" s="194" t="s">
        <v>121</v>
      </c>
      <c r="AU134" s="194" t="s">
        <v>87</v>
      </c>
      <c r="AY134" s="14" t="s">
        <v>118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85</v>
      </c>
      <c r="BK134" s="195">
        <f>ROUND(I134*H134,2)</f>
        <v>0</v>
      </c>
      <c r="BL134" s="14" t="s">
        <v>126</v>
      </c>
      <c r="BM134" s="194" t="s">
        <v>153</v>
      </c>
    </row>
    <row r="135" spans="1:65" s="2" customFormat="1" ht="18">
      <c r="A135" s="31"/>
      <c r="B135" s="32"/>
      <c r="C135" s="33"/>
      <c r="D135" s="196" t="s">
        <v>127</v>
      </c>
      <c r="E135" s="33"/>
      <c r="F135" s="197" t="s">
        <v>154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127</v>
      </c>
      <c r="AU135" s="14" t="s">
        <v>87</v>
      </c>
    </row>
    <row r="136" spans="1:65" s="2" customFormat="1" ht="16.5" customHeight="1">
      <c r="A136" s="31"/>
      <c r="B136" s="32"/>
      <c r="C136" s="183" t="s">
        <v>155</v>
      </c>
      <c r="D136" s="183" t="s">
        <v>121</v>
      </c>
      <c r="E136" s="184" t="s">
        <v>156</v>
      </c>
      <c r="F136" s="185" t="s">
        <v>157</v>
      </c>
      <c r="G136" s="186" t="s">
        <v>145</v>
      </c>
      <c r="H136" s="187">
        <v>630</v>
      </c>
      <c r="I136" s="188"/>
      <c r="J136" s="189">
        <f>ROUND(I136*H136,2)</f>
        <v>0</v>
      </c>
      <c r="K136" s="185" t="s">
        <v>125</v>
      </c>
      <c r="L136" s="36"/>
      <c r="M136" s="190" t="s">
        <v>1</v>
      </c>
      <c r="N136" s="191" t="s">
        <v>42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126</v>
      </c>
      <c r="AT136" s="194" t="s">
        <v>121</v>
      </c>
      <c r="AU136" s="194" t="s">
        <v>87</v>
      </c>
      <c r="AY136" s="14" t="s">
        <v>118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85</v>
      </c>
      <c r="BK136" s="195">
        <f>ROUND(I136*H136,2)</f>
        <v>0</v>
      </c>
      <c r="BL136" s="14" t="s">
        <v>126</v>
      </c>
      <c r="BM136" s="194" t="s">
        <v>158</v>
      </c>
    </row>
    <row r="137" spans="1:65" s="2" customFormat="1" ht="27">
      <c r="A137" s="31"/>
      <c r="B137" s="32"/>
      <c r="C137" s="33"/>
      <c r="D137" s="196" t="s">
        <v>127</v>
      </c>
      <c r="E137" s="33"/>
      <c r="F137" s="197" t="s">
        <v>159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127</v>
      </c>
      <c r="AU137" s="14" t="s">
        <v>87</v>
      </c>
    </row>
    <row r="138" spans="1:65" s="2" customFormat="1" ht="18">
      <c r="A138" s="31"/>
      <c r="B138" s="32"/>
      <c r="C138" s="33"/>
      <c r="D138" s="196" t="s">
        <v>148</v>
      </c>
      <c r="E138" s="33"/>
      <c r="F138" s="201" t="s">
        <v>160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148</v>
      </c>
      <c r="AU138" s="14" t="s">
        <v>87</v>
      </c>
    </row>
    <row r="139" spans="1:65" s="2" customFormat="1" ht="16.5" customHeight="1">
      <c r="A139" s="31"/>
      <c r="B139" s="32"/>
      <c r="C139" s="183" t="s">
        <v>141</v>
      </c>
      <c r="D139" s="183" t="s">
        <v>121</v>
      </c>
      <c r="E139" s="184" t="s">
        <v>161</v>
      </c>
      <c r="F139" s="185" t="s">
        <v>162</v>
      </c>
      <c r="G139" s="186" t="s">
        <v>145</v>
      </c>
      <c r="H139" s="187">
        <v>650</v>
      </c>
      <c r="I139" s="188"/>
      <c r="J139" s="189">
        <f>ROUND(I139*H139,2)</f>
        <v>0</v>
      </c>
      <c r="K139" s="185" t="s">
        <v>125</v>
      </c>
      <c r="L139" s="36"/>
      <c r="M139" s="190" t="s">
        <v>1</v>
      </c>
      <c r="N139" s="191" t="s">
        <v>42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126</v>
      </c>
      <c r="AT139" s="194" t="s">
        <v>121</v>
      </c>
      <c r="AU139" s="194" t="s">
        <v>87</v>
      </c>
      <c r="AY139" s="14" t="s">
        <v>118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85</v>
      </c>
      <c r="BK139" s="195">
        <f>ROUND(I139*H139,2)</f>
        <v>0</v>
      </c>
      <c r="BL139" s="14" t="s">
        <v>126</v>
      </c>
      <c r="BM139" s="194" t="s">
        <v>163</v>
      </c>
    </row>
    <row r="140" spans="1:65" s="2" customFormat="1" ht="27">
      <c r="A140" s="31"/>
      <c r="B140" s="32"/>
      <c r="C140" s="33"/>
      <c r="D140" s="196" t="s">
        <v>127</v>
      </c>
      <c r="E140" s="33"/>
      <c r="F140" s="197" t="s">
        <v>164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127</v>
      </c>
      <c r="AU140" s="14" t="s">
        <v>87</v>
      </c>
    </row>
    <row r="141" spans="1:65" s="2" customFormat="1" ht="18">
      <c r="A141" s="31"/>
      <c r="B141" s="32"/>
      <c r="C141" s="33"/>
      <c r="D141" s="196" t="s">
        <v>148</v>
      </c>
      <c r="E141" s="33"/>
      <c r="F141" s="201" t="s">
        <v>160</v>
      </c>
      <c r="G141" s="33"/>
      <c r="H141" s="33"/>
      <c r="I141" s="198"/>
      <c r="J141" s="33"/>
      <c r="K141" s="33"/>
      <c r="L141" s="36"/>
      <c r="M141" s="199"/>
      <c r="N141" s="200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148</v>
      </c>
      <c r="AU141" s="14" t="s">
        <v>87</v>
      </c>
    </row>
    <row r="142" spans="1:65" s="2" customFormat="1" ht="16.5" customHeight="1">
      <c r="A142" s="31"/>
      <c r="B142" s="32"/>
      <c r="C142" s="183" t="s">
        <v>165</v>
      </c>
      <c r="D142" s="183" t="s">
        <v>121</v>
      </c>
      <c r="E142" s="184" t="s">
        <v>166</v>
      </c>
      <c r="F142" s="185" t="s">
        <v>167</v>
      </c>
      <c r="G142" s="186" t="s">
        <v>145</v>
      </c>
      <c r="H142" s="187">
        <v>740</v>
      </c>
      <c r="I142" s="188"/>
      <c r="J142" s="189">
        <f>ROUND(I142*H142,2)</f>
        <v>0</v>
      </c>
      <c r="K142" s="185" t="s">
        <v>125</v>
      </c>
      <c r="L142" s="36"/>
      <c r="M142" s="190" t="s">
        <v>1</v>
      </c>
      <c r="N142" s="191" t="s">
        <v>42</v>
      </c>
      <c r="O142" s="68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126</v>
      </c>
      <c r="AT142" s="194" t="s">
        <v>121</v>
      </c>
      <c r="AU142" s="194" t="s">
        <v>87</v>
      </c>
      <c r="AY142" s="14" t="s">
        <v>118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4" t="s">
        <v>85</v>
      </c>
      <c r="BK142" s="195">
        <f>ROUND(I142*H142,2)</f>
        <v>0</v>
      </c>
      <c r="BL142" s="14" t="s">
        <v>126</v>
      </c>
      <c r="BM142" s="194" t="s">
        <v>168</v>
      </c>
    </row>
    <row r="143" spans="1:65" s="2" customFormat="1" ht="27">
      <c r="A143" s="31"/>
      <c r="B143" s="32"/>
      <c r="C143" s="33"/>
      <c r="D143" s="196" t="s">
        <v>127</v>
      </c>
      <c r="E143" s="33"/>
      <c r="F143" s="197" t="s">
        <v>169</v>
      </c>
      <c r="G143" s="33"/>
      <c r="H143" s="33"/>
      <c r="I143" s="198"/>
      <c r="J143" s="33"/>
      <c r="K143" s="33"/>
      <c r="L143" s="36"/>
      <c r="M143" s="199"/>
      <c r="N143" s="200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127</v>
      </c>
      <c r="AU143" s="14" t="s">
        <v>87</v>
      </c>
    </row>
    <row r="144" spans="1:65" s="2" customFormat="1" ht="18">
      <c r="A144" s="31"/>
      <c r="B144" s="32"/>
      <c r="C144" s="33"/>
      <c r="D144" s="196" t="s">
        <v>148</v>
      </c>
      <c r="E144" s="33"/>
      <c r="F144" s="201" t="s">
        <v>160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148</v>
      </c>
      <c r="AU144" s="14" t="s">
        <v>87</v>
      </c>
    </row>
    <row r="145" spans="1:65" s="2" customFormat="1" ht="16.5" customHeight="1">
      <c r="A145" s="31"/>
      <c r="B145" s="32"/>
      <c r="C145" s="183" t="s">
        <v>146</v>
      </c>
      <c r="D145" s="183" t="s">
        <v>121</v>
      </c>
      <c r="E145" s="184" t="s">
        <v>170</v>
      </c>
      <c r="F145" s="185" t="s">
        <v>171</v>
      </c>
      <c r="G145" s="186" t="s">
        <v>145</v>
      </c>
      <c r="H145" s="187">
        <v>370</v>
      </c>
      <c r="I145" s="188"/>
      <c r="J145" s="189">
        <f>ROUND(I145*H145,2)</f>
        <v>0</v>
      </c>
      <c r="K145" s="185" t="s">
        <v>125</v>
      </c>
      <c r="L145" s="36"/>
      <c r="M145" s="190" t="s">
        <v>1</v>
      </c>
      <c r="N145" s="191" t="s">
        <v>42</v>
      </c>
      <c r="O145" s="68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126</v>
      </c>
      <c r="AT145" s="194" t="s">
        <v>121</v>
      </c>
      <c r="AU145" s="194" t="s">
        <v>87</v>
      </c>
      <c r="AY145" s="14" t="s">
        <v>118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4" t="s">
        <v>85</v>
      </c>
      <c r="BK145" s="195">
        <f>ROUND(I145*H145,2)</f>
        <v>0</v>
      </c>
      <c r="BL145" s="14" t="s">
        <v>126</v>
      </c>
      <c r="BM145" s="194" t="s">
        <v>172</v>
      </c>
    </row>
    <row r="146" spans="1:65" s="2" customFormat="1" ht="27">
      <c r="A146" s="31"/>
      <c r="B146" s="32"/>
      <c r="C146" s="33"/>
      <c r="D146" s="196" t="s">
        <v>127</v>
      </c>
      <c r="E146" s="33"/>
      <c r="F146" s="197" t="s">
        <v>173</v>
      </c>
      <c r="G146" s="33"/>
      <c r="H146" s="33"/>
      <c r="I146" s="198"/>
      <c r="J146" s="33"/>
      <c r="K146" s="33"/>
      <c r="L146" s="36"/>
      <c r="M146" s="199"/>
      <c r="N146" s="200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127</v>
      </c>
      <c r="AU146" s="14" t="s">
        <v>87</v>
      </c>
    </row>
    <row r="147" spans="1:65" s="2" customFormat="1" ht="18">
      <c r="A147" s="31"/>
      <c r="B147" s="32"/>
      <c r="C147" s="33"/>
      <c r="D147" s="196" t="s">
        <v>148</v>
      </c>
      <c r="E147" s="33"/>
      <c r="F147" s="201" t="s">
        <v>160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148</v>
      </c>
      <c r="AU147" s="14" t="s">
        <v>87</v>
      </c>
    </row>
    <row r="148" spans="1:65" s="2" customFormat="1" ht="16.5" customHeight="1">
      <c r="A148" s="31"/>
      <c r="B148" s="32"/>
      <c r="C148" s="183" t="s">
        <v>174</v>
      </c>
      <c r="D148" s="183" t="s">
        <v>121</v>
      </c>
      <c r="E148" s="184" t="s">
        <v>175</v>
      </c>
      <c r="F148" s="185" t="s">
        <v>176</v>
      </c>
      <c r="G148" s="186" t="s">
        <v>145</v>
      </c>
      <c r="H148" s="187">
        <v>360</v>
      </c>
      <c r="I148" s="188"/>
      <c r="J148" s="189">
        <f>ROUND(I148*H148,2)</f>
        <v>0</v>
      </c>
      <c r="K148" s="185" t="s">
        <v>125</v>
      </c>
      <c r="L148" s="36"/>
      <c r="M148" s="190" t="s">
        <v>1</v>
      </c>
      <c r="N148" s="191" t="s">
        <v>42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126</v>
      </c>
      <c r="AT148" s="194" t="s">
        <v>121</v>
      </c>
      <c r="AU148" s="194" t="s">
        <v>87</v>
      </c>
      <c r="AY148" s="14" t="s">
        <v>118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85</v>
      </c>
      <c r="BK148" s="195">
        <f>ROUND(I148*H148,2)</f>
        <v>0</v>
      </c>
      <c r="BL148" s="14" t="s">
        <v>126</v>
      </c>
      <c r="BM148" s="194" t="s">
        <v>177</v>
      </c>
    </row>
    <row r="149" spans="1:65" s="2" customFormat="1" ht="27">
      <c r="A149" s="31"/>
      <c r="B149" s="32"/>
      <c r="C149" s="33"/>
      <c r="D149" s="196" t="s">
        <v>127</v>
      </c>
      <c r="E149" s="33"/>
      <c r="F149" s="197" t="s">
        <v>178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127</v>
      </c>
      <c r="AU149" s="14" t="s">
        <v>87</v>
      </c>
    </row>
    <row r="150" spans="1:65" s="2" customFormat="1" ht="18">
      <c r="A150" s="31"/>
      <c r="B150" s="32"/>
      <c r="C150" s="33"/>
      <c r="D150" s="196" t="s">
        <v>148</v>
      </c>
      <c r="E150" s="33"/>
      <c r="F150" s="201" t="s">
        <v>160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148</v>
      </c>
      <c r="AU150" s="14" t="s">
        <v>87</v>
      </c>
    </row>
    <row r="151" spans="1:65" s="2" customFormat="1" ht="16.5" customHeight="1">
      <c r="A151" s="31"/>
      <c r="B151" s="32"/>
      <c r="C151" s="183" t="s">
        <v>153</v>
      </c>
      <c r="D151" s="183" t="s">
        <v>121</v>
      </c>
      <c r="E151" s="184" t="s">
        <v>179</v>
      </c>
      <c r="F151" s="185" t="s">
        <v>180</v>
      </c>
      <c r="G151" s="186" t="s">
        <v>145</v>
      </c>
      <c r="H151" s="187">
        <v>420</v>
      </c>
      <c r="I151" s="188"/>
      <c r="J151" s="189">
        <f>ROUND(I151*H151,2)</f>
        <v>0</v>
      </c>
      <c r="K151" s="185" t="s">
        <v>125</v>
      </c>
      <c r="L151" s="36"/>
      <c r="M151" s="190" t="s">
        <v>1</v>
      </c>
      <c r="N151" s="191" t="s">
        <v>42</v>
      </c>
      <c r="O151" s="68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126</v>
      </c>
      <c r="AT151" s="194" t="s">
        <v>121</v>
      </c>
      <c r="AU151" s="194" t="s">
        <v>87</v>
      </c>
      <c r="AY151" s="14" t="s">
        <v>118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4" t="s">
        <v>85</v>
      </c>
      <c r="BK151" s="195">
        <f>ROUND(I151*H151,2)</f>
        <v>0</v>
      </c>
      <c r="BL151" s="14" t="s">
        <v>126</v>
      </c>
      <c r="BM151" s="194" t="s">
        <v>181</v>
      </c>
    </row>
    <row r="152" spans="1:65" s="2" customFormat="1" ht="36">
      <c r="A152" s="31"/>
      <c r="B152" s="32"/>
      <c r="C152" s="33"/>
      <c r="D152" s="196" t="s">
        <v>127</v>
      </c>
      <c r="E152" s="33"/>
      <c r="F152" s="197" t="s">
        <v>182</v>
      </c>
      <c r="G152" s="33"/>
      <c r="H152" s="33"/>
      <c r="I152" s="198"/>
      <c r="J152" s="33"/>
      <c r="K152" s="33"/>
      <c r="L152" s="36"/>
      <c r="M152" s="199"/>
      <c r="N152" s="200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127</v>
      </c>
      <c r="AU152" s="14" t="s">
        <v>87</v>
      </c>
    </row>
    <row r="153" spans="1:65" s="2" customFormat="1" ht="18">
      <c r="A153" s="31"/>
      <c r="B153" s="32"/>
      <c r="C153" s="33"/>
      <c r="D153" s="196" t="s">
        <v>148</v>
      </c>
      <c r="E153" s="33"/>
      <c r="F153" s="201" t="s">
        <v>160</v>
      </c>
      <c r="G153" s="33"/>
      <c r="H153" s="33"/>
      <c r="I153" s="198"/>
      <c r="J153" s="33"/>
      <c r="K153" s="33"/>
      <c r="L153" s="36"/>
      <c r="M153" s="199"/>
      <c r="N153" s="200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148</v>
      </c>
      <c r="AU153" s="14" t="s">
        <v>87</v>
      </c>
    </row>
    <row r="154" spans="1:65" s="2" customFormat="1" ht="16.5" customHeight="1">
      <c r="A154" s="31"/>
      <c r="B154" s="32"/>
      <c r="C154" s="183" t="s">
        <v>183</v>
      </c>
      <c r="D154" s="183" t="s">
        <v>121</v>
      </c>
      <c r="E154" s="184" t="s">
        <v>184</v>
      </c>
      <c r="F154" s="185" t="s">
        <v>185</v>
      </c>
      <c r="G154" s="186" t="s">
        <v>145</v>
      </c>
      <c r="H154" s="187">
        <v>530</v>
      </c>
      <c r="I154" s="188"/>
      <c r="J154" s="189">
        <f>ROUND(I154*H154,2)</f>
        <v>0</v>
      </c>
      <c r="K154" s="185" t="s">
        <v>125</v>
      </c>
      <c r="L154" s="36"/>
      <c r="M154" s="190" t="s">
        <v>1</v>
      </c>
      <c r="N154" s="191" t="s">
        <v>42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126</v>
      </c>
      <c r="AT154" s="194" t="s">
        <v>121</v>
      </c>
      <c r="AU154" s="194" t="s">
        <v>87</v>
      </c>
      <c r="AY154" s="14" t="s">
        <v>118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85</v>
      </c>
      <c r="BK154" s="195">
        <f>ROUND(I154*H154,2)</f>
        <v>0</v>
      </c>
      <c r="BL154" s="14" t="s">
        <v>126</v>
      </c>
      <c r="BM154" s="194" t="s">
        <v>186</v>
      </c>
    </row>
    <row r="155" spans="1:65" s="2" customFormat="1" ht="36">
      <c r="A155" s="31"/>
      <c r="B155" s="32"/>
      <c r="C155" s="33"/>
      <c r="D155" s="196" t="s">
        <v>127</v>
      </c>
      <c r="E155" s="33"/>
      <c r="F155" s="197" t="s">
        <v>187</v>
      </c>
      <c r="G155" s="33"/>
      <c r="H155" s="33"/>
      <c r="I155" s="198"/>
      <c r="J155" s="33"/>
      <c r="K155" s="33"/>
      <c r="L155" s="36"/>
      <c r="M155" s="199"/>
      <c r="N155" s="200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127</v>
      </c>
      <c r="AU155" s="14" t="s">
        <v>87</v>
      </c>
    </row>
    <row r="156" spans="1:65" s="2" customFormat="1" ht="18">
      <c r="A156" s="31"/>
      <c r="B156" s="32"/>
      <c r="C156" s="33"/>
      <c r="D156" s="196" t="s">
        <v>148</v>
      </c>
      <c r="E156" s="33"/>
      <c r="F156" s="201" t="s">
        <v>160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148</v>
      </c>
      <c r="AU156" s="14" t="s">
        <v>87</v>
      </c>
    </row>
    <row r="157" spans="1:65" s="2" customFormat="1" ht="16.5" customHeight="1">
      <c r="A157" s="31"/>
      <c r="B157" s="32"/>
      <c r="C157" s="183" t="s">
        <v>158</v>
      </c>
      <c r="D157" s="183" t="s">
        <v>121</v>
      </c>
      <c r="E157" s="184" t="s">
        <v>188</v>
      </c>
      <c r="F157" s="185" t="s">
        <v>189</v>
      </c>
      <c r="G157" s="186" t="s">
        <v>145</v>
      </c>
      <c r="H157" s="187">
        <v>550</v>
      </c>
      <c r="I157" s="188"/>
      <c r="J157" s="189">
        <f>ROUND(I157*H157,2)</f>
        <v>0</v>
      </c>
      <c r="K157" s="185" t="s">
        <v>125</v>
      </c>
      <c r="L157" s="36"/>
      <c r="M157" s="190" t="s">
        <v>1</v>
      </c>
      <c r="N157" s="191" t="s">
        <v>42</v>
      </c>
      <c r="O157" s="68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126</v>
      </c>
      <c r="AT157" s="194" t="s">
        <v>121</v>
      </c>
      <c r="AU157" s="194" t="s">
        <v>87</v>
      </c>
      <c r="AY157" s="14" t="s">
        <v>118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4" t="s">
        <v>85</v>
      </c>
      <c r="BK157" s="195">
        <f>ROUND(I157*H157,2)</f>
        <v>0</v>
      </c>
      <c r="BL157" s="14" t="s">
        <v>126</v>
      </c>
      <c r="BM157" s="194" t="s">
        <v>190</v>
      </c>
    </row>
    <row r="158" spans="1:65" s="2" customFormat="1" ht="36">
      <c r="A158" s="31"/>
      <c r="B158" s="32"/>
      <c r="C158" s="33"/>
      <c r="D158" s="196" t="s">
        <v>127</v>
      </c>
      <c r="E158" s="33"/>
      <c r="F158" s="197" t="s">
        <v>191</v>
      </c>
      <c r="G158" s="33"/>
      <c r="H158" s="33"/>
      <c r="I158" s="198"/>
      <c r="J158" s="33"/>
      <c r="K158" s="33"/>
      <c r="L158" s="36"/>
      <c r="M158" s="199"/>
      <c r="N158" s="200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127</v>
      </c>
      <c r="AU158" s="14" t="s">
        <v>87</v>
      </c>
    </row>
    <row r="159" spans="1:65" s="2" customFormat="1" ht="18">
      <c r="A159" s="31"/>
      <c r="B159" s="32"/>
      <c r="C159" s="33"/>
      <c r="D159" s="196" t="s">
        <v>148</v>
      </c>
      <c r="E159" s="33"/>
      <c r="F159" s="201" t="s">
        <v>160</v>
      </c>
      <c r="G159" s="33"/>
      <c r="H159" s="33"/>
      <c r="I159" s="198"/>
      <c r="J159" s="33"/>
      <c r="K159" s="33"/>
      <c r="L159" s="36"/>
      <c r="M159" s="199"/>
      <c r="N159" s="200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148</v>
      </c>
      <c r="AU159" s="14" t="s">
        <v>87</v>
      </c>
    </row>
    <row r="160" spans="1:65" s="2" customFormat="1" ht="16.5" customHeight="1">
      <c r="A160" s="31"/>
      <c r="B160" s="32"/>
      <c r="C160" s="183" t="s">
        <v>8</v>
      </c>
      <c r="D160" s="183" t="s">
        <v>121</v>
      </c>
      <c r="E160" s="184" t="s">
        <v>192</v>
      </c>
      <c r="F160" s="185" t="s">
        <v>193</v>
      </c>
      <c r="G160" s="186" t="s">
        <v>145</v>
      </c>
      <c r="H160" s="187">
        <v>630</v>
      </c>
      <c r="I160" s="188"/>
      <c r="J160" s="189">
        <f>ROUND(I160*H160,2)</f>
        <v>0</v>
      </c>
      <c r="K160" s="185" t="s">
        <v>125</v>
      </c>
      <c r="L160" s="36"/>
      <c r="M160" s="190" t="s">
        <v>1</v>
      </c>
      <c r="N160" s="191" t="s">
        <v>42</v>
      </c>
      <c r="O160" s="68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126</v>
      </c>
      <c r="AT160" s="194" t="s">
        <v>121</v>
      </c>
      <c r="AU160" s="194" t="s">
        <v>87</v>
      </c>
      <c r="AY160" s="14" t="s">
        <v>118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4" t="s">
        <v>85</v>
      </c>
      <c r="BK160" s="195">
        <f>ROUND(I160*H160,2)</f>
        <v>0</v>
      </c>
      <c r="BL160" s="14" t="s">
        <v>126</v>
      </c>
      <c r="BM160" s="194" t="s">
        <v>194</v>
      </c>
    </row>
    <row r="161" spans="1:65" s="2" customFormat="1" ht="36">
      <c r="A161" s="31"/>
      <c r="B161" s="32"/>
      <c r="C161" s="33"/>
      <c r="D161" s="196" t="s">
        <v>127</v>
      </c>
      <c r="E161" s="33"/>
      <c r="F161" s="197" t="s">
        <v>195</v>
      </c>
      <c r="G161" s="33"/>
      <c r="H161" s="33"/>
      <c r="I161" s="198"/>
      <c r="J161" s="33"/>
      <c r="K161" s="33"/>
      <c r="L161" s="36"/>
      <c r="M161" s="199"/>
      <c r="N161" s="200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127</v>
      </c>
      <c r="AU161" s="14" t="s">
        <v>87</v>
      </c>
    </row>
    <row r="162" spans="1:65" s="2" customFormat="1" ht="18">
      <c r="A162" s="31"/>
      <c r="B162" s="32"/>
      <c r="C162" s="33"/>
      <c r="D162" s="196" t="s">
        <v>148</v>
      </c>
      <c r="E162" s="33"/>
      <c r="F162" s="201" t="s">
        <v>160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148</v>
      </c>
      <c r="AU162" s="14" t="s">
        <v>87</v>
      </c>
    </row>
    <row r="163" spans="1:65" s="2" customFormat="1" ht="16.5" customHeight="1">
      <c r="A163" s="31"/>
      <c r="B163" s="32"/>
      <c r="C163" s="183" t="s">
        <v>163</v>
      </c>
      <c r="D163" s="183" t="s">
        <v>121</v>
      </c>
      <c r="E163" s="184" t="s">
        <v>196</v>
      </c>
      <c r="F163" s="185" t="s">
        <v>197</v>
      </c>
      <c r="G163" s="186" t="s">
        <v>145</v>
      </c>
      <c r="H163" s="187">
        <v>540</v>
      </c>
      <c r="I163" s="188"/>
      <c r="J163" s="189">
        <f>ROUND(I163*H163,2)</f>
        <v>0</v>
      </c>
      <c r="K163" s="185" t="s">
        <v>125</v>
      </c>
      <c r="L163" s="36"/>
      <c r="M163" s="190" t="s">
        <v>1</v>
      </c>
      <c r="N163" s="191" t="s">
        <v>42</v>
      </c>
      <c r="O163" s="68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4" t="s">
        <v>126</v>
      </c>
      <c r="AT163" s="194" t="s">
        <v>121</v>
      </c>
      <c r="AU163" s="194" t="s">
        <v>87</v>
      </c>
      <c r="AY163" s="14" t="s">
        <v>118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4" t="s">
        <v>85</v>
      </c>
      <c r="BK163" s="195">
        <f>ROUND(I163*H163,2)</f>
        <v>0</v>
      </c>
      <c r="BL163" s="14" t="s">
        <v>126</v>
      </c>
      <c r="BM163" s="194" t="s">
        <v>198</v>
      </c>
    </row>
    <row r="164" spans="1:65" s="2" customFormat="1" ht="36">
      <c r="A164" s="31"/>
      <c r="B164" s="32"/>
      <c r="C164" s="33"/>
      <c r="D164" s="196" t="s">
        <v>127</v>
      </c>
      <c r="E164" s="33"/>
      <c r="F164" s="197" t="s">
        <v>199</v>
      </c>
      <c r="G164" s="33"/>
      <c r="H164" s="33"/>
      <c r="I164" s="198"/>
      <c r="J164" s="33"/>
      <c r="K164" s="33"/>
      <c r="L164" s="36"/>
      <c r="M164" s="199"/>
      <c r="N164" s="200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127</v>
      </c>
      <c r="AU164" s="14" t="s">
        <v>87</v>
      </c>
    </row>
    <row r="165" spans="1:65" s="2" customFormat="1" ht="18">
      <c r="A165" s="31"/>
      <c r="B165" s="32"/>
      <c r="C165" s="33"/>
      <c r="D165" s="196" t="s">
        <v>148</v>
      </c>
      <c r="E165" s="33"/>
      <c r="F165" s="201" t="s">
        <v>160</v>
      </c>
      <c r="G165" s="33"/>
      <c r="H165" s="33"/>
      <c r="I165" s="198"/>
      <c r="J165" s="33"/>
      <c r="K165" s="33"/>
      <c r="L165" s="36"/>
      <c r="M165" s="199"/>
      <c r="N165" s="200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148</v>
      </c>
      <c r="AU165" s="14" t="s">
        <v>87</v>
      </c>
    </row>
    <row r="166" spans="1:65" s="2" customFormat="1" ht="16.5" customHeight="1">
      <c r="A166" s="31"/>
      <c r="B166" s="32"/>
      <c r="C166" s="183" t="s">
        <v>200</v>
      </c>
      <c r="D166" s="183" t="s">
        <v>121</v>
      </c>
      <c r="E166" s="184" t="s">
        <v>201</v>
      </c>
      <c r="F166" s="185" t="s">
        <v>202</v>
      </c>
      <c r="G166" s="186" t="s">
        <v>145</v>
      </c>
      <c r="H166" s="187">
        <v>350</v>
      </c>
      <c r="I166" s="188"/>
      <c r="J166" s="189">
        <f>ROUND(I166*H166,2)</f>
        <v>0</v>
      </c>
      <c r="K166" s="185" t="s">
        <v>125</v>
      </c>
      <c r="L166" s="36"/>
      <c r="M166" s="190" t="s">
        <v>1</v>
      </c>
      <c r="N166" s="191" t="s">
        <v>42</v>
      </c>
      <c r="O166" s="68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126</v>
      </c>
      <c r="AT166" s="194" t="s">
        <v>121</v>
      </c>
      <c r="AU166" s="194" t="s">
        <v>87</v>
      </c>
      <c r="AY166" s="14" t="s">
        <v>118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4" t="s">
        <v>85</v>
      </c>
      <c r="BK166" s="195">
        <f>ROUND(I166*H166,2)</f>
        <v>0</v>
      </c>
      <c r="BL166" s="14" t="s">
        <v>126</v>
      </c>
      <c r="BM166" s="194" t="s">
        <v>203</v>
      </c>
    </row>
    <row r="167" spans="1:65" s="2" customFormat="1" ht="36">
      <c r="A167" s="31"/>
      <c r="B167" s="32"/>
      <c r="C167" s="33"/>
      <c r="D167" s="196" t="s">
        <v>127</v>
      </c>
      <c r="E167" s="33"/>
      <c r="F167" s="197" t="s">
        <v>204</v>
      </c>
      <c r="G167" s="33"/>
      <c r="H167" s="33"/>
      <c r="I167" s="198"/>
      <c r="J167" s="33"/>
      <c r="K167" s="33"/>
      <c r="L167" s="36"/>
      <c r="M167" s="199"/>
      <c r="N167" s="200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127</v>
      </c>
      <c r="AU167" s="14" t="s">
        <v>87</v>
      </c>
    </row>
    <row r="168" spans="1:65" s="2" customFormat="1" ht="18">
      <c r="A168" s="31"/>
      <c r="B168" s="32"/>
      <c r="C168" s="33"/>
      <c r="D168" s="196" t="s">
        <v>148</v>
      </c>
      <c r="E168" s="33"/>
      <c r="F168" s="201" t="s">
        <v>160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148</v>
      </c>
      <c r="AU168" s="14" t="s">
        <v>87</v>
      </c>
    </row>
    <row r="169" spans="1:65" s="2" customFormat="1" ht="16.5" customHeight="1">
      <c r="A169" s="31"/>
      <c r="B169" s="32"/>
      <c r="C169" s="183" t="s">
        <v>168</v>
      </c>
      <c r="D169" s="183" t="s">
        <v>121</v>
      </c>
      <c r="E169" s="184" t="s">
        <v>205</v>
      </c>
      <c r="F169" s="185" t="s">
        <v>206</v>
      </c>
      <c r="G169" s="186" t="s">
        <v>145</v>
      </c>
      <c r="H169" s="187">
        <v>400</v>
      </c>
      <c r="I169" s="188"/>
      <c r="J169" s="189">
        <f>ROUND(I169*H169,2)</f>
        <v>0</v>
      </c>
      <c r="K169" s="185" t="s">
        <v>125</v>
      </c>
      <c r="L169" s="36"/>
      <c r="M169" s="190" t="s">
        <v>1</v>
      </c>
      <c r="N169" s="191" t="s">
        <v>42</v>
      </c>
      <c r="O169" s="68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4" t="s">
        <v>126</v>
      </c>
      <c r="AT169" s="194" t="s">
        <v>121</v>
      </c>
      <c r="AU169" s="194" t="s">
        <v>87</v>
      </c>
      <c r="AY169" s="14" t="s">
        <v>118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4" t="s">
        <v>85</v>
      </c>
      <c r="BK169" s="195">
        <f>ROUND(I169*H169,2)</f>
        <v>0</v>
      </c>
      <c r="BL169" s="14" t="s">
        <v>126</v>
      </c>
      <c r="BM169" s="194" t="s">
        <v>207</v>
      </c>
    </row>
    <row r="170" spans="1:65" s="2" customFormat="1" ht="36">
      <c r="A170" s="31"/>
      <c r="B170" s="32"/>
      <c r="C170" s="33"/>
      <c r="D170" s="196" t="s">
        <v>127</v>
      </c>
      <c r="E170" s="33"/>
      <c r="F170" s="197" t="s">
        <v>208</v>
      </c>
      <c r="G170" s="33"/>
      <c r="H170" s="33"/>
      <c r="I170" s="198"/>
      <c r="J170" s="33"/>
      <c r="K170" s="33"/>
      <c r="L170" s="36"/>
      <c r="M170" s="199"/>
      <c r="N170" s="200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127</v>
      </c>
      <c r="AU170" s="14" t="s">
        <v>87</v>
      </c>
    </row>
    <row r="171" spans="1:65" s="2" customFormat="1" ht="18">
      <c r="A171" s="31"/>
      <c r="B171" s="32"/>
      <c r="C171" s="33"/>
      <c r="D171" s="196" t="s">
        <v>148</v>
      </c>
      <c r="E171" s="33"/>
      <c r="F171" s="201" t="s">
        <v>160</v>
      </c>
      <c r="G171" s="33"/>
      <c r="H171" s="33"/>
      <c r="I171" s="198"/>
      <c r="J171" s="33"/>
      <c r="K171" s="33"/>
      <c r="L171" s="36"/>
      <c r="M171" s="199"/>
      <c r="N171" s="200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148</v>
      </c>
      <c r="AU171" s="14" t="s">
        <v>87</v>
      </c>
    </row>
    <row r="172" spans="1:65" s="2" customFormat="1" ht="16.5" customHeight="1">
      <c r="A172" s="31"/>
      <c r="B172" s="32"/>
      <c r="C172" s="183" t="s">
        <v>209</v>
      </c>
      <c r="D172" s="183" t="s">
        <v>121</v>
      </c>
      <c r="E172" s="184" t="s">
        <v>210</v>
      </c>
      <c r="F172" s="185" t="s">
        <v>211</v>
      </c>
      <c r="G172" s="186" t="s">
        <v>145</v>
      </c>
      <c r="H172" s="187">
        <v>340</v>
      </c>
      <c r="I172" s="188"/>
      <c r="J172" s="189">
        <f>ROUND(I172*H172,2)</f>
        <v>0</v>
      </c>
      <c r="K172" s="185" t="s">
        <v>125</v>
      </c>
      <c r="L172" s="36"/>
      <c r="M172" s="190" t="s">
        <v>1</v>
      </c>
      <c r="N172" s="191" t="s">
        <v>42</v>
      </c>
      <c r="O172" s="68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126</v>
      </c>
      <c r="AT172" s="194" t="s">
        <v>121</v>
      </c>
      <c r="AU172" s="194" t="s">
        <v>87</v>
      </c>
      <c r="AY172" s="14" t="s">
        <v>118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4" t="s">
        <v>85</v>
      </c>
      <c r="BK172" s="195">
        <f>ROUND(I172*H172,2)</f>
        <v>0</v>
      </c>
      <c r="BL172" s="14" t="s">
        <v>126</v>
      </c>
      <c r="BM172" s="194" t="s">
        <v>212</v>
      </c>
    </row>
    <row r="173" spans="1:65" s="2" customFormat="1" ht="36">
      <c r="A173" s="31"/>
      <c r="B173" s="32"/>
      <c r="C173" s="33"/>
      <c r="D173" s="196" t="s">
        <v>127</v>
      </c>
      <c r="E173" s="33"/>
      <c r="F173" s="197" t="s">
        <v>213</v>
      </c>
      <c r="G173" s="33"/>
      <c r="H173" s="33"/>
      <c r="I173" s="198"/>
      <c r="J173" s="33"/>
      <c r="K173" s="33"/>
      <c r="L173" s="36"/>
      <c r="M173" s="199"/>
      <c r="N173" s="200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127</v>
      </c>
      <c r="AU173" s="14" t="s">
        <v>87</v>
      </c>
    </row>
    <row r="174" spans="1:65" s="2" customFormat="1" ht="18">
      <c r="A174" s="31"/>
      <c r="B174" s="32"/>
      <c r="C174" s="33"/>
      <c r="D174" s="196" t="s">
        <v>148</v>
      </c>
      <c r="E174" s="33"/>
      <c r="F174" s="201" t="s">
        <v>160</v>
      </c>
      <c r="G174" s="33"/>
      <c r="H174" s="33"/>
      <c r="I174" s="198"/>
      <c r="J174" s="33"/>
      <c r="K174" s="33"/>
      <c r="L174" s="36"/>
      <c r="M174" s="199"/>
      <c r="N174" s="200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148</v>
      </c>
      <c r="AU174" s="14" t="s">
        <v>87</v>
      </c>
    </row>
    <row r="175" spans="1:65" s="2" customFormat="1" ht="16.5" customHeight="1">
      <c r="A175" s="31"/>
      <c r="B175" s="32"/>
      <c r="C175" s="183" t="s">
        <v>172</v>
      </c>
      <c r="D175" s="183" t="s">
        <v>121</v>
      </c>
      <c r="E175" s="184" t="s">
        <v>214</v>
      </c>
      <c r="F175" s="185" t="s">
        <v>215</v>
      </c>
      <c r="G175" s="186" t="s">
        <v>145</v>
      </c>
      <c r="H175" s="187">
        <v>340</v>
      </c>
      <c r="I175" s="188"/>
      <c r="J175" s="189">
        <f>ROUND(I175*H175,2)</f>
        <v>0</v>
      </c>
      <c r="K175" s="185" t="s">
        <v>125</v>
      </c>
      <c r="L175" s="36"/>
      <c r="M175" s="190" t="s">
        <v>1</v>
      </c>
      <c r="N175" s="191" t="s">
        <v>42</v>
      </c>
      <c r="O175" s="68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4" t="s">
        <v>126</v>
      </c>
      <c r="AT175" s="194" t="s">
        <v>121</v>
      </c>
      <c r="AU175" s="194" t="s">
        <v>87</v>
      </c>
      <c r="AY175" s="14" t="s">
        <v>118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4" t="s">
        <v>85</v>
      </c>
      <c r="BK175" s="195">
        <f>ROUND(I175*H175,2)</f>
        <v>0</v>
      </c>
      <c r="BL175" s="14" t="s">
        <v>126</v>
      </c>
      <c r="BM175" s="194" t="s">
        <v>216</v>
      </c>
    </row>
    <row r="176" spans="1:65" s="2" customFormat="1" ht="36">
      <c r="A176" s="31"/>
      <c r="B176" s="32"/>
      <c r="C176" s="33"/>
      <c r="D176" s="196" t="s">
        <v>127</v>
      </c>
      <c r="E176" s="33"/>
      <c r="F176" s="197" t="s">
        <v>217</v>
      </c>
      <c r="G176" s="33"/>
      <c r="H176" s="33"/>
      <c r="I176" s="198"/>
      <c r="J176" s="33"/>
      <c r="K176" s="33"/>
      <c r="L176" s="36"/>
      <c r="M176" s="199"/>
      <c r="N176" s="200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127</v>
      </c>
      <c r="AU176" s="14" t="s">
        <v>87</v>
      </c>
    </row>
    <row r="177" spans="1:65" s="2" customFormat="1" ht="18">
      <c r="A177" s="31"/>
      <c r="B177" s="32"/>
      <c r="C177" s="33"/>
      <c r="D177" s="196" t="s">
        <v>148</v>
      </c>
      <c r="E177" s="33"/>
      <c r="F177" s="201" t="s">
        <v>160</v>
      </c>
      <c r="G177" s="33"/>
      <c r="H177" s="33"/>
      <c r="I177" s="198"/>
      <c r="J177" s="33"/>
      <c r="K177" s="33"/>
      <c r="L177" s="36"/>
      <c r="M177" s="199"/>
      <c r="N177" s="200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148</v>
      </c>
      <c r="AU177" s="14" t="s">
        <v>87</v>
      </c>
    </row>
    <row r="178" spans="1:65" s="2" customFormat="1" ht="16.5" customHeight="1">
      <c r="A178" s="31"/>
      <c r="B178" s="32"/>
      <c r="C178" s="183" t="s">
        <v>7</v>
      </c>
      <c r="D178" s="183" t="s">
        <v>121</v>
      </c>
      <c r="E178" s="184" t="s">
        <v>218</v>
      </c>
      <c r="F178" s="185" t="s">
        <v>219</v>
      </c>
      <c r="G178" s="186" t="s">
        <v>145</v>
      </c>
      <c r="H178" s="187">
        <v>320</v>
      </c>
      <c r="I178" s="188"/>
      <c r="J178" s="189">
        <f>ROUND(I178*H178,2)</f>
        <v>0</v>
      </c>
      <c r="K178" s="185" t="s">
        <v>125</v>
      </c>
      <c r="L178" s="36"/>
      <c r="M178" s="190" t="s">
        <v>1</v>
      </c>
      <c r="N178" s="191" t="s">
        <v>42</v>
      </c>
      <c r="O178" s="68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126</v>
      </c>
      <c r="AT178" s="194" t="s">
        <v>121</v>
      </c>
      <c r="AU178" s="194" t="s">
        <v>87</v>
      </c>
      <c r="AY178" s="14" t="s">
        <v>118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85</v>
      </c>
      <c r="BK178" s="195">
        <f>ROUND(I178*H178,2)</f>
        <v>0</v>
      </c>
      <c r="BL178" s="14" t="s">
        <v>126</v>
      </c>
      <c r="BM178" s="194" t="s">
        <v>220</v>
      </c>
    </row>
    <row r="179" spans="1:65" s="2" customFormat="1" ht="27">
      <c r="A179" s="31"/>
      <c r="B179" s="32"/>
      <c r="C179" s="33"/>
      <c r="D179" s="196" t="s">
        <v>127</v>
      </c>
      <c r="E179" s="33"/>
      <c r="F179" s="197" t="s">
        <v>221</v>
      </c>
      <c r="G179" s="33"/>
      <c r="H179" s="33"/>
      <c r="I179" s="198"/>
      <c r="J179" s="33"/>
      <c r="K179" s="33"/>
      <c r="L179" s="36"/>
      <c r="M179" s="199"/>
      <c r="N179" s="200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127</v>
      </c>
      <c r="AU179" s="14" t="s">
        <v>87</v>
      </c>
    </row>
    <row r="180" spans="1:65" s="2" customFormat="1" ht="18">
      <c r="A180" s="31"/>
      <c r="B180" s="32"/>
      <c r="C180" s="33"/>
      <c r="D180" s="196" t="s">
        <v>148</v>
      </c>
      <c r="E180" s="33"/>
      <c r="F180" s="201" t="s">
        <v>160</v>
      </c>
      <c r="G180" s="33"/>
      <c r="H180" s="33"/>
      <c r="I180" s="198"/>
      <c r="J180" s="33"/>
      <c r="K180" s="33"/>
      <c r="L180" s="36"/>
      <c r="M180" s="199"/>
      <c r="N180" s="200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148</v>
      </c>
      <c r="AU180" s="14" t="s">
        <v>87</v>
      </c>
    </row>
    <row r="181" spans="1:65" s="2" customFormat="1" ht="16.5" customHeight="1">
      <c r="A181" s="31"/>
      <c r="B181" s="32"/>
      <c r="C181" s="183" t="s">
        <v>177</v>
      </c>
      <c r="D181" s="183" t="s">
        <v>121</v>
      </c>
      <c r="E181" s="184" t="s">
        <v>222</v>
      </c>
      <c r="F181" s="185" t="s">
        <v>223</v>
      </c>
      <c r="G181" s="186" t="s">
        <v>145</v>
      </c>
      <c r="H181" s="187">
        <v>330</v>
      </c>
      <c r="I181" s="188"/>
      <c r="J181" s="189">
        <f>ROUND(I181*H181,2)</f>
        <v>0</v>
      </c>
      <c r="K181" s="185" t="s">
        <v>125</v>
      </c>
      <c r="L181" s="36"/>
      <c r="M181" s="190" t="s">
        <v>1</v>
      </c>
      <c r="N181" s="191" t="s">
        <v>42</v>
      </c>
      <c r="O181" s="68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4" t="s">
        <v>126</v>
      </c>
      <c r="AT181" s="194" t="s">
        <v>121</v>
      </c>
      <c r="AU181" s="194" t="s">
        <v>87</v>
      </c>
      <c r="AY181" s="14" t="s">
        <v>118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4" t="s">
        <v>85</v>
      </c>
      <c r="BK181" s="195">
        <f>ROUND(I181*H181,2)</f>
        <v>0</v>
      </c>
      <c r="BL181" s="14" t="s">
        <v>126</v>
      </c>
      <c r="BM181" s="194" t="s">
        <v>224</v>
      </c>
    </row>
    <row r="182" spans="1:65" s="2" customFormat="1" ht="27">
      <c r="A182" s="31"/>
      <c r="B182" s="32"/>
      <c r="C182" s="33"/>
      <c r="D182" s="196" t="s">
        <v>127</v>
      </c>
      <c r="E182" s="33"/>
      <c r="F182" s="197" t="s">
        <v>225</v>
      </c>
      <c r="G182" s="33"/>
      <c r="H182" s="33"/>
      <c r="I182" s="198"/>
      <c r="J182" s="33"/>
      <c r="K182" s="33"/>
      <c r="L182" s="36"/>
      <c r="M182" s="199"/>
      <c r="N182" s="200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127</v>
      </c>
      <c r="AU182" s="14" t="s">
        <v>87</v>
      </c>
    </row>
    <row r="183" spans="1:65" s="2" customFormat="1" ht="18">
      <c r="A183" s="31"/>
      <c r="B183" s="32"/>
      <c r="C183" s="33"/>
      <c r="D183" s="196" t="s">
        <v>148</v>
      </c>
      <c r="E183" s="33"/>
      <c r="F183" s="201" t="s">
        <v>160</v>
      </c>
      <c r="G183" s="33"/>
      <c r="H183" s="33"/>
      <c r="I183" s="198"/>
      <c r="J183" s="33"/>
      <c r="K183" s="33"/>
      <c r="L183" s="36"/>
      <c r="M183" s="199"/>
      <c r="N183" s="200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148</v>
      </c>
      <c r="AU183" s="14" t="s">
        <v>87</v>
      </c>
    </row>
    <row r="184" spans="1:65" s="2" customFormat="1" ht="16.5" customHeight="1">
      <c r="A184" s="31"/>
      <c r="B184" s="32"/>
      <c r="C184" s="183" t="s">
        <v>226</v>
      </c>
      <c r="D184" s="183" t="s">
        <v>121</v>
      </c>
      <c r="E184" s="184" t="s">
        <v>227</v>
      </c>
      <c r="F184" s="185" t="s">
        <v>228</v>
      </c>
      <c r="G184" s="186" t="s">
        <v>145</v>
      </c>
      <c r="H184" s="187">
        <v>380</v>
      </c>
      <c r="I184" s="188"/>
      <c r="J184" s="189">
        <f>ROUND(I184*H184,2)</f>
        <v>0</v>
      </c>
      <c r="K184" s="185" t="s">
        <v>125</v>
      </c>
      <c r="L184" s="36"/>
      <c r="M184" s="190" t="s">
        <v>1</v>
      </c>
      <c r="N184" s="191" t="s">
        <v>42</v>
      </c>
      <c r="O184" s="68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126</v>
      </c>
      <c r="AT184" s="194" t="s">
        <v>121</v>
      </c>
      <c r="AU184" s="194" t="s">
        <v>87</v>
      </c>
      <c r="AY184" s="14" t="s">
        <v>118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4" t="s">
        <v>85</v>
      </c>
      <c r="BK184" s="195">
        <f>ROUND(I184*H184,2)</f>
        <v>0</v>
      </c>
      <c r="BL184" s="14" t="s">
        <v>126</v>
      </c>
      <c r="BM184" s="194" t="s">
        <v>229</v>
      </c>
    </row>
    <row r="185" spans="1:65" s="2" customFormat="1" ht="27">
      <c r="A185" s="31"/>
      <c r="B185" s="32"/>
      <c r="C185" s="33"/>
      <c r="D185" s="196" t="s">
        <v>127</v>
      </c>
      <c r="E185" s="33"/>
      <c r="F185" s="197" t="s">
        <v>230</v>
      </c>
      <c r="G185" s="33"/>
      <c r="H185" s="33"/>
      <c r="I185" s="198"/>
      <c r="J185" s="33"/>
      <c r="K185" s="33"/>
      <c r="L185" s="36"/>
      <c r="M185" s="199"/>
      <c r="N185" s="200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127</v>
      </c>
      <c r="AU185" s="14" t="s">
        <v>87</v>
      </c>
    </row>
    <row r="186" spans="1:65" s="2" customFormat="1" ht="18">
      <c r="A186" s="31"/>
      <c r="B186" s="32"/>
      <c r="C186" s="33"/>
      <c r="D186" s="196" t="s">
        <v>148</v>
      </c>
      <c r="E186" s="33"/>
      <c r="F186" s="201" t="s">
        <v>160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148</v>
      </c>
      <c r="AU186" s="14" t="s">
        <v>87</v>
      </c>
    </row>
    <row r="187" spans="1:65" s="2" customFormat="1" ht="16.5" customHeight="1">
      <c r="A187" s="31"/>
      <c r="B187" s="32"/>
      <c r="C187" s="183" t="s">
        <v>181</v>
      </c>
      <c r="D187" s="183" t="s">
        <v>121</v>
      </c>
      <c r="E187" s="184" t="s">
        <v>231</v>
      </c>
      <c r="F187" s="185" t="s">
        <v>232</v>
      </c>
      <c r="G187" s="186" t="s">
        <v>145</v>
      </c>
      <c r="H187" s="187">
        <v>510</v>
      </c>
      <c r="I187" s="188"/>
      <c r="J187" s="189">
        <f>ROUND(I187*H187,2)</f>
        <v>0</v>
      </c>
      <c r="K187" s="185" t="s">
        <v>125</v>
      </c>
      <c r="L187" s="36"/>
      <c r="M187" s="190" t="s">
        <v>1</v>
      </c>
      <c r="N187" s="191" t="s">
        <v>42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126</v>
      </c>
      <c r="AT187" s="194" t="s">
        <v>121</v>
      </c>
      <c r="AU187" s="194" t="s">
        <v>87</v>
      </c>
      <c r="AY187" s="14" t="s">
        <v>118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85</v>
      </c>
      <c r="BK187" s="195">
        <f>ROUND(I187*H187,2)</f>
        <v>0</v>
      </c>
      <c r="BL187" s="14" t="s">
        <v>126</v>
      </c>
      <c r="BM187" s="194" t="s">
        <v>233</v>
      </c>
    </row>
    <row r="188" spans="1:65" s="2" customFormat="1" ht="36">
      <c r="A188" s="31"/>
      <c r="B188" s="32"/>
      <c r="C188" s="33"/>
      <c r="D188" s="196" t="s">
        <v>127</v>
      </c>
      <c r="E188" s="33"/>
      <c r="F188" s="197" t="s">
        <v>234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127</v>
      </c>
      <c r="AU188" s="14" t="s">
        <v>87</v>
      </c>
    </row>
    <row r="189" spans="1:65" s="2" customFormat="1" ht="18">
      <c r="A189" s="31"/>
      <c r="B189" s="32"/>
      <c r="C189" s="33"/>
      <c r="D189" s="196" t="s">
        <v>148</v>
      </c>
      <c r="E189" s="33"/>
      <c r="F189" s="201" t="s">
        <v>160</v>
      </c>
      <c r="G189" s="33"/>
      <c r="H189" s="33"/>
      <c r="I189" s="198"/>
      <c r="J189" s="33"/>
      <c r="K189" s="33"/>
      <c r="L189" s="36"/>
      <c r="M189" s="199"/>
      <c r="N189" s="200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148</v>
      </c>
      <c r="AU189" s="14" t="s">
        <v>87</v>
      </c>
    </row>
    <row r="190" spans="1:65" s="2" customFormat="1" ht="16.5" customHeight="1">
      <c r="A190" s="31"/>
      <c r="B190" s="32"/>
      <c r="C190" s="183" t="s">
        <v>235</v>
      </c>
      <c r="D190" s="183" t="s">
        <v>121</v>
      </c>
      <c r="E190" s="184" t="s">
        <v>236</v>
      </c>
      <c r="F190" s="185" t="s">
        <v>237</v>
      </c>
      <c r="G190" s="186" t="s">
        <v>145</v>
      </c>
      <c r="H190" s="187">
        <v>510</v>
      </c>
      <c r="I190" s="188"/>
      <c r="J190" s="189">
        <f>ROUND(I190*H190,2)</f>
        <v>0</v>
      </c>
      <c r="K190" s="185" t="s">
        <v>125</v>
      </c>
      <c r="L190" s="36"/>
      <c r="M190" s="190" t="s">
        <v>1</v>
      </c>
      <c r="N190" s="191" t="s">
        <v>42</v>
      </c>
      <c r="O190" s="68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126</v>
      </c>
      <c r="AT190" s="194" t="s">
        <v>121</v>
      </c>
      <c r="AU190" s="194" t="s">
        <v>87</v>
      </c>
      <c r="AY190" s="14" t="s">
        <v>118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4" t="s">
        <v>85</v>
      </c>
      <c r="BK190" s="195">
        <f>ROUND(I190*H190,2)</f>
        <v>0</v>
      </c>
      <c r="BL190" s="14" t="s">
        <v>126</v>
      </c>
      <c r="BM190" s="194" t="s">
        <v>238</v>
      </c>
    </row>
    <row r="191" spans="1:65" s="2" customFormat="1" ht="36">
      <c r="A191" s="31"/>
      <c r="B191" s="32"/>
      <c r="C191" s="33"/>
      <c r="D191" s="196" t="s">
        <v>127</v>
      </c>
      <c r="E191" s="33"/>
      <c r="F191" s="197" t="s">
        <v>239</v>
      </c>
      <c r="G191" s="33"/>
      <c r="H191" s="33"/>
      <c r="I191" s="198"/>
      <c r="J191" s="33"/>
      <c r="K191" s="33"/>
      <c r="L191" s="36"/>
      <c r="M191" s="199"/>
      <c r="N191" s="200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127</v>
      </c>
      <c r="AU191" s="14" t="s">
        <v>87</v>
      </c>
    </row>
    <row r="192" spans="1:65" s="2" customFormat="1" ht="18">
      <c r="A192" s="31"/>
      <c r="B192" s="32"/>
      <c r="C192" s="33"/>
      <c r="D192" s="196" t="s">
        <v>148</v>
      </c>
      <c r="E192" s="33"/>
      <c r="F192" s="201" t="s">
        <v>160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148</v>
      </c>
      <c r="AU192" s="14" t="s">
        <v>87</v>
      </c>
    </row>
    <row r="193" spans="1:65" s="2" customFormat="1" ht="16.5" customHeight="1">
      <c r="A193" s="31"/>
      <c r="B193" s="32"/>
      <c r="C193" s="183" t="s">
        <v>186</v>
      </c>
      <c r="D193" s="183" t="s">
        <v>121</v>
      </c>
      <c r="E193" s="184" t="s">
        <v>240</v>
      </c>
      <c r="F193" s="185" t="s">
        <v>241</v>
      </c>
      <c r="G193" s="186" t="s">
        <v>145</v>
      </c>
      <c r="H193" s="187">
        <v>610</v>
      </c>
      <c r="I193" s="188"/>
      <c r="J193" s="189">
        <f>ROUND(I193*H193,2)</f>
        <v>0</v>
      </c>
      <c r="K193" s="185" t="s">
        <v>125</v>
      </c>
      <c r="L193" s="36"/>
      <c r="M193" s="190" t="s">
        <v>1</v>
      </c>
      <c r="N193" s="191" t="s">
        <v>42</v>
      </c>
      <c r="O193" s="68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126</v>
      </c>
      <c r="AT193" s="194" t="s">
        <v>121</v>
      </c>
      <c r="AU193" s="194" t="s">
        <v>87</v>
      </c>
      <c r="AY193" s="14" t="s">
        <v>118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85</v>
      </c>
      <c r="BK193" s="195">
        <f>ROUND(I193*H193,2)</f>
        <v>0</v>
      </c>
      <c r="BL193" s="14" t="s">
        <v>126</v>
      </c>
      <c r="BM193" s="194" t="s">
        <v>242</v>
      </c>
    </row>
    <row r="194" spans="1:65" s="2" customFormat="1" ht="36">
      <c r="A194" s="31"/>
      <c r="B194" s="32"/>
      <c r="C194" s="33"/>
      <c r="D194" s="196" t="s">
        <v>127</v>
      </c>
      <c r="E194" s="33"/>
      <c r="F194" s="197" t="s">
        <v>243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127</v>
      </c>
      <c r="AU194" s="14" t="s">
        <v>87</v>
      </c>
    </row>
    <row r="195" spans="1:65" s="2" customFormat="1" ht="18">
      <c r="A195" s="31"/>
      <c r="B195" s="32"/>
      <c r="C195" s="33"/>
      <c r="D195" s="196" t="s">
        <v>148</v>
      </c>
      <c r="E195" s="33"/>
      <c r="F195" s="201" t="s">
        <v>160</v>
      </c>
      <c r="G195" s="33"/>
      <c r="H195" s="33"/>
      <c r="I195" s="198"/>
      <c r="J195" s="33"/>
      <c r="K195" s="33"/>
      <c r="L195" s="36"/>
      <c r="M195" s="199"/>
      <c r="N195" s="200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148</v>
      </c>
      <c r="AU195" s="14" t="s">
        <v>87</v>
      </c>
    </row>
    <row r="196" spans="1:65" s="2" customFormat="1" ht="16.5" customHeight="1">
      <c r="A196" s="31"/>
      <c r="B196" s="32"/>
      <c r="C196" s="183" t="s">
        <v>244</v>
      </c>
      <c r="D196" s="183" t="s">
        <v>121</v>
      </c>
      <c r="E196" s="184" t="s">
        <v>245</v>
      </c>
      <c r="F196" s="185" t="s">
        <v>246</v>
      </c>
      <c r="G196" s="186" t="s">
        <v>145</v>
      </c>
      <c r="H196" s="187">
        <v>310</v>
      </c>
      <c r="I196" s="188"/>
      <c r="J196" s="189">
        <f>ROUND(I196*H196,2)</f>
        <v>0</v>
      </c>
      <c r="K196" s="185" t="s">
        <v>125</v>
      </c>
      <c r="L196" s="36"/>
      <c r="M196" s="190" t="s">
        <v>1</v>
      </c>
      <c r="N196" s="191" t="s">
        <v>42</v>
      </c>
      <c r="O196" s="68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126</v>
      </c>
      <c r="AT196" s="194" t="s">
        <v>121</v>
      </c>
      <c r="AU196" s="194" t="s">
        <v>87</v>
      </c>
      <c r="AY196" s="14" t="s">
        <v>118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4" t="s">
        <v>85</v>
      </c>
      <c r="BK196" s="195">
        <f>ROUND(I196*H196,2)</f>
        <v>0</v>
      </c>
      <c r="BL196" s="14" t="s">
        <v>126</v>
      </c>
      <c r="BM196" s="194" t="s">
        <v>247</v>
      </c>
    </row>
    <row r="197" spans="1:65" s="2" customFormat="1" ht="36">
      <c r="A197" s="31"/>
      <c r="B197" s="32"/>
      <c r="C197" s="33"/>
      <c r="D197" s="196" t="s">
        <v>127</v>
      </c>
      <c r="E197" s="33"/>
      <c r="F197" s="197" t="s">
        <v>248</v>
      </c>
      <c r="G197" s="33"/>
      <c r="H197" s="33"/>
      <c r="I197" s="198"/>
      <c r="J197" s="33"/>
      <c r="K197" s="33"/>
      <c r="L197" s="36"/>
      <c r="M197" s="199"/>
      <c r="N197" s="200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127</v>
      </c>
      <c r="AU197" s="14" t="s">
        <v>87</v>
      </c>
    </row>
    <row r="198" spans="1:65" s="2" customFormat="1" ht="18">
      <c r="A198" s="31"/>
      <c r="B198" s="32"/>
      <c r="C198" s="33"/>
      <c r="D198" s="196" t="s">
        <v>148</v>
      </c>
      <c r="E198" s="33"/>
      <c r="F198" s="201" t="s">
        <v>160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148</v>
      </c>
      <c r="AU198" s="14" t="s">
        <v>87</v>
      </c>
    </row>
    <row r="199" spans="1:65" s="2" customFormat="1" ht="16.5" customHeight="1">
      <c r="A199" s="31"/>
      <c r="B199" s="32"/>
      <c r="C199" s="183" t="s">
        <v>190</v>
      </c>
      <c r="D199" s="183" t="s">
        <v>121</v>
      </c>
      <c r="E199" s="184" t="s">
        <v>249</v>
      </c>
      <c r="F199" s="185" t="s">
        <v>250</v>
      </c>
      <c r="G199" s="186" t="s">
        <v>145</v>
      </c>
      <c r="H199" s="187">
        <v>310</v>
      </c>
      <c r="I199" s="188"/>
      <c r="J199" s="189">
        <f>ROUND(I199*H199,2)</f>
        <v>0</v>
      </c>
      <c r="K199" s="185" t="s">
        <v>125</v>
      </c>
      <c r="L199" s="36"/>
      <c r="M199" s="190" t="s">
        <v>1</v>
      </c>
      <c r="N199" s="191" t="s">
        <v>42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126</v>
      </c>
      <c r="AT199" s="194" t="s">
        <v>121</v>
      </c>
      <c r="AU199" s="194" t="s">
        <v>87</v>
      </c>
      <c r="AY199" s="14" t="s">
        <v>118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85</v>
      </c>
      <c r="BK199" s="195">
        <f>ROUND(I199*H199,2)</f>
        <v>0</v>
      </c>
      <c r="BL199" s="14" t="s">
        <v>126</v>
      </c>
      <c r="BM199" s="194" t="s">
        <v>251</v>
      </c>
    </row>
    <row r="200" spans="1:65" s="2" customFormat="1" ht="36">
      <c r="A200" s="31"/>
      <c r="B200" s="32"/>
      <c r="C200" s="33"/>
      <c r="D200" s="196" t="s">
        <v>127</v>
      </c>
      <c r="E200" s="33"/>
      <c r="F200" s="197" t="s">
        <v>252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127</v>
      </c>
      <c r="AU200" s="14" t="s">
        <v>87</v>
      </c>
    </row>
    <row r="201" spans="1:65" s="2" customFormat="1" ht="18">
      <c r="A201" s="31"/>
      <c r="B201" s="32"/>
      <c r="C201" s="33"/>
      <c r="D201" s="196" t="s">
        <v>148</v>
      </c>
      <c r="E201" s="33"/>
      <c r="F201" s="201" t="s">
        <v>160</v>
      </c>
      <c r="G201" s="33"/>
      <c r="H201" s="33"/>
      <c r="I201" s="198"/>
      <c r="J201" s="33"/>
      <c r="K201" s="33"/>
      <c r="L201" s="36"/>
      <c r="M201" s="199"/>
      <c r="N201" s="200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148</v>
      </c>
      <c r="AU201" s="14" t="s">
        <v>87</v>
      </c>
    </row>
    <row r="202" spans="1:65" s="2" customFormat="1" ht="16.5" customHeight="1">
      <c r="A202" s="31"/>
      <c r="B202" s="32"/>
      <c r="C202" s="183" t="s">
        <v>253</v>
      </c>
      <c r="D202" s="183" t="s">
        <v>121</v>
      </c>
      <c r="E202" s="184" t="s">
        <v>254</v>
      </c>
      <c r="F202" s="185" t="s">
        <v>255</v>
      </c>
      <c r="G202" s="186" t="s">
        <v>145</v>
      </c>
      <c r="H202" s="187">
        <v>380</v>
      </c>
      <c r="I202" s="188"/>
      <c r="J202" s="189">
        <f>ROUND(I202*H202,2)</f>
        <v>0</v>
      </c>
      <c r="K202" s="185" t="s">
        <v>125</v>
      </c>
      <c r="L202" s="36"/>
      <c r="M202" s="190" t="s">
        <v>1</v>
      </c>
      <c r="N202" s="191" t="s">
        <v>42</v>
      </c>
      <c r="O202" s="68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126</v>
      </c>
      <c r="AT202" s="194" t="s">
        <v>121</v>
      </c>
      <c r="AU202" s="194" t="s">
        <v>87</v>
      </c>
      <c r="AY202" s="14" t="s">
        <v>118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4" t="s">
        <v>85</v>
      </c>
      <c r="BK202" s="195">
        <f>ROUND(I202*H202,2)</f>
        <v>0</v>
      </c>
      <c r="BL202" s="14" t="s">
        <v>126</v>
      </c>
      <c r="BM202" s="194" t="s">
        <v>256</v>
      </c>
    </row>
    <row r="203" spans="1:65" s="2" customFormat="1" ht="36">
      <c r="A203" s="31"/>
      <c r="B203" s="32"/>
      <c r="C203" s="33"/>
      <c r="D203" s="196" t="s">
        <v>127</v>
      </c>
      <c r="E203" s="33"/>
      <c r="F203" s="197" t="s">
        <v>257</v>
      </c>
      <c r="G203" s="33"/>
      <c r="H203" s="33"/>
      <c r="I203" s="198"/>
      <c r="J203" s="33"/>
      <c r="K203" s="33"/>
      <c r="L203" s="36"/>
      <c r="M203" s="199"/>
      <c r="N203" s="200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127</v>
      </c>
      <c r="AU203" s="14" t="s">
        <v>87</v>
      </c>
    </row>
    <row r="204" spans="1:65" s="2" customFormat="1" ht="18">
      <c r="A204" s="31"/>
      <c r="B204" s="32"/>
      <c r="C204" s="33"/>
      <c r="D204" s="196" t="s">
        <v>148</v>
      </c>
      <c r="E204" s="33"/>
      <c r="F204" s="201" t="s">
        <v>160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148</v>
      </c>
      <c r="AU204" s="14" t="s">
        <v>87</v>
      </c>
    </row>
    <row r="205" spans="1:65" s="2" customFormat="1" ht="16.5" customHeight="1">
      <c r="A205" s="31"/>
      <c r="B205" s="32"/>
      <c r="C205" s="183" t="s">
        <v>194</v>
      </c>
      <c r="D205" s="183" t="s">
        <v>121</v>
      </c>
      <c r="E205" s="184" t="s">
        <v>258</v>
      </c>
      <c r="F205" s="185" t="s">
        <v>259</v>
      </c>
      <c r="G205" s="186" t="s">
        <v>145</v>
      </c>
      <c r="H205" s="187">
        <v>240</v>
      </c>
      <c r="I205" s="188"/>
      <c r="J205" s="189">
        <f>ROUND(I205*H205,2)</f>
        <v>0</v>
      </c>
      <c r="K205" s="185" t="s">
        <v>125</v>
      </c>
      <c r="L205" s="36"/>
      <c r="M205" s="190" t="s">
        <v>1</v>
      </c>
      <c r="N205" s="191" t="s">
        <v>42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126</v>
      </c>
      <c r="AT205" s="194" t="s">
        <v>121</v>
      </c>
      <c r="AU205" s="194" t="s">
        <v>87</v>
      </c>
      <c r="AY205" s="14" t="s">
        <v>118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85</v>
      </c>
      <c r="BK205" s="195">
        <f>ROUND(I205*H205,2)</f>
        <v>0</v>
      </c>
      <c r="BL205" s="14" t="s">
        <v>126</v>
      </c>
      <c r="BM205" s="194" t="s">
        <v>260</v>
      </c>
    </row>
    <row r="206" spans="1:65" s="2" customFormat="1" ht="36">
      <c r="A206" s="31"/>
      <c r="B206" s="32"/>
      <c r="C206" s="33"/>
      <c r="D206" s="196" t="s">
        <v>127</v>
      </c>
      <c r="E206" s="33"/>
      <c r="F206" s="197" t="s">
        <v>261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127</v>
      </c>
      <c r="AU206" s="14" t="s">
        <v>87</v>
      </c>
    </row>
    <row r="207" spans="1:65" s="2" customFormat="1" ht="18">
      <c r="A207" s="31"/>
      <c r="B207" s="32"/>
      <c r="C207" s="33"/>
      <c r="D207" s="196" t="s">
        <v>148</v>
      </c>
      <c r="E207" s="33"/>
      <c r="F207" s="201" t="s">
        <v>160</v>
      </c>
      <c r="G207" s="33"/>
      <c r="H207" s="33"/>
      <c r="I207" s="198"/>
      <c r="J207" s="33"/>
      <c r="K207" s="33"/>
      <c r="L207" s="36"/>
      <c r="M207" s="199"/>
      <c r="N207" s="200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148</v>
      </c>
      <c r="AU207" s="14" t="s">
        <v>87</v>
      </c>
    </row>
    <row r="208" spans="1:65" s="2" customFormat="1" ht="16.5" customHeight="1">
      <c r="A208" s="31"/>
      <c r="B208" s="32"/>
      <c r="C208" s="183" t="s">
        <v>262</v>
      </c>
      <c r="D208" s="183" t="s">
        <v>121</v>
      </c>
      <c r="E208" s="184" t="s">
        <v>263</v>
      </c>
      <c r="F208" s="185" t="s">
        <v>264</v>
      </c>
      <c r="G208" s="186" t="s">
        <v>145</v>
      </c>
      <c r="H208" s="187">
        <v>260</v>
      </c>
      <c r="I208" s="188"/>
      <c r="J208" s="189">
        <f>ROUND(I208*H208,2)</f>
        <v>0</v>
      </c>
      <c r="K208" s="185" t="s">
        <v>125</v>
      </c>
      <c r="L208" s="36"/>
      <c r="M208" s="190" t="s">
        <v>1</v>
      </c>
      <c r="N208" s="191" t="s">
        <v>42</v>
      </c>
      <c r="O208" s="68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126</v>
      </c>
      <c r="AT208" s="194" t="s">
        <v>121</v>
      </c>
      <c r="AU208" s="194" t="s">
        <v>87</v>
      </c>
      <c r="AY208" s="14" t="s">
        <v>118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4" t="s">
        <v>85</v>
      </c>
      <c r="BK208" s="195">
        <f>ROUND(I208*H208,2)</f>
        <v>0</v>
      </c>
      <c r="BL208" s="14" t="s">
        <v>126</v>
      </c>
      <c r="BM208" s="194" t="s">
        <v>265</v>
      </c>
    </row>
    <row r="209" spans="1:65" s="2" customFormat="1" ht="18">
      <c r="A209" s="31"/>
      <c r="B209" s="32"/>
      <c r="C209" s="33"/>
      <c r="D209" s="196" t="s">
        <v>127</v>
      </c>
      <c r="E209" s="33"/>
      <c r="F209" s="197" t="s">
        <v>266</v>
      </c>
      <c r="G209" s="33"/>
      <c r="H209" s="33"/>
      <c r="I209" s="198"/>
      <c r="J209" s="33"/>
      <c r="K209" s="33"/>
      <c r="L209" s="36"/>
      <c r="M209" s="199"/>
      <c r="N209" s="200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127</v>
      </c>
      <c r="AU209" s="14" t="s">
        <v>87</v>
      </c>
    </row>
    <row r="210" spans="1:65" s="2" customFormat="1" ht="18">
      <c r="A210" s="31"/>
      <c r="B210" s="32"/>
      <c r="C210" s="33"/>
      <c r="D210" s="196" t="s">
        <v>148</v>
      </c>
      <c r="E210" s="33"/>
      <c r="F210" s="201" t="s">
        <v>160</v>
      </c>
      <c r="G210" s="33"/>
      <c r="H210" s="33"/>
      <c r="I210" s="198"/>
      <c r="J210" s="33"/>
      <c r="K210" s="33"/>
      <c r="L210" s="36"/>
      <c r="M210" s="199"/>
      <c r="N210" s="200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148</v>
      </c>
      <c r="AU210" s="14" t="s">
        <v>87</v>
      </c>
    </row>
    <row r="211" spans="1:65" s="2" customFormat="1" ht="16.5" customHeight="1">
      <c r="A211" s="31"/>
      <c r="B211" s="32"/>
      <c r="C211" s="183" t="s">
        <v>198</v>
      </c>
      <c r="D211" s="183" t="s">
        <v>121</v>
      </c>
      <c r="E211" s="184" t="s">
        <v>267</v>
      </c>
      <c r="F211" s="185" t="s">
        <v>268</v>
      </c>
      <c r="G211" s="186" t="s">
        <v>145</v>
      </c>
      <c r="H211" s="187">
        <v>250</v>
      </c>
      <c r="I211" s="188"/>
      <c r="J211" s="189">
        <f>ROUND(I211*H211,2)</f>
        <v>0</v>
      </c>
      <c r="K211" s="185" t="s">
        <v>125</v>
      </c>
      <c r="L211" s="36"/>
      <c r="M211" s="190" t="s">
        <v>1</v>
      </c>
      <c r="N211" s="191" t="s">
        <v>42</v>
      </c>
      <c r="O211" s="68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4" t="s">
        <v>126</v>
      </c>
      <c r="AT211" s="194" t="s">
        <v>121</v>
      </c>
      <c r="AU211" s="194" t="s">
        <v>87</v>
      </c>
      <c r="AY211" s="14" t="s">
        <v>118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4" t="s">
        <v>85</v>
      </c>
      <c r="BK211" s="195">
        <f>ROUND(I211*H211,2)</f>
        <v>0</v>
      </c>
      <c r="BL211" s="14" t="s">
        <v>126</v>
      </c>
      <c r="BM211" s="194" t="s">
        <v>269</v>
      </c>
    </row>
    <row r="212" spans="1:65" s="2" customFormat="1" ht="18">
      <c r="A212" s="31"/>
      <c r="B212" s="32"/>
      <c r="C212" s="33"/>
      <c r="D212" s="196" t="s">
        <v>127</v>
      </c>
      <c r="E212" s="33"/>
      <c r="F212" s="197" t="s">
        <v>270</v>
      </c>
      <c r="G212" s="33"/>
      <c r="H212" s="33"/>
      <c r="I212" s="198"/>
      <c r="J212" s="33"/>
      <c r="K212" s="33"/>
      <c r="L212" s="36"/>
      <c r="M212" s="199"/>
      <c r="N212" s="200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127</v>
      </c>
      <c r="AU212" s="14" t="s">
        <v>87</v>
      </c>
    </row>
    <row r="213" spans="1:65" s="2" customFormat="1" ht="18">
      <c r="A213" s="31"/>
      <c r="B213" s="32"/>
      <c r="C213" s="33"/>
      <c r="D213" s="196" t="s">
        <v>148</v>
      </c>
      <c r="E213" s="33"/>
      <c r="F213" s="201" t="s">
        <v>160</v>
      </c>
      <c r="G213" s="33"/>
      <c r="H213" s="33"/>
      <c r="I213" s="198"/>
      <c r="J213" s="33"/>
      <c r="K213" s="33"/>
      <c r="L213" s="36"/>
      <c r="M213" s="199"/>
      <c r="N213" s="200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148</v>
      </c>
      <c r="AU213" s="14" t="s">
        <v>87</v>
      </c>
    </row>
    <row r="214" spans="1:65" s="2" customFormat="1" ht="16.5" customHeight="1">
      <c r="A214" s="31"/>
      <c r="B214" s="32"/>
      <c r="C214" s="183" t="s">
        <v>271</v>
      </c>
      <c r="D214" s="183" t="s">
        <v>121</v>
      </c>
      <c r="E214" s="184" t="s">
        <v>272</v>
      </c>
      <c r="F214" s="185" t="s">
        <v>273</v>
      </c>
      <c r="G214" s="186" t="s">
        <v>145</v>
      </c>
      <c r="H214" s="187">
        <v>1200</v>
      </c>
      <c r="I214" s="188"/>
      <c r="J214" s="189">
        <f>ROUND(I214*H214,2)</f>
        <v>0</v>
      </c>
      <c r="K214" s="185" t="s">
        <v>125</v>
      </c>
      <c r="L214" s="36"/>
      <c r="M214" s="190" t="s">
        <v>1</v>
      </c>
      <c r="N214" s="191" t="s">
        <v>42</v>
      </c>
      <c r="O214" s="68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126</v>
      </c>
      <c r="AT214" s="194" t="s">
        <v>121</v>
      </c>
      <c r="AU214" s="194" t="s">
        <v>87</v>
      </c>
      <c r="AY214" s="14" t="s">
        <v>118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4" t="s">
        <v>85</v>
      </c>
      <c r="BK214" s="195">
        <f>ROUND(I214*H214,2)</f>
        <v>0</v>
      </c>
      <c r="BL214" s="14" t="s">
        <v>126</v>
      </c>
      <c r="BM214" s="194" t="s">
        <v>274</v>
      </c>
    </row>
    <row r="215" spans="1:65" s="2" customFormat="1" ht="27">
      <c r="A215" s="31"/>
      <c r="B215" s="32"/>
      <c r="C215" s="33"/>
      <c r="D215" s="196" t="s">
        <v>127</v>
      </c>
      <c r="E215" s="33"/>
      <c r="F215" s="197" t="s">
        <v>275</v>
      </c>
      <c r="G215" s="33"/>
      <c r="H215" s="33"/>
      <c r="I215" s="198"/>
      <c r="J215" s="33"/>
      <c r="K215" s="33"/>
      <c r="L215" s="36"/>
      <c r="M215" s="199"/>
      <c r="N215" s="200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127</v>
      </c>
      <c r="AU215" s="14" t="s">
        <v>87</v>
      </c>
    </row>
    <row r="216" spans="1:65" s="2" customFormat="1" ht="18">
      <c r="A216" s="31"/>
      <c r="B216" s="32"/>
      <c r="C216" s="33"/>
      <c r="D216" s="196" t="s">
        <v>148</v>
      </c>
      <c r="E216" s="33"/>
      <c r="F216" s="201" t="s">
        <v>160</v>
      </c>
      <c r="G216" s="33"/>
      <c r="H216" s="33"/>
      <c r="I216" s="198"/>
      <c r="J216" s="33"/>
      <c r="K216" s="33"/>
      <c r="L216" s="36"/>
      <c r="M216" s="199"/>
      <c r="N216" s="200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148</v>
      </c>
      <c r="AU216" s="14" t="s">
        <v>87</v>
      </c>
    </row>
    <row r="217" spans="1:65" s="2" customFormat="1" ht="16.5" customHeight="1">
      <c r="A217" s="31"/>
      <c r="B217" s="32"/>
      <c r="C217" s="183" t="s">
        <v>203</v>
      </c>
      <c r="D217" s="183" t="s">
        <v>121</v>
      </c>
      <c r="E217" s="184" t="s">
        <v>276</v>
      </c>
      <c r="F217" s="185" t="s">
        <v>277</v>
      </c>
      <c r="G217" s="186" t="s">
        <v>145</v>
      </c>
      <c r="H217" s="187">
        <v>2300</v>
      </c>
      <c r="I217" s="188"/>
      <c r="J217" s="189">
        <f>ROUND(I217*H217,2)</f>
        <v>0</v>
      </c>
      <c r="K217" s="185" t="s">
        <v>125</v>
      </c>
      <c r="L217" s="36"/>
      <c r="M217" s="190" t="s">
        <v>1</v>
      </c>
      <c r="N217" s="191" t="s">
        <v>42</v>
      </c>
      <c r="O217" s="68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4" t="s">
        <v>126</v>
      </c>
      <c r="AT217" s="194" t="s">
        <v>121</v>
      </c>
      <c r="AU217" s="194" t="s">
        <v>87</v>
      </c>
      <c r="AY217" s="14" t="s">
        <v>118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4" t="s">
        <v>85</v>
      </c>
      <c r="BK217" s="195">
        <f>ROUND(I217*H217,2)</f>
        <v>0</v>
      </c>
      <c r="BL217" s="14" t="s">
        <v>126</v>
      </c>
      <c r="BM217" s="194" t="s">
        <v>278</v>
      </c>
    </row>
    <row r="218" spans="1:65" s="2" customFormat="1" ht="27">
      <c r="A218" s="31"/>
      <c r="B218" s="32"/>
      <c r="C218" s="33"/>
      <c r="D218" s="196" t="s">
        <v>127</v>
      </c>
      <c r="E218" s="33"/>
      <c r="F218" s="197" t="s">
        <v>279</v>
      </c>
      <c r="G218" s="33"/>
      <c r="H218" s="33"/>
      <c r="I218" s="198"/>
      <c r="J218" s="33"/>
      <c r="K218" s="33"/>
      <c r="L218" s="36"/>
      <c r="M218" s="199"/>
      <c r="N218" s="200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127</v>
      </c>
      <c r="AU218" s="14" t="s">
        <v>87</v>
      </c>
    </row>
    <row r="219" spans="1:65" s="2" customFormat="1" ht="18">
      <c r="A219" s="31"/>
      <c r="B219" s="32"/>
      <c r="C219" s="33"/>
      <c r="D219" s="196" t="s">
        <v>148</v>
      </c>
      <c r="E219" s="33"/>
      <c r="F219" s="201" t="s">
        <v>160</v>
      </c>
      <c r="G219" s="33"/>
      <c r="H219" s="33"/>
      <c r="I219" s="198"/>
      <c r="J219" s="33"/>
      <c r="K219" s="33"/>
      <c r="L219" s="36"/>
      <c r="M219" s="199"/>
      <c r="N219" s="200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148</v>
      </c>
      <c r="AU219" s="14" t="s">
        <v>87</v>
      </c>
    </row>
    <row r="220" spans="1:65" s="2" customFormat="1" ht="16.5" customHeight="1">
      <c r="A220" s="31"/>
      <c r="B220" s="32"/>
      <c r="C220" s="183" t="s">
        <v>280</v>
      </c>
      <c r="D220" s="183" t="s">
        <v>121</v>
      </c>
      <c r="E220" s="184" t="s">
        <v>281</v>
      </c>
      <c r="F220" s="185" t="s">
        <v>282</v>
      </c>
      <c r="G220" s="186" t="s">
        <v>145</v>
      </c>
      <c r="H220" s="187">
        <v>9600</v>
      </c>
      <c r="I220" s="188"/>
      <c r="J220" s="189">
        <f>ROUND(I220*H220,2)</f>
        <v>0</v>
      </c>
      <c r="K220" s="185" t="s">
        <v>125</v>
      </c>
      <c r="L220" s="36"/>
      <c r="M220" s="190" t="s">
        <v>1</v>
      </c>
      <c r="N220" s="191" t="s">
        <v>42</v>
      </c>
      <c r="O220" s="68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126</v>
      </c>
      <c r="AT220" s="194" t="s">
        <v>121</v>
      </c>
      <c r="AU220" s="194" t="s">
        <v>87</v>
      </c>
      <c r="AY220" s="14" t="s">
        <v>118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4" t="s">
        <v>85</v>
      </c>
      <c r="BK220" s="195">
        <f>ROUND(I220*H220,2)</f>
        <v>0</v>
      </c>
      <c r="BL220" s="14" t="s">
        <v>126</v>
      </c>
      <c r="BM220" s="194" t="s">
        <v>283</v>
      </c>
    </row>
    <row r="221" spans="1:65" s="2" customFormat="1" ht="18">
      <c r="A221" s="31"/>
      <c r="B221" s="32"/>
      <c r="C221" s="33"/>
      <c r="D221" s="196" t="s">
        <v>127</v>
      </c>
      <c r="E221" s="33"/>
      <c r="F221" s="197" t="s">
        <v>284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127</v>
      </c>
      <c r="AU221" s="14" t="s">
        <v>87</v>
      </c>
    </row>
    <row r="222" spans="1:65" s="2" customFormat="1" ht="18">
      <c r="A222" s="31"/>
      <c r="B222" s="32"/>
      <c r="C222" s="33"/>
      <c r="D222" s="196" t="s">
        <v>148</v>
      </c>
      <c r="E222" s="33"/>
      <c r="F222" s="201" t="s">
        <v>160</v>
      </c>
      <c r="G222" s="33"/>
      <c r="H222" s="33"/>
      <c r="I222" s="198"/>
      <c r="J222" s="33"/>
      <c r="K222" s="33"/>
      <c r="L222" s="36"/>
      <c r="M222" s="199"/>
      <c r="N222" s="200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148</v>
      </c>
      <c r="AU222" s="14" t="s">
        <v>87</v>
      </c>
    </row>
    <row r="223" spans="1:65" s="2" customFormat="1" ht="16.5" customHeight="1">
      <c r="A223" s="31"/>
      <c r="B223" s="32"/>
      <c r="C223" s="183" t="s">
        <v>207</v>
      </c>
      <c r="D223" s="183" t="s">
        <v>121</v>
      </c>
      <c r="E223" s="184" t="s">
        <v>285</v>
      </c>
      <c r="F223" s="185" t="s">
        <v>286</v>
      </c>
      <c r="G223" s="186" t="s">
        <v>152</v>
      </c>
      <c r="H223" s="187">
        <v>500</v>
      </c>
      <c r="I223" s="188"/>
      <c r="J223" s="189">
        <f>ROUND(I223*H223,2)</f>
        <v>0</v>
      </c>
      <c r="K223" s="185" t="s">
        <v>125</v>
      </c>
      <c r="L223" s="36"/>
      <c r="M223" s="190" t="s">
        <v>1</v>
      </c>
      <c r="N223" s="191" t="s">
        <v>42</v>
      </c>
      <c r="O223" s="68"/>
      <c r="P223" s="192">
        <f>O223*H223</f>
        <v>0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4" t="s">
        <v>126</v>
      </c>
      <c r="AT223" s="194" t="s">
        <v>121</v>
      </c>
      <c r="AU223" s="194" t="s">
        <v>87</v>
      </c>
      <c r="AY223" s="14" t="s">
        <v>118</v>
      </c>
      <c r="BE223" s="195">
        <f>IF(N223="základní",J223,0)</f>
        <v>0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14" t="s">
        <v>85</v>
      </c>
      <c r="BK223" s="195">
        <f>ROUND(I223*H223,2)</f>
        <v>0</v>
      </c>
      <c r="BL223" s="14" t="s">
        <v>126</v>
      </c>
      <c r="BM223" s="194" t="s">
        <v>287</v>
      </c>
    </row>
    <row r="224" spans="1:65" s="2" customFormat="1" ht="18">
      <c r="A224" s="31"/>
      <c r="B224" s="32"/>
      <c r="C224" s="33"/>
      <c r="D224" s="196" t="s">
        <v>127</v>
      </c>
      <c r="E224" s="33"/>
      <c r="F224" s="197" t="s">
        <v>288</v>
      </c>
      <c r="G224" s="33"/>
      <c r="H224" s="33"/>
      <c r="I224" s="198"/>
      <c r="J224" s="33"/>
      <c r="K224" s="33"/>
      <c r="L224" s="36"/>
      <c r="M224" s="199"/>
      <c r="N224" s="200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127</v>
      </c>
      <c r="AU224" s="14" t="s">
        <v>87</v>
      </c>
    </row>
    <row r="225" spans="1:65" s="2" customFormat="1" ht="18">
      <c r="A225" s="31"/>
      <c r="B225" s="32"/>
      <c r="C225" s="33"/>
      <c r="D225" s="196" t="s">
        <v>148</v>
      </c>
      <c r="E225" s="33"/>
      <c r="F225" s="201" t="s">
        <v>289</v>
      </c>
      <c r="G225" s="33"/>
      <c r="H225" s="33"/>
      <c r="I225" s="198"/>
      <c r="J225" s="33"/>
      <c r="K225" s="33"/>
      <c r="L225" s="36"/>
      <c r="M225" s="199"/>
      <c r="N225" s="200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148</v>
      </c>
      <c r="AU225" s="14" t="s">
        <v>87</v>
      </c>
    </row>
    <row r="226" spans="1:65" s="2" customFormat="1" ht="16.5" customHeight="1">
      <c r="A226" s="31"/>
      <c r="B226" s="32"/>
      <c r="C226" s="183" t="s">
        <v>290</v>
      </c>
      <c r="D226" s="183" t="s">
        <v>121</v>
      </c>
      <c r="E226" s="184" t="s">
        <v>291</v>
      </c>
      <c r="F226" s="185" t="s">
        <v>292</v>
      </c>
      <c r="G226" s="186" t="s">
        <v>152</v>
      </c>
      <c r="H226" s="187">
        <v>560</v>
      </c>
      <c r="I226" s="188"/>
      <c r="J226" s="189">
        <f>ROUND(I226*H226,2)</f>
        <v>0</v>
      </c>
      <c r="K226" s="185" t="s">
        <v>125</v>
      </c>
      <c r="L226" s="36"/>
      <c r="M226" s="190" t="s">
        <v>1</v>
      </c>
      <c r="N226" s="191" t="s">
        <v>42</v>
      </c>
      <c r="O226" s="68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126</v>
      </c>
      <c r="AT226" s="194" t="s">
        <v>121</v>
      </c>
      <c r="AU226" s="194" t="s">
        <v>87</v>
      </c>
      <c r="AY226" s="14" t="s">
        <v>118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4" t="s">
        <v>85</v>
      </c>
      <c r="BK226" s="195">
        <f>ROUND(I226*H226,2)</f>
        <v>0</v>
      </c>
      <c r="BL226" s="14" t="s">
        <v>126</v>
      </c>
      <c r="BM226" s="194" t="s">
        <v>293</v>
      </c>
    </row>
    <row r="227" spans="1:65" s="2" customFormat="1" ht="18">
      <c r="A227" s="31"/>
      <c r="B227" s="32"/>
      <c r="C227" s="33"/>
      <c r="D227" s="196" t="s">
        <v>127</v>
      </c>
      <c r="E227" s="33"/>
      <c r="F227" s="197" t="s">
        <v>294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127</v>
      </c>
      <c r="AU227" s="14" t="s">
        <v>87</v>
      </c>
    </row>
    <row r="228" spans="1:65" s="2" customFormat="1" ht="18">
      <c r="A228" s="31"/>
      <c r="B228" s="32"/>
      <c r="C228" s="33"/>
      <c r="D228" s="196" t="s">
        <v>148</v>
      </c>
      <c r="E228" s="33"/>
      <c r="F228" s="201" t="s">
        <v>289</v>
      </c>
      <c r="G228" s="33"/>
      <c r="H228" s="33"/>
      <c r="I228" s="198"/>
      <c r="J228" s="33"/>
      <c r="K228" s="33"/>
      <c r="L228" s="36"/>
      <c r="M228" s="199"/>
      <c r="N228" s="200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148</v>
      </c>
      <c r="AU228" s="14" t="s">
        <v>87</v>
      </c>
    </row>
    <row r="229" spans="1:65" s="2" customFormat="1" ht="16.5" customHeight="1">
      <c r="A229" s="31"/>
      <c r="B229" s="32"/>
      <c r="C229" s="183" t="s">
        <v>212</v>
      </c>
      <c r="D229" s="183" t="s">
        <v>121</v>
      </c>
      <c r="E229" s="184" t="s">
        <v>295</v>
      </c>
      <c r="F229" s="185" t="s">
        <v>296</v>
      </c>
      <c r="G229" s="186" t="s">
        <v>152</v>
      </c>
      <c r="H229" s="187">
        <v>1600</v>
      </c>
      <c r="I229" s="188"/>
      <c r="J229" s="189">
        <f>ROUND(I229*H229,2)</f>
        <v>0</v>
      </c>
      <c r="K229" s="185" t="s">
        <v>125</v>
      </c>
      <c r="L229" s="36"/>
      <c r="M229" s="190" t="s">
        <v>1</v>
      </c>
      <c r="N229" s="191" t="s">
        <v>42</v>
      </c>
      <c r="O229" s="68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4" t="s">
        <v>126</v>
      </c>
      <c r="AT229" s="194" t="s">
        <v>121</v>
      </c>
      <c r="AU229" s="194" t="s">
        <v>87</v>
      </c>
      <c r="AY229" s="14" t="s">
        <v>118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4" t="s">
        <v>85</v>
      </c>
      <c r="BK229" s="195">
        <f>ROUND(I229*H229,2)</f>
        <v>0</v>
      </c>
      <c r="BL229" s="14" t="s">
        <v>126</v>
      </c>
      <c r="BM229" s="194" t="s">
        <v>297</v>
      </c>
    </row>
    <row r="230" spans="1:65" s="2" customFormat="1" ht="18">
      <c r="A230" s="31"/>
      <c r="B230" s="32"/>
      <c r="C230" s="33"/>
      <c r="D230" s="196" t="s">
        <v>127</v>
      </c>
      <c r="E230" s="33"/>
      <c r="F230" s="197" t="s">
        <v>298</v>
      </c>
      <c r="G230" s="33"/>
      <c r="H230" s="33"/>
      <c r="I230" s="198"/>
      <c r="J230" s="33"/>
      <c r="K230" s="33"/>
      <c r="L230" s="36"/>
      <c r="M230" s="199"/>
      <c r="N230" s="200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127</v>
      </c>
      <c r="AU230" s="14" t="s">
        <v>87</v>
      </c>
    </row>
    <row r="231" spans="1:65" s="2" customFormat="1" ht="18">
      <c r="A231" s="31"/>
      <c r="B231" s="32"/>
      <c r="C231" s="33"/>
      <c r="D231" s="196" t="s">
        <v>148</v>
      </c>
      <c r="E231" s="33"/>
      <c r="F231" s="201" t="s">
        <v>289</v>
      </c>
      <c r="G231" s="33"/>
      <c r="H231" s="33"/>
      <c r="I231" s="198"/>
      <c r="J231" s="33"/>
      <c r="K231" s="33"/>
      <c r="L231" s="36"/>
      <c r="M231" s="199"/>
      <c r="N231" s="200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148</v>
      </c>
      <c r="AU231" s="14" t="s">
        <v>87</v>
      </c>
    </row>
    <row r="232" spans="1:65" s="2" customFormat="1" ht="16.5" customHeight="1">
      <c r="A232" s="31"/>
      <c r="B232" s="32"/>
      <c r="C232" s="183" t="s">
        <v>299</v>
      </c>
      <c r="D232" s="183" t="s">
        <v>121</v>
      </c>
      <c r="E232" s="184" t="s">
        <v>300</v>
      </c>
      <c r="F232" s="185" t="s">
        <v>301</v>
      </c>
      <c r="G232" s="186" t="s">
        <v>152</v>
      </c>
      <c r="H232" s="187">
        <v>1800</v>
      </c>
      <c r="I232" s="188"/>
      <c r="J232" s="189">
        <f>ROUND(I232*H232,2)</f>
        <v>0</v>
      </c>
      <c r="K232" s="185" t="s">
        <v>125</v>
      </c>
      <c r="L232" s="36"/>
      <c r="M232" s="190" t="s">
        <v>1</v>
      </c>
      <c r="N232" s="191" t="s">
        <v>42</v>
      </c>
      <c r="O232" s="68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4" t="s">
        <v>126</v>
      </c>
      <c r="AT232" s="194" t="s">
        <v>121</v>
      </c>
      <c r="AU232" s="194" t="s">
        <v>87</v>
      </c>
      <c r="AY232" s="14" t="s">
        <v>118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4" t="s">
        <v>85</v>
      </c>
      <c r="BK232" s="195">
        <f>ROUND(I232*H232,2)</f>
        <v>0</v>
      </c>
      <c r="BL232" s="14" t="s">
        <v>126</v>
      </c>
      <c r="BM232" s="194" t="s">
        <v>302</v>
      </c>
    </row>
    <row r="233" spans="1:65" s="2" customFormat="1" ht="18">
      <c r="A233" s="31"/>
      <c r="B233" s="32"/>
      <c r="C233" s="33"/>
      <c r="D233" s="196" t="s">
        <v>127</v>
      </c>
      <c r="E233" s="33"/>
      <c r="F233" s="197" t="s">
        <v>303</v>
      </c>
      <c r="G233" s="33"/>
      <c r="H233" s="33"/>
      <c r="I233" s="198"/>
      <c r="J233" s="33"/>
      <c r="K233" s="33"/>
      <c r="L233" s="36"/>
      <c r="M233" s="199"/>
      <c r="N233" s="200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127</v>
      </c>
      <c r="AU233" s="14" t="s">
        <v>87</v>
      </c>
    </row>
    <row r="234" spans="1:65" s="2" customFormat="1" ht="18">
      <c r="A234" s="31"/>
      <c r="B234" s="32"/>
      <c r="C234" s="33"/>
      <c r="D234" s="196" t="s">
        <v>148</v>
      </c>
      <c r="E234" s="33"/>
      <c r="F234" s="201" t="s">
        <v>289</v>
      </c>
      <c r="G234" s="33"/>
      <c r="H234" s="33"/>
      <c r="I234" s="198"/>
      <c r="J234" s="33"/>
      <c r="K234" s="33"/>
      <c r="L234" s="36"/>
      <c r="M234" s="199"/>
      <c r="N234" s="200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148</v>
      </c>
      <c r="AU234" s="14" t="s">
        <v>87</v>
      </c>
    </row>
    <row r="235" spans="1:65" s="2" customFormat="1" ht="16.5" customHeight="1">
      <c r="A235" s="31"/>
      <c r="B235" s="32"/>
      <c r="C235" s="183" t="s">
        <v>216</v>
      </c>
      <c r="D235" s="183" t="s">
        <v>121</v>
      </c>
      <c r="E235" s="184" t="s">
        <v>304</v>
      </c>
      <c r="F235" s="185" t="s">
        <v>305</v>
      </c>
      <c r="G235" s="186" t="s">
        <v>152</v>
      </c>
      <c r="H235" s="187">
        <v>300</v>
      </c>
      <c r="I235" s="188"/>
      <c r="J235" s="189">
        <f>ROUND(I235*H235,2)</f>
        <v>0</v>
      </c>
      <c r="K235" s="185" t="s">
        <v>125</v>
      </c>
      <c r="L235" s="36"/>
      <c r="M235" s="190" t="s">
        <v>1</v>
      </c>
      <c r="N235" s="191" t="s">
        <v>42</v>
      </c>
      <c r="O235" s="68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4" t="s">
        <v>126</v>
      </c>
      <c r="AT235" s="194" t="s">
        <v>121</v>
      </c>
      <c r="AU235" s="194" t="s">
        <v>87</v>
      </c>
      <c r="AY235" s="14" t="s">
        <v>118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4" t="s">
        <v>85</v>
      </c>
      <c r="BK235" s="195">
        <f>ROUND(I235*H235,2)</f>
        <v>0</v>
      </c>
      <c r="BL235" s="14" t="s">
        <v>126</v>
      </c>
      <c r="BM235" s="194" t="s">
        <v>306</v>
      </c>
    </row>
    <row r="236" spans="1:65" s="2" customFormat="1" ht="18">
      <c r="A236" s="31"/>
      <c r="B236" s="32"/>
      <c r="C236" s="33"/>
      <c r="D236" s="196" t="s">
        <v>127</v>
      </c>
      <c r="E236" s="33"/>
      <c r="F236" s="197" t="s">
        <v>307</v>
      </c>
      <c r="G236" s="33"/>
      <c r="H236" s="33"/>
      <c r="I236" s="198"/>
      <c r="J236" s="33"/>
      <c r="K236" s="33"/>
      <c r="L236" s="36"/>
      <c r="M236" s="199"/>
      <c r="N236" s="200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127</v>
      </c>
      <c r="AU236" s="14" t="s">
        <v>87</v>
      </c>
    </row>
    <row r="237" spans="1:65" s="2" customFormat="1" ht="18">
      <c r="A237" s="31"/>
      <c r="B237" s="32"/>
      <c r="C237" s="33"/>
      <c r="D237" s="196" t="s">
        <v>148</v>
      </c>
      <c r="E237" s="33"/>
      <c r="F237" s="201" t="s">
        <v>308</v>
      </c>
      <c r="G237" s="33"/>
      <c r="H237" s="33"/>
      <c r="I237" s="198"/>
      <c r="J237" s="33"/>
      <c r="K237" s="33"/>
      <c r="L237" s="36"/>
      <c r="M237" s="199"/>
      <c r="N237" s="200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148</v>
      </c>
      <c r="AU237" s="14" t="s">
        <v>87</v>
      </c>
    </row>
    <row r="238" spans="1:65" s="2" customFormat="1" ht="16.5" customHeight="1">
      <c r="A238" s="31"/>
      <c r="B238" s="32"/>
      <c r="C238" s="183" t="s">
        <v>309</v>
      </c>
      <c r="D238" s="183" t="s">
        <v>121</v>
      </c>
      <c r="E238" s="184" t="s">
        <v>310</v>
      </c>
      <c r="F238" s="185" t="s">
        <v>311</v>
      </c>
      <c r="G238" s="186" t="s">
        <v>152</v>
      </c>
      <c r="H238" s="187">
        <v>330</v>
      </c>
      <c r="I238" s="188"/>
      <c r="J238" s="189">
        <f>ROUND(I238*H238,2)</f>
        <v>0</v>
      </c>
      <c r="K238" s="185" t="s">
        <v>125</v>
      </c>
      <c r="L238" s="36"/>
      <c r="M238" s="190" t="s">
        <v>1</v>
      </c>
      <c r="N238" s="191" t="s">
        <v>42</v>
      </c>
      <c r="O238" s="68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126</v>
      </c>
      <c r="AT238" s="194" t="s">
        <v>121</v>
      </c>
      <c r="AU238" s="194" t="s">
        <v>87</v>
      </c>
      <c r="AY238" s="14" t="s">
        <v>118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4" t="s">
        <v>85</v>
      </c>
      <c r="BK238" s="195">
        <f>ROUND(I238*H238,2)</f>
        <v>0</v>
      </c>
      <c r="BL238" s="14" t="s">
        <v>126</v>
      </c>
      <c r="BM238" s="194" t="s">
        <v>312</v>
      </c>
    </row>
    <row r="239" spans="1:65" s="2" customFormat="1" ht="18">
      <c r="A239" s="31"/>
      <c r="B239" s="32"/>
      <c r="C239" s="33"/>
      <c r="D239" s="196" t="s">
        <v>127</v>
      </c>
      <c r="E239" s="33"/>
      <c r="F239" s="197" t="s">
        <v>313</v>
      </c>
      <c r="G239" s="33"/>
      <c r="H239" s="33"/>
      <c r="I239" s="198"/>
      <c r="J239" s="33"/>
      <c r="K239" s="33"/>
      <c r="L239" s="36"/>
      <c r="M239" s="199"/>
      <c r="N239" s="200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127</v>
      </c>
      <c r="AU239" s="14" t="s">
        <v>87</v>
      </c>
    </row>
    <row r="240" spans="1:65" s="2" customFormat="1" ht="18">
      <c r="A240" s="31"/>
      <c r="B240" s="32"/>
      <c r="C240" s="33"/>
      <c r="D240" s="196" t="s">
        <v>148</v>
      </c>
      <c r="E240" s="33"/>
      <c r="F240" s="201" t="s">
        <v>308</v>
      </c>
      <c r="G240" s="33"/>
      <c r="H240" s="33"/>
      <c r="I240" s="198"/>
      <c r="J240" s="33"/>
      <c r="K240" s="33"/>
      <c r="L240" s="36"/>
      <c r="M240" s="199"/>
      <c r="N240" s="200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148</v>
      </c>
      <c r="AU240" s="14" t="s">
        <v>87</v>
      </c>
    </row>
    <row r="241" spans="1:65" s="2" customFormat="1" ht="16.5" customHeight="1">
      <c r="A241" s="31"/>
      <c r="B241" s="32"/>
      <c r="C241" s="183" t="s">
        <v>220</v>
      </c>
      <c r="D241" s="183" t="s">
        <v>121</v>
      </c>
      <c r="E241" s="184" t="s">
        <v>314</v>
      </c>
      <c r="F241" s="185" t="s">
        <v>315</v>
      </c>
      <c r="G241" s="186" t="s">
        <v>152</v>
      </c>
      <c r="H241" s="187">
        <v>180</v>
      </c>
      <c r="I241" s="188"/>
      <c r="J241" s="189">
        <f>ROUND(I241*H241,2)</f>
        <v>0</v>
      </c>
      <c r="K241" s="185" t="s">
        <v>125</v>
      </c>
      <c r="L241" s="36"/>
      <c r="M241" s="190" t="s">
        <v>1</v>
      </c>
      <c r="N241" s="191" t="s">
        <v>42</v>
      </c>
      <c r="O241" s="68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4" t="s">
        <v>126</v>
      </c>
      <c r="AT241" s="194" t="s">
        <v>121</v>
      </c>
      <c r="AU241" s="194" t="s">
        <v>87</v>
      </c>
      <c r="AY241" s="14" t="s">
        <v>118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4" t="s">
        <v>85</v>
      </c>
      <c r="BK241" s="195">
        <f>ROUND(I241*H241,2)</f>
        <v>0</v>
      </c>
      <c r="BL241" s="14" t="s">
        <v>126</v>
      </c>
      <c r="BM241" s="194" t="s">
        <v>316</v>
      </c>
    </row>
    <row r="242" spans="1:65" s="2" customFormat="1" ht="27">
      <c r="A242" s="31"/>
      <c r="B242" s="32"/>
      <c r="C242" s="33"/>
      <c r="D242" s="196" t="s">
        <v>127</v>
      </c>
      <c r="E242" s="33"/>
      <c r="F242" s="197" t="s">
        <v>317</v>
      </c>
      <c r="G242" s="33"/>
      <c r="H242" s="33"/>
      <c r="I242" s="198"/>
      <c r="J242" s="33"/>
      <c r="K242" s="33"/>
      <c r="L242" s="36"/>
      <c r="M242" s="199"/>
      <c r="N242" s="200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127</v>
      </c>
      <c r="AU242" s="14" t="s">
        <v>87</v>
      </c>
    </row>
    <row r="243" spans="1:65" s="2" customFormat="1" ht="18">
      <c r="A243" s="31"/>
      <c r="B243" s="32"/>
      <c r="C243" s="33"/>
      <c r="D243" s="196" t="s">
        <v>148</v>
      </c>
      <c r="E243" s="33"/>
      <c r="F243" s="201" t="s">
        <v>318</v>
      </c>
      <c r="G243" s="33"/>
      <c r="H243" s="33"/>
      <c r="I243" s="198"/>
      <c r="J243" s="33"/>
      <c r="K243" s="33"/>
      <c r="L243" s="36"/>
      <c r="M243" s="199"/>
      <c r="N243" s="200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148</v>
      </c>
      <c r="AU243" s="14" t="s">
        <v>87</v>
      </c>
    </row>
    <row r="244" spans="1:65" s="2" customFormat="1" ht="16.5" customHeight="1">
      <c r="A244" s="31"/>
      <c r="B244" s="32"/>
      <c r="C244" s="183" t="s">
        <v>319</v>
      </c>
      <c r="D244" s="183" t="s">
        <v>121</v>
      </c>
      <c r="E244" s="184" t="s">
        <v>320</v>
      </c>
      <c r="F244" s="185" t="s">
        <v>321</v>
      </c>
      <c r="G244" s="186" t="s">
        <v>152</v>
      </c>
      <c r="H244" s="187">
        <v>220</v>
      </c>
      <c r="I244" s="188"/>
      <c r="J244" s="189">
        <f>ROUND(I244*H244,2)</f>
        <v>0</v>
      </c>
      <c r="K244" s="185" t="s">
        <v>125</v>
      </c>
      <c r="L244" s="36"/>
      <c r="M244" s="190" t="s">
        <v>1</v>
      </c>
      <c r="N244" s="191" t="s">
        <v>42</v>
      </c>
      <c r="O244" s="68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4" t="s">
        <v>126</v>
      </c>
      <c r="AT244" s="194" t="s">
        <v>121</v>
      </c>
      <c r="AU244" s="194" t="s">
        <v>87</v>
      </c>
      <c r="AY244" s="14" t="s">
        <v>118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4" t="s">
        <v>85</v>
      </c>
      <c r="BK244" s="195">
        <f>ROUND(I244*H244,2)</f>
        <v>0</v>
      </c>
      <c r="BL244" s="14" t="s">
        <v>126</v>
      </c>
      <c r="BM244" s="194" t="s">
        <v>322</v>
      </c>
    </row>
    <row r="245" spans="1:65" s="2" customFormat="1" ht="27">
      <c r="A245" s="31"/>
      <c r="B245" s="32"/>
      <c r="C245" s="33"/>
      <c r="D245" s="196" t="s">
        <v>127</v>
      </c>
      <c r="E245" s="33"/>
      <c r="F245" s="197" t="s">
        <v>323</v>
      </c>
      <c r="G245" s="33"/>
      <c r="H245" s="33"/>
      <c r="I245" s="198"/>
      <c r="J245" s="33"/>
      <c r="K245" s="33"/>
      <c r="L245" s="36"/>
      <c r="M245" s="199"/>
      <c r="N245" s="200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127</v>
      </c>
      <c r="AU245" s="14" t="s">
        <v>87</v>
      </c>
    </row>
    <row r="246" spans="1:65" s="2" customFormat="1" ht="18">
      <c r="A246" s="31"/>
      <c r="B246" s="32"/>
      <c r="C246" s="33"/>
      <c r="D246" s="196" t="s">
        <v>148</v>
      </c>
      <c r="E246" s="33"/>
      <c r="F246" s="201" t="s">
        <v>318</v>
      </c>
      <c r="G246" s="33"/>
      <c r="H246" s="33"/>
      <c r="I246" s="198"/>
      <c r="J246" s="33"/>
      <c r="K246" s="33"/>
      <c r="L246" s="36"/>
      <c r="M246" s="199"/>
      <c r="N246" s="200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148</v>
      </c>
      <c r="AU246" s="14" t="s">
        <v>87</v>
      </c>
    </row>
    <row r="247" spans="1:65" s="2" customFormat="1" ht="16.5" customHeight="1">
      <c r="A247" s="31"/>
      <c r="B247" s="32"/>
      <c r="C247" s="183" t="s">
        <v>224</v>
      </c>
      <c r="D247" s="183" t="s">
        <v>121</v>
      </c>
      <c r="E247" s="184" t="s">
        <v>324</v>
      </c>
      <c r="F247" s="185" t="s">
        <v>325</v>
      </c>
      <c r="G247" s="186" t="s">
        <v>152</v>
      </c>
      <c r="H247" s="187">
        <v>120</v>
      </c>
      <c r="I247" s="188"/>
      <c r="J247" s="189">
        <f>ROUND(I247*H247,2)</f>
        <v>0</v>
      </c>
      <c r="K247" s="185" t="s">
        <v>125</v>
      </c>
      <c r="L247" s="36"/>
      <c r="M247" s="190" t="s">
        <v>1</v>
      </c>
      <c r="N247" s="191" t="s">
        <v>42</v>
      </c>
      <c r="O247" s="68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4" t="s">
        <v>126</v>
      </c>
      <c r="AT247" s="194" t="s">
        <v>121</v>
      </c>
      <c r="AU247" s="194" t="s">
        <v>87</v>
      </c>
      <c r="AY247" s="14" t="s">
        <v>118</v>
      </c>
      <c r="BE247" s="195">
        <f>IF(N247="základní",J247,0)</f>
        <v>0</v>
      </c>
      <c r="BF247" s="195">
        <f>IF(N247="snížená",J247,0)</f>
        <v>0</v>
      </c>
      <c r="BG247" s="195">
        <f>IF(N247="zákl. přenesená",J247,0)</f>
        <v>0</v>
      </c>
      <c r="BH247" s="195">
        <f>IF(N247="sníž. přenesená",J247,0)</f>
        <v>0</v>
      </c>
      <c r="BI247" s="195">
        <f>IF(N247="nulová",J247,0)</f>
        <v>0</v>
      </c>
      <c r="BJ247" s="14" t="s">
        <v>85</v>
      </c>
      <c r="BK247" s="195">
        <f>ROUND(I247*H247,2)</f>
        <v>0</v>
      </c>
      <c r="BL247" s="14" t="s">
        <v>126</v>
      </c>
      <c r="BM247" s="194" t="s">
        <v>326</v>
      </c>
    </row>
    <row r="248" spans="1:65" s="2" customFormat="1" ht="27">
      <c r="A248" s="31"/>
      <c r="B248" s="32"/>
      <c r="C248" s="33"/>
      <c r="D248" s="196" t="s">
        <v>127</v>
      </c>
      <c r="E248" s="33"/>
      <c r="F248" s="197" t="s">
        <v>327</v>
      </c>
      <c r="G248" s="33"/>
      <c r="H248" s="33"/>
      <c r="I248" s="198"/>
      <c r="J248" s="33"/>
      <c r="K248" s="33"/>
      <c r="L248" s="36"/>
      <c r="M248" s="199"/>
      <c r="N248" s="200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127</v>
      </c>
      <c r="AU248" s="14" t="s">
        <v>87</v>
      </c>
    </row>
    <row r="249" spans="1:65" s="2" customFormat="1" ht="18">
      <c r="A249" s="31"/>
      <c r="B249" s="32"/>
      <c r="C249" s="33"/>
      <c r="D249" s="196" t="s">
        <v>148</v>
      </c>
      <c r="E249" s="33"/>
      <c r="F249" s="201" t="s">
        <v>318</v>
      </c>
      <c r="G249" s="33"/>
      <c r="H249" s="33"/>
      <c r="I249" s="198"/>
      <c r="J249" s="33"/>
      <c r="K249" s="33"/>
      <c r="L249" s="36"/>
      <c r="M249" s="199"/>
      <c r="N249" s="200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148</v>
      </c>
      <c r="AU249" s="14" t="s">
        <v>87</v>
      </c>
    </row>
    <row r="250" spans="1:65" s="2" customFormat="1" ht="16.5" customHeight="1">
      <c r="A250" s="31"/>
      <c r="B250" s="32"/>
      <c r="C250" s="183" t="s">
        <v>328</v>
      </c>
      <c r="D250" s="183" t="s">
        <v>121</v>
      </c>
      <c r="E250" s="184" t="s">
        <v>329</v>
      </c>
      <c r="F250" s="185" t="s">
        <v>330</v>
      </c>
      <c r="G250" s="186" t="s">
        <v>152</v>
      </c>
      <c r="H250" s="187">
        <v>140</v>
      </c>
      <c r="I250" s="188"/>
      <c r="J250" s="189">
        <f>ROUND(I250*H250,2)</f>
        <v>0</v>
      </c>
      <c r="K250" s="185" t="s">
        <v>125</v>
      </c>
      <c r="L250" s="36"/>
      <c r="M250" s="190" t="s">
        <v>1</v>
      </c>
      <c r="N250" s="191" t="s">
        <v>42</v>
      </c>
      <c r="O250" s="68"/>
      <c r="P250" s="192">
        <f>O250*H250</f>
        <v>0</v>
      </c>
      <c r="Q250" s="192">
        <v>0</v>
      </c>
      <c r="R250" s="192">
        <f>Q250*H250</f>
        <v>0</v>
      </c>
      <c r="S250" s="192">
        <v>0</v>
      </c>
      <c r="T250" s="19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4" t="s">
        <v>126</v>
      </c>
      <c r="AT250" s="194" t="s">
        <v>121</v>
      </c>
      <c r="AU250" s="194" t="s">
        <v>87</v>
      </c>
      <c r="AY250" s="14" t="s">
        <v>118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14" t="s">
        <v>85</v>
      </c>
      <c r="BK250" s="195">
        <f>ROUND(I250*H250,2)</f>
        <v>0</v>
      </c>
      <c r="BL250" s="14" t="s">
        <v>126</v>
      </c>
      <c r="BM250" s="194" t="s">
        <v>331</v>
      </c>
    </row>
    <row r="251" spans="1:65" s="2" customFormat="1" ht="27">
      <c r="A251" s="31"/>
      <c r="B251" s="32"/>
      <c r="C251" s="33"/>
      <c r="D251" s="196" t="s">
        <v>127</v>
      </c>
      <c r="E251" s="33"/>
      <c r="F251" s="197" t="s">
        <v>332</v>
      </c>
      <c r="G251" s="33"/>
      <c r="H251" s="33"/>
      <c r="I251" s="198"/>
      <c r="J251" s="33"/>
      <c r="K251" s="33"/>
      <c r="L251" s="36"/>
      <c r="M251" s="199"/>
      <c r="N251" s="200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127</v>
      </c>
      <c r="AU251" s="14" t="s">
        <v>87</v>
      </c>
    </row>
    <row r="252" spans="1:65" s="2" customFormat="1" ht="18">
      <c r="A252" s="31"/>
      <c r="B252" s="32"/>
      <c r="C252" s="33"/>
      <c r="D252" s="196" t="s">
        <v>148</v>
      </c>
      <c r="E252" s="33"/>
      <c r="F252" s="201" t="s">
        <v>318</v>
      </c>
      <c r="G252" s="33"/>
      <c r="H252" s="33"/>
      <c r="I252" s="198"/>
      <c r="J252" s="33"/>
      <c r="K252" s="33"/>
      <c r="L252" s="36"/>
      <c r="M252" s="199"/>
      <c r="N252" s="200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148</v>
      </c>
      <c r="AU252" s="14" t="s">
        <v>87</v>
      </c>
    </row>
    <row r="253" spans="1:65" s="2" customFormat="1" ht="16.5" customHeight="1">
      <c r="A253" s="31"/>
      <c r="B253" s="32"/>
      <c r="C253" s="183" t="s">
        <v>229</v>
      </c>
      <c r="D253" s="183" t="s">
        <v>121</v>
      </c>
      <c r="E253" s="184" t="s">
        <v>333</v>
      </c>
      <c r="F253" s="185" t="s">
        <v>334</v>
      </c>
      <c r="G253" s="186" t="s">
        <v>335</v>
      </c>
      <c r="H253" s="187">
        <v>18</v>
      </c>
      <c r="I253" s="188"/>
      <c r="J253" s="189">
        <f>ROUND(I253*H253,2)</f>
        <v>0</v>
      </c>
      <c r="K253" s="185" t="s">
        <v>125</v>
      </c>
      <c r="L253" s="36"/>
      <c r="M253" s="190" t="s">
        <v>1</v>
      </c>
      <c r="N253" s="191" t="s">
        <v>42</v>
      </c>
      <c r="O253" s="68"/>
      <c r="P253" s="192">
        <f>O253*H253</f>
        <v>0</v>
      </c>
      <c r="Q253" s="192">
        <v>0</v>
      </c>
      <c r="R253" s="192">
        <f>Q253*H253</f>
        <v>0</v>
      </c>
      <c r="S253" s="192">
        <v>0</v>
      </c>
      <c r="T253" s="193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4" t="s">
        <v>126</v>
      </c>
      <c r="AT253" s="194" t="s">
        <v>121</v>
      </c>
      <c r="AU253" s="194" t="s">
        <v>87</v>
      </c>
      <c r="AY253" s="14" t="s">
        <v>118</v>
      </c>
      <c r="BE253" s="195">
        <f>IF(N253="základní",J253,0)</f>
        <v>0</v>
      </c>
      <c r="BF253" s="195">
        <f>IF(N253="snížená",J253,0)</f>
        <v>0</v>
      </c>
      <c r="BG253" s="195">
        <f>IF(N253="zákl. přenesená",J253,0)</f>
        <v>0</v>
      </c>
      <c r="BH253" s="195">
        <f>IF(N253="sníž. přenesená",J253,0)</f>
        <v>0</v>
      </c>
      <c r="BI253" s="195">
        <f>IF(N253="nulová",J253,0)</f>
        <v>0</v>
      </c>
      <c r="BJ253" s="14" t="s">
        <v>85</v>
      </c>
      <c r="BK253" s="195">
        <f>ROUND(I253*H253,2)</f>
        <v>0</v>
      </c>
      <c r="BL253" s="14" t="s">
        <v>126</v>
      </c>
      <c r="BM253" s="194" t="s">
        <v>336</v>
      </c>
    </row>
    <row r="254" spans="1:65" s="2" customFormat="1" ht="27">
      <c r="A254" s="31"/>
      <c r="B254" s="32"/>
      <c r="C254" s="33"/>
      <c r="D254" s="196" t="s">
        <v>127</v>
      </c>
      <c r="E254" s="33"/>
      <c r="F254" s="197" t="s">
        <v>337</v>
      </c>
      <c r="G254" s="33"/>
      <c r="H254" s="33"/>
      <c r="I254" s="198"/>
      <c r="J254" s="33"/>
      <c r="K254" s="33"/>
      <c r="L254" s="36"/>
      <c r="M254" s="199"/>
      <c r="N254" s="200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127</v>
      </c>
      <c r="AU254" s="14" t="s">
        <v>87</v>
      </c>
    </row>
    <row r="255" spans="1:65" s="2" customFormat="1" ht="16.5" customHeight="1">
      <c r="A255" s="31"/>
      <c r="B255" s="32"/>
      <c r="C255" s="183" t="s">
        <v>338</v>
      </c>
      <c r="D255" s="183" t="s">
        <v>121</v>
      </c>
      <c r="E255" s="184" t="s">
        <v>339</v>
      </c>
      <c r="F255" s="185" t="s">
        <v>340</v>
      </c>
      <c r="G255" s="186" t="s">
        <v>335</v>
      </c>
      <c r="H255" s="187">
        <v>19</v>
      </c>
      <c r="I255" s="188"/>
      <c r="J255" s="189">
        <f>ROUND(I255*H255,2)</f>
        <v>0</v>
      </c>
      <c r="K255" s="185" t="s">
        <v>125</v>
      </c>
      <c r="L255" s="36"/>
      <c r="M255" s="190" t="s">
        <v>1</v>
      </c>
      <c r="N255" s="191" t="s">
        <v>42</v>
      </c>
      <c r="O255" s="68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4" t="s">
        <v>126</v>
      </c>
      <c r="AT255" s="194" t="s">
        <v>121</v>
      </c>
      <c r="AU255" s="194" t="s">
        <v>87</v>
      </c>
      <c r="AY255" s="14" t="s">
        <v>118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14" t="s">
        <v>85</v>
      </c>
      <c r="BK255" s="195">
        <f>ROUND(I255*H255,2)</f>
        <v>0</v>
      </c>
      <c r="BL255" s="14" t="s">
        <v>126</v>
      </c>
      <c r="BM255" s="194" t="s">
        <v>341</v>
      </c>
    </row>
    <row r="256" spans="1:65" s="2" customFormat="1" ht="27">
      <c r="A256" s="31"/>
      <c r="B256" s="32"/>
      <c r="C256" s="33"/>
      <c r="D256" s="196" t="s">
        <v>127</v>
      </c>
      <c r="E256" s="33"/>
      <c r="F256" s="197" t="s">
        <v>342</v>
      </c>
      <c r="G256" s="33"/>
      <c r="H256" s="33"/>
      <c r="I256" s="198"/>
      <c r="J256" s="33"/>
      <c r="K256" s="33"/>
      <c r="L256" s="36"/>
      <c r="M256" s="199"/>
      <c r="N256" s="200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127</v>
      </c>
      <c r="AU256" s="14" t="s">
        <v>87</v>
      </c>
    </row>
    <row r="257" spans="1:65" s="2" customFormat="1" ht="16.5" customHeight="1">
      <c r="A257" s="31"/>
      <c r="B257" s="32"/>
      <c r="C257" s="183" t="s">
        <v>233</v>
      </c>
      <c r="D257" s="183" t="s">
        <v>121</v>
      </c>
      <c r="E257" s="184" t="s">
        <v>343</v>
      </c>
      <c r="F257" s="185" t="s">
        <v>344</v>
      </c>
      <c r="G257" s="186" t="s">
        <v>335</v>
      </c>
      <c r="H257" s="187">
        <v>4</v>
      </c>
      <c r="I257" s="188"/>
      <c r="J257" s="189">
        <f>ROUND(I257*H257,2)</f>
        <v>0</v>
      </c>
      <c r="K257" s="185" t="s">
        <v>125</v>
      </c>
      <c r="L257" s="36"/>
      <c r="M257" s="190" t="s">
        <v>1</v>
      </c>
      <c r="N257" s="191" t="s">
        <v>42</v>
      </c>
      <c r="O257" s="68"/>
      <c r="P257" s="192">
        <f>O257*H257</f>
        <v>0</v>
      </c>
      <c r="Q257" s="192">
        <v>0</v>
      </c>
      <c r="R257" s="192">
        <f>Q257*H257</f>
        <v>0</v>
      </c>
      <c r="S257" s="192">
        <v>0</v>
      </c>
      <c r="T257" s="193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4" t="s">
        <v>126</v>
      </c>
      <c r="AT257" s="194" t="s">
        <v>121</v>
      </c>
      <c r="AU257" s="194" t="s">
        <v>87</v>
      </c>
      <c r="AY257" s="14" t="s">
        <v>118</v>
      </c>
      <c r="BE257" s="195">
        <f>IF(N257="základní",J257,0)</f>
        <v>0</v>
      </c>
      <c r="BF257" s="195">
        <f>IF(N257="snížená",J257,0)</f>
        <v>0</v>
      </c>
      <c r="BG257" s="195">
        <f>IF(N257="zákl. přenesená",J257,0)</f>
        <v>0</v>
      </c>
      <c r="BH257" s="195">
        <f>IF(N257="sníž. přenesená",J257,0)</f>
        <v>0</v>
      </c>
      <c r="BI257" s="195">
        <f>IF(N257="nulová",J257,0)</f>
        <v>0</v>
      </c>
      <c r="BJ257" s="14" t="s">
        <v>85</v>
      </c>
      <c r="BK257" s="195">
        <f>ROUND(I257*H257,2)</f>
        <v>0</v>
      </c>
      <c r="BL257" s="14" t="s">
        <v>126</v>
      </c>
      <c r="BM257" s="194" t="s">
        <v>345</v>
      </c>
    </row>
    <row r="258" spans="1:65" s="2" customFormat="1" ht="27">
      <c r="A258" s="31"/>
      <c r="B258" s="32"/>
      <c r="C258" s="33"/>
      <c r="D258" s="196" t="s">
        <v>127</v>
      </c>
      <c r="E258" s="33"/>
      <c r="F258" s="197" t="s">
        <v>346</v>
      </c>
      <c r="G258" s="33"/>
      <c r="H258" s="33"/>
      <c r="I258" s="198"/>
      <c r="J258" s="33"/>
      <c r="K258" s="33"/>
      <c r="L258" s="36"/>
      <c r="M258" s="199"/>
      <c r="N258" s="200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127</v>
      </c>
      <c r="AU258" s="14" t="s">
        <v>87</v>
      </c>
    </row>
    <row r="259" spans="1:65" s="2" customFormat="1" ht="16.5" customHeight="1">
      <c r="A259" s="31"/>
      <c r="B259" s="32"/>
      <c r="C259" s="183" t="s">
        <v>347</v>
      </c>
      <c r="D259" s="183" t="s">
        <v>121</v>
      </c>
      <c r="E259" s="184" t="s">
        <v>348</v>
      </c>
      <c r="F259" s="185" t="s">
        <v>349</v>
      </c>
      <c r="G259" s="186" t="s">
        <v>335</v>
      </c>
      <c r="H259" s="187">
        <v>4</v>
      </c>
      <c r="I259" s="188"/>
      <c r="J259" s="189">
        <f>ROUND(I259*H259,2)</f>
        <v>0</v>
      </c>
      <c r="K259" s="185" t="s">
        <v>125</v>
      </c>
      <c r="L259" s="36"/>
      <c r="M259" s="190" t="s">
        <v>1</v>
      </c>
      <c r="N259" s="191" t="s">
        <v>42</v>
      </c>
      <c r="O259" s="68"/>
      <c r="P259" s="192">
        <f>O259*H259</f>
        <v>0</v>
      </c>
      <c r="Q259" s="192">
        <v>0</v>
      </c>
      <c r="R259" s="192">
        <f>Q259*H259</f>
        <v>0</v>
      </c>
      <c r="S259" s="192">
        <v>0</v>
      </c>
      <c r="T259" s="193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4" t="s">
        <v>126</v>
      </c>
      <c r="AT259" s="194" t="s">
        <v>121</v>
      </c>
      <c r="AU259" s="194" t="s">
        <v>87</v>
      </c>
      <c r="AY259" s="14" t="s">
        <v>118</v>
      </c>
      <c r="BE259" s="195">
        <f>IF(N259="základní",J259,0)</f>
        <v>0</v>
      </c>
      <c r="BF259" s="195">
        <f>IF(N259="snížená",J259,0)</f>
        <v>0</v>
      </c>
      <c r="BG259" s="195">
        <f>IF(N259="zákl. přenesená",J259,0)</f>
        <v>0</v>
      </c>
      <c r="BH259" s="195">
        <f>IF(N259="sníž. přenesená",J259,0)</f>
        <v>0</v>
      </c>
      <c r="BI259" s="195">
        <f>IF(N259="nulová",J259,0)</f>
        <v>0</v>
      </c>
      <c r="BJ259" s="14" t="s">
        <v>85</v>
      </c>
      <c r="BK259" s="195">
        <f>ROUND(I259*H259,2)</f>
        <v>0</v>
      </c>
      <c r="BL259" s="14" t="s">
        <v>126</v>
      </c>
      <c r="BM259" s="194" t="s">
        <v>350</v>
      </c>
    </row>
    <row r="260" spans="1:65" s="2" customFormat="1" ht="27">
      <c r="A260" s="31"/>
      <c r="B260" s="32"/>
      <c r="C260" s="33"/>
      <c r="D260" s="196" t="s">
        <v>127</v>
      </c>
      <c r="E260" s="33"/>
      <c r="F260" s="197" t="s">
        <v>351</v>
      </c>
      <c r="G260" s="33"/>
      <c r="H260" s="33"/>
      <c r="I260" s="198"/>
      <c r="J260" s="33"/>
      <c r="K260" s="33"/>
      <c r="L260" s="36"/>
      <c r="M260" s="199"/>
      <c r="N260" s="200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127</v>
      </c>
      <c r="AU260" s="14" t="s">
        <v>87</v>
      </c>
    </row>
    <row r="261" spans="1:65" s="2" customFormat="1" ht="16.5" customHeight="1">
      <c r="A261" s="31"/>
      <c r="B261" s="32"/>
      <c r="C261" s="183" t="s">
        <v>238</v>
      </c>
      <c r="D261" s="183" t="s">
        <v>121</v>
      </c>
      <c r="E261" s="184" t="s">
        <v>352</v>
      </c>
      <c r="F261" s="185" t="s">
        <v>353</v>
      </c>
      <c r="G261" s="186" t="s">
        <v>335</v>
      </c>
      <c r="H261" s="187">
        <v>4</v>
      </c>
      <c r="I261" s="188"/>
      <c r="J261" s="189">
        <f>ROUND(I261*H261,2)</f>
        <v>0</v>
      </c>
      <c r="K261" s="185" t="s">
        <v>125</v>
      </c>
      <c r="L261" s="36"/>
      <c r="M261" s="190" t="s">
        <v>1</v>
      </c>
      <c r="N261" s="191" t="s">
        <v>42</v>
      </c>
      <c r="O261" s="68"/>
      <c r="P261" s="192">
        <f>O261*H261</f>
        <v>0</v>
      </c>
      <c r="Q261" s="192">
        <v>0</v>
      </c>
      <c r="R261" s="192">
        <f>Q261*H261</f>
        <v>0</v>
      </c>
      <c r="S261" s="192">
        <v>0</v>
      </c>
      <c r="T261" s="193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4" t="s">
        <v>126</v>
      </c>
      <c r="AT261" s="194" t="s">
        <v>121</v>
      </c>
      <c r="AU261" s="194" t="s">
        <v>87</v>
      </c>
      <c r="AY261" s="14" t="s">
        <v>118</v>
      </c>
      <c r="BE261" s="195">
        <f>IF(N261="základní",J261,0)</f>
        <v>0</v>
      </c>
      <c r="BF261" s="195">
        <f>IF(N261="snížená",J261,0)</f>
        <v>0</v>
      </c>
      <c r="BG261" s="195">
        <f>IF(N261="zákl. přenesená",J261,0)</f>
        <v>0</v>
      </c>
      <c r="BH261" s="195">
        <f>IF(N261="sníž. přenesená",J261,0)</f>
        <v>0</v>
      </c>
      <c r="BI261" s="195">
        <f>IF(N261="nulová",J261,0)</f>
        <v>0</v>
      </c>
      <c r="BJ261" s="14" t="s">
        <v>85</v>
      </c>
      <c r="BK261" s="195">
        <f>ROUND(I261*H261,2)</f>
        <v>0</v>
      </c>
      <c r="BL261" s="14" t="s">
        <v>126</v>
      </c>
      <c r="BM261" s="194" t="s">
        <v>354</v>
      </c>
    </row>
    <row r="262" spans="1:65" s="2" customFormat="1" ht="27">
      <c r="A262" s="31"/>
      <c r="B262" s="32"/>
      <c r="C262" s="33"/>
      <c r="D262" s="196" t="s">
        <v>127</v>
      </c>
      <c r="E262" s="33"/>
      <c r="F262" s="197" t="s">
        <v>355</v>
      </c>
      <c r="G262" s="33"/>
      <c r="H262" s="33"/>
      <c r="I262" s="198"/>
      <c r="J262" s="33"/>
      <c r="K262" s="33"/>
      <c r="L262" s="36"/>
      <c r="M262" s="199"/>
      <c r="N262" s="200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127</v>
      </c>
      <c r="AU262" s="14" t="s">
        <v>87</v>
      </c>
    </row>
    <row r="263" spans="1:65" s="2" customFormat="1" ht="16.5" customHeight="1">
      <c r="A263" s="31"/>
      <c r="B263" s="32"/>
      <c r="C263" s="183" t="s">
        <v>356</v>
      </c>
      <c r="D263" s="183" t="s">
        <v>121</v>
      </c>
      <c r="E263" s="184" t="s">
        <v>357</v>
      </c>
      <c r="F263" s="185" t="s">
        <v>358</v>
      </c>
      <c r="G263" s="186" t="s">
        <v>152</v>
      </c>
      <c r="H263" s="187">
        <v>1500</v>
      </c>
      <c r="I263" s="188"/>
      <c r="J263" s="189">
        <f>ROUND(I263*H263,2)</f>
        <v>0</v>
      </c>
      <c r="K263" s="185" t="s">
        <v>125</v>
      </c>
      <c r="L263" s="36"/>
      <c r="M263" s="190" t="s">
        <v>1</v>
      </c>
      <c r="N263" s="191" t="s">
        <v>42</v>
      </c>
      <c r="O263" s="68"/>
      <c r="P263" s="192">
        <f>O263*H263</f>
        <v>0</v>
      </c>
      <c r="Q263" s="192">
        <v>0</v>
      </c>
      <c r="R263" s="192">
        <f>Q263*H263</f>
        <v>0</v>
      </c>
      <c r="S263" s="192">
        <v>0</v>
      </c>
      <c r="T263" s="193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4" t="s">
        <v>126</v>
      </c>
      <c r="AT263" s="194" t="s">
        <v>121</v>
      </c>
      <c r="AU263" s="194" t="s">
        <v>87</v>
      </c>
      <c r="AY263" s="14" t="s">
        <v>118</v>
      </c>
      <c r="BE263" s="195">
        <f>IF(N263="základní",J263,0)</f>
        <v>0</v>
      </c>
      <c r="BF263" s="195">
        <f>IF(N263="snížená",J263,0)</f>
        <v>0</v>
      </c>
      <c r="BG263" s="195">
        <f>IF(N263="zákl. přenesená",J263,0)</f>
        <v>0</v>
      </c>
      <c r="BH263" s="195">
        <f>IF(N263="sníž. přenesená",J263,0)</f>
        <v>0</v>
      </c>
      <c r="BI263" s="195">
        <f>IF(N263="nulová",J263,0)</f>
        <v>0</v>
      </c>
      <c r="BJ263" s="14" t="s">
        <v>85</v>
      </c>
      <c r="BK263" s="195">
        <f>ROUND(I263*H263,2)</f>
        <v>0</v>
      </c>
      <c r="BL263" s="14" t="s">
        <v>126</v>
      </c>
      <c r="BM263" s="194" t="s">
        <v>359</v>
      </c>
    </row>
    <row r="264" spans="1:65" s="2" customFormat="1" ht="18">
      <c r="A264" s="31"/>
      <c r="B264" s="32"/>
      <c r="C264" s="33"/>
      <c r="D264" s="196" t="s">
        <v>127</v>
      </c>
      <c r="E264" s="33"/>
      <c r="F264" s="197" t="s">
        <v>360</v>
      </c>
      <c r="G264" s="33"/>
      <c r="H264" s="33"/>
      <c r="I264" s="198"/>
      <c r="J264" s="33"/>
      <c r="K264" s="33"/>
      <c r="L264" s="36"/>
      <c r="M264" s="199"/>
      <c r="N264" s="200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127</v>
      </c>
      <c r="AU264" s="14" t="s">
        <v>87</v>
      </c>
    </row>
    <row r="265" spans="1:65" s="2" customFormat="1" ht="16.5" customHeight="1">
      <c r="A265" s="31"/>
      <c r="B265" s="32"/>
      <c r="C265" s="183" t="s">
        <v>242</v>
      </c>
      <c r="D265" s="183" t="s">
        <v>121</v>
      </c>
      <c r="E265" s="184" t="s">
        <v>361</v>
      </c>
      <c r="F265" s="185" t="s">
        <v>362</v>
      </c>
      <c r="G265" s="186" t="s">
        <v>363</v>
      </c>
      <c r="H265" s="187">
        <v>1100</v>
      </c>
      <c r="I265" s="188"/>
      <c r="J265" s="189">
        <f>ROUND(I265*H265,2)</f>
        <v>0</v>
      </c>
      <c r="K265" s="185" t="s">
        <v>125</v>
      </c>
      <c r="L265" s="36"/>
      <c r="M265" s="190" t="s">
        <v>1</v>
      </c>
      <c r="N265" s="191" t="s">
        <v>42</v>
      </c>
      <c r="O265" s="68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4" t="s">
        <v>126</v>
      </c>
      <c r="AT265" s="194" t="s">
        <v>121</v>
      </c>
      <c r="AU265" s="194" t="s">
        <v>87</v>
      </c>
      <c r="AY265" s="14" t="s">
        <v>118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4" t="s">
        <v>85</v>
      </c>
      <c r="BK265" s="195">
        <f>ROUND(I265*H265,2)</f>
        <v>0</v>
      </c>
      <c r="BL265" s="14" t="s">
        <v>126</v>
      </c>
      <c r="BM265" s="194" t="s">
        <v>364</v>
      </c>
    </row>
    <row r="266" spans="1:65" s="2" customFormat="1" ht="27">
      <c r="A266" s="31"/>
      <c r="B266" s="32"/>
      <c r="C266" s="33"/>
      <c r="D266" s="196" t="s">
        <v>127</v>
      </c>
      <c r="E266" s="33"/>
      <c r="F266" s="197" t="s">
        <v>365</v>
      </c>
      <c r="G266" s="33"/>
      <c r="H266" s="33"/>
      <c r="I266" s="198"/>
      <c r="J266" s="33"/>
      <c r="K266" s="33"/>
      <c r="L266" s="36"/>
      <c r="M266" s="199"/>
      <c r="N266" s="200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127</v>
      </c>
      <c r="AU266" s="14" t="s">
        <v>87</v>
      </c>
    </row>
    <row r="267" spans="1:65" s="2" customFormat="1" ht="16.5" customHeight="1">
      <c r="A267" s="31"/>
      <c r="B267" s="32"/>
      <c r="C267" s="183" t="s">
        <v>366</v>
      </c>
      <c r="D267" s="183" t="s">
        <v>121</v>
      </c>
      <c r="E267" s="184" t="s">
        <v>367</v>
      </c>
      <c r="F267" s="185" t="s">
        <v>368</v>
      </c>
      <c r="G267" s="186" t="s">
        <v>152</v>
      </c>
      <c r="H267" s="187">
        <v>1100</v>
      </c>
      <c r="I267" s="188"/>
      <c r="J267" s="189">
        <f>ROUND(I267*H267,2)</f>
        <v>0</v>
      </c>
      <c r="K267" s="185" t="s">
        <v>125</v>
      </c>
      <c r="L267" s="36"/>
      <c r="M267" s="190" t="s">
        <v>1</v>
      </c>
      <c r="N267" s="191" t="s">
        <v>42</v>
      </c>
      <c r="O267" s="68"/>
      <c r="P267" s="192">
        <f>O267*H267</f>
        <v>0</v>
      </c>
      <c r="Q267" s="192">
        <v>0</v>
      </c>
      <c r="R267" s="192">
        <f>Q267*H267</f>
        <v>0</v>
      </c>
      <c r="S267" s="192">
        <v>0</v>
      </c>
      <c r="T267" s="193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4" t="s">
        <v>126</v>
      </c>
      <c r="AT267" s="194" t="s">
        <v>121</v>
      </c>
      <c r="AU267" s="194" t="s">
        <v>87</v>
      </c>
      <c r="AY267" s="14" t="s">
        <v>118</v>
      </c>
      <c r="BE267" s="195">
        <f>IF(N267="základní",J267,0)</f>
        <v>0</v>
      </c>
      <c r="BF267" s="195">
        <f>IF(N267="snížená",J267,0)</f>
        <v>0</v>
      </c>
      <c r="BG267" s="195">
        <f>IF(N267="zákl. přenesená",J267,0)</f>
        <v>0</v>
      </c>
      <c r="BH267" s="195">
        <f>IF(N267="sníž. přenesená",J267,0)</f>
        <v>0</v>
      </c>
      <c r="BI267" s="195">
        <f>IF(N267="nulová",J267,0)</f>
        <v>0</v>
      </c>
      <c r="BJ267" s="14" t="s">
        <v>85</v>
      </c>
      <c r="BK267" s="195">
        <f>ROUND(I267*H267,2)</f>
        <v>0</v>
      </c>
      <c r="BL267" s="14" t="s">
        <v>126</v>
      </c>
      <c r="BM267" s="194" t="s">
        <v>369</v>
      </c>
    </row>
    <row r="268" spans="1:65" s="2" customFormat="1" ht="18">
      <c r="A268" s="31"/>
      <c r="B268" s="32"/>
      <c r="C268" s="33"/>
      <c r="D268" s="196" t="s">
        <v>127</v>
      </c>
      <c r="E268" s="33"/>
      <c r="F268" s="197" t="s">
        <v>370</v>
      </c>
      <c r="G268" s="33"/>
      <c r="H268" s="33"/>
      <c r="I268" s="198"/>
      <c r="J268" s="33"/>
      <c r="K268" s="33"/>
      <c r="L268" s="36"/>
      <c r="M268" s="199"/>
      <c r="N268" s="200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127</v>
      </c>
      <c r="AU268" s="14" t="s">
        <v>87</v>
      </c>
    </row>
    <row r="269" spans="1:65" s="2" customFormat="1" ht="16.5" customHeight="1">
      <c r="A269" s="31"/>
      <c r="B269" s="32"/>
      <c r="C269" s="183" t="s">
        <v>247</v>
      </c>
      <c r="D269" s="183" t="s">
        <v>121</v>
      </c>
      <c r="E269" s="184" t="s">
        <v>371</v>
      </c>
      <c r="F269" s="185" t="s">
        <v>372</v>
      </c>
      <c r="G269" s="186" t="s">
        <v>152</v>
      </c>
      <c r="H269" s="187">
        <v>540</v>
      </c>
      <c r="I269" s="188"/>
      <c r="J269" s="189">
        <f>ROUND(I269*H269,2)</f>
        <v>0</v>
      </c>
      <c r="K269" s="185" t="s">
        <v>125</v>
      </c>
      <c r="L269" s="36"/>
      <c r="M269" s="190" t="s">
        <v>1</v>
      </c>
      <c r="N269" s="191" t="s">
        <v>42</v>
      </c>
      <c r="O269" s="68"/>
      <c r="P269" s="192">
        <f>O269*H269</f>
        <v>0</v>
      </c>
      <c r="Q269" s="192">
        <v>0</v>
      </c>
      <c r="R269" s="192">
        <f>Q269*H269</f>
        <v>0</v>
      </c>
      <c r="S269" s="192">
        <v>0</v>
      </c>
      <c r="T269" s="193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4" t="s">
        <v>126</v>
      </c>
      <c r="AT269" s="194" t="s">
        <v>121</v>
      </c>
      <c r="AU269" s="194" t="s">
        <v>87</v>
      </c>
      <c r="AY269" s="14" t="s">
        <v>118</v>
      </c>
      <c r="BE269" s="195">
        <f>IF(N269="základní",J269,0)</f>
        <v>0</v>
      </c>
      <c r="BF269" s="195">
        <f>IF(N269="snížená",J269,0)</f>
        <v>0</v>
      </c>
      <c r="BG269" s="195">
        <f>IF(N269="zákl. přenesená",J269,0)</f>
        <v>0</v>
      </c>
      <c r="BH269" s="195">
        <f>IF(N269="sníž. přenesená",J269,0)</f>
        <v>0</v>
      </c>
      <c r="BI269" s="195">
        <f>IF(N269="nulová",J269,0)</f>
        <v>0</v>
      </c>
      <c r="BJ269" s="14" t="s">
        <v>85</v>
      </c>
      <c r="BK269" s="195">
        <f>ROUND(I269*H269,2)</f>
        <v>0</v>
      </c>
      <c r="BL269" s="14" t="s">
        <v>126</v>
      </c>
      <c r="BM269" s="194" t="s">
        <v>373</v>
      </c>
    </row>
    <row r="270" spans="1:65" s="2" customFormat="1" ht="18">
      <c r="A270" s="31"/>
      <c r="B270" s="32"/>
      <c r="C270" s="33"/>
      <c r="D270" s="196" t="s">
        <v>127</v>
      </c>
      <c r="E270" s="33"/>
      <c r="F270" s="197" t="s">
        <v>374</v>
      </c>
      <c r="G270" s="33"/>
      <c r="H270" s="33"/>
      <c r="I270" s="198"/>
      <c r="J270" s="33"/>
      <c r="K270" s="33"/>
      <c r="L270" s="36"/>
      <c r="M270" s="199"/>
      <c r="N270" s="200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127</v>
      </c>
      <c r="AU270" s="14" t="s">
        <v>87</v>
      </c>
    </row>
    <row r="271" spans="1:65" s="2" customFormat="1" ht="16.5" customHeight="1">
      <c r="A271" s="31"/>
      <c r="B271" s="32"/>
      <c r="C271" s="183" t="s">
        <v>375</v>
      </c>
      <c r="D271" s="183" t="s">
        <v>121</v>
      </c>
      <c r="E271" s="184" t="s">
        <v>376</v>
      </c>
      <c r="F271" s="185" t="s">
        <v>377</v>
      </c>
      <c r="G271" s="186" t="s">
        <v>152</v>
      </c>
      <c r="H271" s="187">
        <v>690</v>
      </c>
      <c r="I271" s="188"/>
      <c r="J271" s="189">
        <f>ROUND(I271*H271,2)</f>
        <v>0</v>
      </c>
      <c r="K271" s="185" t="s">
        <v>125</v>
      </c>
      <c r="L271" s="36"/>
      <c r="M271" s="190" t="s">
        <v>1</v>
      </c>
      <c r="N271" s="191" t="s">
        <v>42</v>
      </c>
      <c r="O271" s="68"/>
      <c r="P271" s="192">
        <f>O271*H271</f>
        <v>0</v>
      </c>
      <c r="Q271" s="192">
        <v>0</v>
      </c>
      <c r="R271" s="192">
        <f>Q271*H271</f>
        <v>0</v>
      </c>
      <c r="S271" s="192">
        <v>0</v>
      </c>
      <c r="T271" s="19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4" t="s">
        <v>126</v>
      </c>
      <c r="AT271" s="194" t="s">
        <v>121</v>
      </c>
      <c r="AU271" s="194" t="s">
        <v>87</v>
      </c>
      <c r="AY271" s="14" t="s">
        <v>118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4" t="s">
        <v>85</v>
      </c>
      <c r="BK271" s="195">
        <f>ROUND(I271*H271,2)</f>
        <v>0</v>
      </c>
      <c r="BL271" s="14" t="s">
        <v>126</v>
      </c>
      <c r="BM271" s="194" t="s">
        <v>378</v>
      </c>
    </row>
    <row r="272" spans="1:65" s="2" customFormat="1" ht="18">
      <c r="A272" s="31"/>
      <c r="B272" s="32"/>
      <c r="C272" s="33"/>
      <c r="D272" s="196" t="s">
        <v>127</v>
      </c>
      <c r="E272" s="33"/>
      <c r="F272" s="197" t="s">
        <v>379</v>
      </c>
      <c r="G272" s="33"/>
      <c r="H272" s="33"/>
      <c r="I272" s="198"/>
      <c r="J272" s="33"/>
      <c r="K272" s="33"/>
      <c r="L272" s="36"/>
      <c r="M272" s="199"/>
      <c r="N272" s="200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127</v>
      </c>
      <c r="AU272" s="14" t="s">
        <v>87</v>
      </c>
    </row>
    <row r="273" spans="1:65" s="2" customFormat="1" ht="16.5" customHeight="1">
      <c r="A273" s="31"/>
      <c r="B273" s="32"/>
      <c r="C273" s="183" t="s">
        <v>251</v>
      </c>
      <c r="D273" s="183" t="s">
        <v>121</v>
      </c>
      <c r="E273" s="184" t="s">
        <v>380</v>
      </c>
      <c r="F273" s="185" t="s">
        <v>381</v>
      </c>
      <c r="G273" s="186" t="s">
        <v>152</v>
      </c>
      <c r="H273" s="187">
        <v>690</v>
      </c>
      <c r="I273" s="188"/>
      <c r="J273" s="189">
        <f>ROUND(I273*H273,2)</f>
        <v>0</v>
      </c>
      <c r="K273" s="185" t="s">
        <v>125</v>
      </c>
      <c r="L273" s="36"/>
      <c r="M273" s="190" t="s">
        <v>1</v>
      </c>
      <c r="N273" s="191" t="s">
        <v>42</v>
      </c>
      <c r="O273" s="68"/>
      <c r="P273" s="192">
        <f>O273*H273</f>
        <v>0</v>
      </c>
      <c r="Q273" s="192">
        <v>0</v>
      </c>
      <c r="R273" s="192">
        <f>Q273*H273</f>
        <v>0</v>
      </c>
      <c r="S273" s="192">
        <v>0</v>
      </c>
      <c r="T273" s="193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4" t="s">
        <v>126</v>
      </c>
      <c r="AT273" s="194" t="s">
        <v>121</v>
      </c>
      <c r="AU273" s="194" t="s">
        <v>87</v>
      </c>
      <c r="AY273" s="14" t="s">
        <v>118</v>
      </c>
      <c r="BE273" s="195">
        <f>IF(N273="základní",J273,0)</f>
        <v>0</v>
      </c>
      <c r="BF273" s="195">
        <f>IF(N273="snížená",J273,0)</f>
        <v>0</v>
      </c>
      <c r="BG273" s="195">
        <f>IF(N273="zákl. přenesená",J273,0)</f>
        <v>0</v>
      </c>
      <c r="BH273" s="195">
        <f>IF(N273="sníž. přenesená",J273,0)</f>
        <v>0</v>
      </c>
      <c r="BI273" s="195">
        <f>IF(N273="nulová",J273,0)</f>
        <v>0</v>
      </c>
      <c r="BJ273" s="14" t="s">
        <v>85</v>
      </c>
      <c r="BK273" s="195">
        <f>ROUND(I273*H273,2)</f>
        <v>0</v>
      </c>
      <c r="BL273" s="14" t="s">
        <v>126</v>
      </c>
      <c r="BM273" s="194" t="s">
        <v>382</v>
      </c>
    </row>
    <row r="274" spans="1:65" s="2" customFormat="1" ht="18">
      <c r="A274" s="31"/>
      <c r="B274" s="32"/>
      <c r="C274" s="33"/>
      <c r="D274" s="196" t="s">
        <v>127</v>
      </c>
      <c r="E274" s="33"/>
      <c r="F274" s="197" t="s">
        <v>383</v>
      </c>
      <c r="G274" s="33"/>
      <c r="H274" s="33"/>
      <c r="I274" s="198"/>
      <c r="J274" s="33"/>
      <c r="K274" s="33"/>
      <c r="L274" s="36"/>
      <c r="M274" s="199"/>
      <c r="N274" s="200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127</v>
      </c>
      <c r="AU274" s="14" t="s">
        <v>87</v>
      </c>
    </row>
    <row r="275" spans="1:65" s="2" customFormat="1" ht="16.5" customHeight="1">
      <c r="A275" s="31"/>
      <c r="B275" s="32"/>
      <c r="C275" s="183" t="s">
        <v>384</v>
      </c>
      <c r="D275" s="183" t="s">
        <v>121</v>
      </c>
      <c r="E275" s="184" t="s">
        <v>385</v>
      </c>
      <c r="F275" s="185" t="s">
        <v>386</v>
      </c>
      <c r="G275" s="186" t="s">
        <v>152</v>
      </c>
      <c r="H275" s="187">
        <v>340</v>
      </c>
      <c r="I275" s="188"/>
      <c r="J275" s="189">
        <f>ROUND(I275*H275,2)</f>
        <v>0</v>
      </c>
      <c r="K275" s="185" t="s">
        <v>125</v>
      </c>
      <c r="L275" s="36"/>
      <c r="M275" s="190" t="s">
        <v>1</v>
      </c>
      <c r="N275" s="191" t="s">
        <v>42</v>
      </c>
      <c r="O275" s="68"/>
      <c r="P275" s="192">
        <f>O275*H275</f>
        <v>0</v>
      </c>
      <c r="Q275" s="192">
        <v>0</v>
      </c>
      <c r="R275" s="192">
        <f>Q275*H275</f>
        <v>0</v>
      </c>
      <c r="S275" s="192">
        <v>0</v>
      </c>
      <c r="T275" s="193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4" t="s">
        <v>126</v>
      </c>
      <c r="AT275" s="194" t="s">
        <v>121</v>
      </c>
      <c r="AU275" s="194" t="s">
        <v>87</v>
      </c>
      <c r="AY275" s="14" t="s">
        <v>118</v>
      </c>
      <c r="BE275" s="195">
        <f>IF(N275="základní",J275,0)</f>
        <v>0</v>
      </c>
      <c r="BF275" s="195">
        <f>IF(N275="snížená",J275,0)</f>
        <v>0</v>
      </c>
      <c r="BG275" s="195">
        <f>IF(N275="zákl. přenesená",J275,0)</f>
        <v>0</v>
      </c>
      <c r="BH275" s="195">
        <f>IF(N275="sníž. přenesená",J275,0)</f>
        <v>0</v>
      </c>
      <c r="BI275" s="195">
        <f>IF(N275="nulová",J275,0)</f>
        <v>0</v>
      </c>
      <c r="BJ275" s="14" t="s">
        <v>85</v>
      </c>
      <c r="BK275" s="195">
        <f>ROUND(I275*H275,2)</f>
        <v>0</v>
      </c>
      <c r="BL275" s="14" t="s">
        <v>126</v>
      </c>
      <c r="BM275" s="194" t="s">
        <v>387</v>
      </c>
    </row>
    <row r="276" spans="1:65" s="2" customFormat="1" ht="18">
      <c r="A276" s="31"/>
      <c r="B276" s="32"/>
      <c r="C276" s="33"/>
      <c r="D276" s="196" t="s">
        <v>127</v>
      </c>
      <c r="E276" s="33"/>
      <c r="F276" s="197" t="s">
        <v>388</v>
      </c>
      <c r="G276" s="33"/>
      <c r="H276" s="33"/>
      <c r="I276" s="198"/>
      <c r="J276" s="33"/>
      <c r="K276" s="33"/>
      <c r="L276" s="36"/>
      <c r="M276" s="199"/>
      <c r="N276" s="200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127</v>
      </c>
      <c r="AU276" s="14" t="s">
        <v>87</v>
      </c>
    </row>
    <row r="277" spans="1:65" s="2" customFormat="1" ht="16.5" customHeight="1">
      <c r="A277" s="31"/>
      <c r="B277" s="32"/>
      <c r="C277" s="183" t="s">
        <v>256</v>
      </c>
      <c r="D277" s="183" t="s">
        <v>121</v>
      </c>
      <c r="E277" s="184" t="s">
        <v>389</v>
      </c>
      <c r="F277" s="185" t="s">
        <v>390</v>
      </c>
      <c r="G277" s="186" t="s">
        <v>152</v>
      </c>
      <c r="H277" s="187">
        <v>370</v>
      </c>
      <c r="I277" s="188"/>
      <c r="J277" s="189">
        <f>ROUND(I277*H277,2)</f>
        <v>0</v>
      </c>
      <c r="K277" s="185" t="s">
        <v>125</v>
      </c>
      <c r="L277" s="36"/>
      <c r="M277" s="190" t="s">
        <v>1</v>
      </c>
      <c r="N277" s="191" t="s">
        <v>42</v>
      </c>
      <c r="O277" s="68"/>
      <c r="P277" s="192">
        <f>O277*H277</f>
        <v>0</v>
      </c>
      <c r="Q277" s="192">
        <v>0</v>
      </c>
      <c r="R277" s="192">
        <f>Q277*H277</f>
        <v>0</v>
      </c>
      <c r="S277" s="192">
        <v>0</v>
      </c>
      <c r="T277" s="193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4" t="s">
        <v>126</v>
      </c>
      <c r="AT277" s="194" t="s">
        <v>121</v>
      </c>
      <c r="AU277" s="194" t="s">
        <v>87</v>
      </c>
      <c r="AY277" s="14" t="s">
        <v>118</v>
      </c>
      <c r="BE277" s="195">
        <f>IF(N277="základní",J277,0)</f>
        <v>0</v>
      </c>
      <c r="BF277" s="195">
        <f>IF(N277="snížená",J277,0)</f>
        <v>0</v>
      </c>
      <c r="BG277" s="195">
        <f>IF(N277="zákl. přenesená",J277,0)</f>
        <v>0</v>
      </c>
      <c r="BH277" s="195">
        <f>IF(N277="sníž. přenesená",J277,0)</f>
        <v>0</v>
      </c>
      <c r="BI277" s="195">
        <f>IF(N277="nulová",J277,0)</f>
        <v>0</v>
      </c>
      <c r="BJ277" s="14" t="s">
        <v>85</v>
      </c>
      <c r="BK277" s="195">
        <f>ROUND(I277*H277,2)</f>
        <v>0</v>
      </c>
      <c r="BL277" s="14" t="s">
        <v>126</v>
      </c>
      <c r="BM277" s="194" t="s">
        <v>391</v>
      </c>
    </row>
    <row r="278" spans="1:65" s="2" customFormat="1" ht="18">
      <c r="A278" s="31"/>
      <c r="B278" s="32"/>
      <c r="C278" s="33"/>
      <c r="D278" s="196" t="s">
        <v>127</v>
      </c>
      <c r="E278" s="33"/>
      <c r="F278" s="197" t="s">
        <v>392</v>
      </c>
      <c r="G278" s="33"/>
      <c r="H278" s="33"/>
      <c r="I278" s="198"/>
      <c r="J278" s="33"/>
      <c r="K278" s="33"/>
      <c r="L278" s="36"/>
      <c r="M278" s="199"/>
      <c r="N278" s="200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127</v>
      </c>
      <c r="AU278" s="14" t="s">
        <v>87</v>
      </c>
    </row>
    <row r="279" spans="1:65" s="2" customFormat="1" ht="16.5" customHeight="1">
      <c r="A279" s="31"/>
      <c r="B279" s="32"/>
      <c r="C279" s="183" t="s">
        <v>393</v>
      </c>
      <c r="D279" s="183" t="s">
        <v>121</v>
      </c>
      <c r="E279" s="184" t="s">
        <v>394</v>
      </c>
      <c r="F279" s="185" t="s">
        <v>395</v>
      </c>
      <c r="G279" s="186" t="s">
        <v>152</v>
      </c>
      <c r="H279" s="187">
        <v>400</v>
      </c>
      <c r="I279" s="188"/>
      <c r="J279" s="189">
        <f>ROUND(I279*H279,2)</f>
        <v>0</v>
      </c>
      <c r="K279" s="185" t="s">
        <v>125</v>
      </c>
      <c r="L279" s="36"/>
      <c r="M279" s="190" t="s">
        <v>1</v>
      </c>
      <c r="N279" s="191" t="s">
        <v>42</v>
      </c>
      <c r="O279" s="68"/>
      <c r="P279" s="192">
        <f>O279*H279</f>
        <v>0</v>
      </c>
      <c r="Q279" s="192">
        <v>0</v>
      </c>
      <c r="R279" s="192">
        <f>Q279*H279</f>
        <v>0</v>
      </c>
      <c r="S279" s="192">
        <v>0</v>
      </c>
      <c r="T279" s="193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4" t="s">
        <v>126</v>
      </c>
      <c r="AT279" s="194" t="s">
        <v>121</v>
      </c>
      <c r="AU279" s="194" t="s">
        <v>87</v>
      </c>
      <c r="AY279" s="14" t="s">
        <v>118</v>
      </c>
      <c r="BE279" s="195">
        <f>IF(N279="základní",J279,0)</f>
        <v>0</v>
      </c>
      <c r="BF279" s="195">
        <f>IF(N279="snížená",J279,0)</f>
        <v>0</v>
      </c>
      <c r="BG279" s="195">
        <f>IF(N279="zákl. přenesená",J279,0)</f>
        <v>0</v>
      </c>
      <c r="BH279" s="195">
        <f>IF(N279="sníž. přenesená",J279,0)</f>
        <v>0</v>
      </c>
      <c r="BI279" s="195">
        <f>IF(N279="nulová",J279,0)</f>
        <v>0</v>
      </c>
      <c r="BJ279" s="14" t="s">
        <v>85</v>
      </c>
      <c r="BK279" s="195">
        <f>ROUND(I279*H279,2)</f>
        <v>0</v>
      </c>
      <c r="BL279" s="14" t="s">
        <v>126</v>
      </c>
      <c r="BM279" s="194" t="s">
        <v>396</v>
      </c>
    </row>
    <row r="280" spans="1:65" s="2" customFormat="1" ht="18">
      <c r="A280" s="31"/>
      <c r="B280" s="32"/>
      <c r="C280" s="33"/>
      <c r="D280" s="196" t="s">
        <v>127</v>
      </c>
      <c r="E280" s="33"/>
      <c r="F280" s="197" t="s">
        <v>397</v>
      </c>
      <c r="G280" s="33"/>
      <c r="H280" s="33"/>
      <c r="I280" s="198"/>
      <c r="J280" s="33"/>
      <c r="K280" s="33"/>
      <c r="L280" s="36"/>
      <c r="M280" s="199"/>
      <c r="N280" s="200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127</v>
      </c>
      <c r="AU280" s="14" t="s">
        <v>87</v>
      </c>
    </row>
    <row r="281" spans="1:65" s="2" customFormat="1" ht="16.5" customHeight="1">
      <c r="A281" s="31"/>
      <c r="B281" s="32"/>
      <c r="C281" s="183" t="s">
        <v>260</v>
      </c>
      <c r="D281" s="183" t="s">
        <v>121</v>
      </c>
      <c r="E281" s="184" t="s">
        <v>398</v>
      </c>
      <c r="F281" s="185" t="s">
        <v>399</v>
      </c>
      <c r="G281" s="186" t="s">
        <v>152</v>
      </c>
      <c r="H281" s="187">
        <v>320</v>
      </c>
      <c r="I281" s="188"/>
      <c r="J281" s="189">
        <f>ROUND(I281*H281,2)</f>
        <v>0</v>
      </c>
      <c r="K281" s="185" t="s">
        <v>125</v>
      </c>
      <c r="L281" s="36"/>
      <c r="M281" s="190" t="s">
        <v>1</v>
      </c>
      <c r="N281" s="191" t="s">
        <v>42</v>
      </c>
      <c r="O281" s="68"/>
      <c r="P281" s="192">
        <f>O281*H281</f>
        <v>0</v>
      </c>
      <c r="Q281" s="192">
        <v>0</v>
      </c>
      <c r="R281" s="192">
        <f>Q281*H281</f>
        <v>0</v>
      </c>
      <c r="S281" s="192">
        <v>0</v>
      </c>
      <c r="T281" s="193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4" t="s">
        <v>126</v>
      </c>
      <c r="AT281" s="194" t="s">
        <v>121</v>
      </c>
      <c r="AU281" s="194" t="s">
        <v>87</v>
      </c>
      <c r="AY281" s="14" t="s">
        <v>118</v>
      </c>
      <c r="BE281" s="195">
        <f>IF(N281="základní",J281,0)</f>
        <v>0</v>
      </c>
      <c r="BF281" s="195">
        <f>IF(N281="snížená",J281,0)</f>
        <v>0</v>
      </c>
      <c r="BG281" s="195">
        <f>IF(N281="zákl. přenesená",J281,0)</f>
        <v>0</v>
      </c>
      <c r="BH281" s="195">
        <f>IF(N281="sníž. přenesená",J281,0)</f>
        <v>0</v>
      </c>
      <c r="BI281" s="195">
        <f>IF(N281="nulová",J281,0)</f>
        <v>0</v>
      </c>
      <c r="BJ281" s="14" t="s">
        <v>85</v>
      </c>
      <c r="BK281" s="195">
        <f>ROUND(I281*H281,2)</f>
        <v>0</v>
      </c>
      <c r="BL281" s="14" t="s">
        <v>126</v>
      </c>
      <c r="BM281" s="194" t="s">
        <v>400</v>
      </c>
    </row>
    <row r="282" spans="1:65" s="2" customFormat="1" ht="18">
      <c r="A282" s="31"/>
      <c r="B282" s="32"/>
      <c r="C282" s="33"/>
      <c r="D282" s="196" t="s">
        <v>127</v>
      </c>
      <c r="E282" s="33"/>
      <c r="F282" s="197" t="s">
        <v>401</v>
      </c>
      <c r="G282" s="33"/>
      <c r="H282" s="33"/>
      <c r="I282" s="198"/>
      <c r="J282" s="33"/>
      <c r="K282" s="33"/>
      <c r="L282" s="36"/>
      <c r="M282" s="199"/>
      <c r="N282" s="200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127</v>
      </c>
      <c r="AU282" s="14" t="s">
        <v>87</v>
      </c>
    </row>
    <row r="283" spans="1:65" s="2" customFormat="1" ht="16.5" customHeight="1">
      <c r="A283" s="31"/>
      <c r="B283" s="32"/>
      <c r="C283" s="183" t="s">
        <v>402</v>
      </c>
      <c r="D283" s="183" t="s">
        <v>121</v>
      </c>
      <c r="E283" s="184" t="s">
        <v>403</v>
      </c>
      <c r="F283" s="185" t="s">
        <v>404</v>
      </c>
      <c r="G283" s="186" t="s">
        <v>152</v>
      </c>
      <c r="H283" s="187">
        <v>480</v>
      </c>
      <c r="I283" s="188"/>
      <c r="J283" s="189">
        <f>ROUND(I283*H283,2)</f>
        <v>0</v>
      </c>
      <c r="K283" s="185" t="s">
        <v>125</v>
      </c>
      <c r="L283" s="36"/>
      <c r="M283" s="190" t="s">
        <v>1</v>
      </c>
      <c r="N283" s="191" t="s">
        <v>42</v>
      </c>
      <c r="O283" s="68"/>
      <c r="P283" s="192">
        <f>O283*H283</f>
        <v>0</v>
      </c>
      <c r="Q283" s="192">
        <v>0</v>
      </c>
      <c r="R283" s="192">
        <f>Q283*H283</f>
        <v>0</v>
      </c>
      <c r="S283" s="192">
        <v>0</v>
      </c>
      <c r="T283" s="193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4" t="s">
        <v>126</v>
      </c>
      <c r="AT283" s="194" t="s">
        <v>121</v>
      </c>
      <c r="AU283" s="194" t="s">
        <v>87</v>
      </c>
      <c r="AY283" s="14" t="s">
        <v>118</v>
      </c>
      <c r="BE283" s="195">
        <f>IF(N283="základní",J283,0)</f>
        <v>0</v>
      </c>
      <c r="BF283" s="195">
        <f>IF(N283="snížená",J283,0)</f>
        <v>0</v>
      </c>
      <c r="BG283" s="195">
        <f>IF(N283="zákl. přenesená",J283,0)</f>
        <v>0</v>
      </c>
      <c r="BH283" s="195">
        <f>IF(N283="sníž. přenesená",J283,0)</f>
        <v>0</v>
      </c>
      <c r="BI283" s="195">
        <f>IF(N283="nulová",J283,0)</f>
        <v>0</v>
      </c>
      <c r="BJ283" s="14" t="s">
        <v>85</v>
      </c>
      <c r="BK283" s="195">
        <f>ROUND(I283*H283,2)</f>
        <v>0</v>
      </c>
      <c r="BL283" s="14" t="s">
        <v>126</v>
      </c>
      <c r="BM283" s="194" t="s">
        <v>405</v>
      </c>
    </row>
    <row r="284" spans="1:65" s="2" customFormat="1" ht="18">
      <c r="A284" s="31"/>
      <c r="B284" s="32"/>
      <c r="C284" s="33"/>
      <c r="D284" s="196" t="s">
        <v>127</v>
      </c>
      <c r="E284" s="33"/>
      <c r="F284" s="197" t="s">
        <v>406</v>
      </c>
      <c r="G284" s="33"/>
      <c r="H284" s="33"/>
      <c r="I284" s="198"/>
      <c r="J284" s="33"/>
      <c r="K284" s="33"/>
      <c r="L284" s="36"/>
      <c r="M284" s="199"/>
      <c r="N284" s="200"/>
      <c r="O284" s="68"/>
      <c r="P284" s="68"/>
      <c r="Q284" s="68"/>
      <c r="R284" s="68"/>
      <c r="S284" s="68"/>
      <c r="T284" s="69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4" t="s">
        <v>127</v>
      </c>
      <c r="AU284" s="14" t="s">
        <v>87</v>
      </c>
    </row>
    <row r="285" spans="1:65" s="2" customFormat="1" ht="16.5" customHeight="1">
      <c r="A285" s="31"/>
      <c r="B285" s="32"/>
      <c r="C285" s="183" t="s">
        <v>265</v>
      </c>
      <c r="D285" s="183" t="s">
        <v>121</v>
      </c>
      <c r="E285" s="184" t="s">
        <v>407</v>
      </c>
      <c r="F285" s="185" t="s">
        <v>408</v>
      </c>
      <c r="G285" s="186" t="s">
        <v>152</v>
      </c>
      <c r="H285" s="187">
        <v>540</v>
      </c>
      <c r="I285" s="188"/>
      <c r="J285" s="189">
        <f>ROUND(I285*H285,2)</f>
        <v>0</v>
      </c>
      <c r="K285" s="185" t="s">
        <v>125</v>
      </c>
      <c r="L285" s="36"/>
      <c r="M285" s="190" t="s">
        <v>1</v>
      </c>
      <c r="N285" s="191" t="s">
        <v>42</v>
      </c>
      <c r="O285" s="68"/>
      <c r="P285" s="192">
        <f>O285*H285</f>
        <v>0</v>
      </c>
      <c r="Q285" s="192">
        <v>0</v>
      </c>
      <c r="R285" s="192">
        <f>Q285*H285</f>
        <v>0</v>
      </c>
      <c r="S285" s="192">
        <v>0</v>
      </c>
      <c r="T285" s="193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4" t="s">
        <v>126</v>
      </c>
      <c r="AT285" s="194" t="s">
        <v>121</v>
      </c>
      <c r="AU285" s="194" t="s">
        <v>87</v>
      </c>
      <c r="AY285" s="14" t="s">
        <v>118</v>
      </c>
      <c r="BE285" s="195">
        <f>IF(N285="základní",J285,0)</f>
        <v>0</v>
      </c>
      <c r="BF285" s="195">
        <f>IF(N285="snížená",J285,0)</f>
        <v>0</v>
      </c>
      <c r="BG285" s="195">
        <f>IF(N285="zákl. přenesená",J285,0)</f>
        <v>0</v>
      </c>
      <c r="BH285" s="195">
        <f>IF(N285="sníž. přenesená",J285,0)</f>
        <v>0</v>
      </c>
      <c r="BI285" s="195">
        <f>IF(N285="nulová",J285,0)</f>
        <v>0</v>
      </c>
      <c r="BJ285" s="14" t="s">
        <v>85</v>
      </c>
      <c r="BK285" s="195">
        <f>ROUND(I285*H285,2)</f>
        <v>0</v>
      </c>
      <c r="BL285" s="14" t="s">
        <v>126</v>
      </c>
      <c r="BM285" s="194" t="s">
        <v>409</v>
      </c>
    </row>
    <row r="286" spans="1:65" s="2" customFormat="1" ht="18">
      <c r="A286" s="31"/>
      <c r="B286" s="32"/>
      <c r="C286" s="33"/>
      <c r="D286" s="196" t="s">
        <v>127</v>
      </c>
      <c r="E286" s="33"/>
      <c r="F286" s="197" t="s">
        <v>410</v>
      </c>
      <c r="G286" s="33"/>
      <c r="H286" s="33"/>
      <c r="I286" s="198"/>
      <c r="J286" s="33"/>
      <c r="K286" s="33"/>
      <c r="L286" s="36"/>
      <c r="M286" s="199"/>
      <c r="N286" s="200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127</v>
      </c>
      <c r="AU286" s="14" t="s">
        <v>87</v>
      </c>
    </row>
    <row r="287" spans="1:65" s="2" customFormat="1" ht="16.5" customHeight="1">
      <c r="A287" s="31"/>
      <c r="B287" s="32"/>
      <c r="C287" s="183" t="s">
        <v>411</v>
      </c>
      <c r="D287" s="183" t="s">
        <v>121</v>
      </c>
      <c r="E287" s="184" t="s">
        <v>412</v>
      </c>
      <c r="F287" s="185" t="s">
        <v>413</v>
      </c>
      <c r="G287" s="186" t="s">
        <v>152</v>
      </c>
      <c r="H287" s="187">
        <v>370</v>
      </c>
      <c r="I287" s="188"/>
      <c r="J287" s="189">
        <f>ROUND(I287*H287,2)</f>
        <v>0</v>
      </c>
      <c r="K287" s="185" t="s">
        <v>125</v>
      </c>
      <c r="L287" s="36"/>
      <c r="M287" s="190" t="s">
        <v>1</v>
      </c>
      <c r="N287" s="191" t="s">
        <v>42</v>
      </c>
      <c r="O287" s="68"/>
      <c r="P287" s="192">
        <f>O287*H287</f>
        <v>0</v>
      </c>
      <c r="Q287" s="192">
        <v>0</v>
      </c>
      <c r="R287" s="192">
        <f>Q287*H287</f>
        <v>0</v>
      </c>
      <c r="S287" s="192">
        <v>0</v>
      </c>
      <c r="T287" s="193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4" t="s">
        <v>126</v>
      </c>
      <c r="AT287" s="194" t="s">
        <v>121</v>
      </c>
      <c r="AU287" s="194" t="s">
        <v>87</v>
      </c>
      <c r="AY287" s="14" t="s">
        <v>118</v>
      </c>
      <c r="BE287" s="195">
        <f>IF(N287="základní",J287,0)</f>
        <v>0</v>
      </c>
      <c r="BF287" s="195">
        <f>IF(N287="snížená",J287,0)</f>
        <v>0</v>
      </c>
      <c r="BG287" s="195">
        <f>IF(N287="zákl. přenesená",J287,0)</f>
        <v>0</v>
      </c>
      <c r="BH287" s="195">
        <f>IF(N287="sníž. přenesená",J287,0)</f>
        <v>0</v>
      </c>
      <c r="BI287" s="195">
        <f>IF(N287="nulová",J287,0)</f>
        <v>0</v>
      </c>
      <c r="BJ287" s="14" t="s">
        <v>85</v>
      </c>
      <c r="BK287" s="195">
        <f>ROUND(I287*H287,2)</f>
        <v>0</v>
      </c>
      <c r="BL287" s="14" t="s">
        <v>126</v>
      </c>
      <c r="BM287" s="194" t="s">
        <v>414</v>
      </c>
    </row>
    <row r="288" spans="1:65" s="2" customFormat="1" ht="18">
      <c r="A288" s="31"/>
      <c r="B288" s="32"/>
      <c r="C288" s="33"/>
      <c r="D288" s="196" t="s">
        <v>127</v>
      </c>
      <c r="E288" s="33"/>
      <c r="F288" s="197" t="s">
        <v>415</v>
      </c>
      <c r="G288" s="33"/>
      <c r="H288" s="33"/>
      <c r="I288" s="198"/>
      <c r="J288" s="33"/>
      <c r="K288" s="33"/>
      <c r="L288" s="36"/>
      <c r="M288" s="199"/>
      <c r="N288" s="200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127</v>
      </c>
      <c r="AU288" s="14" t="s">
        <v>87</v>
      </c>
    </row>
    <row r="289" spans="1:65" s="2" customFormat="1" ht="16.5" customHeight="1">
      <c r="A289" s="31"/>
      <c r="B289" s="32"/>
      <c r="C289" s="183" t="s">
        <v>269</v>
      </c>
      <c r="D289" s="183" t="s">
        <v>121</v>
      </c>
      <c r="E289" s="184" t="s">
        <v>416</v>
      </c>
      <c r="F289" s="185" t="s">
        <v>417</v>
      </c>
      <c r="G289" s="186" t="s">
        <v>152</v>
      </c>
      <c r="H289" s="187">
        <v>140</v>
      </c>
      <c r="I289" s="188"/>
      <c r="J289" s="189">
        <f>ROUND(I289*H289,2)</f>
        <v>0</v>
      </c>
      <c r="K289" s="185" t="s">
        <v>125</v>
      </c>
      <c r="L289" s="36"/>
      <c r="M289" s="190" t="s">
        <v>1</v>
      </c>
      <c r="N289" s="191" t="s">
        <v>42</v>
      </c>
      <c r="O289" s="68"/>
      <c r="P289" s="192">
        <f>O289*H289</f>
        <v>0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4" t="s">
        <v>126</v>
      </c>
      <c r="AT289" s="194" t="s">
        <v>121</v>
      </c>
      <c r="AU289" s="194" t="s">
        <v>87</v>
      </c>
      <c r="AY289" s="14" t="s">
        <v>118</v>
      </c>
      <c r="BE289" s="195">
        <f>IF(N289="základní",J289,0)</f>
        <v>0</v>
      </c>
      <c r="BF289" s="195">
        <f>IF(N289="snížená",J289,0)</f>
        <v>0</v>
      </c>
      <c r="BG289" s="195">
        <f>IF(N289="zákl. přenesená",J289,0)</f>
        <v>0</v>
      </c>
      <c r="BH289" s="195">
        <f>IF(N289="sníž. přenesená",J289,0)</f>
        <v>0</v>
      </c>
      <c r="BI289" s="195">
        <f>IF(N289="nulová",J289,0)</f>
        <v>0</v>
      </c>
      <c r="BJ289" s="14" t="s">
        <v>85</v>
      </c>
      <c r="BK289" s="195">
        <f>ROUND(I289*H289,2)</f>
        <v>0</v>
      </c>
      <c r="BL289" s="14" t="s">
        <v>126</v>
      </c>
      <c r="BM289" s="194" t="s">
        <v>418</v>
      </c>
    </row>
    <row r="290" spans="1:65" s="2" customFormat="1" ht="18">
      <c r="A290" s="31"/>
      <c r="B290" s="32"/>
      <c r="C290" s="33"/>
      <c r="D290" s="196" t="s">
        <v>127</v>
      </c>
      <c r="E290" s="33"/>
      <c r="F290" s="197" t="s">
        <v>419</v>
      </c>
      <c r="G290" s="33"/>
      <c r="H290" s="33"/>
      <c r="I290" s="198"/>
      <c r="J290" s="33"/>
      <c r="K290" s="33"/>
      <c r="L290" s="36"/>
      <c r="M290" s="199"/>
      <c r="N290" s="200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127</v>
      </c>
      <c r="AU290" s="14" t="s">
        <v>87</v>
      </c>
    </row>
    <row r="291" spans="1:65" s="2" customFormat="1" ht="16.5" customHeight="1">
      <c r="A291" s="31"/>
      <c r="B291" s="32"/>
      <c r="C291" s="183" t="s">
        <v>420</v>
      </c>
      <c r="D291" s="183" t="s">
        <v>121</v>
      </c>
      <c r="E291" s="184" t="s">
        <v>421</v>
      </c>
      <c r="F291" s="185" t="s">
        <v>422</v>
      </c>
      <c r="G291" s="186" t="s">
        <v>363</v>
      </c>
      <c r="H291" s="187">
        <v>240</v>
      </c>
      <c r="I291" s="188"/>
      <c r="J291" s="189">
        <f>ROUND(I291*H291,2)</f>
        <v>0</v>
      </c>
      <c r="K291" s="185" t="s">
        <v>125</v>
      </c>
      <c r="L291" s="36"/>
      <c r="M291" s="190" t="s">
        <v>1</v>
      </c>
      <c r="N291" s="191" t="s">
        <v>42</v>
      </c>
      <c r="O291" s="68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4" t="s">
        <v>126</v>
      </c>
      <c r="AT291" s="194" t="s">
        <v>121</v>
      </c>
      <c r="AU291" s="194" t="s">
        <v>87</v>
      </c>
      <c r="AY291" s="14" t="s">
        <v>118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4" t="s">
        <v>85</v>
      </c>
      <c r="BK291" s="195">
        <f>ROUND(I291*H291,2)</f>
        <v>0</v>
      </c>
      <c r="BL291" s="14" t="s">
        <v>126</v>
      </c>
      <c r="BM291" s="194" t="s">
        <v>423</v>
      </c>
    </row>
    <row r="292" spans="1:65" s="2" customFormat="1" ht="27">
      <c r="A292" s="31"/>
      <c r="B292" s="32"/>
      <c r="C292" s="33"/>
      <c r="D292" s="196" t="s">
        <v>127</v>
      </c>
      <c r="E292" s="33"/>
      <c r="F292" s="197" t="s">
        <v>424</v>
      </c>
      <c r="G292" s="33"/>
      <c r="H292" s="33"/>
      <c r="I292" s="198"/>
      <c r="J292" s="33"/>
      <c r="K292" s="33"/>
      <c r="L292" s="36"/>
      <c r="M292" s="199"/>
      <c r="N292" s="200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127</v>
      </c>
      <c r="AU292" s="14" t="s">
        <v>87</v>
      </c>
    </row>
    <row r="293" spans="1:65" s="2" customFormat="1" ht="16.5" customHeight="1">
      <c r="A293" s="31"/>
      <c r="B293" s="32"/>
      <c r="C293" s="183" t="s">
        <v>274</v>
      </c>
      <c r="D293" s="183" t="s">
        <v>121</v>
      </c>
      <c r="E293" s="184" t="s">
        <v>425</v>
      </c>
      <c r="F293" s="185" t="s">
        <v>426</v>
      </c>
      <c r="G293" s="186" t="s">
        <v>363</v>
      </c>
      <c r="H293" s="187">
        <v>220</v>
      </c>
      <c r="I293" s="188"/>
      <c r="J293" s="189">
        <f>ROUND(I293*H293,2)</f>
        <v>0</v>
      </c>
      <c r="K293" s="185" t="s">
        <v>125</v>
      </c>
      <c r="L293" s="36"/>
      <c r="M293" s="190" t="s">
        <v>1</v>
      </c>
      <c r="N293" s="191" t="s">
        <v>42</v>
      </c>
      <c r="O293" s="68"/>
      <c r="P293" s="192">
        <f>O293*H293</f>
        <v>0</v>
      </c>
      <c r="Q293" s="192">
        <v>0</v>
      </c>
      <c r="R293" s="192">
        <f>Q293*H293</f>
        <v>0</v>
      </c>
      <c r="S293" s="192">
        <v>0</v>
      </c>
      <c r="T293" s="193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4" t="s">
        <v>126</v>
      </c>
      <c r="AT293" s="194" t="s">
        <v>121</v>
      </c>
      <c r="AU293" s="194" t="s">
        <v>87</v>
      </c>
      <c r="AY293" s="14" t="s">
        <v>118</v>
      </c>
      <c r="BE293" s="195">
        <f>IF(N293="základní",J293,0)</f>
        <v>0</v>
      </c>
      <c r="BF293" s="195">
        <f>IF(N293="snížená",J293,0)</f>
        <v>0</v>
      </c>
      <c r="BG293" s="195">
        <f>IF(N293="zákl. přenesená",J293,0)</f>
        <v>0</v>
      </c>
      <c r="BH293" s="195">
        <f>IF(N293="sníž. přenesená",J293,0)</f>
        <v>0</v>
      </c>
      <c r="BI293" s="195">
        <f>IF(N293="nulová",J293,0)</f>
        <v>0</v>
      </c>
      <c r="BJ293" s="14" t="s">
        <v>85</v>
      </c>
      <c r="BK293" s="195">
        <f>ROUND(I293*H293,2)</f>
        <v>0</v>
      </c>
      <c r="BL293" s="14" t="s">
        <v>126</v>
      </c>
      <c r="BM293" s="194" t="s">
        <v>427</v>
      </c>
    </row>
    <row r="294" spans="1:65" s="2" customFormat="1" ht="18">
      <c r="A294" s="31"/>
      <c r="B294" s="32"/>
      <c r="C294" s="33"/>
      <c r="D294" s="196" t="s">
        <v>127</v>
      </c>
      <c r="E294" s="33"/>
      <c r="F294" s="197" t="s">
        <v>428</v>
      </c>
      <c r="G294" s="33"/>
      <c r="H294" s="33"/>
      <c r="I294" s="198"/>
      <c r="J294" s="33"/>
      <c r="K294" s="33"/>
      <c r="L294" s="36"/>
      <c r="M294" s="199"/>
      <c r="N294" s="200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127</v>
      </c>
      <c r="AU294" s="14" t="s">
        <v>87</v>
      </c>
    </row>
    <row r="295" spans="1:65" s="2" customFormat="1" ht="16.5" customHeight="1">
      <c r="A295" s="31"/>
      <c r="B295" s="32"/>
      <c r="C295" s="183" t="s">
        <v>429</v>
      </c>
      <c r="D295" s="183" t="s">
        <v>121</v>
      </c>
      <c r="E295" s="184" t="s">
        <v>430</v>
      </c>
      <c r="F295" s="185" t="s">
        <v>431</v>
      </c>
      <c r="G295" s="186" t="s">
        <v>363</v>
      </c>
      <c r="H295" s="187">
        <v>220</v>
      </c>
      <c r="I295" s="188"/>
      <c r="J295" s="189">
        <f>ROUND(I295*H295,2)</f>
        <v>0</v>
      </c>
      <c r="K295" s="185" t="s">
        <v>125</v>
      </c>
      <c r="L295" s="36"/>
      <c r="M295" s="190" t="s">
        <v>1</v>
      </c>
      <c r="N295" s="191" t="s">
        <v>42</v>
      </c>
      <c r="O295" s="68"/>
      <c r="P295" s="192">
        <f>O295*H295</f>
        <v>0</v>
      </c>
      <c r="Q295" s="192">
        <v>0</v>
      </c>
      <c r="R295" s="192">
        <f>Q295*H295</f>
        <v>0</v>
      </c>
      <c r="S295" s="192">
        <v>0</v>
      </c>
      <c r="T295" s="193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4" t="s">
        <v>126</v>
      </c>
      <c r="AT295" s="194" t="s">
        <v>121</v>
      </c>
      <c r="AU295" s="194" t="s">
        <v>87</v>
      </c>
      <c r="AY295" s="14" t="s">
        <v>118</v>
      </c>
      <c r="BE295" s="195">
        <f>IF(N295="základní",J295,0)</f>
        <v>0</v>
      </c>
      <c r="BF295" s="195">
        <f>IF(N295="snížená",J295,0)</f>
        <v>0</v>
      </c>
      <c r="BG295" s="195">
        <f>IF(N295="zákl. přenesená",J295,0)</f>
        <v>0</v>
      </c>
      <c r="BH295" s="195">
        <f>IF(N295="sníž. přenesená",J295,0)</f>
        <v>0</v>
      </c>
      <c r="BI295" s="195">
        <f>IF(N295="nulová",J295,0)</f>
        <v>0</v>
      </c>
      <c r="BJ295" s="14" t="s">
        <v>85</v>
      </c>
      <c r="BK295" s="195">
        <f>ROUND(I295*H295,2)</f>
        <v>0</v>
      </c>
      <c r="BL295" s="14" t="s">
        <v>126</v>
      </c>
      <c r="BM295" s="194" t="s">
        <v>432</v>
      </c>
    </row>
    <row r="296" spans="1:65" s="2" customFormat="1" ht="18">
      <c r="A296" s="31"/>
      <c r="B296" s="32"/>
      <c r="C296" s="33"/>
      <c r="D296" s="196" t="s">
        <v>127</v>
      </c>
      <c r="E296" s="33"/>
      <c r="F296" s="197" t="s">
        <v>433</v>
      </c>
      <c r="G296" s="33"/>
      <c r="H296" s="33"/>
      <c r="I296" s="198"/>
      <c r="J296" s="33"/>
      <c r="K296" s="33"/>
      <c r="L296" s="36"/>
      <c r="M296" s="199"/>
      <c r="N296" s="200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127</v>
      </c>
      <c r="AU296" s="14" t="s">
        <v>87</v>
      </c>
    </row>
    <row r="297" spans="1:65" s="2" customFormat="1" ht="16.5" customHeight="1">
      <c r="A297" s="31"/>
      <c r="B297" s="32"/>
      <c r="C297" s="183" t="s">
        <v>278</v>
      </c>
      <c r="D297" s="183" t="s">
        <v>121</v>
      </c>
      <c r="E297" s="184" t="s">
        <v>434</v>
      </c>
      <c r="F297" s="185" t="s">
        <v>435</v>
      </c>
      <c r="G297" s="186" t="s">
        <v>152</v>
      </c>
      <c r="H297" s="187">
        <v>14000</v>
      </c>
      <c r="I297" s="188"/>
      <c r="J297" s="189">
        <f>ROUND(I297*H297,2)</f>
        <v>0</v>
      </c>
      <c r="K297" s="185" t="s">
        <v>125</v>
      </c>
      <c r="L297" s="36"/>
      <c r="M297" s="190" t="s">
        <v>1</v>
      </c>
      <c r="N297" s="191" t="s">
        <v>42</v>
      </c>
      <c r="O297" s="68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4" t="s">
        <v>126</v>
      </c>
      <c r="AT297" s="194" t="s">
        <v>121</v>
      </c>
      <c r="AU297" s="194" t="s">
        <v>87</v>
      </c>
      <c r="AY297" s="14" t="s">
        <v>118</v>
      </c>
      <c r="BE297" s="195">
        <f>IF(N297="základní",J297,0)</f>
        <v>0</v>
      </c>
      <c r="BF297" s="195">
        <f>IF(N297="snížená",J297,0)</f>
        <v>0</v>
      </c>
      <c r="BG297" s="195">
        <f>IF(N297="zákl. přenesená",J297,0)</f>
        <v>0</v>
      </c>
      <c r="BH297" s="195">
        <f>IF(N297="sníž. přenesená",J297,0)</f>
        <v>0</v>
      </c>
      <c r="BI297" s="195">
        <f>IF(N297="nulová",J297,0)</f>
        <v>0</v>
      </c>
      <c r="BJ297" s="14" t="s">
        <v>85</v>
      </c>
      <c r="BK297" s="195">
        <f>ROUND(I297*H297,2)</f>
        <v>0</v>
      </c>
      <c r="BL297" s="14" t="s">
        <v>126</v>
      </c>
      <c r="BM297" s="194" t="s">
        <v>436</v>
      </c>
    </row>
    <row r="298" spans="1:65" s="2" customFormat="1" ht="18">
      <c r="A298" s="31"/>
      <c r="B298" s="32"/>
      <c r="C298" s="33"/>
      <c r="D298" s="196" t="s">
        <v>127</v>
      </c>
      <c r="E298" s="33"/>
      <c r="F298" s="197" t="s">
        <v>437</v>
      </c>
      <c r="G298" s="33"/>
      <c r="H298" s="33"/>
      <c r="I298" s="198"/>
      <c r="J298" s="33"/>
      <c r="K298" s="33"/>
      <c r="L298" s="36"/>
      <c r="M298" s="199"/>
      <c r="N298" s="200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127</v>
      </c>
      <c r="AU298" s="14" t="s">
        <v>87</v>
      </c>
    </row>
    <row r="299" spans="1:65" s="2" customFormat="1" ht="16.5" customHeight="1">
      <c r="A299" s="31"/>
      <c r="B299" s="32"/>
      <c r="C299" s="183" t="s">
        <v>438</v>
      </c>
      <c r="D299" s="183" t="s">
        <v>121</v>
      </c>
      <c r="E299" s="184" t="s">
        <v>439</v>
      </c>
      <c r="F299" s="185" t="s">
        <v>440</v>
      </c>
      <c r="G299" s="186" t="s">
        <v>152</v>
      </c>
      <c r="H299" s="187">
        <v>4800</v>
      </c>
      <c r="I299" s="188"/>
      <c r="J299" s="189">
        <f>ROUND(I299*H299,2)</f>
        <v>0</v>
      </c>
      <c r="K299" s="185" t="s">
        <v>125</v>
      </c>
      <c r="L299" s="36"/>
      <c r="M299" s="190" t="s">
        <v>1</v>
      </c>
      <c r="N299" s="191" t="s">
        <v>42</v>
      </c>
      <c r="O299" s="68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4" t="s">
        <v>126</v>
      </c>
      <c r="AT299" s="194" t="s">
        <v>121</v>
      </c>
      <c r="AU299" s="194" t="s">
        <v>87</v>
      </c>
      <c r="AY299" s="14" t="s">
        <v>118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4" t="s">
        <v>85</v>
      </c>
      <c r="BK299" s="195">
        <f>ROUND(I299*H299,2)</f>
        <v>0</v>
      </c>
      <c r="BL299" s="14" t="s">
        <v>126</v>
      </c>
      <c r="BM299" s="194" t="s">
        <v>441</v>
      </c>
    </row>
    <row r="300" spans="1:65" s="2" customFormat="1" ht="18">
      <c r="A300" s="31"/>
      <c r="B300" s="32"/>
      <c r="C300" s="33"/>
      <c r="D300" s="196" t="s">
        <v>127</v>
      </c>
      <c r="E300" s="33"/>
      <c r="F300" s="197" t="s">
        <v>442</v>
      </c>
      <c r="G300" s="33"/>
      <c r="H300" s="33"/>
      <c r="I300" s="198"/>
      <c r="J300" s="33"/>
      <c r="K300" s="33"/>
      <c r="L300" s="36"/>
      <c r="M300" s="199"/>
      <c r="N300" s="200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127</v>
      </c>
      <c r="AU300" s="14" t="s">
        <v>87</v>
      </c>
    </row>
    <row r="301" spans="1:65" s="2" customFormat="1" ht="16.5" customHeight="1">
      <c r="A301" s="31"/>
      <c r="B301" s="32"/>
      <c r="C301" s="183" t="s">
        <v>283</v>
      </c>
      <c r="D301" s="183" t="s">
        <v>121</v>
      </c>
      <c r="E301" s="184" t="s">
        <v>443</v>
      </c>
      <c r="F301" s="185" t="s">
        <v>444</v>
      </c>
      <c r="G301" s="186" t="s">
        <v>152</v>
      </c>
      <c r="H301" s="187">
        <v>450</v>
      </c>
      <c r="I301" s="188"/>
      <c r="J301" s="189">
        <f>ROUND(I301*H301,2)</f>
        <v>0</v>
      </c>
      <c r="K301" s="185" t="s">
        <v>125</v>
      </c>
      <c r="L301" s="36"/>
      <c r="M301" s="190" t="s">
        <v>1</v>
      </c>
      <c r="N301" s="191" t="s">
        <v>42</v>
      </c>
      <c r="O301" s="68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4" t="s">
        <v>126</v>
      </c>
      <c r="AT301" s="194" t="s">
        <v>121</v>
      </c>
      <c r="AU301" s="194" t="s">
        <v>87</v>
      </c>
      <c r="AY301" s="14" t="s">
        <v>118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4" t="s">
        <v>85</v>
      </c>
      <c r="BK301" s="195">
        <f>ROUND(I301*H301,2)</f>
        <v>0</v>
      </c>
      <c r="BL301" s="14" t="s">
        <v>126</v>
      </c>
      <c r="BM301" s="194" t="s">
        <v>445</v>
      </c>
    </row>
    <row r="302" spans="1:65" s="2" customFormat="1" ht="18">
      <c r="A302" s="31"/>
      <c r="B302" s="32"/>
      <c r="C302" s="33"/>
      <c r="D302" s="196" t="s">
        <v>127</v>
      </c>
      <c r="E302" s="33"/>
      <c r="F302" s="197" t="s">
        <v>446</v>
      </c>
      <c r="G302" s="33"/>
      <c r="H302" s="33"/>
      <c r="I302" s="198"/>
      <c r="J302" s="33"/>
      <c r="K302" s="33"/>
      <c r="L302" s="36"/>
      <c r="M302" s="199"/>
      <c r="N302" s="200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127</v>
      </c>
      <c r="AU302" s="14" t="s">
        <v>87</v>
      </c>
    </row>
    <row r="303" spans="1:65" s="2" customFormat="1" ht="16.5" customHeight="1">
      <c r="A303" s="31"/>
      <c r="B303" s="32"/>
      <c r="C303" s="183" t="s">
        <v>447</v>
      </c>
      <c r="D303" s="183" t="s">
        <v>121</v>
      </c>
      <c r="E303" s="184" t="s">
        <v>448</v>
      </c>
      <c r="F303" s="185" t="s">
        <v>449</v>
      </c>
      <c r="G303" s="186" t="s">
        <v>152</v>
      </c>
      <c r="H303" s="187">
        <v>430</v>
      </c>
      <c r="I303" s="188"/>
      <c r="J303" s="189">
        <f>ROUND(I303*H303,2)</f>
        <v>0</v>
      </c>
      <c r="K303" s="185" t="s">
        <v>125</v>
      </c>
      <c r="L303" s="36"/>
      <c r="M303" s="190" t="s">
        <v>1</v>
      </c>
      <c r="N303" s="191" t="s">
        <v>42</v>
      </c>
      <c r="O303" s="68"/>
      <c r="P303" s="192">
        <f>O303*H303</f>
        <v>0</v>
      </c>
      <c r="Q303" s="192">
        <v>0</v>
      </c>
      <c r="R303" s="192">
        <f>Q303*H303</f>
        <v>0</v>
      </c>
      <c r="S303" s="192">
        <v>0</v>
      </c>
      <c r="T303" s="193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4" t="s">
        <v>126</v>
      </c>
      <c r="AT303" s="194" t="s">
        <v>121</v>
      </c>
      <c r="AU303" s="194" t="s">
        <v>87</v>
      </c>
      <c r="AY303" s="14" t="s">
        <v>118</v>
      </c>
      <c r="BE303" s="195">
        <f>IF(N303="základní",J303,0)</f>
        <v>0</v>
      </c>
      <c r="BF303" s="195">
        <f>IF(N303="snížená",J303,0)</f>
        <v>0</v>
      </c>
      <c r="BG303" s="195">
        <f>IF(N303="zákl. přenesená",J303,0)</f>
        <v>0</v>
      </c>
      <c r="BH303" s="195">
        <f>IF(N303="sníž. přenesená",J303,0)</f>
        <v>0</v>
      </c>
      <c r="BI303" s="195">
        <f>IF(N303="nulová",J303,0)</f>
        <v>0</v>
      </c>
      <c r="BJ303" s="14" t="s">
        <v>85</v>
      </c>
      <c r="BK303" s="195">
        <f>ROUND(I303*H303,2)</f>
        <v>0</v>
      </c>
      <c r="BL303" s="14" t="s">
        <v>126</v>
      </c>
      <c r="BM303" s="194" t="s">
        <v>450</v>
      </c>
    </row>
    <row r="304" spans="1:65" s="2" customFormat="1" ht="18">
      <c r="A304" s="31"/>
      <c r="B304" s="32"/>
      <c r="C304" s="33"/>
      <c r="D304" s="196" t="s">
        <v>127</v>
      </c>
      <c r="E304" s="33"/>
      <c r="F304" s="197" t="s">
        <v>451</v>
      </c>
      <c r="G304" s="33"/>
      <c r="H304" s="33"/>
      <c r="I304" s="198"/>
      <c r="J304" s="33"/>
      <c r="K304" s="33"/>
      <c r="L304" s="36"/>
      <c r="M304" s="199"/>
      <c r="N304" s="200"/>
      <c r="O304" s="68"/>
      <c r="P304" s="68"/>
      <c r="Q304" s="68"/>
      <c r="R304" s="68"/>
      <c r="S304" s="68"/>
      <c r="T304" s="69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4" t="s">
        <v>127</v>
      </c>
      <c r="AU304" s="14" t="s">
        <v>87</v>
      </c>
    </row>
    <row r="305" spans="1:65" s="2" customFormat="1" ht="16.5" customHeight="1">
      <c r="A305" s="31"/>
      <c r="B305" s="32"/>
      <c r="C305" s="183" t="s">
        <v>287</v>
      </c>
      <c r="D305" s="183" t="s">
        <v>121</v>
      </c>
      <c r="E305" s="184" t="s">
        <v>452</v>
      </c>
      <c r="F305" s="185" t="s">
        <v>453</v>
      </c>
      <c r="G305" s="186" t="s">
        <v>454</v>
      </c>
      <c r="H305" s="187">
        <v>40</v>
      </c>
      <c r="I305" s="188"/>
      <c r="J305" s="189">
        <f>ROUND(I305*H305,2)</f>
        <v>0</v>
      </c>
      <c r="K305" s="185" t="s">
        <v>125</v>
      </c>
      <c r="L305" s="36"/>
      <c r="M305" s="190" t="s">
        <v>1</v>
      </c>
      <c r="N305" s="191" t="s">
        <v>42</v>
      </c>
      <c r="O305" s="68"/>
      <c r="P305" s="192">
        <f>O305*H305</f>
        <v>0</v>
      </c>
      <c r="Q305" s="192">
        <v>0</v>
      </c>
      <c r="R305" s="192">
        <f>Q305*H305</f>
        <v>0</v>
      </c>
      <c r="S305" s="192">
        <v>0</v>
      </c>
      <c r="T305" s="193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4" t="s">
        <v>126</v>
      </c>
      <c r="AT305" s="194" t="s">
        <v>121</v>
      </c>
      <c r="AU305" s="194" t="s">
        <v>87</v>
      </c>
      <c r="AY305" s="14" t="s">
        <v>118</v>
      </c>
      <c r="BE305" s="195">
        <f>IF(N305="základní",J305,0)</f>
        <v>0</v>
      </c>
      <c r="BF305" s="195">
        <f>IF(N305="snížená",J305,0)</f>
        <v>0</v>
      </c>
      <c r="BG305" s="195">
        <f>IF(N305="zákl. přenesená",J305,0)</f>
        <v>0</v>
      </c>
      <c r="BH305" s="195">
        <f>IF(N305="sníž. přenesená",J305,0)</f>
        <v>0</v>
      </c>
      <c r="BI305" s="195">
        <f>IF(N305="nulová",J305,0)</f>
        <v>0</v>
      </c>
      <c r="BJ305" s="14" t="s">
        <v>85</v>
      </c>
      <c r="BK305" s="195">
        <f>ROUND(I305*H305,2)</f>
        <v>0</v>
      </c>
      <c r="BL305" s="14" t="s">
        <v>126</v>
      </c>
      <c r="BM305" s="194" t="s">
        <v>455</v>
      </c>
    </row>
    <row r="306" spans="1:65" s="2" customFormat="1" ht="36">
      <c r="A306" s="31"/>
      <c r="B306" s="32"/>
      <c r="C306" s="33"/>
      <c r="D306" s="196" t="s">
        <v>127</v>
      </c>
      <c r="E306" s="33"/>
      <c r="F306" s="197" t="s">
        <v>456</v>
      </c>
      <c r="G306" s="33"/>
      <c r="H306" s="33"/>
      <c r="I306" s="198"/>
      <c r="J306" s="33"/>
      <c r="K306" s="33"/>
      <c r="L306" s="36"/>
      <c r="M306" s="199"/>
      <c r="N306" s="200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127</v>
      </c>
      <c r="AU306" s="14" t="s">
        <v>87</v>
      </c>
    </row>
    <row r="307" spans="1:65" s="2" customFormat="1" ht="16.5" customHeight="1">
      <c r="A307" s="31"/>
      <c r="B307" s="32"/>
      <c r="C307" s="183" t="s">
        <v>457</v>
      </c>
      <c r="D307" s="183" t="s">
        <v>121</v>
      </c>
      <c r="E307" s="184" t="s">
        <v>458</v>
      </c>
      <c r="F307" s="185" t="s">
        <v>459</v>
      </c>
      <c r="G307" s="186" t="s">
        <v>454</v>
      </c>
      <c r="H307" s="187">
        <v>40</v>
      </c>
      <c r="I307" s="188"/>
      <c r="J307" s="189">
        <f>ROUND(I307*H307,2)</f>
        <v>0</v>
      </c>
      <c r="K307" s="185" t="s">
        <v>125</v>
      </c>
      <c r="L307" s="36"/>
      <c r="M307" s="190" t="s">
        <v>1</v>
      </c>
      <c r="N307" s="191" t="s">
        <v>42</v>
      </c>
      <c r="O307" s="68"/>
      <c r="P307" s="192">
        <f>O307*H307</f>
        <v>0</v>
      </c>
      <c r="Q307" s="192">
        <v>0</v>
      </c>
      <c r="R307" s="192">
        <f>Q307*H307</f>
        <v>0</v>
      </c>
      <c r="S307" s="192">
        <v>0</v>
      </c>
      <c r="T307" s="19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4" t="s">
        <v>126</v>
      </c>
      <c r="AT307" s="194" t="s">
        <v>121</v>
      </c>
      <c r="AU307" s="194" t="s">
        <v>87</v>
      </c>
      <c r="AY307" s="14" t="s">
        <v>118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4" t="s">
        <v>85</v>
      </c>
      <c r="BK307" s="195">
        <f>ROUND(I307*H307,2)</f>
        <v>0</v>
      </c>
      <c r="BL307" s="14" t="s">
        <v>126</v>
      </c>
      <c r="BM307" s="194" t="s">
        <v>460</v>
      </c>
    </row>
    <row r="308" spans="1:65" s="2" customFormat="1" ht="36">
      <c r="A308" s="31"/>
      <c r="B308" s="32"/>
      <c r="C308" s="33"/>
      <c r="D308" s="196" t="s">
        <v>127</v>
      </c>
      <c r="E308" s="33"/>
      <c r="F308" s="197" t="s">
        <v>461</v>
      </c>
      <c r="G308" s="33"/>
      <c r="H308" s="33"/>
      <c r="I308" s="198"/>
      <c r="J308" s="33"/>
      <c r="K308" s="33"/>
      <c r="L308" s="36"/>
      <c r="M308" s="199"/>
      <c r="N308" s="200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127</v>
      </c>
      <c r="AU308" s="14" t="s">
        <v>87</v>
      </c>
    </row>
    <row r="309" spans="1:65" s="2" customFormat="1" ht="16.5" customHeight="1">
      <c r="A309" s="31"/>
      <c r="B309" s="32"/>
      <c r="C309" s="183" t="s">
        <v>293</v>
      </c>
      <c r="D309" s="183" t="s">
        <v>121</v>
      </c>
      <c r="E309" s="184" t="s">
        <v>462</v>
      </c>
      <c r="F309" s="185" t="s">
        <v>463</v>
      </c>
      <c r="G309" s="186" t="s">
        <v>454</v>
      </c>
      <c r="H309" s="187">
        <v>15</v>
      </c>
      <c r="I309" s="188"/>
      <c r="J309" s="189">
        <f>ROUND(I309*H309,2)</f>
        <v>0</v>
      </c>
      <c r="K309" s="185" t="s">
        <v>125</v>
      </c>
      <c r="L309" s="36"/>
      <c r="M309" s="190" t="s">
        <v>1</v>
      </c>
      <c r="N309" s="191" t="s">
        <v>42</v>
      </c>
      <c r="O309" s="68"/>
      <c r="P309" s="192">
        <f>O309*H309</f>
        <v>0</v>
      </c>
      <c r="Q309" s="192">
        <v>0</v>
      </c>
      <c r="R309" s="192">
        <f>Q309*H309</f>
        <v>0</v>
      </c>
      <c r="S309" s="192">
        <v>0</v>
      </c>
      <c r="T309" s="193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4" t="s">
        <v>126</v>
      </c>
      <c r="AT309" s="194" t="s">
        <v>121</v>
      </c>
      <c r="AU309" s="194" t="s">
        <v>87</v>
      </c>
      <c r="AY309" s="14" t="s">
        <v>118</v>
      </c>
      <c r="BE309" s="195">
        <f>IF(N309="základní",J309,0)</f>
        <v>0</v>
      </c>
      <c r="BF309" s="195">
        <f>IF(N309="snížená",J309,0)</f>
        <v>0</v>
      </c>
      <c r="BG309" s="195">
        <f>IF(N309="zákl. přenesená",J309,0)</f>
        <v>0</v>
      </c>
      <c r="BH309" s="195">
        <f>IF(N309="sníž. přenesená",J309,0)</f>
        <v>0</v>
      </c>
      <c r="BI309" s="195">
        <f>IF(N309="nulová",J309,0)</f>
        <v>0</v>
      </c>
      <c r="BJ309" s="14" t="s">
        <v>85</v>
      </c>
      <c r="BK309" s="195">
        <f>ROUND(I309*H309,2)</f>
        <v>0</v>
      </c>
      <c r="BL309" s="14" t="s">
        <v>126</v>
      </c>
      <c r="BM309" s="194" t="s">
        <v>464</v>
      </c>
    </row>
    <row r="310" spans="1:65" s="2" customFormat="1" ht="36">
      <c r="A310" s="31"/>
      <c r="B310" s="32"/>
      <c r="C310" s="33"/>
      <c r="D310" s="196" t="s">
        <v>127</v>
      </c>
      <c r="E310" s="33"/>
      <c r="F310" s="197" t="s">
        <v>465</v>
      </c>
      <c r="G310" s="33"/>
      <c r="H310" s="33"/>
      <c r="I310" s="198"/>
      <c r="J310" s="33"/>
      <c r="K310" s="33"/>
      <c r="L310" s="36"/>
      <c r="M310" s="199"/>
      <c r="N310" s="200"/>
      <c r="O310" s="68"/>
      <c r="P310" s="68"/>
      <c r="Q310" s="68"/>
      <c r="R310" s="68"/>
      <c r="S310" s="68"/>
      <c r="T310" s="69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4" t="s">
        <v>127</v>
      </c>
      <c r="AU310" s="14" t="s">
        <v>87</v>
      </c>
    </row>
    <row r="311" spans="1:65" s="2" customFormat="1" ht="16.5" customHeight="1">
      <c r="A311" s="31"/>
      <c r="B311" s="32"/>
      <c r="C311" s="183" t="s">
        <v>466</v>
      </c>
      <c r="D311" s="183" t="s">
        <v>121</v>
      </c>
      <c r="E311" s="184" t="s">
        <v>467</v>
      </c>
      <c r="F311" s="185" t="s">
        <v>468</v>
      </c>
      <c r="G311" s="186" t="s">
        <v>454</v>
      </c>
      <c r="H311" s="187">
        <v>15</v>
      </c>
      <c r="I311" s="188"/>
      <c r="J311" s="189">
        <f>ROUND(I311*H311,2)</f>
        <v>0</v>
      </c>
      <c r="K311" s="185" t="s">
        <v>125</v>
      </c>
      <c r="L311" s="36"/>
      <c r="M311" s="190" t="s">
        <v>1</v>
      </c>
      <c r="N311" s="191" t="s">
        <v>42</v>
      </c>
      <c r="O311" s="68"/>
      <c r="P311" s="192">
        <f>O311*H311</f>
        <v>0</v>
      </c>
      <c r="Q311" s="192">
        <v>0</v>
      </c>
      <c r="R311" s="192">
        <f>Q311*H311</f>
        <v>0</v>
      </c>
      <c r="S311" s="192">
        <v>0</v>
      </c>
      <c r="T311" s="193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4" t="s">
        <v>126</v>
      </c>
      <c r="AT311" s="194" t="s">
        <v>121</v>
      </c>
      <c r="AU311" s="194" t="s">
        <v>87</v>
      </c>
      <c r="AY311" s="14" t="s">
        <v>118</v>
      </c>
      <c r="BE311" s="195">
        <f>IF(N311="základní",J311,0)</f>
        <v>0</v>
      </c>
      <c r="BF311" s="195">
        <f>IF(N311="snížená",J311,0)</f>
        <v>0</v>
      </c>
      <c r="BG311" s="195">
        <f>IF(N311="zákl. přenesená",J311,0)</f>
        <v>0</v>
      </c>
      <c r="BH311" s="195">
        <f>IF(N311="sníž. přenesená",J311,0)</f>
        <v>0</v>
      </c>
      <c r="BI311" s="195">
        <f>IF(N311="nulová",J311,0)</f>
        <v>0</v>
      </c>
      <c r="BJ311" s="14" t="s">
        <v>85</v>
      </c>
      <c r="BK311" s="195">
        <f>ROUND(I311*H311,2)</f>
        <v>0</v>
      </c>
      <c r="BL311" s="14" t="s">
        <v>126</v>
      </c>
      <c r="BM311" s="194" t="s">
        <v>469</v>
      </c>
    </row>
    <row r="312" spans="1:65" s="2" customFormat="1" ht="36">
      <c r="A312" s="31"/>
      <c r="B312" s="32"/>
      <c r="C312" s="33"/>
      <c r="D312" s="196" t="s">
        <v>127</v>
      </c>
      <c r="E312" s="33"/>
      <c r="F312" s="197" t="s">
        <v>470</v>
      </c>
      <c r="G312" s="33"/>
      <c r="H312" s="33"/>
      <c r="I312" s="198"/>
      <c r="J312" s="33"/>
      <c r="K312" s="33"/>
      <c r="L312" s="36"/>
      <c r="M312" s="199"/>
      <c r="N312" s="200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127</v>
      </c>
      <c r="AU312" s="14" t="s">
        <v>87</v>
      </c>
    </row>
    <row r="313" spans="1:65" s="2" customFormat="1" ht="16.5" customHeight="1">
      <c r="A313" s="31"/>
      <c r="B313" s="32"/>
      <c r="C313" s="183" t="s">
        <v>297</v>
      </c>
      <c r="D313" s="183" t="s">
        <v>121</v>
      </c>
      <c r="E313" s="184" t="s">
        <v>471</v>
      </c>
      <c r="F313" s="185" t="s">
        <v>472</v>
      </c>
      <c r="G313" s="186" t="s">
        <v>454</v>
      </c>
      <c r="H313" s="187">
        <v>15</v>
      </c>
      <c r="I313" s="188"/>
      <c r="J313" s="189">
        <f>ROUND(I313*H313,2)</f>
        <v>0</v>
      </c>
      <c r="K313" s="185" t="s">
        <v>125</v>
      </c>
      <c r="L313" s="36"/>
      <c r="M313" s="190" t="s">
        <v>1</v>
      </c>
      <c r="N313" s="191" t="s">
        <v>42</v>
      </c>
      <c r="O313" s="68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4" t="s">
        <v>126</v>
      </c>
      <c r="AT313" s="194" t="s">
        <v>121</v>
      </c>
      <c r="AU313" s="194" t="s">
        <v>87</v>
      </c>
      <c r="AY313" s="14" t="s">
        <v>118</v>
      </c>
      <c r="BE313" s="195">
        <f>IF(N313="základní",J313,0)</f>
        <v>0</v>
      </c>
      <c r="BF313" s="195">
        <f>IF(N313="snížená",J313,0)</f>
        <v>0</v>
      </c>
      <c r="BG313" s="195">
        <f>IF(N313="zákl. přenesená",J313,0)</f>
        <v>0</v>
      </c>
      <c r="BH313" s="195">
        <f>IF(N313="sníž. přenesená",J313,0)</f>
        <v>0</v>
      </c>
      <c r="BI313" s="195">
        <f>IF(N313="nulová",J313,0)</f>
        <v>0</v>
      </c>
      <c r="BJ313" s="14" t="s">
        <v>85</v>
      </c>
      <c r="BK313" s="195">
        <f>ROUND(I313*H313,2)</f>
        <v>0</v>
      </c>
      <c r="BL313" s="14" t="s">
        <v>126</v>
      </c>
      <c r="BM313" s="194" t="s">
        <v>473</v>
      </c>
    </row>
    <row r="314" spans="1:65" s="2" customFormat="1" ht="36">
      <c r="A314" s="31"/>
      <c r="B314" s="32"/>
      <c r="C314" s="33"/>
      <c r="D314" s="196" t="s">
        <v>127</v>
      </c>
      <c r="E314" s="33"/>
      <c r="F314" s="197" t="s">
        <v>474</v>
      </c>
      <c r="G314" s="33"/>
      <c r="H314" s="33"/>
      <c r="I314" s="198"/>
      <c r="J314" s="33"/>
      <c r="K314" s="33"/>
      <c r="L314" s="36"/>
      <c r="M314" s="199"/>
      <c r="N314" s="200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127</v>
      </c>
      <c r="AU314" s="14" t="s">
        <v>87</v>
      </c>
    </row>
    <row r="315" spans="1:65" s="2" customFormat="1" ht="16.5" customHeight="1">
      <c r="A315" s="31"/>
      <c r="B315" s="32"/>
      <c r="C315" s="183" t="s">
        <v>475</v>
      </c>
      <c r="D315" s="183" t="s">
        <v>121</v>
      </c>
      <c r="E315" s="184" t="s">
        <v>476</v>
      </c>
      <c r="F315" s="185" t="s">
        <v>477</v>
      </c>
      <c r="G315" s="186" t="s">
        <v>454</v>
      </c>
      <c r="H315" s="187">
        <v>15</v>
      </c>
      <c r="I315" s="188"/>
      <c r="J315" s="189">
        <f>ROUND(I315*H315,2)</f>
        <v>0</v>
      </c>
      <c r="K315" s="185" t="s">
        <v>125</v>
      </c>
      <c r="L315" s="36"/>
      <c r="M315" s="190" t="s">
        <v>1</v>
      </c>
      <c r="N315" s="191" t="s">
        <v>42</v>
      </c>
      <c r="O315" s="68"/>
      <c r="P315" s="192">
        <f>O315*H315</f>
        <v>0</v>
      </c>
      <c r="Q315" s="192">
        <v>0</v>
      </c>
      <c r="R315" s="192">
        <f>Q315*H315</f>
        <v>0</v>
      </c>
      <c r="S315" s="192">
        <v>0</v>
      </c>
      <c r="T315" s="193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4" t="s">
        <v>126</v>
      </c>
      <c r="AT315" s="194" t="s">
        <v>121</v>
      </c>
      <c r="AU315" s="194" t="s">
        <v>87</v>
      </c>
      <c r="AY315" s="14" t="s">
        <v>118</v>
      </c>
      <c r="BE315" s="195">
        <f>IF(N315="základní",J315,0)</f>
        <v>0</v>
      </c>
      <c r="BF315" s="195">
        <f>IF(N315="snížená",J315,0)</f>
        <v>0</v>
      </c>
      <c r="BG315" s="195">
        <f>IF(N315="zákl. přenesená",J315,0)</f>
        <v>0</v>
      </c>
      <c r="BH315" s="195">
        <f>IF(N315="sníž. přenesená",J315,0)</f>
        <v>0</v>
      </c>
      <c r="BI315" s="195">
        <f>IF(N315="nulová",J315,0)</f>
        <v>0</v>
      </c>
      <c r="BJ315" s="14" t="s">
        <v>85</v>
      </c>
      <c r="BK315" s="195">
        <f>ROUND(I315*H315,2)</f>
        <v>0</v>
      </c>
      <c r="BL315" s="14" t="s">
        <v>126</v>
      </c>
      <c r="BM315" s="194" t="s">
        <v>478</v>
      </c>
    </row>
    <row r="316" spans="1:65" s="2" customFormat="1" ht="36">
      <c r="A316" s="31"/>
      <c r="B316" s="32"/>
      <c r="C316" s="33"/>
      <c r="D316" s="196" t="s">
        <v>127</v>
      </c>
      <c r="E316" s="33"/>
      <c r="F316" s="197" t="s">
        <v>479</v>
      </c>
      <c r="G316" s="33"/>
      <c r="H316" s="33"/>
      <c r="I316" s="198"/>
      <c r="J316" s="33"/>
      <c r="K316" s="33"/>
      <c r="L316" s="36"/>
      <c r="M316" s="199"/>
      <c r="N316" s="200"/>
      <c r="O316" s="68"/>
      <c r="P316" s="68"/>
      <c r="Q316" s="68"/>
      <c r="R316" s="68"/>
      <c r="S316" s="68"/>
      <c r="T316" s="69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4" t="s">
        <v>127</v>
      </c>
      <c r="AU316" s="14" t="s">
        <v>87</v>
      </c>
    </row>
    <row r="317" spans="1:65" s="2" customFormat="1" ht="16.5" customHeight="1">
      <c r="A317" s="31"/>
      <c r="B317" s="32"/>
      <c r="C317" s="183" t="s">
        <v>302</v>
      </c>
      <c r="D317" s="183" t="s">
        <v>121</v>
      </c>
      <c r="E317" s="184" t="s">
        <v>480</v>
      </c>
      <c r="F317" s="185" t="s">
        <v>481</v>
      </c>
      <c r="G317" s="186" t="s">
        <v>454</v>
      </c>
      <c r="H317" s="187">
        <v>15</v>
      </c>
      <c r="I317" s="188"/>
      <c r="J317" s="189">
        <f>ROUND(I317*H317,2)</f>
        <v>0</v>
      </c>
      <c r="K317" s="185" t="s">
        <v>125</v>
      </c>
      <c r="L317" s="36"/>
      <c r="M317" s="190" t="s">
        <v>1</v>
      </c>
      <c r="N317" s="191" t="s">
        <v>42</v>
      </c>
      <c r="O317" s="68"/>
      <c r="P317" s="192">
        <f>O317*H317</f>
        <v>0</v>
      </c>
      <c r="Q317" s="192">
        <v>0</v>
      </c>
      <c r="R317" s="192">
        <f>Q317*H317</f>
        <v>0</v>
      </c>
      <c r="S317" s="192">
        <v>0</v>
      </c>
      <c r="T317" s="193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4" t="s">
        <v>126</v>
      </c>
      <c r="AT317" s="194" t="s">
        <v>121</v>
      </c>
      <c r="AU317" s="194" t="s">
        <v>87</v>
      </c>
      <c r="AY317" s="14" t="s">
        <v>118</v>
      </c>
      <c r="BE317" s="195">
        <f>IF(N317="základní",J317,0)</f>
        <v>0</v>
      </c>
      <c r="BF317" s="195">
        <f>IF(N317="snížená",J317,0)</f>
        <v>0</v>
      </c>
      <c r="BG317" s="195">
        <f>IF(N317="zákl. přenesená",J317,0)</f>
        <v>0</v>
      </c>
      <c r="BH317" s="195">
        <f>IF(N317="sníž. přenesená",J317,0)</f>
        <v>0</v>
      </c>
      <c r="BI317" s="195">
        <f>IF(N317="nulová",J317,0)</f>
        <v>0</v>
      </c>
      <c r="BJ317" s="14" t="s">
        <v>85</v>
      </c>
      <c r="BK317" s="195">
        <f>ROUND(I317*H317,2)</f>
        <v>0</v>
      </c>
      <c r="BL317" s="14" t="s">
        <v>126</v>
      </c>
      <c r="BM317" s="194" t="s">
        <v>482</v>
      </c>
    </row>
    <row r="318" spans="1:65" s="2" customFormat="1" ht="36">
      <c r="A318" s="31"/>
      <c r="B318" s="32"/>
      <c r="C318" s="33"/>
      <c r="D318" s="196" t="s">
        <v>127</v>
      </c>
      <c r="E318" s="33"/>
      <c r="F318" s="197" t="s">
        <v>483</v>
      </c>
      <c r="G318" s="33"/>
      <c r="H318" s="33"/>
      <c r="I318" s="198"/>
      <c r="J318" s="33"/>
      <c r="K318" s="33"/>
      <c r="L318" s="36"/>
      <c r="M318" s="199"/>
      <c r="N318" s="200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127</v>
      </c>
      <c r="AU318" s="14" t="s">
        <v>87</v>
      </c>
    </row>
    <row r="319" spans="1:65" s="2" customFormat="1" ht="16.5" customHeight="1">
      <c r="A319" s="31"/>
      <c r="B319" s="32"/>
      <c r="C319" s="183" t="s">
        <v>484</v>
      </c>
      <c r="D319" s="183" t="s">
        <v>121</v>
      </c>
      <c r="E319" s="184" t="s">
        <v>485</v>
      </c>
      <c r="F319" s="185" t="s">
        <v>486</v>
      </c>
      <c r="G319" s="186" t="s">
        <v>454</v>
      </c>
      <c r="H319" s="187">
        <v>45</v>
      </c>
      <c r="I319" s="188"/>
      <c r="J319" s="189">
        <f>ROUND(I319*H319,2)</f>
        <v>0</v>
      </c>
      <c r="K319" s="185" t="s">
        <v>125</v>
      </c>
      <c r="L319" s="36"/>
      <c r="M319" s="190" t="s">
        <v>1</v>
      </c>
      <c r="N319" s="191" t="s">
        <v>42</v>
      </c>
      <c r="O319" s="68"/>
      <c r="P319" s="192">
        <f>O319*H319</f>
        <v>0</v>
      </c>
      <c r="Q319" s="192">
        <v>0</v>
      </c>
      <c r="R319" s="192">
        <f>Q319*H319</f>
        <v>0</v>
      </c>
      <c r="S319" s="192">
        <v>0</v>
      </c>
      <c r="T319" s="193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4" t="s">
        <v>126</v>
      </c>
      <c r="AT319" s="194" t="s">
        <v>121</v>
      </c>
      <c r="AU319" s="194" t="s">
        <v>87</v>
      </c>
      <c r="AY319" s="14" t="s">
        <v>118</v>
      </c>
      <c r="BE319" s="195">
        <f>IF(N319="základní",J319,0)</f>
        <v>0</v>
      </c>
      <c r="BF319" s="195">
        <f>IF(N319="snížená",J319,0)</f>
        <v>0</v>
      </c>
      <c r="BG319" s="195">
        <f>IF(N319="zákl. přenesená",J319,0)</f>
        <v>0</v>
      </c>
      <c r="BH319" s="195">
        <f>IF(N319="sníž. přenesená",J319,0)</f>
        <v>0</v>
      </c>
      <c r="BI319" s="195">
        <f>IF(N319="nulová",J319,0)</f>
        <v>0</v>
      </c>
      <c r="BJ319" s="14" t="s">
        <v>85</v>
      </c>
      <c r="BK319" s="195">
        <f>ROUND(I319*H319,2)</f>
        <v>0</v>
      </c>
      <c r="BL319" s="14" t="s">
        <v>126</v>
      </c>
      <c r="BM319" s="194" t="s">
        <v>487</v>
      </c>
    </row>
    <row r="320" spans="1:65" s="2" customFormat="1" ht="36">
      <c r="A320" s="31"/>
      <c r="B320" s="32"/>
      <c r="C320" s="33"/>
      <c r="D320" s="196" t="s">
        <v>127</v>
      </c>
      <c r="E320" s="33"/>
      <c r="F320" s="197" t="s">
        <v>488</v>
      </c>
      <c r="G320" s="33"/>
      <c r="H320" s="33"/>
      <c r="I320" s="198"/>
      <c r="J320" s="33"/>
      <c r="K320" s="33"/>
      <c r="L320" s="36"/>
      <c r="M320" s="199"/>
      <c r="N320" s="200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127</v>
      </c>
      <c r="AU320" s="14" t="s">
        <v>87</v>
      </c>
    </row>
    <row r="321" spans="1:65" s="2" customFormat="1" ht="16.5" customHeight="1">
      <c r="A321" s="31"/>
      <c r="B321" s="32"/>
      <c r="C321" s="183" t="s">
        <v>306</v>
      </c>
      <c r="D321" s="183" t="s">
        <v>121</v>
      </c>
      <c r="E321" s="184" t="s">
        <v>489</v>
      </c>
      <c r="F321" s="185" t="s">
        <v>490</v>
      </c>
      <c r="G321" s="186" t="s">
        <v>454</v>
      </c>
      <c r="H321" s="187">
        <v>45</v>
      </c>
      <c r="I321" s="188"/>
      <c r="J321" s="189">
        <f>ROUND(I321*H321,2)</f>
        <v>0</v>
      </c>
      <c r="K321" s="185" t="s">
        <v>125</v>
      </c>
      <c r="L321" s="36"/>
      <c r="M321" s="190" t="s">
        <v>1</v>
      </c>
      <c r="N321" s="191" t="s">
        <v>42</v>
      </c>
      <c r="O321" s="68"/>
      <c r="P321" s="192">
        <f>O321*H321</f>
        <v>0</v>
      </c>
      <c r="Q321" s="192">
        <v>0</v>
      </c>
      <c r="R321" s="192">
        <f>Q321*H321</f>
        <v>0</v>
      </c>
      <c r="S321" s="192">
        <v>0</v>
      </c>
      <c r="T321" s="193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4" t="s">
        <v>126</v>
      </c>
      <c r="AT321" s="194" t="s">
        <v>121</v>
      </c>
      <c r="AU321" s="194" t="s">
        <v>87</v>
      </c>
      <c r="AY321" s="14" t="s">
        <v>118</v>
      </c>
      <c r="BE321" s="195">
        <f>IF(N321="základní",J321,0)</f>
        <v>0</v>
      </c>
      <c r="BF321" s="195">
        <f>IF(N321="snížená",J321,0)</f>
        <v>0</v>
      </c>
      <c r="BG321" s="195">
        <f>IF(N321="zákl. přenesená",J321,0)</f>
        <v>0</v>
      </c>
      <c r="BH321" s="195">
        <f>IF(N321="sníž. přenesená",J321,0)</f>
        <v>0</v>
      </c>
      <c r="BI321" s="195">
        <f>IF(N321="nulová",J321,0)</f>
        <v>0</v>
      </c>
      <c r="BJ321" s="14" t="s">
        <v>85</v>
      </c>
      <c r="BK321" s="195">
        <f>ROUND(I321*H321,2)</f>
        <v>0</v>
      </c>
      <c r="BL321" s="14" t="s">
        <v>126</v>
      </c>
      <c r="BM321" s="194" t="s">
        <v>491</v>
      </c>
    </row>
    <row r="322" spans="1:65" s="2" customFormat="1" ht="36">
      <c r="A322" s="31"/>
      <c r="B322" s="32"/>
      <c r="C322" s="33"/>
      <c r="D322" s="196" t="s">
        <v>127</v>
      </c>
      <c r="E322" s="33"/>
      <c r="F322" s="197" t="s">
        <v>492</v>
      </c>
      <c r="G322" s="33"/>
      <c r="H322" s="33"/>
      <c r="I322" s="198"/>
      <c r="J322" s="33"/>
      <c r="K322" s="33"/>
      <c r="L322" s="36"/>
      <c r="M322" s="199"/>
      <c r="N322" s="200"/>
      <c r="O322" s="68"/>
      <c r="P322" s="68"/>
      <c r="Q322" s="68"/>
      <c r="R322" s="68"/>
      <c r="S322" s="68"/>
      <c r="T322" s="69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T322" s="14" t="s">
        <v>127</v>
      </c>
      <c r="AU322" s="14" t="s">
        <v>87</v>
      </c>
    </row>
    <row r="323" spans="1:65" s="2" customFormat="1" ht="16.5" customHeight="1">
      <c r="A323" s="31"/>
      <c r="B323" s="32"/>
      <c r="C323" s="183" t="s">
        <v>493</v>
      </c>
      <c r="D323" s="183" t="s">
        <v>121</v>
      </c>
      <c r="E323" s="184" t="s">
        <v>494</v>
      </c>
      <c r="F323" s="185" t="s">
        <v>495</v>
      </c>
      <c r="G323" s="186" t="s">
        <v>454</v>
      </c>
      <c r="H323" s="187">
        <v>45</v>
      </c>
      <c r="I323" s="188"/>
      <c r="J323" s="189">
        <f>ROUND(I323*H323,2)</f>
        <v>0</v>
      </c>
      <c r="K323" s="185" t="s">
        <v>125</v>
      </c>
      <c r="L323" s="36"/>
      <c r="M323" s="190" t="s">
        <v>1</v>
      </c>
      <c r="N323" s="191" t="s">
        <v>42</v>
      </c>
      <c r="O323" s="68"/>
      <c r="P323" s="192">
        <f>O323*H323</f>
        <v>0</v>
      </c>
      <c r="Q323" s="192">
        <v>0</v>
      </c>
      <c r="R323" s="192">
        <f>Q323*H323</f>
        <v>0</v>
      </c>
      <c r="S323" s="192">
        <v>0</v>
      </c>
      <c r="T323" s="193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4" t="s">
        <v>126</v>
      </c>
      <c r="AT323" s="194" t="s">
        <v>121</v>
      </c>
      <c r="AU323" s="194" t="s">
        <v>87</v>
      </c>
      <c r="AY323" s="14" t="s">
        <v>118</v>
      </c>
      <c r="BE323" s="195">
        <f>IF(N323="základní",J323,0)</f>
        <v>0</v>
      </c>
      <c r="BF323" s="195">
        <f>IF(N323="snížená",J323,0)</f>
        <v>0</v>
      </c>
      <c r="BG323" s="195">
        <f>IF(N323="zákl. přenesená",J323,0)</f>
        <v>0</v>
      </c>
      <c r="BH323" s="195">
        <f>IF(N323="sníž. přenesená",J323,0)</f>
        <v>0</v>
      </c>
      <c r="BI323" s="195">
        <f>IF(N323="nulová",J323,0)</f>
        <v>0</v>
      </c>
      <c r="BJ323" s="14" t="s">
        <v>85</v>
      </c>
      <c r="BK323" s="195">
        <f>ROUND(I323*H323,2)</f>
        <v>0</v>
      </c>
      <c r="BL323" s="14" t="s">
        <v>126</v>
      </c>
      <c r="BM323" s="194" t="s">
        <v>496</v>
      </c>
    </row>
    <row r="324" spans="1:65" s="2" customFormat="1" ht="36">
      <c r="A324" s="31"/>
      <c r="B324" s="32"/>
      <c r="C324" s="33"/>
      <c r="D324" s="196" t="s">
        <v>127</v>
      </c>
      <c r="E324" s="33"/>
      <c r="F324" s="197" t="s">
        <v>497</v>
      </c>
      <c r="G324" s="33"/>
      <c r="H324" s="33"/>
      <c r="I324" s="198"/>
      <c r="J324" s="33"/>
      <c r="K324" s="33"/>
      <c r="L324" s="36"/>
      <c r="M324" s="199"/>
      <c r="N324" s="200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127</v>
      </c>
      <c r="AU324" s="14" t="s">
        <v>87</v>
      </c>
    </row>
    <row r="325" spans="1:65" s="2" customFormat="1" ht="16.5" customHeight="1">
      <c r="A325" s="31"/>
      <c r="B325" s="32"/>
      <c r="C325" s="183" t="s">
        <v>312</v>
      </c>
      <c r="D325" s="183" t="s">
        <v>121</v>
      </c>
      <c r="E325" s="184" t="s">
        <v>498</v>
      </c>
      <c r="F325" s="185" t="s">
        <v>499</v>
      </c>
      <c r="G325" s="186" t="s">
        <v>454</v>
      </c>
      <c r="H325" s="187">
        <v>45</v>
      </c>
      <c r="I325" s="188"/>
      <c r="J325" s="189">
        <f>ROUND(I325*H325,2)</f>
        <v>0</v>
      </c>
      <c r="K325" s="185" t="s">
        <v>125</v>
      </c>
      <c r="L325" s="36"/>
      <c r="M325" s="190" t="s">
        <v>1</v>
      </c>
      <c r="N325" s="191" t="s">
        <v>42</v>
      </c>
      <c r="O325" s="68"/>
      <c r="P325" s="192">
        <f>O325*H325</f>
        <v>0</v>
      </c>
      <c r="Q325" s="192">
        <v>0</v>
      </c>
      <c r="R325" s="192">
        <f>Q325*H325</f>
        <v>0</v>
      </c>
      <c r="S325" s="192">
        <v>0</v>
      </c>
      <c r="T325" s="193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4" t="s">
        <v>126</v>
      </c>
      <c r="AT325" s="194" t="s">
        <v>121</v>
      </c>
      <c r="AU325" s="194" t="s">
        <v>87</v>
      </c>
      <c r="AY325" s="14" t="s">
        <v>118</v>
      </c>
      <c r="BE325" s="195">
        <f>IF(N325="základní",J325,0)</f>
        <v>0</v>
      </c>
      <c r="BF325" s="195">
        <f>IF(N325="snížená",J325,0)</f>
        <v>0</v>
      </c>
      <c r="BG325" s="195">
        <f>IF(N325="zákl. přenesená",J325,0)</f>
        <v>0</v>
      </c>
      <c r="BH325" s="195">
        <f>IF(N325="sníž. přenesená",J325,0)</f>
        <v>0</v>
      </c>
      <c r="BI325" s="195">
        <f>IF(N325="nulová",J325,0)</f>
        <v>0</v>
      </c>
      <c r="BJ325" s="14" t="s">
        <v>85</v>
      </c>
      <c r="BK325" s="195">
        <f>ROUND(I325*H325,2)</f>
        <v>0</v>
      </c>
      <c r="BL325" s="14" t="s">
        <v>126</v>
      </c>
      <c r="BM325" s="194" t="s">
        <v>500</v>
      </c>
    </row>
    <row r="326" spans="1:65" s="2" customFormat="1" ht="36">
      <c r="A326" s="31"/>
      <c r="B326" s="32"/>
      <c r="C326" s="33"/>
      <c r="D326" s="196" t="s">
        <v>127</v>
      </c>
      <c r="E326" s="33"/>
      <c r="F326" s="197" t="s">
        <v>501</v>
      </c>
      <c r="G326" s="33"/>
      <c r="H326" s="33"/>
      <c r="I326" s="198"/>
      <c r="J326" s="33"/>
      <c r="K326" s="33"/>
      <c r="L326" s="36"/>
      <c r="M326" s="199"/>
      <c r="N326" s="200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127</v>
      </c>
      <c r="AU326" s="14" t="s">
        <v>87</v>
      </c>
    </row>
    <row r="327" spans="1:65" s="2" customFormat="1" ht="16.5" customHeight="1">
      <c r="A327" s="31"/>
      <c r="B327" s="32"/>
      <c r="C327" s="183" t="s">
        <v>502</v>
      </c>
      <c r="D327" s="183" t="s">
        <v>121</v>
      </c>
      <c r="E327" s="184" t="s">
        <v>503</v>
      </c>
      <c r="F327" s="185" t="s">
        <v>504</v>
      </c>
      <c r="G327" s="186" t="s">
        <v>454</v>
      </c>
      <c r="H327" s="187">
        <v>40</v>
      </c>
      <c r="I327" s="188"/>
      <c r="J327" s="189">
        <f>ROUND(I327*H327,2)</f>
        <v>0</v>
      </c>
      <c r="K327" s="185" t="s">
        <v>125</v>
      </c>
      <c r="L327" s="36"/>
      <c r="M327" s="190" t="s">
        <v>1</v>
      </c>
      <c r="N327" s="191" t="s">
        <v>42</v>
      </c>
      <c r="O327" s="68"/>
      <c r="P327" s="192">
        <f>O327*H327</f>
        <v>0</v>
      </c>
      <c r="Q327" s="192">
        <v>0</v>
      </c>
      <c r="R327" s="192">
        <f>Q327*H327</f>
        <v>0</v>
      </c>
      <c r="S327" s="192">
        <v>0</v>
      </c>
      <c r="T327" s="193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4" t="s">
        <v>126</v>
      </c>
      <c r="AT327" s="194" t="s">
        <v>121</v>
      </c>
      <c r="AU327" s="194" t="s">
        <v>87</v>
      </c>
      <c r="AY327" s="14" t="s">
        <v>118</v>
      </c>
      <c r="BE327" s="195">
        <f>IF(N327="základní",J327,0)</f>
        <v>0</v>
      </c>
      <c r="BF327" s="195">
        <f>IF(N327="snížená",J327,0)</f>
        <v>0</v>
      </c>
      <c r="BG327" s="195">
        <f>IF(N327="zákl. přenesená",J327,0)</f>
        <v>0</v>
      </c>
      <c r="BH327" s="195">
        <f>IF(N327="sníž. přenesená",J327,0)</f>
        <v>0</v>
      </c>
      <c r="BI327" s="195">
        <f>IF(N327="nulová",J327,0)</f>
        <v>0</v>
      </c>
      <c r="BJ327" s="14" t="s">
        <v>85</v>
      </c>
      <c r="BK327" s="195">
        <f>ROUND(I327*H327,2)</f>
        <v>0</v>
      </c>
      <c r="BL327" s="14" t="s">
        <v>126</v>
      </c>
      <c r="BM327" s="194" t="s">
        <v>505</v>
      </c>
    </row>
    <row r="328" spans="1:65" s="2" customFormat="1" ht="36">
      <c r="A328" s="31"/>
      <c r="B328" s="32"/>
      <c r="C328" s="33"/>
      <c r="D328" s="196" t="s">
        <v>127</v>
      </c>
      <c r="E328" s="33"/>
      <c r="F328" s="197" t="s">
        <v>506</v>
      </c>
      <c r="G328" s="33"/>
      <c r="H328" s="33"/>
      <c r="I328" s="198"/>
      <c r="J328" s="33"/>
      <c r="K328" s="33"/>
      <c r="L328" s="36"/>
      <c r="M328" s="199"/>
      <c r="N328" s="200"/>
      <c r="O328" s="68"/>
      <c r="P328" s="68"/>
      <c r="Q328" s="68"/>
      <c r="R328" s="68"/>
      <c r="S328" s="68"/>
      <c r="T328" s="69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4" t="s">
        <v>127</v>
      </c>
      <c r="AU328" s="14" t="s">
        <v>87</v>
      </c>
    </row>
    <row r="329" spans="1:65" s="2" customFormat="1" ht="16.5" customHeight="1">
      <c r="A329" s="31"/>
      <c r="B329" s="32"/>
      <c r="C329" s="183" t="s">
        <v>316</v>
      </c>
      <c r="D329" s="183" t="s">
        <v>121</v>
      </c>
      <c r="E329" s="184" t="s">
        <v>507</v>
      </c>
      <c r="F329" s="185" t="s">
        <v>508</v>
      </c>
      <c r="G329" s="186" t="s">
        <v>454</v>
      </c>
      <c r="H329" s="187">
        <v>40</v>
      </c>
      <c r="I329" s="188"/>
      <c r="J329" s="189">
        <f>ROUND(I329*H329,2)</f>
        <v>0</v>
      </c>
      <c r="K329" s="185" t="s">
        <v>125</v>
      </c>
      <c r="L329" s="36"/>
      <c r="M329" s="190" t="s">
        <v>1</v>
      </c>
      <c r="N329" s="191" t="s">
        <v>42</v>
      </c>
      <c r="O329" s="68"/>
      <c r="P329" s="192">
        <f>O329*H329</f>
        <v>0</v>
      </c>
      <c r="Q329" s="192">
        <v>0</v>
      </c>
      <c r="R329" s="192">
        <f>Q329*H329</f>
        <v>0</v>
      </c>
      <c r="S329" s="192">
        <v>0</v>
      </c>
      <c r="T329" s="193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4" t="s">
        <v>126</v>
      </c>
      <c r="AT329" s="194" t="s">
        <v>121</v>
      </c>
      <c r="AU329" s="194" t="s">
        <v>87</v>
      </c>
      <c r="AY329" s="14" t="s">
        <v>118</v>
      </c>
      <c r="BE329" s="195">
        <f>IF(N329="základní",J329,0)</f>
        <v>0</v>
      </c>
      <c r="BF329" s="195">
        <f>IF(N329="snížená",J329,0)</f>
        <v>0</v>
      </c>
      <c r="BG329" s="195">
        <f>IF(N329="zákl. přenesená",J329,0)</f>
        <v>0</v>
      </c>
      <c r="BH329" s="195">
        <f>IF(N329="sníž. přenesená",J329,0)</f>
        <v>0</v>
      </c>
      <c r="BI329" s="195">
        <f>IF(N329="nulová",J329,0)</f>
        <v>0</v>
      </c>
      <c r="BJ329" s="14" t="s">
        <v>85</v>
      </c>
      <c r="BK329" s="195">
        <f>ROUND(I329*H329,2)</f>
        <v>0</v>
      </c>
      <c r="BL329" s="14" t="s">
        <v>126</v>
      </c>
      <c r="BM329" s="194" t="s">
        <v>509</v>
      </c>
    </row>
    <row r="330" spans="1:65" s="2" customFormat="1" ht="36">
      <c r="A330" s="31"/>
      <c r="B330" s="32"/>
      <c r="C330" s="33"/>
      <c r="D330" s="196" t="s">
        <v>127</v>
      </c>
      <c r="E330" s="33"/>
      <c r="F330" s="197" t="s">
        <v>510</v>
      </c>
      <c r="G330" s="33"/>
      <c r="H330" s="33"/>
      <c r="I330" s="198"/>
      <c r="J330" s="33"/>
      <c r="K330" s="33"/>
      <c r="L330" s="36"/>
      <c r="M330" s="199"/>
      <c r="N330" s="200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127</v>
      </c>
      <c r="AU330" s="14" t="s">
        <v>87</v>
      </c>
    </row>
    <row r="331" spans="1:65" s="2" customFormat="1" ht="16.5" customHeight="1">
      <c r="A331" s="31"/>
      <c r="B331" s="32"/>
      <c r="C331" s="183" t="s">
        <v>511</v>
      </c>
      <c r="D331" s="183" t="s">
        <v>121</v>
      </c>
      <c r="E331" s="184" t="s">
        <v>512</v>
      </c>
      <c r="F331" s="185" t="s">
        <v>513</v>
      </c>
      <c r="G331" s="186" t="s">
        <v>454</v>
      </c>
      <c r="H331" s="187">
        <v>16</v>
      </c>
      <c r="I331" s="188"/>
      <c r="J331" s="189">
        <f>ROUND(I331*H331,2)</f>
        <v>0</v>
      </c>
      <c r="K331" s="185" t="s">
        <v>125</v>
      </c>
      <c r="L331" s="36"/>
      <c r="M331" s="190" t="s">
        <v>1</v>
      </c>
      <c r="N331" s="191" t="s">
        <v>42</v>
      </c>
      <c r="O331" s="68"/>
      <c r="P331" s="192">
        <f>O331*H331</f>
        <v>0</v>
      </c>
      <c r="Q331" s="192">
        <v>0</v>
      </c>
      <c r="R331" s="192">
        <f>Q331*H331</f>
        <v>0</v>
      </c>
      <c r="S331" s="192">
        <v>0</v>
      </c>
      <c r="T331" s="193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4" t="s">
        <v>126</v>
      </c>
      <c r="AT331" s="194" t="s">
        <v>121</v>
      </c>
      <c r="AU331" s="194" t="s">
        <v>87</v>
      </c>
      <c r="AY331" s="14" t="s">
        <v>118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4" t="s">
        <v>85</v>
      </c>
      <c r="BK331" s="195">
        <f>ROUND(I331*H331,2)</f>
        <v>0</v>
      </c>
      <c r="BL331" s="14" t="s">
        <v>126</v>
      </c>
      <c r="BM331" s="194" t="s">
        <v>514</v>
      </c>
    </row>
    <row r="332" spans="1:65" s="2" customFormat="1" ht="36">
      <c r="A332" s="31"/>
      <c r="B332" s="32"/>
      <c r="C332" s="33"/>
      <c r="D332" s="196" t="s">
        <v>127</v>
      </c>
      <c r="E332" s="33"/>
      <c r="F332" s="197" t="s">
        <v>515</v>
      </c>
      <c r="G332" s="33"/>
      <c r="H332" s="33"/>
      <c r="I332" s="198"/>
      <c r="J332" s="33"/>
      <c r="K332" s="33"/>
      <c r="L332" s="36"/>
      <c r="M332" s="199"/>
      <c r="N332" s="200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127</v>
      </c>
      <c r="AU332" s="14" t="s">
        <v>87</v>
      </c>
    </row>
    <row r="333" spans="1:65" s="2" customFormat="1" ht="16.5" customHeight="1">
      <c r="A333" s="31"/>
      <c r="B333" s="32"/>
      <c r="C333" s="183" t="s">
        <v>322</v>
      </c>
      <c r="D333" s="183" t="s">
        <v>121</v>
      </c>
      <c r="E333" s="184" t="s">
        <v>516</v>
      </c>
      <c r="F333" s="185" t="s">
        <v>517</v>
      </c>
      <c r="G333" s="186" t="s">
        <v>454</v>
      </c>
      <c r="H333" s="187">
        <v>16</v>
      </c>
      <c r="I333" s="188"/>
      <c r="J333" s="189">
        <f>ROUND(I333*H333,2)</f>
        <v>0</v>
      </c>
      <c r="K333" s="185" t="s">
        <v>125</v>
      </c>
      <c r="L333" s="36"/>
      <c r="M333" s="190" t="s">
        <v>1</v>
      </c>
      <c r="N333" s="191" t="s">
        <v>42</v>
      </c>
      <c r="O333" s="68"/>
      <c r="P333" s="192">
        <f>O333*H333</f>
        <v>0</v>
      </c>
      <c r="Q333" s="192">
        <v>0</v>
      </c>
      <c r="R333" s="192">
        <f>Q333*H333</f>
        <v>0</v>
      </c>
      <c r="S333" s="192">
        <v>0</v>
      </c>
      <c r="T333" s="193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4" t="s">
        <v>126</v>
      </c>
      <c r="AT333" s="194" t="s">
        <v>121</v>
      </c>
      <c r="AU333" s="194" t="s">
        <v>87</v>
      </c>
      <c r="AY333" s="14" t="s">
        <v>118</v>
      </c>
      <c r="BE333" s="195">
        <f>IF(N333="základní",J333,0)</f>
        <v>0</v>
      </c>
      <c r="BF333" s="195">
        <f>IF(N333="snížená",J333,0)</f>
        <v>0</v>
      </c>
      <c r="BG333" s="195">
        <f>IF(N333="zákl. přenesená",J333,0)</f>
        <v>0</v>
      </c>
      <c r="BH333" s="195">
        <f>IF(N333="sníž. přenesená",J333,0)</f>
        <v>0</v>
      </c>
      <c r="BI333" s="195">
        <f>IF(N333="nulová",J333,0)</f>
        <v>0</v>
      </c>
      <c r="BJ333" s="14" t="s">
        <v>85</v>
      </c>
      <c r="BK333" s="195">
        <f>ROUND(I333*H333,2)</f>
        <v>0</v>
      </c>
      <c r="BL333" s="14" t="s">
        <v>126</v>
      </c>
      <c r="BM333" s="194" t="s">
        <v>518</v>
      </c>
    </row>
    <row r="334" spans="1:65" s="2" customFormat="1" ht="36">
      <c r="A334" s="31"/>
      <c r="B334" s="32"/>
      <c r="C334" s="33"/>
      <c r="D334" s="196" t="s">
        <v>127</v>
      </c>
      <c r="E334" s="33"/>
      <c r="F334" s="197" t="s">
        <v>519</v>
      </c>
      <c r="G334" s="33"/>
      <c r="H334" s="33"/>
      <c r="I334" s="198"/>
      <c r="J334" s="33"/>
      <c r="K334" s="33"/>
      <c r="L334" s="36"/>
      <c r="M334" s="199"/>
      <c r="N334" s="200"/>
      <c r="O334" s="68"/>
      <c r="P334" s="68"/>
      <c r="Q334" s="68"/>
      <c r="R334" s="68"/>
      <c r="S334" s="68"/>
      <c r="T334" s="69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T334" s="14" t="s">
        <v>127</v>
      </c>
      <c r="AU334" s="14" t="s">
        <v>87</v>
      </c>
    </row>
    <row r="335" spans="1:65" s="2" customFormat="1" ht="16.5" customHeight="1">
      <c r="A335" s="31"/>
      <c r="B335" s="32"/>
      <c r="C335" s="183" t="s">
        <v>520</v>
      </c>
      <c r="D335" s="183" t="s">
        <v>121</v>
      </c>
      <c r="E335" s="184" t="s">
        <v>521</v>
      </c>
      <c r="F335" s="185" t="s">
        <v>522</v>
      </c>
      <c r="G335" s="186" t="s">
        <v>454</v>
      </c>
      <c r="H335" s="187">
        <v>16</v>
      </c>
      <c r="I335" s="188"/>
      <c r="J335" s="189">
        <f>ROUND(I335*H335,2)</f>
        <v>0</v>
      </c>
      <c r="K335" s="185" t="s">
        <v>125</v>
      </c>
      <c r="L335" s="36"/>
      <c r="M335" s="190" t="s">
        <v>1</v>
      </c>
      <c r="N335" s="191" t="s">
        <v>42</v>
      </c>
      <c r="O335" s="68"/>
      <c r="P335" s="192">
        <f>O335*H335</f>
        <v>0</v>
      </c>
      <c r="Q335" s="192">
        <v>0</v>
      </c>
      <c r="R335" s="192">
        <f>Q335*H335</f>
        <v>0</v>
      </c>
      <c r="S335" s="192">
        <v>0</v>
      </c>
      <c r="T335" s="193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4" t="s">
        <v>126</v>
      </c>
      <c r="AT335" s="194" t="s">
        <v>121</v>
      </c>
      <c r="AU335" s="194" t="s">
        <v>87</v>
      </c>
      <c r="AY335" s="14" t="s">
        <v>118</v>
      </c>
      <c r="BE335" s="195">
        <f>IF(N335="základní",J335,0)</f>
        <v>0</v>
      </c>
      <c r="BF335" s="195">
        <f>IF(N335="snížená",J335,0)</f>
        <v>0</v>
      </c>
      <c r="BG335" s="195">
        <f>IF(N335="zákl. přenesená",J335,0)</f>
        <v>0</v>
      </c>
      <c r="BH335" s="195">
        <f>IF(N335="sníž. přenesená",J335,0)</f>
        <v>0</v>
      </c>
      <c r="BI335" s="195">
        <f>IF(N335="nulová",J335,0)</f>
        <v>0</v>
      </c>
      <c r="BJ335" s="14" t="s">
        <v>85</v>
      </c>
      <c r="BK335" s="195">
        <f>ROUND(I335*H335,2)</f>
        <v>0</v>
      </c>
      <c r="BL335" s="14" t="s">
        <v>126</v>
      </c>
      <c r="BM335" s="194" t="s">
        <v>523</v>
      </c>
    </row>
    <row r="336" spans="1:65" s="2" customFormat="1" ht="36">
      <c r="A336" s="31"/>
      <c r="B336" s="32"/>
      <c r="C336" s="33"/>
      <c r="D336" s="196" t="s">
        <v>127</v>
      </c>
      <c r="E336" s="33"/>
      <c r="F336" s="197" t="s">
        <v>524</v>
      </c>
      <c r="G336" s="33"/>
      <c r="H336" s="33"/>
      <c r="I336" s="198"/>
      <c r="J336" s="33"/>
      <c r="K336" s="33"/>
      <c r="L336" s="36"/>
      <c r="M336" s="199"/>
      <c r="N336" s="200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127</v>
      </c>
      <c r="AU336" s="14" t="s">
        <v>87</v>
      </c>
    </row>
    <row r="337" spans="1:65" s="2" customFormat="1" ht="16.5" customHeight="1">
      <c r="A337" s="31"/>
      <c r="B337" s="32"/>
      <c r="C337" s="183" t="s">
        <v>326</v>
      </c>
      <c r="D337" s="183" t="s">
        <v>121</v>
      </c>
      <c r="E337" s="184" t="s">
        <v>525</v>
      </c>
      <c r="F337" s="185" t="s">
        <v>526</v>
      </c>
      <c r="G337" s="186" t="s">
        <v>454</v>
      </c>
      <c r="H337" s="187">
        <v>4</v>
      </c>
      <c r="I337" s="188"/>
      <c r="J337" s="189">
        <f>ROUND(I337*H337,2)</f>
        <v>0</v>
      </c>
      <c r="K337" s="185" t="s">
        <v>125</v>
      </c>
      <c r="L337" s="36"/>
      <c r="M337" s="190" t="s">
        <v>1</v>
      </c>
      <c r="N337" s="191" t="s">
        <v>42</v>
      </c>
      <c r="O337" s="68"/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4" t="s">
        <v>126</v>
      </c>
      <c r="AT337" s="194" t="s">
        <v>121</v>
      </c>
      <c r="AU337" s="194" t="s">
        <v>87</v>
      </c>
      <c r="AY337" s="14" t="s">
        <v>118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4" t="s">
        <v>85</v>
      </c>
      <c r="BK337" s="195">
        <f>ROUND(I337*H337,2)</f>
        <v>0</v>
      </c>
      <c r="BL337" s="14" t="s">
        <v>126</v>
      </c>
      <c r="BM337" s="194" t="s">
        <v>527</v>
      </c>
    </row>
    <row r="338" spans="1:65" s="2" customFormat="1" ht="36">
      <c r="A338" s="31"/>
      <c r="B338" s="32"/>
      <c r="C338" s="33"/>
      <c r="D338" s="196" t="s">
        <v>127</v>
      </c>
      <c r="E338" s="33"/>
      <c r="F338" s="197" t="s">
        <v>528</v>
      </c>
      <c r="G338" s="33"/>
      <c r="H338" s="33"/>
      <c r="I338" s="198"/>
      <c r="J338" s="33"/>
      <c r="K338" s="33"/>
      <c r="L338" s="36"/>
      <c r="M338" s="199"/>
      <c r="N338" s="200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127</v>
      </c>
      <c r="AU338" s="14" t="s">
        <v>87</v>
      </c>
    </row>
    <row r="339" spans="1:65" s="2" customFormat="1" ht="16.5" customHeight="1">
      <c r="A339" s="31"/>
      <c r="B339" s="32"/>
      <c r="C339" s="183" t="s">
        <v>529</v>
      </c>
      <c r="D339" s="183" t="s">
        <v>121</v>
      </c>
      <c r="E339" s="184" t="s">
        <v>530</v>
      </c>
      <c r="F339" s="185" t="s">
        <v>531</v>
      </c>
      <c r="G339" s="186" t="s">
        <v>454</v>
      </c>
      <c r="H339" s="187">
        <v>4</v>
      </c>
      <c r="I339" s="188"/>
      <c r="J339" s="189">
        <f>ROUND(I339*H339,2)</f>
        <v>0</v>
      </c>
      <c r="K339" s="185" t="s">
        <v>125</v>
      </c>
      <c r="L339" s="36"/>
      <c r="M339" s="190" t="s">
        <v>1</v>
      </c>
      <c r="N339" s="191" t="s">
        <v>42</v>
      </c>
      <c r="O339" s="68"/>
      <c r="P339" s="192">
        <f>O339*H339</f>
        <v>0</v>
      </c>
      <c r="Q339" s="192">
        <v>0</v>
      </c>
      <c r="R339" s="192">
        <f>Q339*H339</f>
        <v>0</v>
      </c>
      <c r="S339" s="192">
        <v>0</v>
      </c>
      <c r="T339" s="193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4" t="s">
        <v>126</v>
      </c>
      <c r="AT339" s="194" t="s">
        <v>121</v>
      </c>
      <c r="AU339" s="194" t="s">
        <v>87</v>
      </c>
      <c r="AY339" s="14" t="s">
        <v>118</v>
      </c>
      <c r="BE339" s="195">
        <f>IF(N339="základní",J339,0)</f>
        <v>0</v>
      </c>
      <c r="BF339" s="195">
        <f>IF(N339="snížená",J339,0)</f>
        <v>0</v>
      </c>
      <c r="BG339" s="195">
        <f>IF(N339="zákl. přenesená",J339,0)</f>
        <v>0</v>
      </c>
      <c r="BH339" s="195">
        <f>IF(N339="sníž. přenesená",J339,0)</f>
        <v>0</v>
      </c>
      <c r="BI339" s="195">
        <f>IF(N339="nulová",J339,0)</f>
        <v>0</v>
      </c>
      <c r="BJ339" s="14" t="s">
        <v>85</v>
      </c>
      <c r="BK339" s="195">
        <f>ROUND(I339*H339,2)</f>
        <v>0</v>
      </c>
      <c r="BL339" s="14" t="s">
        <v>126</v>
      </c>
      <c r="BM339" s="194" t="s">
        <v>532</v>
      </c>
    </row>
    <row r="340" spans="1:65" s="2" customFormat="1" ht="36">
      <c r="A340" s="31"/>
      <c r="B340" s="32"/>
      <c r="C340" s="33"/>
      <c r="D340" s="196" t="s">
        <v>127</v>
      </c>
      <c r="E340" s="33"/>
      <c r="F340" s="197" t="s">
        <v>533</v>
      </c>
      <c r="G340" s="33"/>
      <c r="H340" s="33"/>
      <c r="I340" s="198"/>
      <c r="J340" s="33"/>
      <c r="K340" s="33"/>
      <c r="L340" s="36"/>
      <c r="M340" s="199"/>
      <c r="N340" s="200"/>
      <c r="O340" s="68"/>
      <c r="P340" s="68"/>
      <c r="Q340" s="68"/>
      <c r="R340" s="68"/>
      <c r="S340" s="68"/>
      <c r="T340" s="69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4" t="s">
        <v>127</v>
      </c>
      <c r="AU340" s="14" t="s">
        <v>87</v>
      </c>
    </row>
    <row r="341" spans="1:65" s="2" customFormat="1" ht="16.5" customHeight="1">
      <c r="A341" s="31"/>
      <c r="B341" s="32"/>
      <c r="C341" s="183" t="s">
        <v>331</v>
      </c>
      <c r="D341" s="183" t="s">
        <v>121</v>
      </c>
      <c r="E341" s="184" t="s">
        <v>534</v>
      </c>
      <c r="F341" s="185" t="s">
        <v>535</v>
      </c>
      <c r="G341" s="186" t="s">
        <v>454</v>
      </c>
      <c r="H341" s="187">
        <v>4</v>
      </c>
      <c r="I341" s="188"/>
      <c r="J341" s="189">
        <f>ROUND(I341*H341,2)</f>
        <v>0</v>
      </c>
      <c r="K341" s="185" t="s">
        <v>125</v>
      </c>
      <c r="L341" s="36"/>
      <c r="M341" s="190" t="s">
        <v>1</v>
      </c>
      <c r="N341" s="191" t="s">
        <v>42</v>
      </c>
      <c r="O341" s="68"/>
      <c r="P341" s="192">
        <f>O341*H341</f>
        <v>0</v>
      </c>
      <c r="Q341" s="192">
        <v>0</v>
      </c>
      <c r="R341" s="192">
        <f>Q341*H341</f>
        <v>0</v>
      </c>
      <c r="S341" s="192">
        <v>0</v>
      </c>
      <c r="T341" s="193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4" t="s">
        <v>126</v>
      </c>
      <c r="AT341" s="194" t="s">
        <v>121</v>
      </c>
      <c r="AU341" s="194" t="s">
        <v>87</v>
      </c>
      <c r="AY341" s="14" t="s">
        <v>118</v>
      </c>
      <c r="BE341" s="195">
        <f>IF(N341="základní",J341,0)</f>
        <v>0</v>
      </c>
      <c r="BF341" s="195">
        <f>IF(N341="snížená",J341,0)</f>
        <v>0</v>
      </c>
      <c r="BG341" s="195">
        <f>IF(N341="zákl. přenesená",J341,0)</f>
        <v>0</v>
      </c>
      <c r="BH341" s="195">
        <f>IF(N341="sníž. přenesená",J341,0)</f>
        <v>0</v>
      </c>
      <c r="BI341" s="195">
        <f>IF(N341="nulová",J341,0)</f>
        <v>0</v>
      </c>
      <c r="BJ341" s="14" t="s">
        <v>85</v>
      </c>
      <c r="BK341" s="195">
        <f>ROUND(I341*H341,2)</f>
        <v>0</v>
      </c>
      <c r="BL341" s="14" t="s">
        <v>126</v>
      </c>
      <c r="BM341" s="194" t="s">
        <v>536</v>
      </c>
    </row>
    <row r="342" spans="1:65" s="2" customFormat="1" ht="36">
      <c r="A342" s="31"/>
      <c r="B342" s="32"/>
      <c r="C342" s="33"/>
      <c r="D342" s="196" t="s">
        <v>127</v>
      </c>
      <c r="E342" s="33"/>
      <c r="F342" s="197" t="s">
        <v>537</v>
      </c>
      <c r="G342" s="33"/>
      <c r="H342" s="33"/>
      <c r="I342" s="198"/>
      <c r="J342" s="33"/>
      <c r="K342" s="33"/>
      <c r="L342" s="36"/>
      <c r="M342" s="199"/>
      <c r="N342" s="200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127</v>
      </c>
      <c r="AU342" s="14" t="s">
        <v>87</v>
      </c>
    </row>
    <row r="343" spans="1:65" s="2" customFormat="1" ht="16.5" customHeight="1">
      <c r="A343" s="31"/>
      <c r="B343" s="32"/>
      <c r="C343" s="183" t="s">
        <v>538</v>
      </c>
      <c r="D343" s="183" t="s">
        <v>121</v>
      </c>
      <c r="E343" s="184" t="s">
        <v>539</v>
      </c>
      <c r="F343" s="185" t="s">
        <v>540</v>
      </c>
      <c r="G343" s="186" t="s">
        <v>454</v>
      </c>
      <c r="H343" s="187">
        <v>6</v>
      </c>
      <c r="I343" s="188"/>
      <c r="J343" s="189">
        <f>ROUND(I343*H343,2)</f>
        <v>0</v>
      </c>
      <c r="K343" s="185" t="s">
        <v>125</v>
      </c>
      <c r="L343" s="36"/>
      <c r="M343" s="190" t="s">
        <v>1</v>
      </c>
      <c r="N343" s="191" t="s">
        <v>42</v>
      </c>
      <c r="O343" s="68"/>
      <c r="P343" s="192">
        <f>O343*H343</f>
        <v>0</v>
      </c>
      <c r="Q343" s="192">
        <v>0</v>
      </c>
      <c r="R343" s="192">
        <f>Q343*H343</f>
        <v>0</v>
      </c>
      <c r="S343" s="192">
        <v>0</v>
      </c>
      <c r="T343" s="19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4" t="s">
        <v>126</v>
      </c>
      <c r="AT343" s="194" t="s">
        <v>121</v>
      </c>
      <c r="AU343" s="194" t="s">
        <v>87</v>
      </c>
      <c r="AY343" s="14" t="s">
        <v>118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4" t="s">
        <v>85</v>
      </c>
      <c r="BK343" s="195">
        <f>ROUND(I343*H343,2)</f>
        <v>0</v>
      </c>
      <c r="BL343" s="14" t="s">
        <v>126</v>
      </c>
      <c r="BM343" s="194" t="s">
        <v>541</v>
      </c>
    </row>
    <row r="344" spans="1:65" s="2" customFormat="1" ht="36">
      <c r="A344" s="31"/>
      <c r="B344" s="32"/>
      <c r="C344" s="33"/>
      <c r="D344" s="196" t="s">
        <v>127</v>
      </c>
      <c r="E344" s="33"/>
      <c r="F344" s="197" t="s">
        <v>542</v>
      </c>
      <c r="G344" s="33"/>
      <c r="H344" s="33"/>
      <c r="I344" s="198"/>
      <c r="J344" s="33"/>
      <c r="K344" s="33"/>
      <c r="L344" s="36"/>
      <c r="M344" s="199"/>
      <c r="N344" s="200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127</v>
      </c>
      <c r="AU344" s="14" t="s">
        <v>87</v>
      </c>
    </row>
    <row r="345" spans="1:65" s="2" customFormat="1" ht="16.5" customHeight="1">
      <c r="A345" s="31"/>
      <c r="B345" s="32"/>
      <c r="C345" s="183" t="s">
        <v>336</v>
      </c>
      <c r="D345" s="183" t="s">
        <v>121</v>
      </c>
      <c r="E345" s="184" t="s">
        <v>543</v>
      </c>
      <c r="F345" s="185" t="s">
        <v>544</v>
      </c>
      <c r="G345" s="186" t="s">
        <v>454</v>
      </c>
      <c r="H345" s="187">
        <v>50</v>
      </c>
      <c r="I345" s="188"/>
      <c r="J345" s="189">
        <f>ROUND(I345*H345,2)</f>
        <v>0</v>
      </c>
      <c r="K345" s="185" t="s">
        <v>125</v>
      </c>
      <c r="L345" s="36"/>
      <c r="M345" s="190" t="s">
        <v>1</v>
      </c>
      <c r="N345" s="191" t="s">
        <v>42</v>
      </c>
      <c r="O345" s="68"/>
      <c r="P345" s="192">
        <f>O345*H345</f>
        <v>0</v>
      </c>
      <c r="Q345" s="192">
        <v>0</v>
      </c>
      <c r="R345" s="192">
        <f>Q345*H345</f>
        <v>0</v>
      </c>
      <c r="S345" s="192">
        <v>0</v>
      </c>
      <c r="T345" s="193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4" t="s">
        <v>126</v>
      </c>
      <c r="AT345" s="194" t="s">
        <v>121</v>
      </c>
      <c r="AU345" s="194" t="s">
        <v>87</v>
      </c>
      <c r="AY345" s="14" t="s">
        <v>118</v>
      </c>
      <c r="BE345" s="195">
        <f>IF(N345="základní",J345,0)</f>
        <v>0</v>
      </c>
      <c r="BF345" s="195">
        <f>IF(N345="snížená",J345,0)</f>
        <v>0</v>
      </c>
      <c r="BG345" s="195">
        <f>IF(N345="zákl. přenesená",J345,0)</f>
        <v>0</v>
      </c>
      <c r="BH345" s="195">
        <f>IF(N345="sníž. přenesená",J345,0)</f>
        <v>0</v>
      </c>
      <c r="BI345" s="195">
        <f>IF(N345="nulová",J345,0)</f>
        <v>0</v>
      </c>
      <c r="BJ345" s="14" t="s">
        <v>85</v>
      </c>
      <c r="BK345" s="195">
        <f>ROUND(I345*H345,2)</f>
        <v>0</v>
      </c>
      <c r="BL345" s="14" t="s">
        <v>126</v>
      </c>
      <c r="BM345" s="194" t="s">
        <v>545</v>
      </c>
    </row>
    <row r="346" spans="1:65" s="2" customFormat="1" ht="36">
      <c r="A346" s="31"/>
      <c r="B346" s="32"/>
      <c r="C346" s="33"/>
      <c r="D346" s="196" t="s">
        <v>127</v>
      </c>
      <c r="E346" s="33"/>
      <c r="F346" s="197" t="s">
        <v>546</v>
      </c>
      <c r="G346" s="33"/>
      <c r="H346" s="33"/>
      <c r="I346" s="198"/>
      <c r="J346" s="33"/>
      <c r="K346" s="33"/>
      <c r="L346" s="36"/>
      <c r="M346" s="199"/>
      <c r="N346" s="200"/>
      <c r="O346" s="68"/>
      <c r="P346" s="68"/>
      <c r="Q346" s="68"/>
      <c r="R346" s="68"/>
      <c r="S346" s="68"/>
      <c r="T346" s="69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T346" s="14" t="s">
        <v>127</v>
      </c>
      <c r="AU346" s="14" t="s">
        <v>87</v>
      </c>
    </row>
    <row r="347" spans="1:65" s="2" customFormat="1" ht="16.5" customHeight="1">
      <c r="A347" s="31"/>
      <c r="B347" s="32"/>
      <c r="C347" s="183" t="s">
        <v>547</v>
      </c>
      <c r="D347" s="183" t="s">
        <v>121</v>
      </c>
      <c r="E347" s="184" t="s">
        <v>548</v>
      </c>
      <c r="F347" s="185" t="s">
        <v>549</v>
      </c>
      <c r="G347" s="186" t="s">
        <v>454</v>
      </c>
      <c r="H347" s="187">
        <v>40</v>
      </c>
      <c r="I347" s="188"/>
      <c r="J347" s="189">
        <f>ROUND(I347*H347,2)</f>
        <v>0</v>
      </c>
      <c r="K347" s="185" t="s">
        <v>125</v>
      </c>
      <c r="L347" s="36"/>
      <c r="M347" s="190" t="s">
        <v>1</v>
      </c>
      <c r="N347" s="191" t="s">
        <v>42</v>
      </c>
      <c r="O347" s="68"/>
      <c r="P347" s="192">
        <f>O347*H347</f>
        <v>0</v>
      </c>
      <c r="Q347" s="192">
        <v>0</v>
      </c>
      <c r="R347" s="192">
        <f>Q347*H347</f>
        <v>0</v>
      </c>
      <c r="S347" s="192">
        <v>0</v>
      </c>
      <c r="T347" s="193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4" t="s">
        <v>126</v>
      </c>
      <c r="AT347" s="194" t="s">
        <v>121</v>
      </c>
      <c r="AU347" s="194" t="s">
        <v>87</v>
      </c>
      <c r="AY347" s="14" t="s">
        <v>118</v>
      </c>
      <c r="BE347" s="195">
        <f>IF(N347="základní",J347,0)</f>
        <v>0</v>
      </c>
      <c r="BF347" s="195">
        <f>IF(N347="snížená",J347,0)</f>
        <v>0</v>
      </c>
      <c r="BG347" s="195">
        <f>IF(N347="zákl. přenesená",J347,0)</f>
        <v>0</v>
      </c>
      <c r="BH347" s="195">
        <f>IF(N347="sníž. přenesená",J347,0)</f>
        <v>0</v>
      </c>
      <c r="BI347" s="195">
        <f>IF(N347="nulová",J347,0)</f>
        <v>0</v>
      </c>
      <c r="BJ347" s="14" t="s">
        <v>85</v>
      </c>
      <c r="BK347" s="195">
        <f>ROUND(I347*H347,2)</f>
        <v>0</v>
      </c>
      <c r="BL347" s="14" t="s">
        <v>126</v>
      </c>
      <c r="BM347" s="194" t="s">
        <v>550</v>
      </c>
    </row>
    <row r="348" spans="1:65" s="2" customFormat="1" ht="36">
      <c r="A348" s="31"/>
      <c r="B348" s="32"/>
      <c r="C348" s="33"/>
      <c r="D348" s="196" t="s">
        <v>127</v>
      </c>
      <c r="E348" s="33"/>
      <c r="F348" s="197" t="s">
        <v>551</v>
      </c>
      <c r="G348" s="33"/>
      <c r="H348" s="33"/>
      <c r="I348" s="198"/>
      <c r="J348" s="33"/>
      <c r="K348" s="33"/>
      <c r="L348" s="36"/>
      <c r="M348" s="199"/>
      <c r="N348" s="200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127</v>
      </c>
      <c r="AU348" s="14" t="s">
        <v>87</v>
      </c>
    </row>
    <row r="349" spans="1:65" s="2" customFormat="1" ht="16.5" customHeight="1">
      <c r="A349" s="31"/>
      <c r="B349" s="32"/>
      <c r="C349" s="183" t="s">
        <v>341</v>
      </c>
      <c r="D349" s="183" t="s">
        <v>121</v>
      </c>
      <c r="E349" s="184" t="s">
        <v>552</v>
      </c>
      <c r="F349" s="185" t="s">
        <v>553</v>
      </c>
      <c r="G349" s="186" t="s">
        <v>454</v>
      </c>
      <c r="H349" s="187">
        <v>40</v>
      </c>
      <c r="I349" s="188"/>
      <c r="J349" s="189">
        <f>ROUND(I349*H349,2)</f>
        <v>0</v>
      </c>
      <c r="K349" s="185" t="s">
        <v>125</v>
      </c>
      <c r="L349" s="36"/>
      <c r="M349" s="190" t="s">
        <v>1</v>
      </c>
      <c r="N349" s="191" t="s">
        <v>42</v>
      </c>
      <c r="O349" s="68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4" t="s">
        <v>126</v>
      </c>
      <c r="AT349" s="194" t="s">
        <v>121</v>
      </c>
      <c r="AU349" s="194" t="s">
        <v>87</v>
      </c>
      <c r="AY349" s="14" t="s">
        <v>118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4" t="s">
        <v>85</v>
      </c>
      <c r="BK349" s="195">
        <f>ROUND(I349*H349,2)</f>
        <v>0</v>
      </c>
      <c r="BL349" s="14" t="s">
        <v>126</v>
      </c>
      <c r="BM349" s="194" t="s">
        <v>554</v>
      </c>
    </row>
    <row r="350" spans="1:65" s="2" customFormat="1" ht="36">
      <c r="A350" s="31"/>
      <c r="B350" s="32"/>
      <c r="C350" s="33"/>
      <c r="D350" s="196" t="s">
        <v>127</v>
      </c>
      <c r="E350" s="33"/>
      <c r="F350" s="197" t="s">
        <v>555</v>
      </c>
      <c r="G350" s="33"/>
      <c r="H350" s="33"/>
      <c r="I350" s="198"/>
      <c r="J350" s="33"/>
      <c r="K350" s="33"/>
      <c r="L350" s="36"/>
      <c r="M350" s="199"/>
      <c r="N350" s="200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127</v>
      </c>
      <c r="AU350" s="14" t="s">
        <v>87</v>
      </c>
    </row>
    <row r="351" spans="1:65" s="2" customFormat="1" ht="16.5" customHeight="1">
      <c r="A351" s="31"/>
      <c r="B351" s="32"/>
      <c r="C351" s="183" t="s">
        <v>556</v>
      </c>
      <c r="D351" s="183" t="s">
        <v>121</v>
      </c>
      <c r="E351" s="184" t="s">
        <v>557</v>
      </c>
      <c r="F351" s="185" t="s">
        <v>558</v>
      </c>
      <c r="G351" s="186" t="s">
        <v>454</v>
      </c>
      <c r="H351" s="187">
        <v>33</v>
      </c>
      <c r="I351" s="188"/>
      <c r="J351" s="189">
        <f>ROUND(I351*H351,2)</f>
        <v>0</v>
      </c>
      <c r="K351" s="185" t="s">
        <v>125</v>
      </c>
      <c r="L351" s="36"/>
      <c r="M351" s="190" t="s">
        <v>1</v>
      </c>
      <c r="N351" s="191" t="s">
        <v>42</v>
      </c>
      <c r="O351" s="68"/>
      <c r="P351" s="192">
        <f>O351*H351</f>
        <v>0</v>
      </c>
      <c r="Q351" s="192">
        <v>0</v>
      </c>
      <c r="R351" s="192">
        <f>Q351*H351</f>
        <v>0</v>
      </c>
      <c r="S351" s="192">
        <v>0</v>
      </c>
      <c r="T351" s="193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4" t="s">
        <v>126</v>
      </c>
      <c r="AT351" s="194" t="s">
        <v>121</v>
      </c>
      <c r="AU351" s="194" t="s">
        <v>87</v>
      </c>
      <c r="AY351" s="14" t="s">
        <v>118</v>
      </c>
      <c r="BE351" s="195">
        <f>IF(N351="základní",J351,0)</f>
        <v>0</v>
      </c>
      <c r="BF351" s="195">
        <f>IF(N351="snížená",J351,0)</f>
        <v>0</v>
      </c>
      <c r="BG351" s="195">
        <f>IF(N351="zákl. přenesená",J351,0)</f>
        <v>0</v>
      </c>
      <c r="BH351" s="195">
        <f>IF(N351="sníž. přenesená",J351,0)</f>
        <v>0</v>
      </c>
      <c r="BI351" s="195">
        <f>IF(N351="nulová",J351,0)</f>
        <v>0</v>
      </c>
      <c r="BJ351" s="14" t="s">
        <v>85</v>
      </c>
      <c r="BK351" s="195">
        <f>ROUND(I351*H351,2)</f>
        <v>0</v>
      </c>
      <c r="BL351" s="14" t="s">
        <v>126</v>
      </c>
      <c r="BM351" s="194" t="s">
        <v>559</v>
      </c>
    </row>
    <row r="352" spans="1:65" s="2" customFormat="1" ht="36">
      <c r="A352" s="31"/>
      <c r="B352" s="32"/>
      <c r="C352" s="33"/>
      <c r="D352" s="196" t="s">
        <v>127</v>
      </c>
      <c r="E352" s="33"/>
      <c r="F352" s="197" t="s">
        <v>560</v>
      </c>
      <c r="G352" s="33"/>
      <c r="H352" s="33"/>
      <c r="I352" s="198"/>
      <c r="J352" s="33"/>
      <c r="K352" s="33"/>
      <c r="L352" s="36"/>
      <c r="M352" s="199"/>
      <c r="N352" s="200"/>
      <c r="O352" s="68"/>
      <c r="P352" s="68"/>
      <c r="Q352" s="68"/>
      <c r="R352" s="68"/>
      <c r="S352" s="68"/>
      <c r="T352" s="69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4" t="s">
        <v>127</v>
      </c>
      <c r="AU352" s="14" t="s">
        <v>87</v>
      </c>
    </row>
    <row r="353" spans="1:65" s="2" customFormat="1" ht="16.5" customHeight="1">
      <c r="A353" s="31"/>
      <c r="B353" s="32"/>
      <c r="C353" s="183" t="s">
        <v>345</v>
      </c>
      <c r="D353" s="183" t="s">
        <v>121</v>
      </c>
      <c r="E353" s="184" t="s">
        <v>561</v>
      </c>
      <c r="F353" s="185" t="s">
        <v>562</v>
      </c>
      <c r="G353" s="186" t="s">
        <v>454</v>
      </c>
      <c r="H353" s="187">
        <v>33</v>
      </c>
      <c r="I353" s="188"/>
      <c r="J353" s="189">
        <f>ROUND(I353*H353,2)</f>
        <v>0</v>
      </c>
      <c r="K353" s="185" t="s">
        <v>125</v>
      </c>
      <c r="L353" s="36"/>
      <c r="M353" s="190" t="s">
        <v>1</v>
      </c>
      <c r="N353" s="191" t="s">
        <v>42</v>
      </c>
      <c r="O353" s="68"/>
      <c r="P353" s="192">
        <f>O353*H353</f>
        <v>0</v>
      </c>
      <c r="Q353" s="192">
        <v>0</v>
      </c>
      <c r="R353" s="192">
        <f>Q353*H353</f>
        <v>0</v>
      </c>
      <c r="S353" s="192">
        <v>0</v>
      </c>
      <c r="T353" s="193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4" t="s">
        <v>126</v>
      </c>
      <c r="AT353" s="194" t="s">
        <v>121</v>
      </c>
      <c r="AU353" s="194" t="s">
        <v>87</v>
      </c>
      <c r="AY353" s="14" t="s">
        <v>118</v>
      </c>
      <c r="BE353" s="195">
        <f>IF(N353="základní",J353,0)</f>
        <v>0</v>
      </c>
      <c r="BF353" s="195">
        <f>IF(N353="snížená",J353,0)</f>
        <v>0</v>
      </c>
      <c r="BG353" s="195">
        <f>IF(N353="zákl. přenesená",J353,0)</f>
        <v>0</v>
      </c>
      <c r="BH353" s="195">
        <f>IF(N353="sníž. přenesená",J353,0)</f>
        <v>0</v>
      </c>
      <c r="BI353" s="195">
        <f>IF(N353="nulová",J353,0)</f>
        <v>0</v>
      </c>
      <c r="BJ353" s="14" t="s">
        <v>85</v>
      </c>
      <c r="BK353" s="195">
        <f>ROUND(I353*H353,2)</f>
        <v>0</v>
      </c>
      <c r="BL353" s="14" t="s">
        <v>126</v>
      </c>
      <c r="BM353" s="194" t="s">
        <v>563</v>
      </c>
    </row>
    <row r="354" spans="1:65" s="2" customFormat="1" ht="36">
      <c r="A354" s="31"/>
      <c r="B354" s="32"/>
      <c r="C354" s="33"/>
      <c r="D354" s="196" t="s">
        <v>127</v>
      </c>
      <c r="E354" s="33"/>
      <c r="F354" s="197" t="s">
        <v>564</v>
      </c>
      <c r="G354" s="33"/>
      <c r="H354" s="33"/>
      <c r="I354" s="198"/>
      <c r="J354" s="33"/>
      <c r="K354" s="33"/>
      <c r="L354" s="36"/>
      <c r="M354" s="199"/>
      <c r="N354" s="200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127</v>
      </c>
      <c r="AU354" s="14" t="s">
        <v>87</v>
      </c>
    </row>
    <row r="355" spans="1:65" s="2" customFormat="1" ht="16.5" customHeight="1">
      <c r="A355" s="31"/>
      <c r="B355" s="32"/>
      <c r="C355" s="183" t="s">
        <v>565</v>
      </c>
      <c r="D355" s="183" t="s">
        <v>121</v>
      </c>
      <c r="E355" s="184" t="s">
        <v>566</v>
      </c>
      <c r="F355" s="185" t="s">
        <v>567</v>
      </c>
      <c r="G355" s="186" t="s">
        <v>454</v>
      </c>
      <c r="H355" s="187">
        <v>12</v>
      </c>
      <c r="I355" s="188"/>
      <c r="J355" s="189">
        <f>ROUND(I355*H355,2)</f>
        <v>0</v>
      </c>
      <c r="K355" s="185" t="s">
        <v>125</v>
      </c>
      <c r="L355" s="36"/>
      <c r="M355" s="190" t="s">
        <v>1</v>
      </c>
      <c r="N355" s="191" t="s">
        <v>42</v>
      </c>
      <c r="O355" s="68"/>
      <c r="P355" s="192">
        <f>O355*H355</f>
        <v>0</v>
      </c>
      <c r="Q355" s="192">
        <v>0</v>
      </c>
      <c r="R355" s="192">
        <f>Q355*H355</f>
        <v>0</v>
      </c>
      <c r="S355" s="192">
        <v>0</v>
      </c>
      <c r="T355" s="193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4" t="s">
        <v>126</v>
      </c>
      <c r="AT355" s="194" t="s">
        <v>121</v>
      </c>
      <c r="AU355" s="194" t="s">
        <v>87</v>
      </c>
      <c r="AY355" s="14" t="s">
        <v>118</v>
      </c>
      <c r="BE355" s="195">
        <f>IF(N355="základní",J355,0)</f>
        <v>0</v>
      </c>
      <c r="BF355" s="195">
        <f>IF(N355="snížená",J355,0)</f>
        <v>0</v>
      </c>
      <c r="BG355" s="195">
        <f>IF(N355="zákl. přenesená",J355,0)</f>
        <v>0</v>
      </c>
      <c r="BH355" s="195">
        <f>IF(N355="sníž. přenesená",J355,0)</f>
        <v>0</v>
      </c>
      <c r="BI355" s="195">
        <f>IF(N355="nulová",J355,0)</f>
        <v>0</v>
      </c>
      <c r="BJ355" s="14" t="s">
        <v>85</v>
      </c>
      <c r="BK355" s="195">
        <f>ROUND(I355*H355,2)</f>
        <v>0</v>
      </c>
      <c r="BL355" s="14" t="s">
        <v>126</v>
      </c>
      <c r="BM355" s="194" t="s">
        <v>568</v>
      </c>
    </row>
    <row r="356" spans="1:65" s="2" customFormat="1" ht="36">
      <c r="A356" s="31"/>
      <c r="B356" s="32"/>
      <c r="C356" s="33"/>
      <c r="D356" s="196" t="s">
        <v>127</v>
      </c>
      <c r="E356" s="33"/>
      <c r="F356" s="197" t="s">
        <v>569</v>
      </c>
      <c r="G356" s="33"/>
      <c r="H356" s="33"/>
      <c r="I356" s="198"/>
      <c r="J356" s="33"/>
      <c r="K356" s="33"/>
      <c r="L356" s="36"/>
      <c r="M356" s="199"/>
      <c r="N356" s="200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127</v>
      </c>
      <c r="AU356" s="14" t="s">
        <v>87</v>
      </c>
    </row>
    <row r="357" spans="1:65" s="2" customFormat="1" ht="16.5" customHeight="1">
      <c r="A357" s="31"/>
      <c r="B357" s="32"/>
      <c r="C357" s="183" t="s">
        <v>350</v>
      </c>
      <c r="D357" s="183" t="s">
        <v>121</v>
      </c>
      <c r="E357" s="184" t="s">
        <v>570</v>
      </c>
      <c r="F357" s="185" t="s">
        <v>571</v>
      </c>
      <c r="G357" s="186" t="s">
        <v>454</v>
      </c>
      <c r="H357" s="187">
        <v>13</v>
      </c>
      <c r="I357" s="188"/>
      <c r="J357" s="189">
        <f>ROUND(I357*H357,2)</f>
        <v>0</v>
      </c>
      <c r="K357" s="185" t="s">
        <v>125</v>
      </c>
      <c r="L357" s="36"/>
      <c r="M357" s="190" t="s">
        <v>1</v>
      </c>
      <c r="N357" s="191" t="s">
        <v>42</v>
      </c>
      <c r="O357" s="68"/>
      <c r="P357" s="192">
        <f>O357*H357</f>
        <v>0</v>
      </c>
      <c r="Q357" s="192">
        <v>0</v>
      </c>
      <c r="R357" s="192">
        <f>Q357*H357</f>
        <v>0</v>
      </c>
      <c r="S357" s="192">
        <v>0</v>
      </c>
      <c r="T357" s="193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4" t="s">
        <v>126</v>
      </c>
      <c r="AT357" s="194" t="s">
        <v>121</v>
      </c>
      <c r="AU357" s="194" t="s">
        <v>87</v>
      </c>
      <c r="AY357" s="14" t="s">
        <v>118</v>
      </c>
      <c r="BE357" s="195">
        <f>IF(N357="základní",J357,0)</f>
        <v>0</v>
      </c>
      <c r="BF357" s="195">
        <f>IF(N357="snížená",J357,0)</f>
        <v>0</v>
      </c>
      <c r="BG357" s="195">
        <f>IF(N357="zákl. přenesená",J357,0)</f>
        <v>0</v>
      </c>
      <c r="BH357" s="195">
        <f>IF(N357="sníž. přenesená",J357,0)</f>
        <v>0</v>
      </c>
      <c r="BI357" s="195">
        <f>IF(N357="nulová",J357,0)</f>
        <v>0</v>
      </c>
      <c r="BJ357" s="14" t="s">
        <v>85</v>
      </c>
      <c r="BK357" s="195">
        <f>ROUND(I357*H357,2)</f>
        <v>0</v>
      </c>
      <c r="BL357" s="14" t="s">
        <v>126</v>
      </c>
      <c r="BM357" s="194" t="s">
        <v>572</v>
      </c>
    </row>
    <row r="358" spans="1:65" s="2" customFormat="1" ht="36">
      <c r="A358" s="31"/>
      <c r="B358" s="32"/>
      <c r="C358" s="33"/>
      <c r="D358" s="196" t="s">
        <v>127</v>
      </c>
      <c r="E358" s="33"/>
      <c r="F358" s="197" t="s">
        <v>573</v>
      </c>
      <c r="G358" s="33"/>
      <c r="H358" s="33"/>
      <c r="I358" s="198"/>
      <c r="J358" s="33"/>
      <c r="K358" s="33"/>
      <c r="L358" s="36"/>
      <c r="M358" s="199"/>
      <c r="N358" s="200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127</v>
      </c>
      <c r="AU358" s="14" t="s">
        <v>87</v>
      </c>
    </row>
    <row r="359" spans="1:65" s="2" customFormat="1" ht="21.75" customHeight="1">
      <c r="A359" s="31"/>
      <c r="B359" s="32"/>
      <c r="C359" s="183" t="s">
        <v>574</v>
      </c>
      <c r="D359" s="183" t="s">
        <v>121</v>
      </c>
      <c r="E359" s="184" t="s">
        <v>575</v>
      </c>
      <c r="F359" s="185" t="s">
        <v>576</v>
      </c>
      <c r="G359" s="186" t="s">
        <v>454</v>
      </c>
      <c r="H359" s="187">
        <v>20</v>
      </c>
      <c r="I359" s="188"/>
      <c r="J359" s="189">
        <f>ROUND(I359*H359,2)</f>
        <v>0</v>
      </c>
      <c r="K359" s="185" t="s">
        <v>125</v>
      </c>
      <c r="L359" s="36"/>
      <c r="M359" s="190" t="s">
        <v>1</v>
      </c>
      <c r="N359" s="191" t="s">
        <v>42</v>
      </c>
      <c r="O359" s="68"/>
      <c r="P359" s="192">
        <f>O359*H359</f>
        <v>0</v>
      </c>
      <c r="Q359" s="192">
        <v>0</v>
      </c>
      <c r="R359" s="192">
        <f>Q359*H359</f>
        <v>0</v>
      </c>
      <c r="S359" s="192">
        <v>0</v>
      </c>
      <c r="T359" s="193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4" t="s">
        <v>126</v>
      </c>
      <c r="AT359" s="194" t="s">
        <v>121</v>
      </c>
      <c r="AU359" s="194" t="s">
        <v>87</v>
      </c>
      <c r="AY359" s="14" t="s">
        <v>118</v>
      </c>
      <c r="BE359" s="195">
        <f>IF(N359="základní",J359,0)</f>
        <v>0</v>
      </c>
      <c r="BF359" s="195">
        <f>IF(N359="snížená",J359,0)</f>
        <v>0</v>
      </c>
      <c r="BG359" s="195">
        <f>IF(N359="zákl. přenesená",J359,0)</f>
        <v>0</v>
      </c>
      <c r="BH359" s="195">
        <f>IF(N359="sníž. přenesená",J359,0)</f>
        <v>0</v>
      </c>
      <c r="BI359" s="195">
        <f>IF(N359="nulová",J359,0)</f>
        <v>0</v>
      </c>
      <c r="BJ359" s="14" t="s">
        <v>85</v>
      </c>
      <c r="BK359" s="195">
        <f>ROUND(I359*H359,2)</f>
        <v>0</v>
      </c>
      <c r="BL359" s="14" t="s">
        <v>126</v>
      </c>
      <c r="BM359" s="194" t="s">
        <v>577</v>
      </c>
    </row>
    <row r="360" spans="1:65" s="2" customFormat="1" ht="36">
      <c r="A360" s="31"/>
      <c r="B360" s="32"/>
      <c r="C360" s="33"/>
      <c r="D360" s="196" t="s">
        <v>127</v>
      </c>
      <c r="E360" s="33"/>
      <c r="F360" s="197" t="s">
        <v>578</v>
      </c>
      <c r="G360" s="33"/>
      <c r="H360" s="33"/>
      <c r="I360" s="198"/>
      <c r="J360" s="33"/>
      <c r="K360" s="33"/>
      <c r="L360" s="36"/>
      <c r="M360" s="199"/>
      <c r="N360" s="200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127</v>
      </c>
      <c r="AU360" s="14" t="s">
        <v>87</v>
      </c>
    </row>
    <row r="361" spans="1:65" s="2" customFormat="1" ht="16.5" customHeight="1">
      <c r="A361" s="31"/>
      <c r="B361" s="32"/>
      <c r="C361" s="183" t="s">
        <v>354</v>
      </c>
      <c r="D361" s="183" t="s">
        <v>121</v>
      </c>
      <c r="E361" s="184" t="s">
        <v>579</v>
      </c>
      <c r="F361" s="185" t="s">
        <v>580</v>
      </c>
      <c r="G361" s="186" t="s">
        <v>454</v>
      </c>
      <c r="H361" s="187">
        <v>20</v>
      </c>
      <c r="I361" s="188"/>
      <c r="J361" s="189">
        <f>ROUND(I361*H361,2)</f>
        <v>0</v>
      </c>
      <c r="K361" s="185" t="s">
        <v>125</v>
      </c>
      <c r="L361" s="36"/>
      <c r="M361" s="190" t="s">
        <v>1</v>
      </c>
      <c r="N361" s="191" t="s">
        <v>42</v>
      </c>
      <c r="O361" s="68"/>
      <c r="P361" s="192">
        <f>O361*H361</f>
        <v>0</v>
      </c>
      <c r="Q361" s="192">
        <v>0</v>
      </c>
      <c r="R361" s="192">
        <f>Q361*H361</f>
        <v>0</v>
      </c>
      <c r="S361" s="192">
        <v>0</v>
      </c>
      <c r="T361" s="193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4" t="s">
        <v>126</v>
      </c>
      <c r="AT361" s="194" t="s">
        <v>121</v>
      </c>
      <c r="AU361" s="194" t="s">
        <v>87</v>
      </c>
      <c r="AY361" s="14" t="s">
        <v>118</v>
      </c>
      <c r="BE361" s="195">
        <f>IF(N361="základní",J361,0)</f>
        <v>0</v>
      </c>
      <c r="BF361" s="195">
        <f>IF(N361="snížená",J361,0)</f>
        <v>0</v>
      </c>
      <c r="BG361" s="195">
        <f>IF(N361="zákl. přenesená",J361,0)</f>
        <v>0</v>
      </c>
      <c r="BH361" s="195">
        <f>IF(N361="sníž. přenesená",J361,0)</f>
        <v>0</v>
      </c>
      <c r="BI361" s="195">
        <f>IF(N361="nulová",J361,0)</f>
        <v>0</v>
      </c>
      <c r="BJ361" s="14" t="s">
        <v>85</v>
      </c>
      <c r="BK361" s="195">
        <f>ROUND(I361*H361,2)</f>
        <v>0</v>
      </c>
      <c r="BL361" s="14" t="s">
        <v>126</v>
      </c>
      <c r="BM361" s="194" t="s">
        <v>581</v>
      </c>
    </row>
    <row r="362" spans="1:65" s="2" customFormat="1" ht="36">
      <c r="A362" s="31"/>
      <c r="B362" s="32"/>
      <c r="C362" s="33"/>
      <c r="D362" s="196" t="s">
        <v>127</v>
      </c>
      <c r="E362" s="33"/>
      <c r="F362" s="197" t="s">
        <v>582</v>
      </c>
      <c r="G362" s="33"/>
      <c r="H362" s="33"/>
      <c r="I362" s="198"/>
      <c r="J362" s="33"/>
      <c r="K362" s="33"/>
      <c r="L362" s="36"/>
      <c r="M362" s="199"/>
      <c r="N362" s="200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127</v>
      </c>
      <c r="AU362" s="14" t="s">
        <v>87</v>
      </c>
    </row>
    <row r="363" spans="1:65" s="2" customFormat="1" ht="16.5" customHeight="1">
      <c r="A363" s="31"/>
      <c r="B363" s="32"/>
      <c r="C363" s="183" t="s">
        <v>583</v>
      </c>
      <c r="D363" s="183" t="s">
        <v>121</v>
      </c>
      <c r="E363" s="184" t="s">
        <v>584</v>
      </c>
      <c r="F363" s="185" t="s">
        <v>585</v>
      </c>
      <c r="G363" s="186" t="s">
        <v>454</v>
      </c>
      <c r="H363" s="187">
        <v>21</v>
      </c>
      <c r="I363" s="188"/>
      <c r="J363" s="189">
        <f>ROUND(I363*H363,2)</f>
        <v>0</v>
      </c>
      <c r="K363" s="185" t="s">
        <v>125</v>
      </c>
      <c r="L363" s="36"/>
      <c r="M363" s="190" t="s">
        <v>1</v>
      </c>
      <c r="N363" s="191" t="s">
        <v>42</v>
      </c>
      <c r="O363" s="68"/>
      <c r="P363" s="192">
        <f>O363*H363</f>
        <v>0</v>
      </c>
      <c r="Q363" s="192">
        <v>0</v>
      </c>
      <c r="R363" s="192">
        <f>Q363*H363</f>
        <v>0</v>
      </c>
      <c r="S363" s="192">
        <v>0</v>
      </c>
      <c r="T363" s="193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4" t="s">
        <v>126</v>
      </c>
      <c r="AT363" s="194" t="s">
        <v>121</v>
      </c>
      <c r="AU363" s="194" t="s">
        <v>87</v>
      </c>
      <c r="AY363" s="14" t="s">
        <v>118</v>
      </c>
      <c r="BE363" s="195">
        <f>IF(N363="základní",J363,0)</f>
        <v>0</v>
      </c>
      <c r="BF363" s="195">
        <f>IF(N363="snížená",J363,0)</f>
        <v>0</v>
      </c>
      <c r="BG363" s="195">
        <f>IF(N363="zákl. přenesená",J363,0)</f>
        <v>0</v>
      </c>
      <c r="BH363" s="195">
        <f>IF(N363="sníž. přenesená",J363,0)</f>
        <v>0</v>
      </c>
      <c r="BI363" s="195">
        <f>IF(N363="nulová",J363,0)</f>
        <v>0</v>
      </c>
      <c r="BJ363" s="14" t="s">
        <v>85</v>
      </c>
      <c r="BK363" s="195">
        <f>ROUND(I363*H363,2)</f>
        <v>0</v>
      </c>
      <c r="BL363" s="14" t="s">
        <v>126</v>
      </c>
      <c r="BM363" s="194" t="s">
        <v>586</v>
      </c>
    </row>
    <row r="364" spans="1:65" s="2" customFormat="1" ht="36">
      <c r="A364" s="31"/>
      <c r="B364" s="32"/>
      <c r="C364" s="33"/>
      <c r="D364" s="196" t="s">
        <v>127</v>
      </c>
      <c r="E364" s="33"/>
      <c r="F364" s="197" t="s">
        <v>587</v>
      </c>
      <c r="G364" s="33"/>
      <c r="H364" s="33"/>
      <c r="I364" s="198"/>
      <c r="J364" s="33"/>
      <c r="K364" s="33"/>
      <c r="L364" s="36"/>
      <c r="M364" s="199"/>
      <c r="N364" s="200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127</v>
      </c>
      <c r="AU364" s="14" t="s">
        <v>87</v>
      </c>
    </row>
    <row r="365" spans="1:65" s="2" customFormat="1" ht="16.5" customHeight="1">
      <c r="A365" s="31"/>
      <c r="B365" s="32"/>
      <c r="C365" s="183" t="s">
        <v>359</v>
      </c>
      <c r="D365" s="183" t="s">
        <v>121</v>
      </c>
      <c r="E365" s="184" t="s">
        <v>588</v>
      </c>
      <c r="F365" s="185" t="s">
        <v>589</v>
      </c>
      <c r="G365" s="186" t="s">
        <v>454</v>
      </c>
      <c r="H365" s="187">
        <v>16</v>
      </c>
      <c r="I365" s="188"/>
      <c r="J365" s="189">
        <f>ROUND(I365*H365,2)</f>
        <v>0</v>
      </c>
      <c r="K365" s="185" t="s">
        <v>125</v>
      </c>
      <c r="L365" s="36"/>
      <c r="M365" s="190" t="s">
        <v>1</v>
      </c>
      <c r="N365" s="191" t="s">
        <v>42</v>
      </c>
      <c r="O365" s="68"/>
      <c r="P365" s="192">
        <f>O365*H365</f>
        <v>0</v>
      </c>
      <c r="Q365" s="192">
        <v>0</v>
      </c>
      <c r="R365" s="192">
        <f>Q365*H365</f>
        <v>0</v>
      </c>
      <c r="S365" s="192">
        <v>0</v>
      </c>
      <c r="T365" s="193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4" t="s">
        <v>126</v>
      </c>
      <c r="AT365" s="194" t="s">
        <v>121</v>
      </c>
      <c r="AU365" s="194" t="s">
        <v>87</v>
      </c>
      <c r="AY365" s="14" t="s">
        <v>118</v>
      </c>
      <c r="BE365" s="195">
        <f>IF(N365="základní",J365,0)</f>
        <v>0</v>
      </c>
      <c r="BF365" s="195">
        <f>IF(N365="snížená",J365,0)</f>
        <v>0</v>
      </c>
      <c r="BG365" s="195">
        <f>IF(N365="zákl. přenesená",J365,0)</f>
        <v>0</v>
      </c>
      <c r="BH365" s="195">
        <f>IF(N365="sníž. přenesená",J365,0)</f>
        <v>0</v>
      </c>
      <c r="BI365" s="195">
        <f>IF(N365="nulová",J365,0)</f>
        <v>0</v>
      </c>
      <c r="BJ365" s="14" t="s">
        <v>85</v>
      </c>
      <c r="BK365" s="195">
        <f>ROUND(I365*H365,2)</f>
        <v>0</v>
      </c>
      <c r="BL365" s="14" t="s">
        <v>126</v>
      </c>
      <c r="BM365" s="194" t="s">
        <v>590</v>
      </c>
    </row>
    <row r="366" spans="1:65" s="2" customFormat="1" ht="36">
      <c r="A366" s="31"/>
      <c r="B366" s="32"/>
      <c r="C366" s="33"/>
      <c r="D366" s="196" t="s">
        <v>127</v>
      </c>
      <c r="E366" s="33"/>
      <c r="F366" s="197" t="s">
        <v>591</v>
      </c>
      <c r="G366" s="33"/>
      <c r="H366" s="33"/>
      <c r="I366" s="198"/>
      <c r="J366" s="33"/>
      <c r="K366" s="33"/>
      <c r="L366" s="36"/>
      <c r="M366" s="199"/>
      <c r="N366" s="200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127</v>
      </c>
      <c r="AU366" s="14" t="s">
        <v>87</v>
      </c>
    </row>
    <row r="367" spans="1:65" s="2" customFormat="1" ht="16.5" customHeight="1">
      <c r="A367" s="31"/>
      <c r="B367" s="32"/>
      <c r="C367" s="183" t="s">
        <v>592</v>
      </c>
      <c r="D367" s="183" t="s">
        <v>121</v>
      </c>
      <c r="E367" s="184" t="s">
        <v>593</v>
      </c>
      <c r="F367" s="185" t="s">
        <v>594</v>
      </c>
      <c r="G367" s="186" t="s">
        <v>454</v>
      </c>
      <c r="H367" s="187">
        <v>16</v>
      </c>
      <c r="I367" s="188"/>
      <c r="J367" s="189">
        <f>ROUND(I367*H367,2)</f>
        <v>0</v>
      </c>
      <c r="K367" s="185" t="s">
        <v>125</v>
      </c>
      <c r="L367" s="36"/>
      <c r="M367" s="190" t="s">
        <v>1</v>
      </c>
      <c r="N367" s="191" t="s">
        <v>42</v>
      </c>
      <c r="O367" s="68"/>
      <c r="P367" s="192">
        <f>O367*H367</f>
        <v>0</v>
      </c>
      <c r="Q367" s="192">
        <v>0</v>
      </c>
      <c r="R367" s="192">
        <f>Q367*H367</f>
        <v>0</v>
      </c>
      <c r="S367" s="192">
        <v>0</v>
      </c>
      <c r="T367" s="193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4" t="s">
        <v>126</v>
      </c>
      <c r="AT367" s="194" t="s">
        <v>121</v>
      </c>
      <c r="AU367" s="194" t="s">
        <v>87</v>
      </c>
      <c r="AY367" s="14" t="s">
        <v>118</v>
      </c>
      <c r="BE367" s="195">
        <f>IF(N367="základní",J367,0)</f>
        <v>0</v>
      </c>
      <c r="BF367" s="195">
        <f>IF(N367="snížená",J367,0)</f>
        <v>0</v>
      </c>
      <c r="BG367" s="195">
        <f>IF(N367="zákl. přenesená",J367,0)</f>
        <v>0</v>
      </c>
      <c r="BH367" s="195">
        <f>IF(N367="sníž. přenesená",J367,0)</f>
        <v>0</v>
      </c>
      <c r="BI367" s="195">
        <f>IF(N367="nulová",J367,0)</f>
        <v>0</v>
      </c>
      <c r="BJ367" s="14" t="s">
        <v>85</v>
      </c>
      <c r="BK367" s="195">
        <f>ROUND(I367*H367,2)</f>
        <v>0</v>
      </c>
      <c r="BL367" s="14" t="s">
        <v>126</v>
      </c>
      <c r="BM367" s="194" t="s">
        <v>595</v>
      </c>
    </row>
    <row r="368" spans="1:65" s="2" customFormat="1" ht="36">
      <c r="A368" s="31"/>
      <c r="B368" s="32"/>
      <c r="C368" s="33"/>
      <c r="D368" s="196" t="s">
        <v>127</v>
      </c>
      <c r="E368" s="33"/>
      <c r="F368" s="197" t="s">
        <v>596</v>
      </c>
      <c r="G368" s="33"/>
      <c r="H368" s="33"/>
      <c r="I368" s="198"/>
      <c r="J368" s="33"/>
      <c r="K368" s="33"/>
      <c r="L368" s="36"/>
      <c r="M368" s="199"/>
      <c r="N368" s="200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127</v>
      </c>
      <c r="AU368" s="14" t="s">
        <v>87</v>
      </c>
    </row>
    <row r="369" spans="1:65" s="2" customFormat="1" ht="16.5" customHeight="1">
      <c r="A369" s="31"/>
      <c r="B369" s="32"/>
      <c r="C369" s="183" t="s">
        <v>364</v>
      </c>
      <c r="D369" s="183" t="s">
        <v>121</v>
      </c>
      <c r="E369" s="184" t="s">
        <v>597</v>
      </c>
      <c r="F369" s="185" t="s">
        <v>598</v>
      </c>
      <c r="G369" s="186" t="s">
        <v>454</v>
      </c>
      <c r="H369" s="187">
        <v>16</v>
      </c>
      <c r="I369" s="188"/>
      <c r="J369" s="189">
        <f>ROUND(I369*H369,2)</f>
        <v>0</v>
      </c>
      <c r="K369" s="185" t="s">
        <v>125</v>
      </c>
      <c r="L369" s="36"/>
      <c r="M369" s="190" t="s">
        <v>1</v>
      </c>
      <c r="N369" s="191" t="s">
        <v>42</v>
      </c>
      <c r="O369" s="68"/>
      <c r="P369" s="192">
        <f>O369*H369</f>
        <v>0</v>
      </c>
      <c r="Q369" s="192">
        <v>0</v>
      </c>
      <c r="R369" s="192">
        <f>Q369*H369</f>
        <v>0</v>
      </c>
      <c r="S369" s="192">
        <v>0</v>
      </c>
      <c r="T369" s="193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4" t="s">
        <v>126</v>
      </c>
      <c r="AT369" s="194" t="s">
        <v>121</v>
      </c>
      <c r="AU369" s="194" t="s">
        <v>87</v>
      </c>
      <c r="AY369" s="14" t="s">
        <v>118</v>
      </c>
      <c r="BE369" s="195">
        <f>IF(N369="základní",J369,0)</f>
        <v>0</v>
      </c>
      <c r="BF369" s="195">
        <f>IF(N369="snížená",J369,0)</f>
        <v>0</v>
      </c>
      <c r="BG369" s="195">
        <f>IF(N369="zákl. přenesená",J369,0)</f>
        <v>0</v>
      </c>
      <c r="BH369" s="195">
        <f>IF(N369="sníž. přenesená",J369,0)</f>
        <v>0</v>
      </c>
      <c r="BI369" s="195">
        <f>IF(N369="nulová",J369,0)</f>
        <v>0</v>
      </c>
      <c r="BJ369" s="14" t="s">
        <v>85</v>
      </c>
      <c r="BK369" s="195">
        <f>ROUND(I369*H369,2)</f>
        <v>0</v>
      </c>
      <c r="BL369" s="14" t="s">
        <v>126</v>
      </c>
      <c r="BM369" s="194" t="s">
        <v>599</v>
      </c>
    </row>
    <row r="370" spans="1:65" s="2" customFormat="1" ht="36">
      <c r="A370" s="31"/>
      <c r="B370" s="32"/>
      <c r="C370" s="33"/>
      <c r="D370" s="196" t="s">
        <v>127</v>
      </c>
      <c r="E370" s="33"/>
      <c r="F370" s="197" t="s">
        <v>600</v>
      </c>
      <c r="G370" s="33"/>
      <c r="H370" s="33"/>
      <c r="I370" s="198"/>
      <c r="J370" s="33"/>
      <c r="K370" s="33"/>
      <c r="L370" s="36"/>
      <c r="M370" s="199"/>
      <c r="N370" s="200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127</v>
      </c>
      <c r="AU370" s="14" t="s">
        <v>87</v>
      </c>
    </row>
    <row r="371" spans="1:65" s="2" customFormat="1" ht="16.5" customHeight="1">
      <c r="A371" s="31"/>
      <c r="B371" s="32"/>
      <c r="C371" s="183" t="s">
        <v>601</v>
      </c>
      <c r="D371" s="183" t="s">
        <v>121</v>
      </c>
      <c r="E371" s="184" t="s">
        <v>602</v>
      </c>
      <c r="F371" s="185" t="s">
        <v>603</v>
      </c>
      <c r="G371" s="186" t="s">
        <v>454</v>
      </c>
      <c r="H371" s="187">
        <v>15</v>
      </c>
      <c r="I371" s="188"/>
      <c r="J371" s="189">
        <f>ROUND(I371*H371,2)</f>
        <v>0</v>
      </c>
      <c r="K371" s="185" t="s">
        <v>125</v>
      </c>
      <c r="L371" s="36"/>
      <c r="M371" s="190" t="s">
        <v>1</v>
      </c>
      <c r="N371" s="191" t="s">
        <v>42</v>
      </c>
      <c r="O371" s="68"/>
      <c r="P371" s="192">
        <f>O371*H371</f>
        <v>0</v>
      </c>
      <c r="Q371" s="192">
        <v>0</v>
      </c>
      <c r="R371" s="192">
        <f>Q371*H371</f>
        <v>0</v>
      </c>
      <c r="S371" s="192">
        <v>0</v>
      </c>
      <c r="T371" s="193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4" t="s">
        <v>126</v>
      </c>
      <c r="AT371" s="194" t="s">
        <v>121</v>
      </c>
      <c r="AU371" s="194" t="s">
        <v>87</v>
      </c>
      <c r="AY371" s="14" t="s">
        <v>118</v>
      </c>
      <c r="BE371" s="195">
        <f>IF(N371="základní",J371,0)</f>
        <v>0</v>
      </c>
      <c r="BF371" s="195">
        <f>IF(N371="snížená",J371,0)</f>
        <v>0</v>
      </c>
      <c r="BG371" s="195">
        <f>IF(N371="zákl. přenesená",J371,0)</f>
        <v>0</v>
      </c>
      <c r="BH371" s="195">
        <f>IF(N371="sníž. přenesená",J371,0)</f>
        <v>0</v>
      </c>
      <c r="BI371" s="195">
        <f>IF(N371="nulová",J371,0)</f>
        <v>0</v>
      </c>
      <c r="BJ371" s="14" t="s">
        <v>85</v>
      </c>
      <c r="BK371" s="195">
        <f>ROUND(I371*H371,2)</f>
        <v>0</v>
      </c>
      <c r="BL371" s="14" t="s">
        <v>126</v>
      </c>
      <c r="BM371" s="194" t="s">
        <v>604</v>
      </c>
    </row>
    <row r="372" spans="1:65" s="2" customFormat="1" ht="36">
      <c r="A372" s="31"/>
      <c r="B372" s="32"/>
      <c r="C372" s="33"/>
      <c r="D372" s="196" t="s">
        <v>127</v>
      </c>
      <c r="E372" s="33"/>
      <c r="F372" s="197" t="s">
        <v>605</v>
      </c>
      <c r="G372" s="33"/>
      <c r="H372" s="33"/>
      <c r="I372" s="198"/>
      <c r="J372" s="33"/>
      <c r="K372" s="33"/>
      <c r="L372" s="36"/>
      <c r="M372" s="199"/>
      <c r="N372" s="200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127</v>
      </c>
      <c r="AU372" s="14" t="s">
        <v>87</v>
      </c>
    </row>
    <row r="373" spans="1:65" s="2" customFormat="1" ht="16.5" customHeight="1">
      <c r="A373" s="31"/>
      <c r="B373" s="32"/>
      <c r="C373" s="183" t="s">
        <v>369</v>
      </c>
      <c r="D373" s="183" t="s">
        <v>121</v>
      </c>
      <c r="E373" s="184" t="s">
        <v>606</v>
      </c>
      <c r="F373" s="185" t="s">
        <v>607</v>
      </c>
      <c r="G373" s="186" t="s">
        <v>454</v>
      </c>
      <c r="H373" s="187">
        <v>15</v>
      </c>
      <c r="I373" s="188"/>
      <c r="J373" s="189">
        <f>ROUND(I373*H373,2)</f>
        <v>0</v>
      </c>
      <c r="K373" s="185" t="s">
        <v>125</v>
      </c>
      <c r="L373" s="36"/>
      <c r="M373" s="190" t="s">
        <v>1</v>
      </c>
      <c r="N373" s="191" t="s">
        <v>42</v>
      </c>
      <c r="O373" s="68"/>
      <c r="P373" s="192">
        <f>O373*H373</f>
        <v>0</v>
      </c>
      <c r="Q373" s="192">
        <v>0</v>
      </c>
      <c r="R373" s="192">
        <f>Q373*H373</f>
        <v>0</v>
      </c>
      <c r="S373" s="192">
        <v>0</v>
      </c>
      <c r="T373" s="193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4" t="s">
        <v>126</v>
      </c>
      <c r="AT373" s="194" t="s">
        <v>121</v>
      </c>
      <c r="AU373" s="194" t="s">
        <v>87</v>
      </c>
      <c r="AY373" s="14" t="s">
        <v>118</v>
      </c>
      <c r="BE373" s="195">
        <f>IF(N373="základní",J373,0)</f>
        <v>0</v>
      </c>
      <c r="BF373" s="195">
        <f>IF(N373="snížená",J373,0)</f>
        <v>0</v>
      </c>
      <c r="BG373" s="195">
        <f>IF(N373="zákl. přenesená",J373,0)</f>
        <v>0</v>
      </c>
      <c r="BH373" s="195">
        <f>IF(N373="sníž. přenesená",J373,0)</f>
        <v>0</v>
      </c>
      <c r="BI373" s="195">
        <f>IF(N373="nulová",J373,0)</f>
        <v>0</v>
      </c>
      <c r="BJ373" s="14" t="s">
        <v>85</v>
      </c>
      <c r="BK373" s="195">
        <f>ROUND(I373*H373,2)</f>
        <v>0</v>
      </c>
      <c r="BL373" s="14" t="s">
        <v>126</v>
      </c>
      <c r="BM373" s="194" t="s">
        <v>608</v>
      </c>
    </row>
    <row r="374" spans="1:65" s="2" customFormat="1" ht="36">
      <c r="A374" s="31"/>
      <c r="B374" s="32"/>
      <c r="C374" s="33"/>
      <c r="D374" s="196" t="s">
        <v>127</v>
      </c>
      <c r="E374" s="33"/>
      <c r="F374" s="197" t="s">
        <v>609</v>
      </c>
      <c r="G374" s="33"/>
      <c r="H374" s="33"/>
      <c r="I374" s="198"/>
      <c r="J374" s="33"/>
      <c r="K374" s="33"/>
      <c r="L374" s="36"/>
      <c r="M374" s="199"/>
      <c r="N374" s="200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127</v>
      </c>
      <c r="AU374" s="14" t="s">
        <v>87</v>
      </c>
    </row>
    <row r="375" spans="1:65" s="2" customFormat="1" ht="16.5" customHeight="1">
      <c r="A375" s="31"/>
      <c r="B375" s="32"/>
      <c r="C375" s="183" t="s">
        <v>610</v>
      </c>
      <c r="D375" s="183" t="s">
        <v>121</v>
      </c>
      <c r="E375" s="184" t="s">
        <v>611</v>
      </c>
      <c r="F375" s="185" t="s">
        <v>612</v>
      </c>
      <c r="G375" s="186" t="s">
        <v>454</v>
      </c>
      <c r="H375" s="187">
        <v>15</v>
      </c>
      <c r="I375" s="188"/>
      <c r="J375" s="189">
        <f>ROUND(I375*H375,2)</f>
        <v>0</v>
      </c>
      <c r="K375" s="185" t="s">
        <v>125</v>
      </c>
      <c r="L375" s="36"/>
      <c r="M375" s="190" t="s">
        <v>1</v>
      </c>
      <c r="N375" s="191" t="s">
        <v>42</v>
      </c>
      <c r="O375" s="68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4" t="s">
        <v>126</v>
      </c>
      <c r="AT375" s="194" t="s">
        <v>121</v>
      </c>
      <c r="AU375" s="194" t="s">
        <v>87</v>
      </c>
      <c r="AY375" s="14" t="s">
        <v>118</v>
      </c>
      <c r="BE375" s="195">
        <f>IF(N375="základní",J375,0)</f>
        <v>0</v>
      </c>
      <c r="BF375" s="195">
        <f>IF(N375="snížená",J375,0)</f>
        <v>0</v>
      </c>
      <c r="BG375" s="195">
        <f>IF(N375="zákl. přenesená",J375,0)</f>
        <v>0</v>
      </c>
      <c r="BH375" s="195">
        <f>IF(N375="sníž. přenesená",J375,0)</f>
        <v>0</v>
      </c>
      <c r="BI375" s="195">
        <f>IF(N375="nulová",J375,0)</f>
        <v>0</v>
      </c>
      <c r="BJ375" s="14" t="s">
        <v>85</v>
      </c>
      <c r="BK375" s="195">
        <f>ROUND(I375*H375,2)</f>
        <v>0</v>
      </c>
      <c r="BL375" s="14" t="s">
        <v>126</v>
      </c>
      <c r="BM375" s="194" t="s">
        <v>613</v>
      </c>
    </row>
    <row r="376" spans="1:65" s="2" customFormat="1" ht="36">
      <c r="A376" s="31"/>
      <c r="B376" s="32"/>
      <c r="C376" s="33"/>
      <c r="D376" s="196" t="s">
        <v>127</v>
      </c>
      <c r="E376" s="33"/>
      <c r="F376" s="197" t="s">
        <v>614</v>
      </c>
      <c r="G376" s="33"/>
      <c r="H376" s="33"/>
      <c r="I376" s="198"/>
      <c r="J376" s="33"/>
      <c r="K376" s="33"/>
      <c r="L376" s="36"/>
      <c r="M376" s="199"/>
      <c r="N376" s="200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127</v>
      </c>
      <c r="AU376" s="14" t="s">
        <v>87</v>
      </c>
    </row>
    <row r="377" spans="1:65" s="2" customFormat="1" ht="16.5" customHeight="1">
      <c r="A377" s="31"/>
      <c r="B377" s="32"/>
      <c r="C377" s="183" t="s">
        <v>373</v>
      </c>
      <c r="D377" s="183" t="s">
        <v>121</v>
      </c>
      <c r="E377" s="184" t="s">
        <v>615</v>
      </c>
      <c r="F377" s="185" t="s">
        <v>616</v>
      </c>
      <c r="G377" s="186" t="s">
        <v>454</v>
      </c>
      <c r="H377" s="187">
        <v>43</v>
      </c>
      <c r="I377" s="188"/>
      <c r="J377" s="189">
        <f>ROUND(I377*H377,2)</f>
        <v>0</v>
      </c>
      <c r="K377" s="185" t="s">
        <v>125</v>
      </c>
      <c r="L377" s="36"/>
      <c r="M377" s="190" t="s">
        <v>1</v>
      </c>
      <c r="N377" s="191" t="s">
        <v>42</v>
      </c>
      <c r="O377" s="68"/>
      <c r="P377" s="192">
        <f>O377*H377</f>
        <v>0</v>
      </c>
      <c r="Q377" s="192">
        <v>0</v>
      </c>
      <c r="R377" s="192">
        <f>Q377*H377</f>
        <v>0</v>
      </c>
      <c r="S377" s="192">
        <v>0</v>
      </c>
      <c r="T377" s="193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4" t="s">
        <v>126</v>
      </c>
      <c r="AT377" s="194" t="s">
        <v>121</v>
      </c>
      <c r="AU377" s="194" t="s">
        <v>87</v>
      </c>
      <c r="AY377" s="14" t="s">
        <v>118</v>
      </c>
      <c r="BE377" s="195">
        <f>IF(N377="základní",J377,0)</f>
        <v>0</v>
      </c>
      <c r="BF377" s="195">
        <f>IF(N377="snížená",J377,0)</f>
        <v>0</v>
      </c>
      <c r="BG377" s="195">
        <f>IF(N377="zákl. přenesená",J377,0)</f>
        <v>0</v>
      </c>
      <c r="BH377" s="195">
        <f>IF(N377="sníž. přenesená",J377,0)</f>
        <v>0</v>
      </c>
      <c r="BI377" s="195">
        <f>IF(N377="nulová",J377,0)</f>
        <v>0</v>
      </c>
      <c r="BJ377" s="14" t="s">
        <v>85</v>
      </c>
      <c r="BK377" s="195">
        <f>ROUND(I377*H377,2)</f>
        <v>0</v>
      </c>
      <c r="BL377" s="14" t="s">
        <v>126</v>
      </c>
      <c r="BM377" s="194" t="s">
        <v>617</v>
      </c>
    </row>
    <row r="378" spans="1:65" s="2" customFormat="1" ht="18">
      <c r="A378" s="31"/>
      <c r="B378" s="32"/>
      <c r="C378" s="33"/>
      <c r="D378" s="196" t="s">
        <v>127</v>
      </c>
      <c r="E378" s="33"/>
      <c r="F378" s="197" t="s">
        <v>618</v>
      </c>
      <c r="G378" s="33"/>
      <c r="H378" s="33"/>
      <c r="I378" s="198"/>
      <c r="J378" s="33"/>
      <c r="K378" s="33"/>
      <c r="L378" s="36"/>
      <c r="M378" s="199"/>
      <c r="N378" s="200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127</v>
      </c>
      <c r="AU378" s="14" t="s">
        <v>87</v>
      </c>
    </row>
    <row r="379" spans="1:65" s="2" customFormat="1" ht="16.5" customHeight="1">
      <c r="A379" s="31"/>
      <c r="B379" s="32"/>
      <c r="C379" s="183" t="s">
        <v>619</v>
      </c>
      <c r="D379" s="183" t="s">
        <v>121</v>
      </c>
      <c r="E379" s="184" t="s">
        <v>620</v>
      </c>
      <c r="F379" s="185" t="s">
        <v>621</v>
      </c>
      <c r="G379" s="186" t="s">
        <v>454</v>
      </c>
      <c r="H379" s="187">
        <v>47</v>
      </c>
      <c r="I379" s="188"/>
      <c r="J379" s="189">
        <f>ROUND(I379*H379,2)</f>
        <v>0</v>
      </c>
      <c r="K379" s="185" t="s">
        <v>125</v>
      </c>
      <c r="L379" s="36"/>
      <c r="M379" s="190" t="s">
        <v>1</v>
      </c>
      <c r="N379" s="191" t="s">
        <v>42</v>
      </c>
      <c r="O379" s="68"/>
      <c r="P379" s="192">
        <f>O379*H379</f>
        <v>0</v>
      </c>
      <c r="Q379" s="192">
        <v>0</v>
      </c>
      <c r="R379" s="192">
        <f>Q379*H379</f>
        <v>0</v>
      </c>
      <c r="S379" s="192">
        <v>0</v>
      </c>
      <c r="T379" s="193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4" t="s">
        <v>126</v>
      </c>
      <c r="AT379" s="194" t="s">
        <v>121</v>
      </c>
      <c r="AU379" s="194" t="s">
        <v>87</v>
      </c>
      <c r="AY379" s="14" t="s">
        <v>118</v>
      </c>
      <c r="BE379" s="195">
        <f>IF(N379="základní",J379,0)</f>
        <v>0</v>
      </c>
      <c r="BF379" s="195">
        <f>IF(N379="snížená",J379,0)</f>
        <v>0</v>
      </c>
      <c r="BG379" s="195">
        <f>IF(N379="zákl. přenesená",J379,0)</f>
        <v>0</v>
      </c>
      <c r="BH379" s="195">
        <f>IF(N379="sníž. přenesená",J379,0)</f>
        <v>0</v>
      </c>
      <c r="BI379" s="195">
        <f>IF(N379="nulová",J379,0)</f>
        <v>0</v>
      </c>
      <c r="BJ379" s="14" t="s">
        <v>85</v>
      </c>
      <c r="BK379" s="195">
        <f>ROUND(I379*H379,2)</f>
        <v>0</v>
      </c>
      <c r="BL379" s="14" t="s">
        <v>126</v>
      </c>
      <c r="BM379" s="194" t="s">
        <v>622</v>
      </c>
    </row>
    <row r="380" spans="1:65" s="2" customFormat="1" ht="27">
      <c r="A380" s="31"/>
      <c r="B380" s="32"/>
      <c r="C380" s="33"/>
      <c r="D380" s="196" t="s">
        <v>127</v>
      </c>
      <c r="E380" s="33"/>
      <c r="F380" s="197" t="s">
        <v>623</v>
      </c>
      <c r="G380" s="33"/>
      <c r="H380" s="33"/>
      <c r="I380" s="198"/>
      <c r="J380" s="33"/>
      <c r="K380" s="33"/>
      <c r="L380" s="36"/>
      <c r="M380" s="199"/>
      <c r="N380" s="200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127</v>
      </c>
      <c r="AU380" s="14" t="s">
        <v>87</v>
      </c>
    </row>
    <row r="381" spans="1:65" s="2" customFormat="1" ht="16.5" customHeight="1">
      <c r="A381" s="31"/>
      <c r="B381" s="32"/>
      <c r="C381" s="183" t="s">
        <v>378</v>
      </c>
      <c r="D381" s="183" t="s">
        <v>121</v>
      </c>
      <c r="E381" s="184" t="s">
        <v>624</v>
      </c>
      <c r="F381" s="185" t="s">
        <v>625</v>
      </c>
      <c r="G381" s="186" t="s">
        <v>454</v>
      </c>
      <c r="H381" s="187">
        <v>47</v>
      </c>
      <c r="I381" s="188"/>
      <c r="J381" s="189">
        <f>ROUND(I381*H381,2)</f>
        <v>0</v>
      </c>
      <c r="K381" s="185" t="s">
        <v>125</v>
      </c>
      <c r="L381" s="36"/>
      <c r="M381" s="190" t="s">
        <v>1</v>
      </c>
      <c r="N381" s="191" t="s">
        <v>42</v>
      </c>
      <c r="O381" s="68"/>
      <c r="P381" s="192">
        <f>O381*H381</f>
        <v>0</v>
      </c>
      <c r="Q381" s="192">
        <v>0</v>
      </c>
      <c r="R381" s="192">
        <f>Q381*H381</f>
        <v>0</v>
      </c>
      <c r="S381" s="192">
        <v>0</v>
      </c>
      <c r="T381" s="193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4" t="s">
        <v>126</v>
      </c>
      <c r="AT381" s="194" t="s">
        <v>121</v>
      </c>
      <c r="AU381" s="194" t="s">
        <v>87</v>
      </c>
      <c r="AY381" s="14" t="s">
        <v>118</v>
      </c>
      <c r="BE381" s="195">
        <f>IF(N381="základní",J381,0)</f>
        <v>0</v>
      </c>
      <c r="BF381" s="195">
        <f>IF(N381="snížená",J381,0)</f>
        <v>0</v>
      </c>
      <c r="BG381" s="195">
        <f>IF(N381="zákl. přenesená",J381,0)</f>
        <v>0</v>
      </c>
      <c r="BH381" s="195">
        <f>IF(N381="sníž. přenesená",J381,0)</f>
        <v>0</v>
      </c>
      <c r="BI381" s="195">
        <f>IF(N381="nulová",J381,0)</f>
        <v>0</v>
      </c>
      <c r="BJ381" s="14" t="s">
        <v>85</v>
      </c>
      <c r="BK381" s="195">
        <f>ROUND(I381*H381,2)</f>
        <v>0</v>
      </c>
      <c r="BL381" s="14" t="s">
        <v>126</v>
      </c>
      <c r="BM381" s="194" t="s">
        <v>626</v>
      </c>
    </row>
    <row r="382" spans="1:65" s="2" customFormat="1" ht="27">
      <c r="A382" s="31"/>
      <c r="B382" s="32"/>
      <c r="C382" s="33"/>
      <c r="D382" s="196" t="s">
        <v>127</v>
      </c>
      <c r="E382" s="33"/>
      <c r="F382" s="197" t="s">
        <v>627</v>
      </c>
      <c r="G382" s="33"/>
      <c r="H382" s="33"/>
      <c r="I382" s="198"/>
      <c r="J382" s="33"/>
      <c r="K382" s="33"/>
      <c r="L382" s="36"/>
      <c r="M382" s="199"/>
      <c r="N382" s="200"/>
      <c r="O382" s="68"/>
      <c r="P382" s="68"/>
      <c r="Q382" s="68"/>
      <c r="R382" s="68"/>
      <c r="S382" s="68"/>
      <c r="T382" s="69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127</v>
      </c>
      <c r="AU382" s="14" t="s">
        <v>87</v>
      </c>
    </row>
    <row r="383" spans="1:65" s="2" customFormat="1" ht="16.5" customHeight="1">
      <c r="A383" s="31"/>
      <c r="B383" s="32"/>
      <c r="C383" s="183" t="s">
        <v>628</v>
      </c>
      <c r="D383" s="183" t="s">
        <v>121</v>
      </c>
      <c r="E383" s="184" t="s">
        <v>629</v>
      </c>
      <c r="F383" s="185" t="s">
        <v>630</v>
      </c>
      <c r="G383" s="186" t="s">
        <v>454</v>
      </c>
      <c r="H383" s="187">
        <v>49</v>
      </c>
      <c r="I383" s="188"/>
      <c r="J383" s="189">
        <f>ROUND(I383*H383,2)</f>
        <v>0</v>
      </c>
      <c r="K383" s="185" t="s">
        <v>125</v>
      </c>
      <c r="L383" s="36"/>
      <c r="M383" s="190" t="s">
        <v>1</v>
      </c>
      <c r="N383" s="191" t="s">
        <v>42</v>
      </c>
      <c r="O383" s="68"/>
      <c r="P383" s="192">
        <f>O383*H383</f>
        <v>0</v>
      </c>
      <c r="Q383" s="192">
        <v>0</v>
      </c>
      <c r="R383" s="192">
        <f>Q383*H383</f>
        <v>0</v>
      </c>
      <c r="S383" s="192">
        <v>0</v>
      </c>
      <c r="T383" s="193">
        <f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4" t="s">
        <v>126</v>
      </c>
      <c r="AT383" s="194" t="s">
        <v>121</v>
      </c>
      <c r="AU383" s="194" t="s">
        <v>87</v>
      </c>
      <c r="AY383" s="14" t="s">
        <v>118</v>
      </c>
      <c r="BE383" s="195">
        <f>IF(N383="základní",J383,0)</f>
        <v>0</v>
      </c>
      <c r="BF383" s="195">
        <f>IF(N383="snížená",J383,0)</f>
        <v>0</v>
      </c>
      <c r="BG383" s="195">
        <f>IF(N383="zákl. přenesená",J383,0)</f>
        <v>0</v>
      </c>
      <c r="BH383" s="195">
        <f>IF(N383="sníž. přenesená",J383,0)</f>
        <v>0</v>
      </c>
      <c r="BI383" s="195">
        <f>IF(N383="nulová",J383,0)</f>
        <v>0</v>
      </c>
      <c r="BJ383" s="14" t="s">
        <v>85</v>
      </c>
      <c r="BK383" s="195">
        <f>ROUND(I383*H383,2)</f>
        <v>0</v>
      </c>
      <c r="BL383" s="14" t="s">
        <v>126</v>
      </c>
      <c r="BM383" s="194" t="s">
        <v>631</v>
      </c>
    </row>
    <row r="384" spans="1:65" s="2" customFormat="1" ht="27">
      <c r="A384" s="31"/>
      <c r="B384" s="32"/>
      <c r="C384" s="33"/>
      <c r="D384" s="196" t="s">
        <v>127</v>
      </c>
      <c r="E384" s="33"/>
      <c r="F384" s="197" t="s">
        <v>632</v>
      </c>
      <c r="G384" s="33"/>
      <c r="H384" s="33"/>
      <c r="I384" s="198"/>
      <c r="J384" s="33"/>
      <c r="K384" s="33"/>
      <c r="L384" s="36"/>
      <c r="M384" s="199"/>
      <c r="N384" s="200"/>
      <c r="O384" s="68"/>
      <c r="P384" s="68"/>
      <c r="Q384" s="68"/>
      <c r="R384" s="68"/>
      <c r="S384" s="68"/>
      <c r="T384" s="69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127</v>
      </c>
      <c r="AU384" s="14" t="s">
        <v>87</v>
      </c>
    </row>
    <row r="385" spans="1:65" s="2" customFormat="1" ht="16.5" customHeight="1">
      <c r="A385" s="31"/>
      <c r="B385" s="32"/>
      <c r="C385" s="183" t="s">
        <v>382</v>
      </c>
      <c r="D385" s="183" t="s">
        <v>121</v>
      </c>
      <c r="E385" s="184" t="s">
        <v>633</v>
      </c>
      <c r="F385" s="185" t="s">
        <v>634</v>
      </c>
      <c r="G385" s="186" t="s">
        <v>454</v>
      </c>
      <c r="H385" s="187">
        <v>47</v>
      </c>
      <c r="I385" s="188"/>
      <c r="J385" s="189">
        <f>ROUND(I385*H385,2)</f>
        <v>0</v>
      </c>
      <c r="K385" s="185" t="s">
        <v>125</v>
      </c>
      <c r="L385" s="36"/>
      <c r="M385" s="190" t="s">
        <v>1</v>
      </c>
      <c r="N385" s="191" t="s">
        <v>42</v>
      </c>
      <c r="O385" s="68"/>
      <c r="P385" s="192">
        <f>O385*H385</f>
        <v>0</v>
      </c>
      <c r="Q385" s="192">
        <v>0</v>
      </c>
      <c r="R385" s="192">
        <f>Q385*H385</f>
        <v>0</v>
      </c>
      <c r="S385" s="192">
        <v>0</v>
      </c>
      <c r="T385" s="193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4" t="s">
        <v>126</v>
      </c>
      <c r="AT385" s="194" t="s">
        <v>121</v>
      </c>
      <c r="AU385" s="194" t="s">
        <v>87</v>
      </c>
      <c r="AY385" s="14" t="s">
        <v>118</v>
      </c>
      <c r="BE385" s="195">
        <f>IF(N385="základní",J385,0)</f>
        <v>0</v>
      </c>
      <c r="BF385" s="195">
        <f>IF(N385="snížená",J385,0)</f>
        <v>0</v>
      </c>
      <c r="BG385" s="195">
        <f>IF(N385="zákl. přenesená",J385,0)</f>
        <v>0</v>
      </c>
      <c r="BH385" s="195">
        <f>IF(N385="sníž. přenesená",J385,0)</f>
        <v>0</v>
      </c>
      <c r="BI385" s="195">
        <f>IF(N385="nulová",J385,0)</f>
        <v>0</v>
      </c>
      <c r="BJ385" s="14" t="s">
        <v>85</v>
      </c>
      <c r="BK385" s="195">
        <f>ROUND(I385*H385,2)</f>
        <v>0</v>
      </c>
      <c r="BL385" s="14" t="s">
        <v>126</v>
      </c>
      <c r="BM385" s="194" t="s">
        <v>635</v>
      </c>
    </row>
    <row r="386" spans="1:65" s="2" customFormat="1" ht="27">
      <c r="A386" s="31"/>
      <c r="B386" s="32"/>
      <c r="C386" s="33"/>
      <c r="D386" s="196" t="s">
        <v>127</v>
      </c>
      <c r="E386" s="33"/>
      <c r="F386" s="197" t="s">
        <v>636</v>
      </c>
      <c r="G386" s="33"/>
      <c r="H386" s="33"/>
      <c r="I386" s="198"/>
      <c r="J386" s="33"/>
      <c r="K386" s="33"/>
      <c r="L386" s="36"/>
      <c r="M386" s="199"/>
      <c r="N386" s="200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127</v>
      </c>
      <c r="AU386" s="14" t="s">
        <v>87</v>
      </c>
    </row>
    <row r="387" spans="1:65" s="2" customFormat="1" ht="16.5" customHeight="1">
      <c r="A387" s="31"/>
      <c r="B387" s="32"/>
      <c r="C387" s="183" t="s">
        <v>637</v>
      </c>
      <c r="D387" s="183" t="s">
        <v>121</v>
      </c>
      <c r="E387" s="184" t="s">
        <v>638</v>
      </c>
      <c r="F387" s="185" t="s">
        <v>639</v>
      </c>
      <c r="G387" s="186" t="s">
        <v>454</v>
      </c>
      <c r="H387" s="187">
        <v>47</v>
      </c>
      <c r="I387" s="188"/>
      <c r="J387" s="189">
        <f>ROUND(I387*H387,2)</f>
        <v>0</v>
      </c>
      <c r="K387" s="185" t="s">
        <v>125</v>
      </c>
      <c r="L387" s="36"/>
      <c r="M387" s="190" t="s">
        <v>1</v>
      </c>
      <c r="N387" s="191" t="s">
        <v>42</v>
      </c>
      <c r="O387" s="68"/>
      <c r="P387" s="192">
        <f>O387*H387</f>
        <v>0</v>
      </c>
      <c r="Q387" s="192">
        <v>0</v>
      </c>
      <c r="R387" s="192">
        <f>Q387*H387</f>
        <v>0</v>
      </c>
      <c r="S387" s="192">
        <v>0</v>
      </c>
      <c r="T387" s="193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4" t="s">
        <v>126</v>
      </c>
      <c r="AT387" s="194" t="s">
        <v>121</v>
      </c>
      <c r="AU387" s="194" t="s">
        <v>87</v>
      </c>
      <c r="AY387" s="14" t="s">
        <v>118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14" t="s">
        <v>85</v>
      </c>
      <c r="BK387" s="195">
        <f>ROUND(I387*H387,2)</f>
        <v>0</v>
      </c>
      <c r="BL387" s="14" t="s">
        <v>126</v>
      </c>
      <c r="BM387" s="194" t="s">
        <v>640</v>
      </c>
    </row>
    <row r="388" spans="1:65" s="2" customFormat="1" ht="27">
      <c r="A388" s="31"/>
      <c r="B388" s="32"/>
      <c r="C388" s="33"/>
      <c r="D388" s="196" t="s">
        <v>127</v>
      </c>
      <c r="E388" s="33"/>
      <c r="F388" s="197" t="s">
        <v>641</v>
      </c>
      <c r="G388" s="33"/>
      <c r="H388" s="33"/>
      <c r="I388" s="198"/>
      <c r="J388" s="33"/>
      <c r="K388" s="33"/>
      <c r="L388" s="36"/>
      <c r="M388" s="199"/>
      <c r="N388" s="200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127</v>
      </c>
      <c r="AU388" s="14" t="s">
        <v>87</v>
      </c>
    </row>
    <row r="389" spans="1:65" s="2" customFormat="1" ht="16.5" customHeight="1">
      <c r="A389" s="31"/>
      <c r="B389" s="32"/>
      <c r="C389" s="183" t="s">
        <v>387</v>
      </c>
      <c r="D389" s="183" t="s">
        <v>121</v>
      </c>
      <c r="E389" s="184" t="s">
        <v>642</v>
      </c>
      <c r="F389" s="185" t="s">
        <v>643</v>
      </c>
      <c r="G389" s="186" t="s">
        <v>454</v>
      </c>
      <c r="H389" s="187">
        <v>47</v>
      </c>
      <c r="I389" s="188"/>
      <c r="J389" s="189">
        <f>ROUND(I389*H389,2)</f>
        <v>0</v>
      </c>
      <c r="K389" s="185" t="s">
        <v>125</v>
      </c>
      <c r="L389" s="36"/>
      <c r="M389" s="190" t="s">
        <v>1</v>
      </c>
      <c r="N389" s="191" t="s">
        <v>42</v>
      </c>
      <c r="O389" s="68"/>
      <c r="P389" s="192">
        <f>O389*H389</f>
        <v>0</v>
      </c>
      <c r="Q389" s="192">
        <v>0</v>
      </c>
      <c r="R389" s="192">
        <f>Q389*H389</f>
        <v>0</v>
      </c>
      <c r="S389" s="192">
        <v>0</v>
      </c>
      <c r="T389" s="193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4" t="s">
        <v>126</v>
      </c>
      <c r="AT389" s="194" t="s">
        <v>121</v>
      </c>
      <c r="AU389" s="194" t="s">
        <v>87</v>
      </c>
      <c r="AY389" s="14" t="s">
        <v>118</v>
      </c>
      <c r="BE389" s="195">
        <f>IF(N389="základní",J389,0)</f>
        <v>0</v>
      </c>
      <c r="BF389" s="195">
        <f>IF(N389="snížená",J389,0)</f>
        <v>0</v>
      </c>
      <c r="BG389" s="195">
        <f>IF(N389="zákl. přenesená",J389,0)</f>
        <v>0</v>
      </c>
      <c r="BH389" s="195">
        <f>IF(N389="sníž. přenesená",J389,0)</f>
        <v>0</v>
      </c>
      <c r="BI389" s="195">
        <f>IF(N389="nulová",J389,0)</f>
        <v>0</v>
      </c>
      <c r="BJ389" s="14" t="s">
        <v>85</v>
      </c>
      <c r="BK389" s="195">
        <f>ROUND(I389*H389,2)</f>
        <v>0</v>
      </c>
      <c r="BL389" s="14" t="s">
        <v>126</v>
      </c>
      <c r="BM389" s="194" t="s">
        <v>644</v>
      </c>
    </row>
    <row r="390" spans="1:65" s="2" customFormat="1" ht="27">
      <c r="A390" s="31"/>
      <c r="B390" s="32"/>
      <c r="C390" s="33"/>
      <c r="D390" s="196" t="s">
        <v>127</v>
      </c>
      <c r="E390" s="33"/>
      <c r="F390" s="197" t="s">
        <v>645</v>
      </c>
      <c r="G390" s="33"/>
      <c r="H390" s="33"/>
      <c r="I390" s="198"/>
      <c r="J390" s="33"/>
      <c r="K390" s="33"/>
      <c r="L390" s="36"/>
      <c r="M390" s="199"/>
      <c r="N390" s="200"/>
      <c r="O390" s="68"/>
      <c r="P390" s="68"/>
      <c r="Q390" s="68"/>
      <c r="R390" s="68"/>
      <c r="S390" s="68"/>
      <c r="T390" s="69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4" t="s">
        <v>127</v>
      </c>
      <c r="AU390" s="14" t="s">
        <v>87</v>
      </c>
    </row>
    <row r="391" spans="1:65" s="2" customFormat="1" ht="21.75" customHeight="1">
      <c r="A391" s="31"/>
      <c r="B391" s="32"/>
      <c r="C391" s="183" t="s">
        <v>646</v>
      </c>
      <c r="D391" s="183" t="s">
        <v>121</v>
      </c>
      <c r="E391" s="184" t="s">
        <v>647</v>
      </c>
      <c r="F391" s="185" t="s">
        <v>648</v>
      </c>
      <c r="G391" s="186" t="s">
        <v>145</v>
      </c>
      <c r="H391" s="187">
        <v>9500</v>
      </c>
      <c r="I391" s="188"/>
      <c r="J391" s="189">
        <f>ROUND(I391*H391,2)</f>
        <v>0</v>
      </c>
      <c r="K391" s="185" t="s">
        <v>125</v>
      </c>
      <c r="L391" s="36"/>
      <c r="M391" s="190" t="s">
        <v>1</v>
      </c>
      <c r="N391" s="191" t="s">
        <v>42</v>
      </c>
      <c r="O391" s="68"/>
      <c r="P391" s="192">
        <f>O391*H391</f>
        <v>0</v>
      </c>
      <c r="Q391" s="192">
        <v>0</v>
      </c>
      <c r="R391" s="192">
        <f>Q391*H391</f>
        <v>0</v>
      </c>
      <c r="S391" s="192">
        <v>0</v>
      </c>
      <c r="T391" s="193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4" t="s">
        <v>126</v>
      </c>
      <c r="AT391" s="194" t="s">
        <v>121</v>
      </c>
      <c r="AU391" s="194" t="s">
        <v>87</v>
      </c>
      <c r="AY391" s="14" t="s">
        <v>118</v>
      </c>
      <c r="BE391" s="195">
        <f>IF(N391="základní",J391,0)</f>
        <v>0</v>
      </c>
      <c r="BF391" s="195">
        <f>IF(N391="snížená",J391,0)</f>
        <v>0</v>
      </c>
      <c r="BG391" s="195">
        <f>IF(N391="zákl. přenesená",J391,0)</f>
        <v>0</v>
      </c>
      <c r="BH391" s="195">
        <f>IF(N391="sníž. přenesená",J391,0)</f>
        <v>0</v>
      </c>
      <c r="BI391" s="195">
        <f>IF(N391="nulová",J391,0)</f>
        <v>0</v>
      </c>
      <c r="BJ391" s="14" t="s">
        <v>85</v>
      </c>
      <c r="BK391" s="195">
        <f>ROUND(I391*H391,2)</f>
        <v>0</v>
      </c>
      <c r="BL391" s="14" t="s">
        <v>126</v>
      </c>
      <c r="BM391" s="194" t="s">
        <v>649</v>
      </c>
    </row>
    <row r="392" spans="1:65" s="2" customFormat="1" ht="27">
      <c r="A392" s="31"/>
      <c r="B392" s="32"/>
      <c r="C392" s="33"/>
      <c r="D392" s="196" t="s">
        <v>127</v>
      </c>
      <c r="E392" s="33"/>
      <c r="F392" s="197" t="s">
        <v>650</v>
      </c>
      <c r="G392" s="33"/>
      <c r="H392" s="33"/>
      <c r="I392" s="198"/>
      <c r="J392" s="33"/>
      <c r="K392" s="33"/>
      <c r="L392" s="36"/>
      <c r="M392" s="199"/>
      <c r="N392" s="200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127</v>
      </c>
      <c r="AU392" s="14" t="s">
        <v>87</v>
      </c>
    </row>
    <row r="393" spans="1:65" s="2" customFormat="1" ht="18">
      <c r="A393" s="31"/>
      <c r="B393" s="32"/>
      <c r="C393" s="33"/>
      <c r="D393" s="196" t="s">
        <v>148</v>
      </c>
      <c r="E393" s="33"/>
      <c r="F393" s="201" t="s">
        <v>160</v>
      </c>
      <c r="G393" s="33"/>
      <c r="H393" s="33"/>
      <c r="I393" s="198"/>
      <c r="J393" s="33"/>
      <c r="K393" s="33"/>
      <c r="L393" s="36"/>
      <c r="M393" s="199"/>
      <c r="N393" s="200"/>
      <c r="O393" s="68"/>
      <c r="P393" s="68"/>
      <c r="Q393" s="68"/>
      <c r="R393" s="68"/>
      <c r="S393" s="68"/>
      <c r="T393" s="69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T393" s="14" t="s">
        <v>148</v>
      </c>
      <c r="AU393" s="14" t="s">
        <v>87</v>
      </c>
    </row>
    <row r="394" spans="1:65" s="2" customFormat="1" ht="21.75" customHeight="1">
      <c r="A394" s="31"/>
      <c r="B394" s="32"/>
      <c r="C394" s="183" t="s">
        <v>391</v>
      </c>
      <c r="D394" s="183" t="s">
        <v>121</v>
      </c>
      <c r="E394" s="184" t="s">
        <v>651</v>
      </c>
      <c r="F394" s="185" t="s">
        <v>652</v>
      </c>
      <c r="G394" s="186" t="s">
        <v>145</v>
      </c>
      <c r="H394" s="187">
        <v>8400</v>
      </c>
      <c r="I394" s="188"/>
      <c r="J394" s="189">
        <f>ROUND(I394*H394,2)</f>
        <v>0</v>
      </c>
      <c r="K394" s="185" t="s">
        <v>125</v>
      </c>
      <c r="L394" s="36"/>
      <c r="M394" s="190" t="s">
        <v>1</v>
      </c>
      <c r="N394" s="191" t="s">
        <v>42</v>
      </c>
      <c r="O394" s="68"/>
      <c r="P394" s="192">
        <f>O394*H394</f>
        <v>0</v>
      </c>
      <c r="Q394" s="192">
        <v>0</v>
      </c>
      <c r="R394" s="192">
        <f>Q394*H394</f>
        <v>0</v>
      </c>
      <c r="S394" s="192">
        <v>0</v>
      </c>
      <c r="T394" s="193">
        <f>S394*H394</f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94" t="s">
        <v>126</v>
      </c>
      <c r="AT394" s="194" t="s">
        <v>121</v>
      </c>
      <c r="AU394" s="194" t="s">
        <v>87</v>
      </c>
      <c r="AY394" s="14" t="s">
        <v>118</v>
      </c>
      <c r="BE394" s="195">
        <f>IF(N394="základní",J394,0)</f>
        <v>0</v>
      </c>
      <c r="BF394" s="195">
        <f>IF(N394="snížená",J394,0)</f>
        <v>0</v>
      </c>
      <c r="BG394" s="195">
        <f>IF(N394="zákl. přenesená",J394,0)</f>
        <v>0</v>
      </c>
      <c r="BH394" s="195">
        <f>IF(N394="sníž. přenesená",J394,0)</f>
        <v>0</v>
      </c>
      <c r="BI394" s="195">
        <f>IF(N394="nulová",J394,0)</f>
        <v>0</v>
      </c>
      <c r="BJ394" s="14" t="s">
        <v>85</v>
      </c>
      <c r="BK394" s="195">
        <f>ROUND(I394*H394,2)</f>
        <v>0</v>
      </c>
      <c r="BL394" s="14" t="s">
        <v>126</v>
      </c>
      <c r="BM394" s="194" t="s">
        <v>653</v>
      </c>
    </row>
    <row r="395" spans="1:65" s="2" customFormat="1" ht="27">
      <c r="A395" s="31"/>
      <c r="B395" s="32"/>
      <c r="C395" s="33"/>
      <c r="D395" s="196" t="s">
        <v>127</v>
      </c>
      <c r="E395" s="33"/>
      <c r="F395" s="197" t="s">
        <v>654</v>
      </c>
      <c r="G395" s="33"/>
      <c r="H395" s="33"/>
      <c r="I395" s="198"/>
      <c r="J395" s="33"/>
      <c r="K395" s="33"/>
      <c r="L395" s="36"/>
      <c r="M395" s="199"/>
      <c r="N395" s="200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127</v>
      </c>
      <c r="AU395" s="14" t="s">
        <v>87</v>
      </c>
    </row>
    <row r="396" spans="1:65" s="2" customFormat="1" ht="18">
      <c r="A396" s="31"/>
      <c r="B396" s="32"/>
      <c r="C396" s="33"/>
      <c r="D396" s="196" t="s">
        <v>148</v>
      </c>
      <c r="E396" s="33"/>
      <c r="F396" s="201" t="s">
        <v>160</v>
      </c>
      <c r="G396" s="33"/>
      <c r="H396" s="33"/>
      <c r="I396" s="198"/>
      <c r="J396" s="33"/>
      <c r="K396" s="33"/>
      <c r="L396" s="36"/>
      <c r="M396" s="199"/>
      <c r="N396" s="200"/>
      <c r="O396" s="68"/>
      <c r="P396" s="68"/>
      <c r="Q396" s="68"/>
      <c r="R396" s="68"/>
      <c r="S396" s="68"/>
      <c r="T396" s="69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4" t="s">
        <v>148</v>
      </c>
      <c r="AU396" s="14" t="s">
        <v>87</v>
      </c>
    </row>
    <row r="397" spans="1:65" s="2" customFormat="1" ht="21.75" customHeight="1">
      <c r="A397" s="31"/>
      <c r="B397" s="32"/>
      <c r="C397" s="183" t="s">
        <v>655</v>
      </c>
      <c r="D397" s="183" t="s">
        <v>121</v>
      </c>
      <c r="E397" s="184" t="s">
        <v>656</v>
      </c>
      <c r="F397" s="185" t="s">
        <v>657</v>
      </c>
      <c r="G397" s="186" t="s">
        <v>145</v>
      </c>
      <c r="H397" s="187">
        <v>7200</v>
      </c>
      <c r="I397" s="188"/>
      <c r="J397" s="189">
        <f>ROUND(I397*H397,2)</f>
        <v>0</v>
      </c>
      <c r="K397" s="185" t="s">
        <v>125</v>
      </c>
      <c r="L397" s="36"/>
      <c r="M397" s="190" t="s">
        <v>1</v>
      </c>
      <c r="N397" s="191" t="s">
        <v>42</v>
      </c>
      <c r="O397" s="68"/>
      <c r="P397" s="192">
        <f>O397*H397</f>
        <v>0</v>
      </c>
      <c r="Q397" s="192">
        <v>0</v>
      </c>
      <c r="R397" s="192">
        <f>Q397*H397</f>
        <v>0</v>
      </c>
      <c r="S397" s="192">
        <v>0</v>
      </c>
      <c r="T397" s="193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4" t="s">
        <v>126</v>
      </c>
      <c r="AT397" s="194" t="s">
        <v>121</v>
      </c>
      <c r="AU397" s="194" t="s">
        <v>87</v>
      </c>
      <c r="AY397" s="14" t="s">
        <v>118</v>
      </c>
      <c r="BE397" s="195">
        <f>IF(N397="základní",J397,0)</f>
        <v>0</v>
      </c>
      <c r="BF397" s="195">
        <f>IF(N397="snížená",J397,0)</f>
        <v>0</v>
      </c>
      <c r="BG397" s="195">
        <f>IF(N397="zákl. přenesená",J397,0)</f>
        <v>0</v>
      </c>
      <c r="BH397" s="195">
        <f>IF(N397="sníž. přenesená",J397,0)</f>
        <v>0</v>
      </c>
      <c r="BI397" s="195">
        <f>IF(N397="nulová",J397,0)</f>
        <v>0</v>
      </c>
      <c r="BJ397" s="14" t="s">
        <v>85</v>
      </c>
      <c r="BK397" s="195">
        <f>ROUND(I397*H397,2)</f>
        <v>0</v>
      </c>
      <c r="BL397" s="14" t="s">
        <v>126</v>
      </c>
      <c r="BM397" s="194" t="s">
        <v>658</v>
      </c>
    </row>
    <row r="398" spans="1:65" s="2" customFormat="1" ht="27">
      <c r="A398" s="31"/>
      <c r="B398" s="32"/>
      <c r="C398" s="33"/>
      <c r="D398" s="196" t="s">
        <v>127</v>
      </c>
      <c r="E398" s="33"/>
      <c r="F398" s="197" t="s">
        <v>659</v>
      </c>
      <c r="G398" s="33"/>
      <c r="H398" s="33"/>
      <c r="I398" s="198"/>
      <c r="J398" s="33"/>
      <c r="K398" s="33"/>
      <c r="L398" s="36"/>
      <c r="M398" s="199"/>
      <c r="N398" s="200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127</v>
      </c>
      <c r="AU398" s="14" t="s">
        <v>87</v>
      </c>
    </row>
    <row r="399" spans="1:65" s="2" customFormat="1" ht="18">
      <c r="A399" s="31"/>
      <c r="B399" s="32"/>
      <c r="C399" s="33"/>
      <c r="D399" s="196" t="s">
        <v>148</v>
      </c>
      <c r="E399" s="33"/>
      <c r="F399" s="201" t="s">
        <v>160</v>
      </c>
      <c r="G399" s="33"/>
      <c r="H399" s="33"/>
      <c r="I399" s="198"/>
      <c r="J399" s="33"/>
      <c r="K399" s="33"/>
      <c r="L399" s="36"/>
      <c r="M399" s="199"/>
      <c r="N399" s="200"/>
      <c r="O399" s="68"/>
      <c r="P399" s="68"/>
      <c r="Q399" s="68"/>
      <c r="R399" s="68"/>
      <c r="S399" s="68"/>
      <c r="T399" s="69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4" t="s">
        <v>148</v>
      </c>
      <c r="AU399" s="14" t="s">
        <v>87</v>
      </c>
    </row>
    <row r="400" spans="1:65" s="2" customFormat="1" ht="21.75" customHeight="1">
      <c r="A400" s="31"/>
      <c r="B400" s="32"/>
      <c r="C400" s="183" t="s">
        <v>396</v>
      </c>
      <c r="D400" s="183" t="s">
        <v>121</v>
      </c>
      <c r="E400" s="184" t="s">
        <v>660</v>
      </c>
      <c r="F400" s="185" t="s">
        <v>661</v>
      </c>
      <c r="G400" s="186" t="s">
        <v>145</v>
      </c>
      <c r="H400" s="187">
        <v>8400</v>
      </c>
      <c r="I400" s="188"/>
      <c r="J400" s="189">
        <f>ROUND(I400*H400,2)</f>
        <v>0</v>
      </c>
      <c r="K400" s="185" t="s">
        <v>125</v>
      </c>
      <c r="L400" s="36"/>
      <c r="M400" s="190" t="s">
        <v>1</v>
      </c>
      <c r="N400" s="191" t="s">
        <v>42</v>
      </c>
      <c r="O400" s="68"/>
      <c r="P400" s="192">
        <f>O400*H400</f>
        <v>0</v>
      </c>
      <c r="Q400" s="192">
        <v>0</v>
      </c>
      <c r="R400" s="192">
        <f>Q400*H400</f>
        <v>0</v>
      </c>
      <c r="S400" s="192">
        <v>0</v>
      </c>
      <c r="T400" s="193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4" t="s">
        <v>126</v>
      </c>
      <c r="AT400" s="194" t="s">
        <v>121</v>
      </c>
      <c r="AU400" s="194" t="s">
        <v>87</v>
      </c>
      <c r="AY400" s="14" t="s">
        <v>118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4" t="s">
        <v>85</v>
      </c>
      <c r="BK400" s="195">
        <f>ROUND(I400*H400,2)</f>
        <v>0</v>
      </c>
      <c r="BL400" s="14" t="s">
        <v>126</v>
      </c>
      <c r="BM400" s="194" t="s">
        <v>662</v>
      </c>
    </row>
    <row r="401" spans="1:65" s="2" customFormat="1" ht="27">
      <c r="A401" s="31"/>
      <c r="B401" s="32"/>
      <c r="C401" s="33"/>
      <c r="D401" s="196" t="s">
        <v>127</v>
      </c>
      <c r="E401" s="33"/>
      <c r="F401" s="197" t="s">
        <v>663</v>
      </c>
      <c r="G401" s="33"/>
      <c r="H401" s="33"/>
      <c r="I401" s="198"/>
      <c r="J401" s="33"/>
      <c r="K401" s="33"/>
      <c r="L401" s="36"/>
      <c r="M401" s="199"/>
      <c r="N401" s="200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127</v>
      </c>
      <c r="AU401" s="14" t="s">
        <v>87</v>
      </c>
    </row>
    <row r="402" spans="1:65" s="2" customFormat="1" ht="18">
      <c r="A402" s="31"/>
      <c r="B402" s="32"/>
      <c r="C402" s="33"/>
      <c r="D402" s="196" t="s">
        <v>148</v>
      </c>
      <c r="E402" s="33"/>
      <c r="F402" s="201" t="s">
        <v>160</v>
      </c>
      <c r="G402" s="33"/>
      <c r="H402" s="33"/>
      <c r="I402" s="198"/>
      <c r="J402" s="33"/>
      <c r="K402" s="33"/>
      <c r="L402" s="36"/>
      <c r="M402" s="199"/>
      <c r="N402" s="200"/>
      <c r="O402" s="68"/>
      <c r="P402" s="68"/>
      <c r="Q402" s="68"/>
      <c r="R402" s="68"/>
      <c r="S402" s="68"/>
      <c r="T402" s="69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T402" s="14" t="s">
        <v>148</v>
      </c>
      <c r="AU402" s="14" t="s">
        <v>87</v>
      </c>
    </row>
    <row r="403" spans="1:65" s="2" customFormat="1" ht="21.75" customHeight="1">
      <c r="A403" s="31"/>
      <c r="B403" s="32"/>
      <c r="C403" s="183" t="s">
        <v>664</v>
      </c>
      <c r="D403" s="183" t="s">
        <v>121</v>
      </c>
      <c r="E403" s="184" t="s">
        <v>665</v>
      </c>
      <c r="F403" s="185" t="s">
        <v>666</v>
      </c>
      <c r="G403" s="186" t="s">
        <v>145</v>
      </c>
      <c r="H403" s="187">
        <v>7200</v>
      </c>
      <c r="I403" s="188"/>
      <c r="J403" s="189">
        <f>ROUND(I403*H403,2)</f>
        <v>0</v>
      </c>
      <c r="K403" s="185" t="s">
        <v>125</v>
      </c>
      <c r="L403" s="36"/>
      <c r="M403" s="190" t="s">
        <v>1</v>
      </c>
      <c r="N403" s="191" t="s">
        <v>42</v>
      </c>
      <c r="O403" s="68"/>
      <c r="P403" s="192">
        <f>O403*H403</f>
        <v>0</v>
      </c>
      <c r="Q403" s="192">
        <v>0</v>
      </c>
      <c r="R403" s="192">
        <f>Q403*H403</f>
        <v>0</v>
      </c>
      <c r="S403" s="192">
        <v>0</v>
      </c>
      <c r="T403" s="193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94" t="s">
        <v>126</v>
      </c>
      <c r="AT403" s="194" t="s">
        <v>121</v>
      </c>
      <c r="AU403" s="194" t="s">
        <v>87</v>
      </c>
      <c r="AY403" s="14" t="s">
        <v>118</v>
      </c>
      <c r="BE403" s="195">
        <f>IF(N403="základní",J403,0)</f>
        <v>0</v>
      </c>
      <c r="BF403" s="195">
        <f>IF(N403="snížená",J403,0)</f>
        <v>0</v>
      </c>
      <c r="BG403" s="195">
        <f>IF(N403="zákl. přenesená",J403,0)</f>
        <v>0</v>
      </c>
      <c r="BH403" s="195">
        <f>IF(N403="sníž. přenesená",J403,0)</f>
        <v>0</v>
      </c>
      <c r="BI403" s="195">
        <f>IF(N403="nulová",J403,0)</f>
        <v>0</v>
      </c>
      <c r="BJ403" s="14" t="s">
        <v>85</v>
      </c>
      <c r="BK403" s="195">
        <f>ROUND(I403*H403,2)</f>
        <v>0</v>
      </c>
      <c r="BL403" s="14" t="s">
        <v>126</v>
      </c>
      <c r="BM403" s="194" t="s">
        <v>667</v>
      </c>
    </row>
    <row r="404" spans="1:65" s="2" customFormat="1" ht="27">
      <c r="A404" s="31"/>
      <c r="B404" s="32"/>
      <c r="C404" s="33"/>
      <c r="D404" s="196" t="s">
        <v>127</v>
      </c>
      <c r="E404" s="33"/>
      <c r="F404" s="197" t="s">
        <v>668</v>
      </c>
      <c r="G404" s="33"/>
      <c r="H404" s="33"/>
      <c r="I404" s="198"/>
      <c r="J404" s="33"/>
      <c r="K404" s="33"/>
      <c r="L404" s="36"/>
      <c r="M404" s="199"/>
      <c r="N404" s="200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127</v>
      </c>
      <c r="AU404" s="14" t="s">
        <v>87</v>
      </c>
    </row>
    <row r="405" spans="1:65" s="2" customFormat="1" ht="18">
      <c r="A405" s="31"/>
      <c r="B405" s="32"/>
      <c r="C405" s="33"/>
      <c r="D405" s="196" t="s">
        <v>148</v>
      </c>
      <c r="E405" s="33"/>
      <c r="F405" s="201" t="s">
        <v>160</v>
      </c>
      <c r="G405" s="33"/>
      <c r="H405" s="33"/>
      <c r="I405" s="198"/>
      <c r="J405" s="33"/>
      <c r="K405" s="33"/>
      <c r="L405" s="36"/>
      <c r="M405" s="199"/>
      <c r="N405" s="200"/>
      <c r="O405" s="68"/>
      <c r="P405" s="68"/>
      <c r="Q405" s="68"/>
      <c r="R405" s="68"/>
      <c r="S405" s="68"/>
      <c r="T405" s="69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T405" s="14" t="s">
        <v>148</v>
      </c>
      <c r="AU405" s="14" t="s">
        <v>87</v>
      </c>
    </row>
    <row r="406" spans="1:65" s="2" customFormat="1" ht="21.75" customHeight="1">
      <c r="A406" s="31"/>
      <c r="B406" s="32"/>
      <c r="C406" s="183" t="s">
        <v>400</v>
      </c>
      <c r="D406" s="183" t="s">
        <v>121</v>
      </c>
      <c r="E406" s="184" t="s">
        <v>669</v>
      </c>
      <c r="F406" s="185" t="s">
        <v>670</v>
      </c>
      <c r="G406" s="186" t="s">
        <v>145</v>
      </c>
      <c r="H406" s="187">
        <v>6500</v>
      </c>
      <c r="I406" s="188"/>
      <c r="J406" s="189">
        <f>ROUND(I406*H406,2)</f>
        <v>0</v>
      </c>
      <c r="K406" s="185" t="s">
        <v>125</v>
      </c>
      <c r="L406" s="36"/>
      <c r="M406" s="190" t="s">
        <v>1</v>
      </c>
      <c r="N406" s="191" t="s">
        <v>42</v>
      </c>
      <c r="O406" s="68"/>
      <c r="P406" s="192">
        <f>O406*H406</f>
        <v>0</v>
      </c>
      <c r="Q406" s="192">
        <v>0</v>
      </c>
      <c r="R406" s="192">
        <f>Q406*H406</f>
        <v>0</v>
      </c>
      <c r="S406" s="192">
        <v>0</v>
      </c>
      <c r="T406" s="193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4" t="s">
        <v>126</v>
      </c>
      <c r="AT406" s="194" t="s">
        <v>121</v>
      </c>
      <c r="AU406" s="194" t="s">
        <v>87</v>
      </c>
      <c r="AY406" s="14" t="s">
        <v>118</v>
      </c>
      <c r="BE406" s="195">
        <f>IF(N406="základní",J406,0)</f>
        <v>0</v>
      </c>
      <c r="BF406" s="195">
        <f>IF(N406="snížená",J406,0)</f>
        <v>0</v>
      </c>
      <c r="BG406" s="195">
        <f>IF(N406="zákl. přenesená",J406,0)</f>
        <v>0</v>
      </c>
      <c r="BH406" s="195">
        <f>IF(N406="sníž. přenesená",J406,0)</f>
        <v>0</v>
      </c>
      <c r="BI406" s="195">
        <f>IF(N406="nulová",J406,0)</f>
        <v>0</v>
      </c>
      <c r="BJ406" s="14" t="s">
        <v>85</v>
      </c>
      <c r="BK406" s="195">
        <f>ROUND(I406*H406,2)</f>
        <v>0</v>
      </c>
      <c r="BL406" s="14" t="s">
        <v>126</v>
      </c>
      <c r="BM406" s="194" t="s">
        <v>671</v>
      </c>
    </row>
    <row r="407" spans="1:65" s="2" customFormat="1" ht="27">
      <c r="A407" s="31"/>
      <c r="B407" s="32"/>
      <c r="C407" s="33"/>
      <c r="D407" s="196" t="s">
        <v>127</v>
      </c>
      <c r="E407" s="33"/>
      <c r="F407" s="197" t="s">
        <v>672</v>
      </c>
      <c r="G407" s="33"/>
      <c r="H407" s="33"/>
      <c r="I407" s="198"/>
      <c r="J407" s="33"/>
      <c r="K407" s="33"/>
      <c r="L407" s="36"/>
      <c r="M407" s="199"/>
      <c r="N407" s="200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127</v>
      </c>
      <c r="AU407" s="14" t="s">
        <v>87</v>
      </c>
    </row>
    <row r="408" spans="1:65" s="2" customFormat="1" ht="18">
      <c r="A408" s="31"/>
      <c r="B408" s="32"/>
      <c r="C408" s="33"/>
      <c r="D408" s="196" t="s">
        <v>148</v>
      </c>
      <c r="E408" s="33"/>
      <c r="F408" s="201" t="s">
        <v>160</v>
      </c>
      <c r="G408" s="33"/>
      <c r="H408" s="33"/>
      <c r="I408" s="198"/>
      <c r="J408" s="33"/>
      <c r="K408" s="33"/>
      <c r="L408" s="36"/>
      <c r="M408" s="199"/>
      <c r="N408" s="200"/>
      <c r="O408" s="68"/>
      <c r="P408" s="68"/>
      <c r="Q408" s="68"/>
      <c r="R408" s="68"/>
      <c r="S408" s="68"/>
      <c r="T408" s="69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T408" s="14" t="s">
        <v>148</v>
      </c>
      <c r="AU408" s="14" t="s">
        <v>87</v>
      </c>
    </row>
    <row r="409" spans="1:65" s="2" customFormat="1" ht="24.15" customHeight="1">
      <c r="A409" s="31"/>
      <c r="B409" s="32"/>
      <c r="C409" s="183" t="s">
        <v>673</v>
      </c>
      <c r="D409" s="183" t="s">
        <v>121</v>
      </c>
      <c r="E409" s="184" t="s">
        <v>674</v>
      </c>
      <c r="F409" s="185" t="s">
        <v>675</v>
      </c>
      <c r="G409" s="186" t="s">
        <v>145</v>
      </c>
      <c r="H409" s="187">
        <v>8000</v>
      </c>
      <c r="I409" s="188"/>
      <c r="J409" s="189">
        <f>ROUND(I409*H409,2)</f>
        <v>0</v>
      </c>
      <c r="K409" s="185" t="s">
        <v>125</v>
      </c>
      <c r="L409" s="36"/>
      <c r="M409" s="190" t="s">
        <v>1</v>
      </c>
      <c r="N409" s="191" t="s">
        <v>42</v>
      </c>
      <c r="O409" s="68"/>
      <c r="P409" s="192">
        <f>O409*H409</f>
        <v>0</v>
      </c>
      <c r="Q409" s="192">
        <v>0</v>
      </c>
      <c r="R409" s="192">
        <f>Q409*H409</f>
        <v>0</v>
      </c>
      <c r="S409" s="192">
        <v>0</v>
      </c>
      <c r="T409" s="193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4" t="s">
        <v>126</v>
      </c>
      <c r="AT409" s="194" t="s">
        <v>121</v>
      </c>
      <c r="AU409" s="194" t="s">
        <v>87</v>
      </c>
      <c r="AY409" s="14" t="s">
        <v>118</v>
      </c>
      <c r="BE409" s="195">
        <f>IF(N409="základní",J409,0)</f>
        <v>0</v>
      </c>
      <c r="BF409" s="195">
        <f>IF(N409="snížená",J409,0)</f>
        <v>0</v>
      </c>
      <c r="BG409" s="195">
        <f>IF(N409="zákl. přenesená",J409,0)</f>
        <v>0</v>
      </c>
      <c r="BH409" s="195">
        <f>IF(N409="sníž. přenesená",J409,0)</f>
        <v>0</v>
      </c>
      <c r="BI409" s="195">
        <f>IF(N409="nulová",J409,0)</f>
        <v>0</v>
      </c>
      <c r="BJ409" s="14" t="s">
        <v>85</v>
      </c>
      <c r="BK409" s="195">
        <f>ROUND(I409*H409,2)</f>
        <v>0</v>
      </c>
      <c r="BL409" s="14" t="s">
        <v>126</v>
      </c>
      <c r="BM409" s="194" t="s">
        <v>676</v>
      </c>
    </row>
    <row r="410" spans="1:65" s="2" customFormat="1" ht="27">
      <c r="A410" s="31"/>
      <c r="B410" s="32"/>
      <c r="C410" s="33"/>
      <c r="D410" s="196" t="s">
        <v>127</v>
      </c>
      <c r="E410" s="33"/>
      <c r="F410" s="197" t="s">
        <v>677</v>
      </c>
      <c r="G410" s="33"/>
      <c r="H410" s="33"/>
      <c r="I410" s="198"/>
      <c r="J410" s="33"/>
      <c r="K410" s="33"/>
      <c r="L410" s="36"/>
      <c r="M410" s="199"/>
      <c r="N410" s="200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127</v>
      </c>
      <c r="AU410" s="14" t="s">
        <v>87</v>
      </c>
    </row>
    <row r="411" spans="1:65" s="2" customFormat="1" ht="18">
      <c r="A411" s="31"/>
      <c r="B411" s="32"/>
      <c r="C411" s="33"/>
      <c r="D411" s="196" t="s">
        <v>148</v>
      </c>
      <c r="E411" s="33"/>
      <c r="F411" s="201" t="s">
        <v>160</v>
      </c>
      <c r="G411" s="33"/>
      <c r="H411" s="33"/>
      <c r="I411" s="198"/>
      <c r="J411" s="33"/>
      <c r="K411" s="33"/>
      <c r="L411" s="36"/>
      <c r="M411" s="199"/>
      <c r="N411" s="200"/>
      <c r="O411" s="68"/>
      <c r="P411" s="68"/>
      <c r="Q411" s="68"/>
      <c r="R411" s="68"/>
      <c r="S411" s="68"/>
      <c r="T411" s="69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T411" s="14" t="s">
        <v>148</v>
      </c>
      <c r="AU411" s="14" t="s">
        <v>87</v>
      </c>
    </row>
    <row r="412" spans="1:65" s="2" customFormat="1" ht="24.15" customHeight="1">
      <c r="A412" s="31"/>
      <c r="B412" s="32"/>
      <c r="C412" s="183" t="s">
        <v>405</v>
      </c>
      <c r="D412" s="183" t="s">
        <v>121</v>
      </c>
      <c r="E412" s="184" t="s">
        <v>678</v>
      </c>
      <c r="F412" s="185" t="s">
        <v>679</v>
      </c>
      <c r="G412" s="186" t="s">
        <v>145</v>
      </c>
      <c r="H412" s="187">
        <v>7200</v>
      </c>
      <c r="I412" s="188"/>
      <c r="J412" s="189">
        <f>ROUND(I412*H412,2)</f>
        <v>0</v>
      </c>
      <c r="K412" s="185" t="s">
        <v>125</v>
      </c>
      <c r="L412" s="36"/>
      <c r="M412" s="190" t="s">
        <v>1</v>
      </c>
      <c r="N412" s="191" t="s">
        <v>42</v>
      </c>
      <c r="O412" s="68"/>
      <c r="P412" s="192">
        <f>O412*H412</f>
        <v>0</v>
      </c>
      <c r="Q412" s="192">
        <v>0</v>
      </c>
      <c r="R412" s="192">
        <f>Q412*H412</f>
        <v>0</v>
      </c>
      <c r="S412" s="192">
        <v>0</v>
      </c>
      <c r="T412" s="193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4" t="s">
        <v>126</v>
      </c>
      <c r="AT412" s="194" t="s">
        <v>121</v>
      </c>
      <c r="AU412" s="194" t="s">
        <v>87</v>
      </c>
      <c r="AY412" s="14" t="s">
        <v>118</v>
      </c>
      <c r="BE412" s="195">
        <f>IF(N412="základní",J412,0)</f>
        <v>0</v>
      </c>
      <c r="BF412" s="195">
        <f>IF(N412="snížená",J412,0)</f>
        <v>0</v>
      </c>
      <c r="BG412" s="195">
        <f>IF(N412="zákl. přenesená",J412,0)</f>
        <v>0</v>
      </c>
      <c r="BH412" s="195">
        <f>IF(N412="sníž. přenesená",J412,0)</f>
        <v>0</v>
      </c>
      <c r="BI412" s="195">
        <f>IF(N412="nulová",J412,0)</f>
        <v>0</v>
      </c>
      <c r="BJ412" s="14" t="s">
        <v>85</v>
      </c>
      <c r="BK412" s="195">
        <f>ROUND(I412*H412,2)</f>
        <v>0</v>
      </c>
      <c r="BL412" s="14" t="s">
        <v>126</v>
      </c>
      <c r="BM412" s="194" t="s">
        <v>680</v>
      </c>
    </row>
    <row r="413" spans="1:65" s="2" customFormat="1" ht="27">
      <c r="A413" s="31"/>
      <c r="B413" s="32"/>
      <c r="C413" s="33"/>
      <c r="D413" s="196" t="s">
        <v>127</v>
      </c>
      <c r="E413" s="33"/>
      <c r="F413" s="197" t="s">
        <v>681</v>
      </c>
      <c r="G413" s="33"/>
      <c r="H413" s="33"/>
      <c r="I413" s="198"/>
      <c r="J413" s="33"/>
      <c r="K413" s="33"/>
      <c r="L413" s="36"/>
      <c r="M413" s="199"/>
      <c r="N413" s="200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127</v>
      </c>
      <c r="AU413" s="14" t="s">
        <v>87</v>
      </c>
    </row>
    <row r="414" spans="1:65" s="2" customFormat="1" ht="18">
      <c r="A414" s="31"/>
      <c r="B414" s="32"/>
      <c r="C414" s="33"/>
      <c r="D414" s="196" t="s">
        <v>148</v>
      </c>
      <c r="E414" s="33"/>
      <c r="F414" s="201" t="s">
        <v>160</v>
      </c>
      <c r="G414" s="33"/>
      <c r="H414" s="33"/>
      <c r="I414" s="198"/>
      <c r="J414" s="33"/>
      <c r="K414" s="33"/>
      <c r="L414" s="36"/>
      <c r="M414" s="199"/>
      <c r="N414" s="200"/>
      <c r="O414" s="68"/>
      <c r="P414" s="68"/>
      <c r="Q414" s="68"/>
      <c r="R414" s="68"/>
      <c r="S414" s="68"/>
      <c r="T414" s="69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T414" s="14" t="s">
        <v>148</v>
      </c>
      <c r="AU414" s="14" t="s">
        <v>87</v>
      </c>
    </row>
    <row r="415" spans="1:65" s="2" customFormat="1" ht="24.15" customHeight="1">
      <c r="A415" s="31"/>
      <c r="B415" s="32"/>
      <c r="C415" s="183" t="s">
        <v>682</v>
      </c>
      <c r="D415" s="183" t="s">
        <v>121</v>
      </c>
      <c r="E415" s="184" t="s">
        <v>683</v>
      </c>
      <c r="F415" s="185" t="s">
        <v>684</v>
      </c>
      <c r="G415" s="186" t="s">
        <v>145</v>
      </c>
      <c r="H415" s="187">
        <v>6000</v>
      </c>
      <c r="I415" s="188"/>
      <c r="J415" s="189">
        <f>ROUND(I415*H415,2)</f>
        <v>0</v>
      </c>
      <c r="K415" s="185" t="s">
        <v>125</v>
      </c>
      <c r="L415" s="36"/>
      <c r="M415" s="190" t="s">
        <v>1</v>
      </c>
      <c r="N415" s="191" t="s">
        <v>42</v>
      </c>
      <c r="O415" s="68"/>
      <c r="P415" s="192">
        <f>O415*H415</f>
        <v>0</v>
      </c>
      <c r="Q415" s="192">
        <v>0</v>
      </c>
      <c r="R415" s="192">
        <f>Q415*H415</f>
        <v>0</v>
      </c>
      <c r="S415" s="192">
        <v>0</v>
      </c>
      <c r="T415" s="193">
        <f>S415*H415</f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4" t="s">
        <v>126</v>
      </c>
      <c r="AT415" s="194" t="s">
        <v>121</v>
      </c>
      <c r="AU415" s="194" t="s">
        <v>87</v>
      </c>
      <c r="AY415" s="14" t="s">
        <v>118</v>
      </c>
      <c r="BE415" s="195">
        <f>IF(N415="základní",J415,0)</f>
        <v>0</v>
      </c>
      <c r="BF415" s="195">
        <f>IF(N415="snížená",J415,0)</f>
        <v>0</v>
      </c>
      <c r="BG415" s="195">
        <f>IF(N415="zákl. přenesená",J415,0)</f>
        <v>0</v>
      </c>
      <c r="BH415" s="195">
        <f>IF(N415="sníž. přenesená",J415,0)</f>
        <v>0</v>
      </c>
      <c r="BI415" s="195">
        <f>IF(N415="nulová",J415,0)</f>
        <v>0</v>
      </c>
      <c r="BJ415" s="14" t="s">
        <v>85</v>
      </c>
      <c r="BK415" s="195">
        <f>ROUND(I415*H415,2)</f>
        <v>0</v>
      </c>
      <c r="BL415" s="14" t="s">
        <v>126</v>
      </c>
      <c r="BM415" s="194" t="s">
        <v>685</v>
      </c>
    </row>
    <row r="416" spans="1:65" s="2" customFormat="1" ht="27">
      <c r="A416" s="31"/>
      <c r="B416" s="32"/>
      <c r="C416" s="33"/>
      <c r="D416" s="196" t="s">
        <v>127</v>
      </c>
      <c r="E416" s="33"/>
      <c r="F416" s="197" t="s">
        <v>686</v>
      </c>
      <c r="G416" s="33"/>
      <c r="H416" s="33"/>
      <c r="I416" s="198"/>
      <c r="J416" s="33"/>
      <c r="K416" s="33"/>
      <c r="L416" s="36"/>
      <c r="M416" s="199"/>
      <c r="N416" s="200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127</v>
      </c>
      <c r="AU416" s="14" t="s">
        <v>87</v>
      </c>
    </row>
    <row r="417" spans="1:65" s="2" customFormat="1" ht="18">
      <c r="A417" s="31"/>
      <c r="B417" s="32"/>
      <c r="C417" s="33"/>
      <c r="D417" s="196" t="s">
        <v>148</v>
      </c>
      <c r="E417" s="33"/>
      <c r="F417" s="201" t="s">
        <v>160</v>
      </c>
      <c r="G417" s="33"/>
      <c r="H417" s="33"/>
      <c r="I417" s="198"/>
      <c r="J417" s="33"/>
      <c r="K417" s="33"/>
      <c r="L417" s="36"/>
      <c r="M417" s="199"/>
      <c r="N417" s="200"/>
      <c r="O417" s="68"/>
      <c r="P417" s="68"/>
      <c r="Q417" s="68"/>
      <c r="R417" s="68"/>
      <c r="S417" s="68"/>
      <c r="T417" s="69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T417" s="14" t="s">
        <v>148</v>
      </c>
      <c r="AU417" s="14" t="s">
        <v>87</v>
      </c>
    </row>
    <row r="418" spans="1:65" s="2" customFormat="1" ht="21.75" customHeight="1">
      <c r="A418" s="31"/>
      <c r="B418" s="32"/>
      <c r="C418" s="183" t="s">
        <v>409</v>
      </c>
      <c r="D418" s="183" t="s">
        <v>121</v>
      </c>
      <c r="E418" s="184" t="s">
        <v>687</v>
      </c>
      <c r="F418" s="185" t="s">
        <v>688</v>
      </c>
      <c r="G418" s="186" t="s">
        <v>145</v>
      </c>
      <c r="H418" s="187">
        <v>4500</v>
      </c>
      <c r="I418" s="188"/>
      <c r="J418" s="189">
        <f>ROUND(I418*H418,2)</f>
        <v>0</v>
      </c>
      <c r="K418" s="185" t="s">
        <v>125</v>
      </c>
      <c r="L418" s="36"/>
      <c r="M418" s="190" t="s">
        <v>1</v>
      </c>
      <c r="N418" s="191" t="s">
        <v>42</v>
      </c>
      <c r="O418" s="68"/>
      <c r="P418" s="192">
        <f>O418*H418</f>
        <v>0</v>
      </c>
      <c r="Q418" s="192">
        <v>0</v>
      </c>
      <c r="R418" s="192">
        <f>Q418*H418</f>
        <v>0</v>
      </c>
      <c r="S418" s="192">
        <v>0</v>
      </c>
      <c r="T418" s="193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4" t="s">
        <v>126</v>
      </c>
      <c r="AT418" s="194" t="s">
        <v>121</v>
      </c>
      <c r="AU418" s="194" t="s">
        <v>87</v>
      </c>
      <c r="AY418" s="14" t="s">
        <v>118</v>
      </c>
      <c r="BE418" s="195">
        <f>IF(N418="základní",J418,0)</f>
        <v>0</v>
      </c>
      <c r="BF418" s="195">
        <f>IF(N418="snížená",J418,0)</f>
        <v>0</v>
      </c>
      <c r="BG418" s="195">
        <f>IF(N418="zákl. přenesená",J418,0)</f>
        <v>0</v>
      </c>
      <c r="BH418" s="195">
        <f>IF(N418="sníž. přenesená",J418,0)</f>
        <v>0</v>
      </c>
      <c r="BI418" s="195">
        <f>IF(N418="nulová",J418,0)</f>
        <v>0</v>
      </c>
      <c r="BJ418" s="14" t="s">
        <v>85</v>
      </c>
      <c r="BK418" s="195">
        <f>ROUND(I418*H418,2)</f>
        <v>0</v>
      </c>
      <c r="BL418" s="14" t="s">
        <v>126</v>
      </c>
      <c r="BM418" s="194" t="s">
        <v>689</v>
      </c>
    </row>
    <row r="419" spans="1:65" s="2" customFormat="1" ht="27">
      <c r="A419" s="31"/>
      <c r="B419" s="32"/>
      <c r="C419" s="33"/>
      <c r="D419" s="196" t="s">
        <v>127</v>
      </c>
      <c r="E419" s="33"/>
      <c r="F419" s="197" t="s">
        <v>690</v>
      </c>
      <c r="G419" s="33"/>
      <c r="H419" s="33"/>
      <c r="I419" s="198"/>
      <c r="J419" s="33"/>
      <c r="K419" s="33"/>
      <c r="L419" s="36"/>
      <c r="M419" s="199"/>
      <c r="N419" s="200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127</v>
      </c>
      <c r="AU419" s="14" t="s">
        <v>87</v>
      </c>
    </row>
    <row r="420" spans="1:65" s="2" customFormat="1" ht="18">
      <c r="A420" s="31"/>
      <c r="B420" s="32"/>
      <c r="C420" s="33"/>
      <c r="D420" s="196" t="s">
        <v>148</v>
      </c>
      <c r="E420" s="33"/>
      <c r="F420" s="201" t="s">
        <v>160</v>
      </c>
      <c r="G420" s="33"/>
      <c r="H420" s="33"/>
      <c r="I420" s="198"/>
      <c r="J420" s="33"/>
      <c r="K420" s="33"/>
      <c r="L420" s="36"/>
      <c r="M420" s="199"/>
      <c r="N420" s="200"/>
      <c r="O420" s="68"/>
      <c r="P420" s="68"/>
      <c r="Q420" s="68"/>
      <c r="R420" s="68"/>
      <c r="S420" s="68"/>
      <c r="T420" s="69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T420" s="14" t="s">
        <v>148</v>
      </c>
      <c r="AU420" s="14" t="s">
        <v>87</v>
      </c>
    </row>
    <row r="421" spans="1:65" s="2" customFormat="1" ht="21.75" customHeight="1">
      <c r="A421" s="31"/>
      <c r="B421" s="32"/>
      <c r="C421" s="183" t="s">
        <v>691</v>
      </c>
      <c r="D421" s="183" t="s">
        <v>121</v>
      </c>
      <c r="E421" s="184" t="s">
        <v>692</v>
      </c>
      <c r="F421" s="185" t="s">
        <v>693</v>
      </c>
      <c r="G421" s="186" t="s">
        <v>145</v>
      </c>
      <c r="H421" s="187">
        <v>3800</v>
      </c>
      <c r="I421" s="188"/>
      <c r="J421" s="189">
        <f>ROUND(I421*H421,2)</f>
        <v>0</v>
      </c>
      <c r="K421" s="185" t="s">
        <v>125</v>
      </c>
      <c r="L421" s="36"/>
      <c r="M421" s="190" t="s">
        <v>1</v>
      </c>
      <c r="N421" s="191" t="s">
        <v>42</v>
      </c>
      <c r="O421" s="68"/>
      <c r="P421" s="192">
        <f>O421*H421</f>
        <v>0</v>
      </c>
      <c r="Q421" s="192">
        <v>0</v>
      </c>
      <c r="R421" s="192">
        <f>Q421*H421</f>
        <v>0</v>
      </c>
      <c r="S421" s="192">
        <v>0</v>
      </c>
      <c r="T421" s="193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4" t="s">
        <v>126</v>
      </c>
      <c r="AT421" s="194" t="s">
        <v>121</v>
      </c>
      <c r="AU421" s="194" t="s">
        <v>87</v>
      </c>
      <c r="AY421" s="14" t="s">
        <v>118</v>
      </c>
      <c r="BE421" s="195">
        <f>IF(N421="základní",J421,0)</f>
        <v>0</v>
      </c>
      <c r="BF421" s="195">
        <f>IF(N421="snížená",J421,0)</f>
        <v>0</v>
      </c>
      <c r="BG421" s="195">
        <f>IF(N421="zákl. přenesená",J421,0)</f>
        <v>0</v>
      </c>
      <c r="BH421" s="195">
        <f>IF(N421="sníž. přenesená",J421,0)</f>
        <v>0</v>
      </c>
      <c r="BI421" s="195">
        <f>IF(N421="nulová",J421,0)</f>
        <v>0</v>
      </c>
      <c r="BJ421" s="14" t="s">
        <v>85</v>
      </c>
      <c r="BK421" s="195">
        <f>ROUND(I421*H421,2)</f>
        <v>0</v>
      </c>
      <c r="BL421" s="14" t="s">
        <v>126</v>
      </c>
      <c r="BM421" s="194" t="s">
        <v>694</v>
      </c>
    </row>
    <row r="422" spans="1:65" s="2" customFormat="1" ht="27">
      <c r="A422" s="31"/>
      <c r="B422" s="32"/>
      <c r="C422" s="33"/>
      <c r="D422" s="196" t="s">
        <v>127</v>
      </c>
      <c r="E422" s="33"/>
      <c r="F422" s="197" t="s">
        <v>695</v>
      </c>
      <c r="G422" s="33"/>
      <c r="H422" s="33"/>
      <c r="I422" s="198"/>
      <c r="J422" s="33"/>
      <c r="K422" s="33"/>
      <c r="L422" s="36"/>
      <c r="M422" s="199"/>
      <c r="N422" s="200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127</v>
      </c>
      <c r="AU422" s="14" t="s">
        <v>87</v>
      </c>
    </row>
    <row r="423" spans="1:65" s="2" customFormat="1" ht="18">
      <c r="A423" s="31"/>
      <c r="B423" s="32"/>
      <c r="C423" s="33"/>
      <c r="D423" s="196" t="s">
        <v>148</v>
      </c>
      <c r="E423" s="33"/>
      <c r="F423" s="201" t="s">
        <v>160</v>
      </c>
      <c r="G423" s="33"/>
      <c r="H423" s="33"/>
      <c r="I423" s="198"/>
      <c r="J423" s="33"/>
      <c r="K423" s="33"/>
      <c r="L423" s="36"/>
      <c r="M423" s="199"/>
      <c r="N423" s="200"/>
      <c r="O423" s="68"/>
      <c r="P423" s="68"/>
      <c r="Q423" s="68"/>
      <c r="R423" s="68"/>
      <c r="S423" s="68"/>
      <c r="T423" s="69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T423" s="14" t="s">
        <v>148</v>
      </c>
      <c r="AU423" s="14" t="s">
        <v>87</v>
      </c>
    </row>
    <row r="424" spans="1:65" s="2" customFormat="1" ht="21.75" customHeight="1">
      <c r="A424" s="31"/>
      <c r="B424" s="32"/>
      <c r="C424" s="183" t="s">
        <v>414</v>
      </c>
      <c r="D424" s="183" t="s">
        <v>121</v>
      </c>
      <c r="E424" s="184" t="s">
        <v>696</v>
      </c>
      <c r="F424" s="185" t="s">
        <v>697</v>
      </c>
      <c r="G424" s="186" t="s">
        <v>145</v>
      </c>
      <c r="H424" s="187">
        <v>3500</v>
      </c>
      <c r="I424" s="188"/>
      <c r="J424" s="189">
        <f>ROUND(I424*H424,2)</f>
        <v>0</v>
      </c>
      <c r="K424" s="185" t="s">
        <v>125</v>
      </c>
      <c r="L424" s="36"/>
      <c r="M424" s="190" t="s">
        <v>1</v>
      </c>
      <c r="N424" s="191" t="s">
        <v>42</v>
      </c>
      <c r="O424" s="68"/>
      <c r="P424" s="192">
        <f>O424*H424</f>
        <v>0</v>
      </c>
      <c r="Q424" s="192">
        <v>0</v>
      </c>
      <c r="R424" s="192">
        <f>Q424*H424</f>
        <v>0</v>
      </c>
      <c r="S424" s="192">
        <v>0</v>
      </c>
      <c r="T424" s="193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4" t="s">
        <v>126</v>
      </c>
      <c r="AT424" s="194" t="s">
        <v>121</v>
      </c>
      <c r="AU424" s="194" t="s">
        <v>87</v>
      </c>
      <c r="AY424" s="14" t="s">
        <v>118</v>
      </c>
      <c r="BE424" s="195">
        <f>IF(N424="základní",J424,0)</f>
        <v>0</v>
      </c>
      <c r="BF424" s="195">
        <f>IF(N424="snížená",J424,0)</f>
        <v>0</v>
      </c>
      <c r="BG424" s="195">
        <f>IF(N424="zákl. přenesená",J424,0)</f>
        <v>0</v>
      </c>
      <c r="BH424" s="195">
        <f>IF(N424="sníž. přenesená",J424,0)</f>
        <v>0</v>
      </c>
      <c r="BI424" s="195">
        <f>IF(N424="nulová",J424,0)</f>
        <v>0</v>
      </c>
      <c r="BJ424" s="14" t="s">
        <v>85</v>
      </c>
      <c r="BK424" s="195">
        <f>ROUND(I424*H424,2)</f>
        <v>0</v>
      </c>
      <c r="BL424" s="14" t="s">
        <v>126</v>
      </c>
      <c r="BM424" s="194" t="s">
        <v>698</v>
      </c>
    </row>
    <row r="425" spans="1:65" s="2" customFormat="1" ht="27">
      <c r="A425" s="31"/>
      <c r="B425" s="32"/>
      <c r="C425" s="33"/>
      <c r="D425" s="196" t="s">
        <v>127</v>
      </c>
      <c r="E425" s="33"/>
      <c r="F425" s="197" t="s">
        <v>699</v>
      </c>
      <c r="G425" s="33"/>
      <c r="H425" s="33"/>
      <c r="I425" s="198"/>
      <c r="J425" s="33"/>
      <c r="K425" s="33"/>
      <c r="L425" s="36"/>
      <c r="M425" s="199"/>
      <c r="N425" s="200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127</v>
      </c>
      <c r="AU425" s="14" t="s">
        <v>87</v>
      </c>
    </row>
    <row r="426" spans="1:65" s="2" customFormat="1" ht="18">
      <c r="A426" s="31"/>
      <c r="B426" s="32"/>
      <c r="C426" s="33"/>
      <c r="D426" s="196" t="s">
        <v>148</v>
      </c>
      <c r="E426" s="33"/>
      <c r="F426" s="201" t="s">
        <v>160</v>
      </c>
      <c r="G426" s="33"/>
      <c r="H426" s="33"/>
      <c r="I426" s="198"/>
      <c r="J426" s="33"/>
      <c r="K426" s="33"/>
      <c r="L426" s="36"/>
      <c r="M426" s="199"/>
      <c r="N426" s="200"/>
      <c r="O426" s="68"/>
      <c r="P426" s="68"/>
      <c r="Q426" s="68"/>
      <c r="R426" s="68"/>
      <c r="S426" s="68"/>
      <c r="T426" s="69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T426" s="14" t="s">
        <v>148</v>
      </c>
      <c r="AU426" s="14" t="s">
        <v>87</v>
      </c>
    </row>
    <row r="427" spans="1:65" s="2" customFormat="1" ht="21.75" customHeight="1">
      <c r="A427" s="31"/>
      <c r="B427" s="32"/>
      <c r="C427" s="183" t="s">
        <v>700</v>
      </c>
      <c r="D427" s="183" t="s">
        <v>121</v>
      </c>
      <c r="E427" s="184" t="s">
        <v>701</v>
      </c>
      <c r="F427" s="185" t="s">
        <v>702</v>
      </c>
      <c r="G427" s="186" t="s">
        <v>145</v>
      </c>
      <c r="H427" s="187">
        <v>3200</v>
      </c>
      <c r="I427" s="188"/>
      <c r="J427" s="189">
        <f>ROUND(I427*H427,2)</f>
        <v>0</v>
      </c>
      <c r="K427" s="185" t="s">
        <v>125</v>
      </c>
      <c r="L427" s="36"/>
      <c r="M427" s="190" t="s">
        <v>1</v>
      </c>
      <c r="N427" s="191" t="s">
        <v>42</v>
      </c>
      <c r="O427" s="68"/>
      <c r="P427" s="192">
        <f>O427*H427</f>
        <v>0</v>
      </c>
      <c r="Q427" s="192">
        <v>0</v>
      </c>
      <c r="R427" s="192">
        <f>Q427*H427</f>
        <v>0</v>
      </c>
      <c r="S427" s="192">
        <v>0</v>
      </c>
      <c r="T427" s="193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4" t="s">
        <v>126</v>
      </c>
      <c r="AT427" s="194" t="s">
        <v>121</v>
      </c>
      <c r="AU427" s="194" t="s">
        <v>87</v>
      </c>
      <c r="AY427" s="14" t="s">
        <v>118</v>
      </c>
      <c r="BE427" s="195">
        <f>IF(N427="základní",J427,0)</f>
        <v>0</v>
      </c>
      <c r="BF427" s="195">
        <f>IF(N427="snížená",J427,0)</f>
        <v>0</v>
      </c>
      <c r="BG427" s="195">
        <f>IF(N427="zákl. přenesená",J427,0)</f>
        <v>0</v>
      </c>
      <c r="BH427" s="195">
        <f>IF(N427="sníž. přenesená",J427,0)</f>
        <v>0</v>
      </c>
      <c r="BI427" s="195">
        <f>IF(N427="nulová",J427,0)</f>
        <v>0</v>
      </c>
      <c r="BJ427" s="14" t="s">
        <v>85</v>
      </c>
      <c r="BK427" s="195">
        <f>ROUND(I427*H427,2)</f>
        <v>0</v>
      </c>
      <c r="BL427" s="14" t="s">
        <v>126</v>
      </c>
      <c r="BM427" s="194" t="s">
        <v>703</v>
      </c>
    </row>
    <row r="428" spans="1:65" s="2" customFormat="1" ht="27">
      <c r="A428" s="31"/>
      <c r="B428" s="32"/>
      <c r="C428" s="33"/>
      <c r="D428" s="196" t="s">
        <v>127</v>
      </c>
      <c r="E428" s="33"/>
      <c r="F428" s="197" t="s">
        <v>704</v>
      </c>
      <c r="G428" s="33"/>
      <c r="H428" s="33"/>
      <c r="I428" s="198"/>
      <c r="J428" s="33"/>
      <c r="K428" s="33"/>
      <c r="L428" s="36"/>
      <c r="M428" s="199"/>
      <c r="N428" s="200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127</v>
      </c>
      <c r="AU428" s="14" t="s">
        <v>87</v>
      </c>
    </row>
    <row r="429" spans="1:65" s="2" customFormat="1" ht="18">
      <c r="A429" s="31"/>
      <c r="B429" s="32"/>
      <c r="C429" s="33"/>
      <c r="D429" s="196" t="s">
        <v>148</v>
      </c>
      <c r="E429" s="33"/>
      <c r="F429" s="201" t="s">
        <v>160</v>
      </c>
      <c r="G429" s="33"/>
      <c r="H429" s="33"/>
      <c r="I429" s="198"/>
      <c r="J429" s="33"/>
      <c r="K429" s="33"/>
      <c r="L429" s="36"/>
      <c r="M429" s="199"/>
      <c r="N429" s="200"/>
      <c r="O429" s="68"/>
      <c r="P429" s="68"/>
      <c r="Q429" s="68"/>
      <c r="R429" s="68"/>
      <c r="S429" s="68"/>
      <c r="T429" s="69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T429" s="14" t="s">
        <v>148</v>
      </c>
      <c r="AU429" s="14" t="s">
        <v>87</v>
      </c>
    </row>
    <row r="430" spans="1:65" s="2" customFormat="1" ht="21.75" customHeight="1">
      <c r="A430" s="31"/>
      <c r="B430" s="32"/>
      <c r="C430" s="183" t="s">
        <v>418</v>
      </c>
      <c r="D430" s="183" t="s">
        <v>121</v>
      </c>
      <c r="E430" s="184" t="s">
        <v>705</v>
      </c>
      <c r="F430" s="185" t="s">
        <v>706</v>
      </c>
      <c r="G430" s="186" t="s">
        <v>145</v>
      </c>
      <c r="H430" s="187">
        <v>3800</v>
      </c>
      <c r="I430" s="188"/>
      <c r="J430" s="189">
        <f>ROUND(I430*H430,2)</f>
        <v>0</v>
      </c>
      <c r="K430" s="185" t="s">
        <v>125</v>
      </c>
      <c r="L430" s="36"/>
      <c r="M430" s="190" t="s">
        <v>1</v>
      </c>
      <c r="N430" s="191" t="s">
        <v>42</v>
      </c>
      <c r="O430" s="68"/>
      <c r="P430" s="192">
        <f>O430*H430</f>
        <v>0</v>
      </c>
      <c r="Q430" s="192">
        <v>0</v>
      </c>
      <c r="R430" s="192">
        <f>Q430*H430</f>
        <v>0</v>
      </c>
      <c r="S430" s="192">
        <v>0</v>
      </c>
      <c r="T430" s="193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4" t="s">
        <v>126</v>
      </c>
      <c r="AT430" s="194" t="s">
        <v>121</v>
      </c>
      <c r="AU430" s="194" t="s">
        <v>87</v>
      </c>
      <c r="AY430" s="14" t="s">
        <v>118</v>
      </c>
      <c r="BE430" s="195">
        <f>IF(N430="základní",J430,0)</f>
        <v>0</v>
      </c>
      <c r="BF430" s="195">
        <f>IF(N430="snížená",J430,0)</f>
        <v>0</v>
      </c>
      <c r="BG430" s="195">
        <f>IF(N430="zákl. přenesená",J430,0)</f>
        <v>0</v>
      </c>
      <c r="BH430" s="195">
        <f>IF(N430="sníž. přenesená",J430,0)</f>
        <v>0</v>
      </c>
      <c r="BI430" s="195">
        <f>IF(N430="nulová",J430,0)</f>
        <v>0</v>
      </c>
      <c r="BJ430" s="14" t="s">
        <v>85</v>
      </c>
      <c r="BK430" s="195">
        <f>ROUND(I430*H430,2)</f>
        <v>0</v>
      </c>
      <c r="BL430" s="14" t="s">
        <v>126</v>
      </c>
      <c r="BM430" s="194" t="s">
        <v>707</v>
      </c>
    </row>
    <row r="431" spans="1:65" s="2" customFormat="1" ht="27">
      <c r="A431" s="31"/>
      <c r="B431" s="32"/>
      <c r="C431" s="33"/>
      <c r="D431" s="196" t="s">
        <v>127</v>
      </c>
      <c r="E431" s="33"/>
      <c r="F431" s="197" t="s">
        <v>708</v>
      </c>
      <c r="G431" s="33"/>
      <c r="H431" s="33"/>
      <c r="I431" s="198"/>
      <c r="J431" s="33"/>
      <c r="K431" s="33"/>
      <c r="L431" s="36"/>
      <c r="M431" s="199"/>
      <c r="N431" s="200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127</v>
      </c>
      <c r="AU431" s="14" t="s">
        <v>87</v>
      </c>
    </row>
    <row r="432" spans="1:65" s="2" customFormat="1" ht="18">
      <c r="A432" s="31"/>
      <c r="B432" s="32"/>
      <c r="C432" s="33"/>
      <c r="D432" s="196" t="s">
        <v>148</v>
      </c>
      <c r="E432" s="33"/>
      <c r="F432" s="201" t="s">
        <v>160</v>
      </c>
      <c r="G432" s="33"/>
      <c r="H432" s="33"/>
      <c r="I432" s="198"/>
      <c r="J432" s="33"/>
      <c r="K432" s="33"/>
      <c r="L432" s="36"/>
      <c r="M432" s="199"/>
      <c r="N432" s="200"/>
      <c r="O432" s="68"/>
      <c r="P432" s="68"/>
      <c r="Q432" s="68"/>
      <c r="R432" s="68"/>
      <c r="S432" s="68"/>
      <c r="T432" s="69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T432" s="14" t="s">
        <v>148</v>
      </c>
      <c r="AU432" s="14" t="s">
        <v>87</v>
      </c>
    </row>
    <row r="433" spans="1:65" s="2" customFormat="1" ht="21.75" customHeight="1">
      <c r="A433" s="31"/>
      <c r="B433" s="32"/>
      <c r="C433" s="183" t="s">
        <v>709</v>
      </c>
      <c r="D433" s="183" t="s">
        <v>121</v>
      </c>
      <c r="E433" s="184" t="s">
        <v>710</v>
      </c>
      <c r="F433" s="185" t="s">
        <v>711</v>
      </c>
      <c r="G433" s="186" t="s">
        <v>145</v>
      </c>
      <c r="H433" s="187">
        <v>2800</v>
      </c>
      <c r="I433" s="188"/>
      <c r="J433" s="189">
        <f>ROUND(I433*H433,2)</f>
        <v>0</v>
      </c>
      <c r="K433" s="185" t="s">
        <v>125</v>
      </c>
      <c r="L433" s="36"/>
      <c r="M433" s="190" t="s">
        <v>1</v>
      </c>
      <c r="N433" s="191" t="s">
        <v>42</v>
      </c>
      <c r="O433" s="68"/>
      <c r="P433" s="192">
        <f>O433*H433</f>
        <v>0</v>
      </c>
      <c r="Q433" s="192">
        <v>0</v>
      </c>
      <c r="R433" s="192">
        <f>Q433*H433</f>
        <v>0</v>
      </c>
      <c r="S433" s="192">
        <v>0</v>
      </c>
      <c r="T433" s="193">
        <f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94" t="s">
        <v>126</v>
      </c>
      <c r="AT433" s="194" t="s">
        <v>121</v>
      </c>
      <c r="AU433" s="194" t="s">
        <v>87</v>
      </c>
      <c r="AY433" s="14" t="s">
        <v>118</v>
      </c>
      <c r="BE433" s="195">
        <f>IF(N433="základní",J433,0)</f>
        <v>0</v>
      </c>
      <c r="BF433" s="195">
        <f>IF(N433="snížená",J433,0)</f>
        <v>0</v>
      </c>
      <c r="BG433" s="195">
        <f>IF(N433="zákl. přenesená",J433,0)</f>
        <v>0</v>
      </c>
      <c r="BH433" s="195">
        <f>IF(N433="sníž. přenesená",J433,0)</f>
        <v>0</v>
      </c>
      <c r="BI433" s="195">
        <f>IF(N433="nulová",J433,0)</f>
        <v>0</v>
      </c>
      <c r="BJ433" s="14" t="s">
        <v>85</v>
      </c>
      <c r="BK433" s="195">
        <f>ROUND(I433*H433,2)</f>
        <v>0</v>
      </c>
      <c r="BL433" s="14" t="s">
        <v>126</v>
      </c>
      <c r="BM433" s="194" t="s">
        <v>712</v>
      </c>
    </row>
    <row r="434" spans="1:65" s="2" customFormat="1" ht="27">
      <c r="A434" s="31"/>
      <c r="B434" s="32"/>
      <c r="C434" s="33"/>
      <c r="D434" s="196" t="s">
        <v>127</v>
      </c>
      <c r="E434" s="33"/>
      <c r="F434" s="197" t="s">
        <v>713</v>
      </c>
      <c r="G434" s="33"/>
      <c r="H434" s="33"/>
      <c r="I434" s="198"/>
      <c r="J434" s="33"/>
      <c r="K434" s="33"/>
      <c r="L434" s="36"/>
      <c r="M434" s="199"/>
      <c r="N434" s="200"/>
      <c r="O434" s="68"/>
      <c r="P434" s="68"/>
      <c r="Q434" s="68"/>
      <c r="R434" s="68"/>
      <c r="S434" s="68"/>
      <c r="T434" s="69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4" t="s">
        <v>127</v>
      </c>
      <c r="AU434" s="14" t="s">
        <v>87</v>
      </c>
    </row>
    <row r="435" spans="1:65" s="2" customFormat="1" ht="18">
      <c r="A435" s="31"/>
      <c r="B435" s="32"/>
      <c r="C435" s="33"/>
      <c r="D435" s="196" t="s">
        <v>148</v>
      </c>
      <c r="E435" s="33"/>
      <c r="F435" s="201" t="s">
        <v>160</v>
      </c>
      <c r="G435" s="33"/>
      <c r="H435" s="33"/>
      <c r="I435" s="198"/>
      <c r="J435" s="33"/>
      <c r="K435" s="33"/>
      <c r="L435" s="36"/>
      <c r="M435" s="199"/>
      <c r="N435" s="200"/>
      <c r="O435" s="68"/>
      <c r="P435" s="68"/>
      <c r="Q435" s="68"/>
      <c r="R435" s="68"/>
      <c r="S435" s="68"/>
      <c r="T435" s="69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T435" s="14" t="s">
        <v>148</v>
      </c>
      <c r="AU435" s="14" t="s">
        <v>87</v>
      </c>
    </row>
    <row r="436" spans="1:65" s="2" customFormat="1" ht="16.5" customHeight="1">
      <c r="A436" s="31"/>
      <c r="B436" s="32"/>
      <c r="C436" s="183" t="s">
        <v>423</v>
      </c>
      <c r="D436" s="183" t="s">
        <v>121</v>
      </c>
      <c r="E436" s="184" t="s">
        <v>714</v>
      </c>
      <c r="F436" s="185" t="s">
        <v>715</v>
      </c>
      <c r="G436" s="186" t="s">
        <v>145</v>
      </c>
      <c r="H436" s="187">
        <v>3400</v>
      </c>
      <c r="I436" s="188"/>
      <c r="J436" s="189">
        <f>ROUND(I436*H436,2)</f>
        <v>0</v>
      </c>
      <c r="K436" s="185" t="s">
        <v>125</v>
      </c>
      <c r="L436" s="36"/>
      <c r="M436" s="190" t="s">
        <v>1</v>
      </c>
      <c r="N436" s="191" t="s">
        <v>42</v>
      </c>
      <c r="O436" s="68"/>
      <c r="P436" s="192">
        <f>O436*H436</f>
        <v>0</v>
      </c>
      <c r="Q436" s="192">
        <v>0</v>
      </c>
      <c r="R436" s="192">
        <f>Q436*H436</f>
        <v>0</v>
      </c>
      <c r="S436" s="192">
        <v>0</v>
      </c>
      <c r="T436" s="193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4" t="s">
        <v>126</v>
      </c>
      <c r="AT436" s="194" t="s">
        <v>121</v>
      </c>
      <c r="AU436" s="194" t="s">
        <v>87</v>
      </c>
      <c r="AY436" s="14" t="s">
        <v>118</v>
      </c>
      <c r="BE436" s="195">
        <f>IF(N436="základní",J436,0)</f>
        <v>0</v>
      </c>
      <c r="BF436" s="195">
        <f>IF(N436="snížená",J436,0)</f>
        <v>0</v>
      </c>
      <c r="BG436" s="195">
        <f>IF(N436="zákl. přenesená",J436,0)</f>
        <v>0</v>
      </c>
      <c r="BH436" s="195">
        <f>IF(N436="sníž. přenesená",J436,0)</f>
        <v>0</v>
      </c>
      <c r="BI436" s="195">
        <f>IF(N436="nulová",J436,0)</f>
        <v>0</v>
      </c>
      <c r="BJ436" s="14" t="s">
        <v>85</v>
      </c>
      <c r="BK436" s="195">
        <f>ROUND(I436*H436,2)</f>
        <v>0</v>
      </c>
      <c r="BL436" s="14" t="s">
        <v>126</v>
      </c>
      <c r="BM436" s="194" t="s">
        <v>716</v>
      </c>
    </row>
    <row r="437" spans="1:65" s="2" customFormat="1" ht="18">
      <c r="A437" s="31"/>
      <c r="B437" s="32"/>
      <c r="C437" s="33"/>
      <c r="D437" s="196" t="s">
        <v>127</v>
      </c>
      <c r="E437" s="33"/>
      <c r="F437" s="197" t="s">
        <v>717</v>
      </c>
      <c r="G437" s="33"/>
      <c r="H437" s="33"/>
      <c r="I437" s="198"/>
      <c r="J437" s="33"/>
      <c r="K437" s="33"/>
      <c r="L437" s="36"/>
      <c r="M437" s="199"/>
      <c r="N437" s="200"/>
      <c r="O437" s="68"/>
      <c r="P437" s="68"/>
      <c r="Q437" s="68"/>
      <c r="R437" s="68"/>
      <c r="S437" s="68"/>
      <c r="T437" s="69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T437" s="14" t="s">
        <v>127</v>
      </c>
      <c r="AU437" s="14" t="s">
        <v>87</v>
      </c>
    </row>
    <row r="438" spans="1:65" s="2" customFormat="1" ht="18">
      <c r="A438" s="31"/>
      <c r="B438" s="32"/>
      <c r="C438" s="33"/>
      <c r="D438" s="196" t="s">
        <v>148</v>
      </c>
      <c r="E438" s="33"/>
      <c r="F438" s="201" t="s">
        <v>160</v>
      </c>
      <c r="G438" s="33"/>
      <c r="H438" s="33"/>
      <c r="I438" s="198"/>
      <c r="J438" s="33"/>
      <c r="K438" s="33"/>
      <c r="L438" s="36"/>
      <c r="M438" s="199"/>
      <c r="N438" s="200"/>
      <c r="O438" s="68"/>
      <c r="P438" s="68"/>
      <c r="Q438" s="68"/>
      <c r="R438" s="68"/>
      <c r="S438" s="68"/>
      <c r="T438" s="69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4" t="s">
        <v>148</v>
      </c>
      <c r="AU438" s="14" t="s">
        <v>87</v>
      </c>
    </row>
    <row r="439" spans="1:65" s="2" customFormat="1" ht="16.5" customHeight="1">
      <c r="A439" s="31"/>
      <c r="B439" s="32"/>
      <c r="C439" s="183" t="s">
        <v>718</v>
      </c>
      <c r="D439" s="183" t="s">
        <v>121</v>
      </c>
      <c r="E439" s="184" t="s">
        <v>719</v>
      </c>
      <c r="F439" s="185" t="s">
        <v>720</v>
      </c>
      <c r="G439" s="186" t="s">
        <v>145</v>
      </c>
      <c r="H439" s="187">
        <v>2700</v>
      </c>
      <c r="I439" s="188"/>
      <c r="J439" s="189">
        <f>ROUND(I439*H439,2)</f>
        <v>0</v>
      </c>
      <c r="K439" s="185" t="s">
        <v>125</v>
      </c>
      <c r="L439" s="36"/>
      <c r="M439" s="190" t="s">
        <v>1</v>
      </c>
      <c r="N439" s="191" t="s">
        <v>42</v>
      </c>
      <c r="O439" s="68"/>
      <c r="P439" s="192">
        <f>O439*H439</f>
        <v>0</v>
      </c>
      <c r="Q439" s="192">
        <v>0</v>
      </c>
      <c r="R439" s="192">
        <f>Q439*H439</f>
        <v>0</v>
      </c>
      <c r="S439" s="192">
        <v>0</v>
      </c>
      <c r="T439" s="193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4" t="s">
        <v>126</v>
      </c>
      <c r="AT439" s="194" t="s">
        <v>121</v>
      </c>
      <c r="AU439" s="194" t="s">
        <v>87</v>
      </c>
      <c r="AY439" s="14" t="s">
        <v>118</v>
      </c>
      <c r="BE439" s="195">
        <f>IF(N439="základní",J439,0)</f>
        <v>0</v>
      </c>
      <c r="BF439" s="195">
        <f>IF(N439="snížená",J439,0)</f>
        <v>0</v>
      </c>
      <c r="BG439" s="195">
        <f>IF(N439="zákl. přenesená",J439,0)</f>
        <v>0</v>
      </c>
      <c r="BH439" s="195">
        <f>IF(N439="sníž. přenesená",J439,0)</f>
        <v>0</v>
      </c>
      <c r="BI439" s="195">
        <f>IF(N439="nulová",J439,0)</f>
        <v>0</v>
      </c>
      <c r="BJ439" s="14" t="s">
        <v>85</v>
      </c>
      <c r="BK439" s="195">
        <f>ROUND(I439*H439,2)</f>
        <v>0</v>
      </c>
      <c r="BL439" s="14" t="s">
        <v>126</v>
      </c>
      <c r="BM439" s="194" t="s">
        <v>721</v>
      </c>
    </row>
    <row r="440" spans="1:65" s="2" customFormat="1" ht="18">
      <c r="A440" s="31"/>
      <c r="B440" s="32"/>
      <c r="C440" s="33"/>
      <c r="D440" s="196" t="s">
        <v>127</v>
      </c>
      <c r="E440" s="33"/>
      <c r="F440" s="197" t="s">
        <v>722</v>
      </c>
      <c r="G440" s="33"/>
      <c r="H440" s="33"/>
      <c r="I440" s="198"/>
      <c r="J440" s="33"/>
      <c r="K440" s="33"/>
      <c r="L440" s="36"/>
      <c r="M440" s="199"/>
      <c r="N440" s="200"/>
      <c r="O440" s="68"/>
      <c r="P440" s="68"/>
      <c r="Q440" s="68"/>
      <c r="R440" s="68"/>
      <c r="S440" s="68"/>
      <c r="T440" s="69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127</v>
      </c>
      <c r="AU440" s="14" t="s">
        <v>87</v>
      </c>
    </row>
    <row r="441" spans="1:65" s="2" customFormat="1" ht="18">
      <c r="A441" s="31"/>
      <c r="B441" s="32"/>
      <c r="C441" s="33"/>
      <c r="D441" s="196" t="s">
        <v>148</v>
      </c>
      <c r="E441" s="33"/>
      <c r="F441" s="201" t="s">
        <v>160</v>
      </c>
      <c r="G441" s="33"/>
      <c r="H441" s="33"/>
      <c r="I441" s="198"/>
      <c r="J441" s="33"/>
      <c r="K441" s="33"/>
      <c r="L441" s="36"/>
      <c r="M441" s="199"/>
      <c r="N441" s="200"/>
      <c r="O441" s="68"/>
      <c r="P441" s="68"/>
      <c r="Q441" s="68"/>
      <c r="R441" s="68"/>
      <c r="S441" s="68"/>
      <c r="T441" s="69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T441" s="14" t="s">
        <v>148</v>
      </c>
      <c r="AU441" s="14" t="s">
        <v>87</v>
      </c>
    </row>
    <row r="442" spans="1:65" s="2" customFormat="1" ht="16.5" customHeight="1">
      <c r="A442" s="31"/>
      <c r="B442" s="32"/>
      <c r="C442" s="183" t="s">
        <v>427</v>
      </c>
      <c r="D442" s="183" t="s">
        <v>121</v>
      </c>
      <c r="E442" s="184" t="s">
        <v>723</v>
      </c>
      <c r="F442" s="185" t="s">
        <v>724</v>
      </c>
      <c r="G442" s="186" t="s">
        <v>145</v>
      </c>
      <c r="H442" s="187">
        <v>2300</v>
      </c>
      <c r="I442" s="188"/>
      <c r="J442" s="189">
        <f>ROUND(I442*H442,2)</f>
        <v>0</v>
      </c>
      <c r="K442" s="185" t="s">
        <v>125</v>
      </c>
      <c r="L442" s="36"/>
      <c r="M442" s="190" t="s">
        <v>1</v>
      </c>
      <c r="N442" s="191" t="s">
        <v>42</v>
      </c>
      <c r="O442" s="68"/>
      <c r="P442" s="192">
        <f>O442*H442</f>
        <v>0</v>
      </c>
      <c r="Q442" s="192">
        <v>0</v>
      </c>
      <c r="R442" s="192">
        <f>Q442*H442</f>
        <v>0</v>
      </c>
      <c r="S442" s="192">
        <v>0</v>
      </c>
      <c r="T442" s="193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4" t="s">
        <v>126</v>
      </c>
      <c r="AT442" s="194" t="s">
        <v>121</v>
      </c>
      <c r="AU442" s="194" t="s">
        <v>87</v>
      </c>
      <c r="AY442" s="14" t="s">
        <v>118</v>
      </c>
      <c r="BE442" s="195">
        <f>IF(N442="základní",J442,0)</f>
        <v>0</v>
      </c>
      <c r="BF442" s="195">
        <f>IF(N442="snížená",J442,0)</f>
        <v>0</v>
      </c>
      <c r="BG442" s="195">
        <f>IF(N442="zákl. přenesená",J442,0)</f>
        <v>0</v>
      </c>
      <c r="BH442" s="195">
        <f>IF(N442="sníž. přenesená",J442,0)</f>
        <v>0</v>
      </c>
      <c r="BI442" s="195">
        <f>IF(N442="nulová",J442,0)</f>
        <v>0</v>
      </c>
      <c r="BJ442" s="14" t="s">
        <v>85</v>
      </c>
      <c r="BK442" s="195">
        <f>ROUND(I442*H442,2)</f>
        <v>0</v>
      </c>
      <c r="BL442" s="14" t="s">
        <v>126</v>
      </c>
      <c r="BM442" s="194" t="s">
        <v>725</v>
      </c>
    </row>
    <row r="443" spans="1:65" s="2" customFormat="1" ht="18">
      <c r="A443" s="31"/>
      <c r="B443" s="32"/>
      <c r="C443" s="33"/>
      <c r="D443" s="196" t="s">
        <v>127</v>
      </c>
      <c r="E443" s="33"/>
      <c r="F443" s="197" t="s">
        <v>726</v>
      </c>
      <c r="G443" s="33"/>
      <c r="H443" s="33"/>
      <c r="I443" s="198"/>
      <c r="J443" s="33"/>
      <c r="K443" s="33"/>
      <c r="L443" s="36"/>
      <c r="M443" s="199"/>
      <c r="N443" s="200"/>
      <c r="O443" s="68"/>
      <c r="P443" s="68"/>
      <c r="Q443" s="68"/>
      <c r="R443" s="68"/>
      <c r="S443" s="68"/>
      <c r="T443" s="69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4" t="s">
        <v>127</v>
      </c>
      <c r="AU443" s="14" t="s">
        <v>87</v>
      </c>
    </row>
    <row r="444" spans="1:65" s="2" customFormat="1" ht="18">
      <c r="A444" s="31"/>
      <c r="B444" s="32"/>
      <c r="C444" s="33"/>
      <c r="D444" s="196" t="s">
        <v>148</v>
      </c>
      <c r="E444" s="33"/>
      <c r="F444" s="201" t="s">
        <v>160</v>
      </c>
      <c r="G444" s="33"/>
      <c r="H444" s="33"/>
      <c r="I444" s="198"/>
      <c r="J444" s="33"/>
      <c r="K444" s="33"/>
      <c r="L444" s="36"/>
      <c r="M444" s="199"/>
      <c r="N444" s="200"/>
      <c r="O444" s="68"/>
      <c r="P444" s="68"/>
      <c r="Q444" s="68"/>
      <c r="R444" s="68"/>
      <c r="S444" s="68"/>
      <c r="T444" s="69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4" t="s">
        <v>148</v>
      </c>
      <c r="AU444" s="14" t="s">
        <v>87</v>
      </c>
    </row>
    <row r="445" spans="1:65" s="2" customFormat="1" ht="16.5" customHeight="1">
      <c r="A445" s="31"/>
      <c r="B445" s="32"/>
      <c r="C445" s="183" t="s">
        <v>727</v>
      </c>
      <c r="D445" s="183" t="s">
        <v>121</v>
      </c>
      <c r="E445" s="184" t="s">
        <v>728</v>
      </c>
      <c r="F445" s="185" t="s">
        <v>729</v>
      </c>
      <c r="G445" s="186" t="s">
        <v>145</v>
      </c>
      <c r="H445" s="187">
        <v>1900</v>
      </c>
      <c r="I445" s="188"/>
      <c r="J445" s="189">
        <f>ROUND(I445*H445,2)</f>
        <v>0</v>
      </c>
      <c r="K445" s="185" t="s">
        <v>125</v>
      </c>
      <c r="L445" s="36"/>
      <c r="M445" s="190" t="s">
        <v>1</v>
      </c>
      <c r="N445" s="191" t="s">
        <v>42</v>
      </c>
      <c r="O445" s="68"/>
      <c r="P445" s="192">
        <f>O445*H445</f>
        <v>0</v>
      </c>
      <c r="Q445" s="192">
        <v>0</v>
      </c>
      <c r="R445" s="192">
        <f>Q445*H445</f>
        <v>0</v>
      </c>
      <c r="S445" s="192">
        <v>0</v>
      </c>
      <c r="T445" s="193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4" t="s">
        <v>126</v>
      </c>
      <c r="AT445" s="194" t="s">
        <v>121</v>
      </c>
      <c r="AU445" s="194" t="s">
        <v>87</v>
      </c>
      <c r="AY445" s="14" t="s">
        <v>118</v>
      </c>
      <c r="BE445" s="195">
        <f>IF(N445="základní",J445,0)</f>
        <v>0</v>
      </c>
      <c r="BF445" s="195">
        <f>IF(N445="snížená",J445,0)</f>
        <v>0</v>
      </c>
      <c r="BG445" s="195">
        <f>IF(N445="zákl. přenesená",J445,0)</f>
        <v>0</v>
      </c>
      <c r="BH445" s="195">
        <f>IF(N445="sníž. přenesená",J445,0)</f>
        <v>0</v>
      </c>
      <c r="BI445" s="195">
        <f>IF(N445="nulová",J445,0)</f>
        <v>0</v>
      </c>
      <c r="BJ445" s="14" t="s">
        <v>85</v>
      </c>
      <c r="BK445" s="195">
        <f>ROUND(I445*H445,2)</f>
        <v>0</v>
      </c>
      <c r="BL445" s="14" t="s">
        <v>126</v>
      </c>
      <c r="BM445" s="194" t="s">
        <v>730</v>
      </c>
    </row>
    <row r="446" spans="1:65" s="2" customFormat="1" ht="18">
      <c r="A446" s="31"/>
      <c r="B446" s="32"/>
      <c r="C446" s="33"/>
      <c r="D446" s="196" t="s">
        <v>127</v>
      </c>
      <c r="E446" s="33"/>
      <c r="F446" s="197" t="s">
        <v>731</v>
      </c>
      <c r="G446" s="33"/>
      <c r="H446" s="33"/>
      <c r="I446" s="198"/>
      <c r="J446" s="33"/>
      <c r="K446" s="33"/>
      <c r="L446" s="36"/>
      <c r="M446" s="199"/>
      <c r="N446" s="200"/>
      <c r="O446" s="68"/>
      <c r="P446" s="68"/>
      <c r="Q446" s="68"/>
      <c r="R446" s="68"/>
      <c r="S446" s="68"/>
      <c r="T446" s="69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127</v>
      </c>
      <c r="AU446" s="14" t="s">
        <v>87</v>
      </c>
    </row>
    <row r="447" spans="1:65" s="2" customFormat="1" ht="18">
      <c r="A447" s="31"/>
      <c r="B447" s="32"/>
      <c r="C447" s="33"/>
      <c r="D447" s="196" t="s">
        <v>148</v>
      </c>
      <c r="E447" s="33"/>
      <c r="F447" s="201" t="s">
        <v>160</v>
      </c>
      <c r="G447" s="33"/>
      <c r="H447" s="33"/>
      <c r="I447" s="198"/>
      <c r="J447" s="33"/>
      <c r="K447" s="33"/>
      <c r="L447" s="36"/>
      <c r="M447" s="199"/>
      <c r="N447" s="200"/>
      <c r="O447" s="68"/>
      <c r="P447" s="68"/>
      <c r="Q447" s="68"/>
      <c r="R447" s="68"/>
      <c r="S447" s="68"/>
      <c r="T447" s="69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4" t="s">
        <v>148</v>
      </c>
      <c r="AU447" s="14" t="s">
        <v>87</v>
      </c>
    </row>
    <row r="448" spans="1:65" s="2" customFormat="1" ht="16.5" customHeight="1">
      <c r="A448" s="31"/>
      <c r="B448" s="32"/>
      <c r="C448" s="183" t="s">
        <v>432</v>
      </c>
      <c r="D448" s="183" t="s">
        <v>121</v>
      </c>
      <c r="E448" s="184" t="s">
        <v>732</v>
      </c>
      <c r="F448" s="185" t="s">
        <v>733</v>
      </c>
      <c r="G448" s="186" t="s">
        <v>145</v>
      </c>
      <c r="H448" s="187">
        <v>990</v>
      </c>
      <c r="I448" s="188"/>
      <c r="J448" s="189">
        <f>ROUND(I448*H448,2)</f>
        <v>0</v>
      </c>
      <c r="K448" s="185" t="s">
        <v>125</v>
      </c>
      <c r="L448" s="36"/>
      <c r="M448" s="190" t="s">
        <v>1</v>
      </c>
      <c r="N448" s="191" t="s">
        <v>42</v>
      </c>
      <c r="O448" s="68"/>
      <c r="P448" s="192">
        <f>O448*H448</f>
        <v>0</v>
      </c>
      <c r="Q448" s="192">
        <v>0</v>
      </c>
      <c r="R448" s="192">
        <f>Q448*H448</f>
        <v>0</v>
      </c>
      <c r="S448" s="192">
        <v>0</v>
      </c>
      <c r="T448" s="193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4" t="s">
        <v>126</v>
      </c>
      <c r="AT448" s="194" t="s">
        <v>121</v>
      </c>
      <c r="AU448" s="194" t="s">
        <v>87</v>
      </c>
      <c r="AY448" s="14" t="s">
        <v>118</v>
      </c>
      <c r="BE448" s="195">
        <f>IF(N448="základní",J448,0)</f>
        <v>0</v>
      </c>
      <c r="BF448" s="195">
        <f>IF(N448="snížená",J448,0)</f>
        <v>0</v>
      </c>
      <c r="BG448" s="195">
        <f>IF(N448="zákl. přenesená",J448,0)</f>
        <v>0</v>
      </c>
      <c r="BH448" s="195">
        <f>IF(N448="sníž. přenesená",J448,0)</f>
        <v>0</v>
      </c>
      <c r="BI448" s="195">
        <f>IF(N448="nulová",J448,0)</f>
        <v>0</v>
      </c>
      <c r="BJ448" s="14" t="s">
        <v>85</v>
      </c>
      <c r="BK448" s="195">
        <f>ROUND(I448*H448,2)</f>
        <v>0</v>
      </c>
      <c r="BL448" s="14" t="s">
        <v>126</v>
      </c>
      <c r="BM448" s="194" t="s">
        <v>734</v>
      </c>
    </row>
    <row r="449" spans="1:65" s="2" customFormat="1" ht="18">
      <c r="A449" s="31"/>
      <c r="B449" s="32"/>
      <c r="C449" s="33"/>
      <c r="D449" s="196" t="s">
        <v>127</v>
      </c>
      <c r="E449" s="33"/>
      <c r="F449" s="197" t="s">
        <v>735</v>
      </c>
      <c r="G449" s="33"/>
      <c r="H449" s="33"/>
      <c r="I449" s="198"/>
      <c r="J449" s="33"/>
      <c r="K449" s="33"/>
      <c r="L449" s="36"/>
      <c r="M449" s="199"/>
      <c r="N449" s="200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127</v>
      </c>
      <c r="AU449" s="14" t="s">
        <v>87</v>
      </c>
    </row>
    <row r="450" spans="1:65" s="2" customFormat="1" ht="18">
      <c r="A450" s="31"/>
      <c r="B450" s="32"/>
      <c r="C450" s="33"/>
      <c r="D450" s="196" t="s">
        <v>148</v>
      </c>
      <c r="E450" s="33"/>
      <c r="F450" s="201" t="s">
        <v>160</v>
      </c>
      <c r="G450" s="33"/>
      <c r="H450" s="33"/>
      <c r="I450" s="198"/>
      <c r="J450" s="33"/>
      <c r="K450" s="33"/>
      <c r="L450" s="36"/>
      <c r="M450" s="199"/>
      <c r="N450" s="200"/>
      <c r="O450" s="68"/>
      <c r="P450" s="68"/>
      <c r="Q450" s="68"/>
      <c r="R450" s="68"/>
      <c r="S450" s="68"/>
      <c r="T450" s="69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T450" s="14" t="s">
        <v>148</v>
      </c>
      <c r="AU450" s="14" t="s">
        <v>87</v>
      </c>
    </row>
    <row r="451" spans="1:65" s="2" customFormat="1" ht="16.5" customHeight="1">
      <c r="A451" s="31"/>
      <c r="B451" s="32"/>
      <c r="C451" s="183" t="s">
        <v>736</v>
      </c>
      <c r="D451" s="183" t="s">
        <v>121</v>
      </c>
      <c r="E451" s="184" t="s">
        <v>737</v>
      </c>
      <c r="F451" s="185" t="s">
        <v>738</v>
      </c>
      <c r="G451" s="186" t="s">
        <v>145</v>
      </c>
      <c r="H451" s="187">
        <v>990</v>
      </c>
      <c r="I451" s="188"/>
      <c r="J451" s="189">
        <f>ROUND(I451*H451,2)</f>
        <v>0</v>
      </c>
      <c r="K451" s="185" t="s">
        <v>125</v>
      </c>
      <c r="L451" s="36"/>
      <c r="M451" s="190" t="s">
        <v>1</v>
      </c>
      <c r="N451" s="191" t="s">
        <v>42</v>
      </c>
      <c r="O451" s="68"/>
      <c r="P451" s="192">
        <f>O451*H451</f>
        <v>0</v>
      </c>
      <c r="Q451" s="192">
        <v>0</v>
      </c>
      <c r="R451" s="192">
        <f>Q451*H451</f>
        <v>0</v>
      </c>
      <c r="S451" s="192">
        <v>0</v>
      </c>
      <c r="T451" s="193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4" t="s">
        <v>126</v>
      </c>
      <c r="AT451" s="194" t="s">
        <v>121</v>
      </c>
      <c r="AU451" s="194" t="s">
        <v>87</v>
      </c>
      <c r="AY451" s="14" t="s">
        <v>118</v>
      </c>
      <c r="BE451" s="195">
        <f>IF(N451="základní",J451,0)</f>
        <v>0</v>
      </c>
      <c r="BF451" s="195">
        <f>IF(N451="snížená",J451,0)</f>
        <v>0</v>
      </c>
      <c r="BG451" s="195">
        <f>IF(N451="zákl. přenesená",J451,0)</f>
        <v>0</v>
      </c>
      <c r="BH451" s="195">
        <f>IF(N451="sníž. přenesená",J451,0)</f>
        <v>0</v>
      </c>
      <c r="BI451" s="195">
        <f>IF(N451="nulová",J451,0)</f>
        <v>0</v>
      </c>
      <c r="BJ451" s="14" t="s">
        <v>85</v>
      </c>
      <c r="BK451" s="195">
        <f>ROUND(I451*H451,2)</f>
        <v>0</v>
      </c>
      <c r="BL451" s="14" t="s">
        <v>126</v>
      </c>
      <c r="BM451" s="194" t="s">
        <v>739</v>
      </c>
    </row>
    <row r="452" spans="1:65" s="2" customFormat="1" ht="18">
      <c r="A452" s="31"/>
      <c r="B452" s="32"/>
      <c r="C452" s="33"/>
      <c r="D452" s="196" t="s">
        <v>127</v>
      </c>
      <c r="E452" s="33"/>
      <c r="F452" s="197" t="s">
        <v>740</v>
      </c>
      <c r="G452" s="33"/>
      <c r="H452" s="33"/>
      <c r="I452" s="198"/>
      <c r="J452" s="33"/>
      <c r="K452" s="33"/>
      <c r="L452" s="36"/>
      <c r="M452" s="199"/>
      <c r="N452" s="200"/>
      <c r="O452" s="68"/>
      <c r="P452" s="68"/>
      <c r="Q452" s="68"/>
      <c r="R452" s="68"/>
      <c r="S452" s="68"/>
      <c r="T452" s="69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4" t="s">
        <v>127</v>
      </c>
      <c r="AU452" s="14" t="s">
        <v>87</v>
      </c>
    </row>
    <row r="453" spans="1:65" s="2" customFormat="1" ht="18">
      <c r="A453" s="31"/>
      <c r="B453" s="32"/>
      <c r="C453" s="33"/>
      <c r="D453" s="196" t="s">
        <v>148</v>
      </c>
      <c r="E453" s="33"/>
      <c r="F453" s="201" t="s">
        <v>160</v>
      </c>
      <c r="G453" s="33"/>
      <c r="H453" s="33"/>
      <c r="I453" s="198"/>
      <c r="J453" s="33"/>
      <c r="K453" s="33"/>
      <c r="L453" s="36"/>
      <c r="M453" s="199"/>
      <c r="N453" s="200"/>
      <c r="O453" s="68"/>
      <c r="P453" s="68"/>
      <c r="Q453" s="68"/>
      <c r="R453" s="68"/>
      <c r="S453" s="68"/>
      <c r="T453" s="69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T453" s="14" t="s">
        <v>148</v>
      </c>
      <c r="AU453" s="14" t="s">
        <v>87</v>
      </c>
    </row>
    <row r="454" spans="1:65" s="2" customFormat="1" ht="16.5" customHeight="1">
      <c r="A454" s="31"/>
      <c r="B454" s="32"/>
      <c r="C454" s="183" t="s">
        <v>436</v>
      </c>
      <c r="D454" s="183" t="s">
        <v>121</v>
      </c>
      <c r="E454" s="184" t="s">
        <v>741</v>
      </c>
      <c r="F454" s="185" t="s">
        <v>742</v>
      </c>
      <c r="G454" s="186" t="s">
        <v>145</v>
      </c>
      <c r="H454" s="187">
        <v>1100</v>
      </c>
      <c r="I454" s="188"/>
      <c r="J454" s="189">
        <f>ROUND(I454*H454,2)</f>
        <v>0</v>
      </c>
      <c r="K454" s="185" t="s">
        <v>125</v>
      </c>
      <c r="L454" s="36"/>
      <c r="M454" s="190" t="s">
        <v>1</v>
      </c>
      <c r="N454" s="191" t="s">
        <v>42</v>
      </c>
      <c r="O454" s="68"/>
      <c r="P454" s="192">
        <f>O454*H454</f>
        <v>0</v>
      </c>
      <c r="Q454" s="192">
        <v>0</v>
      </c>
      <c r="R454" s="192">
        <f>Q454*H454</f>
        <v>0</v>
      </c>
      <c r="S454" s="192">
        <v>0</v>
      </c>
      <c r="T454" s="193">
        <f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4" t="s">
        <v>126</v>
      </c>
      <c r="AT454" s="194" t="s">
        <v>121</v>
      </c>
      <c r="AU454" s="194" t="s">
        <v>87</v>
      </c>
      <c r="AY454" s="14" t="s">
        <v>118</v>
      </c>
      <c r="BE454" s="195">
        <f>IF(N454="základní",J454,0)</f>
        <v>0</v>
      </c>
      <c r="BF454" s="195">
        <f>IF(N454="snížená",J454,0)</f>
        <v>0</v>
      </c>
      <c r="BG454" s="195">
        <f>IF(N454="zákl. přenesená",J454,0)</f>
        <v>0</v>
      </c>
      <c r="BH454" s="195">
        <f>IF(N454="sníž. přenesená",J454,0)</f>
        <v>0</v>
      </c>
      <c r="BI454" s="195">
        <f>IF(N454="nulová",J454,0)</f>
        <v>0</v>
      </c>
      <c r="BJ454" s="14" t="s">
        <v>85</v>
      </c>
      <c r="BK454" s="195">
        <f>ROUND(I454*H454,2)</f>
        <v>0</v>
      </c>
      <c r="BL454" s="14" t="s">
        <v>126</v>
      </c>
      <c r="BM454" s="194" t="s">
        <v>743</v>
      </c>
    </row>
    <row r="455" spans="1:65" s="2" customFormat="1" ht="18">
      <c r="A455" s="31"/>
      <c r="B455" s="32"/>
      <c r="C455" s="33"/>
      <c r="D455" s="196" t="s">
        <v>127</v>
      </c>
      <c r="E455" s="33"/>
      <c r="F455" s="197" t="s">
        <v>744</v>
      </c>
      <c r="G455" s="33"/>
      <c r="H455" s="33"/>
      <c r="I455" s="198"/>
      <c r="J455" s="33"/>
      <c r="K455" s="33"/>
      <c r="L455" s="36"/>
      <c r="M455" s="199"/>
      <c r="N455" s="200"/>
      <c r="O455" s="68"/>
      <c r="P455" s="68"/>
      <c r="Q455" s="68"/>
      <c r="R455" s="68"/>
      <c r="S455" s="68"/>
      <c r="T455" s="69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4" t="s">
        <v>127</v>
      </c>
      <c r="AU455" s="14" t="s">
        <v>87</v>
      </c>
    </row>
    <row r="456" spans="1:65" s="2" customFormat="1" ht="18">
      <c r="A456" s="31"/>
      <c r="B456" s="32"/>
      <c r="C456" s="33"/>
      <c r="D456" s="196" t="s">
        <v>148</v>
      </c>
      <c r="E456" s="33"/>
      <c r="F456" s="201" t="s">
        <v>160</v>
      </c>
      <c r="G456" s="33"/>
      <c r="H456" s="33"/>
      <c r="I456" s="198"/>
      <c r="J456" s="33"/>
      <c r="K456" s="33"/>
      <c r="L456" s="36"/>
      <c r="M456" s="199"/>
      <c r="N456" s="200"/>
      <c r="O456" s="68"/>
      <c r="P456" s="68"/>
      <c r="Q456" s="68"/>
      <c r="R456" s="68"/>
      <c r="S456" s="68"/>
      <c r="T456" s="69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4" t="s">
        <v>148</v>
      </c>
      <c r="AU456" s="14" t="s">
        <v>87</v>
      </c>
    </row>
    <row r="457" spans="1:65" s="2" customFormat="1" ht="16.5" customHeight="1">
      <c r="A457" s="31"/>
      <c r="B457" s="32"/>
      <c r="C457" s="183" t="s">
        <v>745</v>
      </c>
      <c r="D457" s="183" t="s">
        <v>121</v>
      </c>
      <c r="E457" s="184" t="s">
        <v>746</v>
      </c>
      <c r="F457" s="185" t="s">
        <v>747</v>
      </c>
      <c r="G457" s="186" t="s">
        <v>145</v>
      </c>
      <c r="H457" s="187">
        <v>1200</v>
      </c>
      <c r="I457" s="188"/>
      <c r="J457" s="189">
        <f>ROUND(I457*H457,2)</f>
        <v>0</v>
      </c>
      <c r="K457" s="185" t="s">
        <v>125</v>
      </c>
      <c r="L457" s="36"/>
      <c r="M457" s="190" t="s">
        <v>1</v>
      </c>
      <c r="N457" s="191" t="s">
        <v>42</v>
      </c>
      <c r="O457" s="68"/>
      <c r="P457" s="192">
        <f>O457*H457</f>
        <v>0</v>
      </c>
      <c r="Q457" s="192">
        <v>0</v>
      </c>
      <c r="R457" s="192">
        <f>Q457*H457</f>
        <v>0</v>
      </c>
      <c r="S457" s="192">
        <v>0</v>
      </c>
      <c r="T457" s="193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4" t="s">
        <v>126</v>
      </c>
      <c r="AT457" s="194" t="s">
        <v>121</v>
      </c>
      <c r="AU457" s="194" t="s">
        <v>87</v>
      </c>
      <c r="AY457" s="14" t="s">
        <v>118</v>
      </c>
      <c r="BE457" s="195">
        <f>IF(N457="základní",J457,0)</f>
        <v>0</v>
      </c>
      <c r="BF457" s="195">
        <f>IF(N457="snížená",J457,0)</f>
        <v>0</v>
      </c>
      <c r="BG457" s="195">
        <f>IF(N457="zákl. přenesená",J457,0)</f>
        <v>0</v>
      </c>
      <c r="BH457" s="195">
        <f>IF(N457="sníž. přenesená",J457,0)</f>
        <v>0</v>
      </c>
      <c r="BI457" s="195">
        <f>IF(N457="nulová",J457,0)</f>
        <v>0</v>
      </c>
      <c r="BJ457" s="14" t="s">
        <v>85</v>
      </c>
      <c r="BK457" s="195">
        <f>ROUND(I457*H457,2)</f>
        <v>0</v>
      </c>
      <c r="BL457" s="14" t="s">
        <v>126</v>
      </c>
      <c r="BM457" s="194" t="s">
        <v>748</v>
      </c>
    </row>
    <row r="458" spans="1:65" s="2" customFormat="1" ht="18">
      <c r="A458" s="31"/>
      <c r="B458" s="32"/>
      <c r="C458" s="33"/>
      <c r="D458" s="196" t="s">
        <v>127</v>
      </c>
      <c r="E458" s="33"/>
      <c r="F458" s="197" t="s">
        <v>749</v>
      </c>
      <c r="G458" s="33"/>
      <c r="H458" s="33"/>
      <c r="I458" s="198"/>
      <c r="J458" s="33"/>
      <c r="K458" s="33"/>
      <c r="L458" s="36"/>
      <c r="M458" s="199"/>
      <c r="N458" s="200"/>
      <c r="O458" s="68"/>
      <c r="P458" s="68"/>
      <c r="Q458" s="68"/>
      <c r="R458" s="68"/>
      <c r="S458" s="68"/>
      <c r="T458" s="69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4" t="s">
        <v>127</v>
      </c>
      <c r="AU458" s="14" t="s">
        <v>87</v>
      </c>
    </row>
    <row r="459" spans="1:65" s="2" customFormat="1" ht="18">
      <c r="A459" s="31"/>
      <c r="B459" s="32"/>
      <c r="C459" s="33"/>
      <c r="D459" s="196" t="s">
        <v>148</v>
      </c>
      <c r="E459" s="33"/>
      <c r="F459" s="201" t="s">
        <v>160</v>
      </c>
      <c r="G459" s="33"/>
      <c r="H459" s="33"/>
      <c r="I459" s="198"/>
      <c r="J459" s="33"/>
      <c r="K459" s="33"/>
      <c r="L459" s="36"/>
      <c r="M459" s="199"/>
      <c r="N459" s="200"/>
      <c r="O459" s="68"/>
      <c r="P459" s="68"/>
      <c r="Q459" s="68"/>
      <c r="R459" s="68"/>
      <c r="S459" s="68"/>
      <c r="T459" s="69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T459" s="14" t="s">
        <v>148</v>
      </c>
      <c r="AU459" s="14" t="s">
        <v>87</v>
      </c>
    </row>
    <row r="460" spans="1:65" s="2" customFormat="1" ht="24.15" customHeight="1">
      <c r="A460" s="31"/>
      <c r="B460" s="32"/>
      <c r="C460" s="183" t="s">
        <v>441</v>
      </c>
      <c r="D460" s="183" t="s">
        <v>121</v>
      </c>
      <c r="E460" s="184" t="s">
        <v>750</v>
      </c>
      <c r="F460" s="185" t="s">
        <v>751</v>
      </c>
      <c r="G460" s="186" t="s">
        <v>145</v>
      </c>
      <c r="H460" s="187">
        <v>240</v>
      </c>
      <c r="I460" s="188"/>
      <c r="J460" s="189">
        <f>ROUND(I460*H460,2)</f>
        <v>0</v>
      </c>
      <c r="K460" s="185" t="s">
        <v>125</v>
      </c>
      <c r="L460" s="36"/>
      <c r="M460" s="190" t="s">
        <v>1</v>
      </c>
      <c r="N460" s="191" t="s">
        <v>42</v>
      </c>
      <c r="O460" s="68"/>
      <c r="P460" s="192">
        <f>O460*H460</f>
        <v>0</v>
      </c>
      <c r="Q460" s="192">
        <v>0</v>
      </c>
      <c r="R460" s="192">
        <f>Q460*H460</f>
        <v>0</v>
      </c>
      <c r="S460" s="192">
        <v>0</v>
      </c>
      <c r="T460" s="193">
        <f>S460*H460</f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4" t="s">
        <v>126</v>
      </c>
      <c r="AT460" s="194" t="s">
        <v>121</v>
      </c>
      <c r="AU460" s="194" t="s">
        <v>87</v>
      </c>
      <c r="AY460" s="14" t="s">
        <v>118</v>
      </c>
      <c r="BE460" s="195">
        <f>IF(N460="základní",J460,0)</f>
        <v>0</v>
      </c>
      <c r="BF460" s="195">
        <f>IF(N460="snížená",J460,0)</f>
        <v>0</v>
      </c>
      <c r="BG460" s="195">
        <f>IF(N460="zákl. přenesená",J460,0)</f>
        <v>0</v>
      </c>
      <c r="BH460" s="195">
        <f>IF(N460="sníž. přenesená",J460,0)</f>
        <v>0</v>
      </c>
      <c r="BI460" s="195">
        <f>IF(N460="nulová",J460,0)</f>
        <v>0</v>
      </c>
      <c r="BJ460" s="14" t="s">
        <v>85</v>
      </c>
      <c r="BK460" s="195">
        <f>ROUND(I460*H460,2)</f>
        <v>0</v>
      </c>
      <c r="BL460" s="14" t="s">
        <v>126</v>
      </c>
      <c r="BM460" s="194" t="s">
        <v>752</v>
      </c>
    </row>
    <row r="461" spans="1:65" s="2" customFormat="1" ht="45">
      <c r="A461" s="31"/>
      <c r="B461" s="32"/>
      <c r="C461" s="33"/>
      <c r="D461" s="196" t="s">
        <v>127</v>
      </c>
      <c r="E461" s="33"/>
      <c r="F461" s="197" t="s">
        <v>753</v>
      </c>
      <c r="G461" s="33"/>
      <c r="H461" s="33"/>
      <c r="I461" s="198"/>
      <c r="J461" s="33"/>
      <c r="K461" s="33"/>
      <c r="L461" s="36"/>
      <c r="M461" s="199"/>
      <c r="N461" s="200"/>
      <c r="O461" s="68"/>
      <c r="P461" s="68"/>
      <c r="Q461" s="68"/>
      <c r="R461" s="68"/>
      <c r="S461" s="68"/>
      <c r="T461" s="69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4" t="s">
        <v>127</v>
      </c>
      <c r="AU461" s="14" t="s">
        <v>87</v>
      </c>
    </row>
    <row r="462" spans="1:65" s="2" customFormat="1" ht="18">
      <c r="A462" s="31"/>
      <c r="B462" s="32"/>
      <c r="C462" s="33"/>
      <c r="D462" s="196" t="s">
        <v>148</v>
      </c>
      <c r="E462" s="33"/>
      <c r="F462" s="201" t="s">
        <v>160</v>
      </c>
      <c r="G462" s="33"/>
      <c r="H462" s="33"/>
      <c r="I462" s="198"/>
      <c r="J462" s="33"/>
      <c r="K462" s="33"/>
      <c r="L462" s="36"/>
      <c r="M462" s="199"/>
      <c r="N462" s="200"/>
      <c r="O462" s="68"/>
      <c r="P462" s="68"/>
      <c r="Q462" s="68"/>
      <c r="R462" s="68"/>
      <c r="S462" s="68"/>
      <c r="T462" s="69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T462" s="14" t="s">
        <v>148</v>
      </c>
      <c r="AU462" s="14" t="s">
        <v>87</v>
      </c>
    </row>
    <row r="463" spans="1:65" s="2" customFormat="1" ht="24.15" customHeight="1">
      <c r="A463" s="31"/>
      <c r="B463" s="32"/>
      <c r="C463" s="183" t="s">
        <v>754</v>
      </c>
      <c r="D463" s="183" t="s">
        <v>121</v>
      </c>
      <c r="E463" s="184" t="s">
        <v>755</v>
      </c>
      <c r="F463" s="185" t="s">
        <v>756</v>
      </c>
      <c r="G463" s="186" t="s">
        <v>145</v>
      </c>
      <c r="H463" s="187">
        <v>150</v>
      </c>
      <c r="I463" s="188"/>
      <c r="J463" s="189">
        <f>ROUND(I463*H463,2)</f>
        <v>0</v>
      </c>
      <c r="K463" s="185" t="s">
        <v>125</v>
      </c>
      <c r="L463" s="36"/>
      <c r="M463" s="190" t="s">
        <v>1</v>
      </c>
      <c r="N463" s="191" t="s">
        <v>42</v>
      </c>
      <c r="O463" s="68"/>
      <c r="P463" s="192">
        <f>O463*H463</f>
        <v>0</v>
      </c>
      <c r="Q463" s="192">
        <v>0</v>
      </c>
      <c r="R463" s="192">
        <f>Q463*H463</f>
        <v>0</v>
      </c>
      <c r="S463" s="192">
        <v>0</v>
      </c>
      <c r="T463" s="193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4" t="s">
        <v>126</v>
      </c>
      <c r="AT463" s="194" t="s">
        <v>121</v>
      </c>
      <c r="AU463" s="194" t="s">
        <v>87</v>
      </c>
      <c r="AY463" s="14" t="s">
        <v>118</v>
      </c>
      <c r="BE463" s="195">
        <f>IF(N463="základní",J463,0)</f>
        <v>0</v>
      </c>
      <c r="BF463" s="195">
        <f>IF(N463="snížená",J463,0)</f>
        <v>0</v>
      </c>
      <c r="BG463" s="195">
        <f>IF(N463="zákl. přenesená",J463,0)</f>
        <v>0</v>
      </c>
      <c r="BH463" s="195">
        <f>IF(N463="sníž. přenesená",J463,0)</f>
        <v>0</v>
      </c>
      <c r="BI463" s="195">
        <f>IF(N463="nulová",J463,0)</f>
        <v>0</v>
      </c>
      <c r="BJ463" s="14" t="s">
        <v>85</v>
      </c>
      <c r="BK463" s="195">
        <f>ROUND(I463*H463,2)</f>
        <v>0</v>
      </c>
      <c r="BL463" s="14" t="s">
        <v>126</v>
      </c>
      <c r="BM463" s="194" t="s">
        <v>757</v>
      </c>
    </row>
    <row r="464" spans="1:65" s="2" customFormat="1" ht="45">
      <c r="A464" s="31"/>
      <c r="B464" s="32"/>
      <c r="C464" s="33"/>
      <c r="D464" s="196" t="s">
        <v>127</v>
      </c>
      <c r="E464" s="33"/>
      <c r="F464" s="197" t="s">
        <v>758</v>
      </c>
      <c r="G464" s="33"/>
      <c r="H464" s="33"/>
      <c r="I464" s="198"/>
      <c r="J464" s="33"/>
      <c r="K464" s="33"/>
      <c r="L464" s="36"/>
      <c r="M464" s="199"/>
      <c r="N464" s="200"/>
      <c r="O464" s="68"/>
      <c r="P464" s="68"/>
      <c r="Q464" s="68"/>
      <c r="R464" s="68"/>
      <c r="S464" s="68"/>
      <c r="T464" s="69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4" t="s">
        <v>127</v>
      </c>
      <c r="AU464" s="14" t="s">
        <v>87</v>
      </c>
    </row>
    <row r="465" spans="1:65" s="2" customFormat="1" ht="18">
      <c r="A465" s="31"/>
      <c r="B465" s="32"/>
      <c r="C465" s="33"/>
      <c r="D465" s="196" t="s">
        <v>148</v>
      </c>
      <c r="E465" s="33"/>
      <c r="F465" s="201" t="s">
        <v>160</v>
      </c>
      <c r="G465" s="33"/>
      <c r="H465" s="33"/>
      <c r="I465" s="198"/>
      <c r="J465" s="33"/>
      <c r="K465" s="33"/>
      <c r="L465" s="36"/>
      <c r="M465" s="199"/>
      <c r="N465" s="200"/>
      <c r="O465" s="68"/>
      <c r="P465" s="68"/>
      <c r="Q465" s="68"/>
      <c r="R465" s="68"/>
      <c r="S465" s="68"/>
      <c r="T465" s="69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T465" s="14" t="s">
        <v>148</v>
      </c>
      <c r="AU465" s="14" t="s">
        <v>87</v>
      </c>
    </row>
    <row r="466" spans="1:65" s="2" customFormat="1" ht="24.15" customHeight="1">
      <c r="A466" s="31"/>
      <c r="B466" s="32"/>
      <c r="C466" s="183" t="s">
        <v>445</v>
      </c>
      <c r="D466" s="183" t="s">
        <v>121</v>
      </c>
      <c r="E466" s="184" t="s">
        <v>759</v>
      </c>
      <c r="F466" s="185" t="s">
        <v>760</v>
      </c>
      <c r="G466" s="186" t="s">
        <v>145</v>
      </c>
      <c r="H466" s="187">
        <v>75</v>
      </c>
      <c r="I466" s="188"/>
      <c r="J466" s="189">
        <f>ROUND(I466*H466,2)</f>
        <v>0</v>
      </c>
      <c r="K466" s="185" t="s">
        <v>125</v>
      </c>
      <c r="L466" s="36"/>
      <c r="M466" s="190" t="s">
        <v>1</v>
      </c>
      <c r="N466" s="191" t="s">
        <v>42</v>
      </c>
      <c r="O466" s="68"/>
      <c r="P466" s="192">
        <f>O466*H466</f>
        <v>0</v>
      </c>
      <c r="Q466" s="192">
        <v>0</v>
      </c>
      <c r="R466" s="192">
        <f>Q466*H466</f>
        <v>0</v>
      </c>
      <c r="S466" s="192">
        <v>0</v>
      </c>
      <c r="T466" s="193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4" t="s">
        <v>126</v>
      </c>
      <c r="AT466" s="194" t="s">
        <v>121</v>
      </c>
      <c r="AU466" s="194" t="s">
        <v>87</v>
      </c>
      <c r="AY466" s="14" t="s">
        <v>118</v>
      </c>
      <c r="BE466" s="195">
        <f>IF(N466="základní",J466,0)</f>
        <v>0</v>
      </c>
      <c r="BF466" s="195">
        <f>IF(N466="snížená",J466,0)</f>
        <v>0</v>
      </c>
      <c r="BG466" s="195">
        <f>IF(N466="zákl. přenesená",J466,0)</f>
        <v>0</v>
      </c>
      <c r="BH466" s="195">
        <f>IF(N466="sníž. přenesená",J466,0)</f>
        <v>0</v>
      </c>
      <c r="BI466" s="195">
        <f>IF(N466="nulová",J466,0)</f>
        <v>0</v>
      </c>
      <c r="BJ466" s="14" t="s">
        <v>85</v>
      </c>
      <c r="BK466" s="195">
        <f>ROUND(I466*H466,2)</f>
        <v>0</v>
      </c>
      <c r="BL466" s="14" t="s">
        <v>126</v>
      </c>
      <c r="BM466" s="194" t="s">
        <v>761</v>
      </c>
    </row>
    <row r="467" spans="1:65" s="2" customFormat="1" ht="45">
      <c r="A467" s="31"/>
      <c r="B467" s="32"/>
      <c r="C467" s="33"/>
      <c r="D467" s="196" t="s">
        <v>127</v>
      </c>
      <c r="E467" s="33"/>
      <c r="F467" s="197" t="s">
        <v>762</v>
      </c>
      <c r="G467" s="33"/>
      <c r="H467" s="33"/>
      <c r="I467" s="198"/>
      <c r="J467" s="33"/>
      <c r="K467" s="33"/>
      <c r="L467" s="36"/>
      <c r="M467" s="199"/>
      <c r="N467" s="200"/>
      <c r="O467" s="68"/>
      <c r="P467" s="68"/>
      <c r="Q467" s="68"/>
      <c r="R467" s="68"/>
      <c r="S467" s="68"/>
      <c r="T467" s="69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4" t="s">
        <v>127</v>
      </c>
      <c r="AU467" s="14" t="s">
        <v>87</v>
      </c>
    </row>
    <row r="468" spans="1:65" s="2" customFormat="1" ht="18">
      <c r="A468" s="31"/>
      <c r="B468" s="32"/>
      <c r="C468" s="33"/>
      <c r="D468" s="196" t="s">
        <v>148</v>
      </c>
      <c r="E468" s="33"/>
      <c r="F468" s="201" t="s">
        <v>160</v>
      </c>
      <c r="G468" s="33"/>
      <c r="H468" s="33"/>
      <c r="I468" s="198"/>
      <c r="J468" s="33"/>
      <c r="K468" s="33"/>
      <c r="L468" s="36"/>
      <c r="M468" s="199"/>
      <c r="N468" s="200"/>
      <c r="O468" s="68"/>
      <c r="P468" s="68"/>
      <c r="Q468" s="68"/>
      <c r="R468" s="68"/>
      <c r="S468" s="68"/>
      <c r="T468" s="69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4" t="s">
        <v>148</v>
      </c>
      <c r="AU468" s="14" t="s">
        <v>87</v>
      </c>
    </row>
    <row r="469" spans="1:65" s="2" customFormat="1" ht="21.75" customHeight="1">
      <c r="A469" s="31"/>
      <c r="B469" s="32"/>
      <c r="C469" s="183" t="s">
        <v>763</v>
      </c>
      <c r="D469" s="183" t="s">
        <v>121</v>
      </c>
      <c r="E469" s="184" t="s">
        <v>764</v>
      </c>
      <c r="F469" s="185" t="s">
        <v>765</v>
      </c>
      <c r="G469" s="186" t="s">
        <v>145</v>
      </c>
      <c r="H469" s="187">
        <v>160</v>
      </c>
      <c r="I469" s="188"/>
      <c r="J469" s="189">
        <f>ROUND(I469*H469,2)</f>
        <v>0</v>
      </c>
      <c r="K469" s="185" t="s">
        <v>125</v>
      </c>
      <c r="L469" s="36"/>
      <c r="M469" s="190" t="s">
        <v>1</v>
      </c>
      <c r="N469" s="191" t="s">
        <v>42</v>
      </c>
      <c r="O469" s="68"/>
      <c r="P469" s="192">
        <f>O469*H469</f>
        <v>0</v>
      </c>
      <c r="Q469" s="192">
        <v>0</v>
      </c>
      <c r="R469" s="192">
        <f>Q469*H469</f>
        <v>0</v>
      </c>
      <c r="S469" s="192">
        <v>0</v>
      </c>
      <c r="T469" s="193">
        <f>S469*H469</f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4" t="s">
        <v>126</v>
      </c>
      <c r="AT469" s="194" t="s">
        <v>121</v>
      </c>
      <c r="AU469" s="194" t="s">
        <v>87</v>
      </c>
      <c r="AY469" s="14" t="s">
        <v>118</v>
      </c>
      <c r="BE469" s="195">
        <f>IF(N469="základní",J469,0)</f>
        <v>0</v>
      </c>
      <c r="BF469" s="195">
        <f>IF(N469="snížená",J469,0)</f>
        <v>0</v>
      </c>
      <c r="BG469" s="195">
        <f>IF(N469="zákl. přenesená",J469,0)</f>
        <v>0</v>
      </c>
      <c r="BH469" s="195">
        <f>IF(N469="sníž. přenesená",J469,0)</f>
        <v>0</v>
      </c>
      <c r="BI469" s="195">
        <f>IF(N469="nulová",J469,0)</f>
        <v>0</v>
      </c>
      <c r="BJ469" s="14" t="s">
        <v>85</v>
      </c>
      <c r="BK469" s="195">
        <f>ROUND(I469*H469,2)</f>
        <v>0</v>
      </c>
      <c r="BL469" s="14" t="s">
        <v>126</v>
      </c>
      <c r="BM469" s="194" t="s">
        <v>766</v>
      </c>
    </row>
    <row r="470" spans="1:65" s="2" customFormat="1" ht="45">
      <c r="A470" s="31"/>
      <c r="B470" s="32"/>
      <c r="C470" s="33"/>
      <c r="D470" s="196" t="s">
        <v>127</v>
      </c>
      <c r="E470" s="33"/>
      <c r="F470" s="197" t="s">
        <v>767</v>
      </c>
      <c r="G470" s="33"/>
      <c r="H470" s="33"/>
      <c r="I470" s="198"/>
      <c r="J470" s="33"/>
      <c r="K470" s="33"/>
      <c r="L470" s="36"/>
      <c r="M470" s="199"/>
      <c r="N470" s="200"/>
      <c r="O470" s="68"/>
      <c r="P470" s="68"/>
      <c r="Q470" s="68"/>
      <c r="R470" s="68"/>
      <c r="S470" s="68"/>
      <c r="T470" s="69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T470" s="14" t="s">
        <v>127</v>
      </c>
      <c r="AU470" s="14" t="s">
        <v>87</v>
      </c>
    </row>
    <row r="471" spans="1:65" s="2" customFormat="1" ht="18">
      <c r="A471" s="31"/>
      <c r="B471" s="32"/>
      <c r="C471" s="33"/>
      <c r="D471" s="196" t="s">
        <v>148</v>
      </c>
      <c r="E471" s="33"/>
      <c r="F471" s="201" t="s">
        <v>160</v>
      </c>
      <c r="G471" s="33"/>
      <c r="H471" s="33"/>
      <c r="I471" s="198"/>
      <c r="J471" s="33"/>
      <c r="K471" s="33"/>
      <c r="L471" s="36"/>
      <c r="M471" s="199"/>
      <c r="N471" s="200"/>
      <c r="O471" s="68"/>
      <c r="P471" s="68"/>
      <c r="Q471" s="68"/>
      <c r="R471" s="68"/>
      <c r="S471" s="68"/>
      <c r="T471" s="69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T471" s="14" t="s">
        <v>148</v>
      </c>
      <c r="AU471" s="14" t="s">
        <v>87</v>
      </c>
    </row>
    <row r="472" spans="1:65" s="2" customFormat="1" ht="24.15" customHeight="1">
      <c r="A472" s="31"/>
      <c r="B472" s="32"/>
      <c r="C472" s="183" t="s">
        <v>450</v>
      </c>
      <c r="D472" s="183" t="s">
        <v>121</v>
      </c>
      <c r="E472" s="184" t="s">
        <v>768</v>
      </c>
      <c r="F472" s="185" t="s">
        <v>769</v>
      </c>
      <c r="G472" s="186" t="s">
        <v>145</v>
      </c>
      <c r="H472" s="187">
        <v>220</v>
      </c>
      <c r="I472" s="188"/>
      <c r="J472" s="189">
        <f>ROUND(I472*H472,2)</f>
        <v>0</v>
      </c>
      <c r="K472" s="185" t="s">
        <v>125</v>
      </c>
      <c r="L472" s="36"/>
      <c r="M472" s="190" t="s">
        <v>1</v>
      </c>
      <c r="N472" s="191" t="s">
        <v>42</v>
      </c>
      <c r="O472" s="68"/>
      <c r="P472" s="192">
        <f>O472*H472</f>
        <v>0</v>
      </c>
      <c r="Q472" s="192">
        <v>0</v>
      </c>
      <c r="R472" s="192">
        <f>Q472*H472</f>
        <v>0</v>
      </c>
      <c r="S472" s="192">
        <v>0</v>
      </c>
      <c r="T472" s="193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4" t="s">
        <v>126</v>
      </c>
      <c r="AT472" s="194" t="s">
        <v>121</v>
      </c>
      <c r="AU472" s="194" t="s">
        <v>87</v>
      </c>
      <c r="AY472" s="14" t="s">
        <v>118</v>
      </c>
      <c r="BE472" s="195">
        <f>IF(N472="základní",J472,0)</f>
        <v>0</v>
      </c>
      <c r="BF472" s="195">
        <f>IF(N472="snížená",J472,0)</f>
        <v>0</v>
      </c>
      <c r="BG472" s="195">
        <f>IF(N472="zákl. přenesená",J472,0)</f>
        <v>0</v>
      </c>
      <c r="BH472" s="195">
        <f>IF(N472="sníž. přenesená",J472,0)</f>
        <v>0</v>
      </c>
      <c r="BI472" s="195">
        <f>IF(N472="nulová",J472,0)</f>
        <v>0</v>
      </c>
      <c r="BJ472" s="14" t="s">
        <v>85</v>
      </c>
      <c r="BK472" s="195">
        <f>ROUND(I472*H472,2)</f>
        <v>0</v>
      </c>
      <c r="BL472" s="14" t="s">
        <v>126</v>
      </c>
      <c r="BM472" s="194" t="s">
        <v>770</v>
      </c>
    </row>
    <row r="473" spans="1:65" s="2" customFormat="1" ht="45">
      <c r="A473" s="31"/>
      <c r="B473" s="32"/>
      <c r="C473" s="33"/>
      <c r="D473" s="196" t="s">
        <v>127</v>
      </c>
      <c r="E473" s="33"/>
      <c r="F473" s="197" t="s">
        <v>771</v>
      </c>
      <c r="G473" s="33"/>
      <c r="H473" s="33"/>
      <c r="I473" s="198"/>
      <c r="J473" s="33"/>
      <c r="K473" s="33"/>
      <c r="L473" s="36"/>
      <c r="M473" s="199"/>
      <c r="N473" s="200"/>
      <c r="O473" s="68"/>
      <c r="P473" s="68"/>
      <c r="Q473" s="68"/>
      <c r="R473" s="68"/>
      <c r="S473" s="68"/>
      <c r="T473" s="69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4" t="s">
        <v>127</v>
      </c>
      <c r="AU473" s="14" t="s">
        <v>87</v>
      </c>
    </row>
    <row r="474" spans="1:65" s="2" customFormat="1" ht="18">
      <c r="A474" s="31"/>
      <c r="B474" s="32"/>
      <c r="C474" s="33"/>
      <c r="D474" s="196" t="s">
        <v>148</v>
      </c>
      <c r="E474" s="33"/>
      <c r="F474" s="201" t="s">
        <v>160</v>
      </c>
      <c r="G474" s="33"/>
      <c r="H474" s="33"/>
      <c r="I474" s="198"/>
      <c r="J474" s="33"/>
      <c r="K474" s="33"/>
      <c r="L474" s="36"/>
      <c r="M474" s="199"/>
      <c r="N474" s="200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148</v>
      </c>
      <c r="AU474" s="14" t="s">
        <v>87</v>
      </c>
    </row>
    <row r="475" spans="1:65" s="2" customFormat="1" ht="24.15" customHeight="1">
      <c r="A475" s="31"/>
      <c r="B475" s="32"/>
      <c r="C475" s="183" t="s">
        <v>772</v>
      </c>
      <c r="D475" s="183" t="s">
        <v>121</v>
      </c>
      <c r="E475" s="184" t="s">
        <v>773</v>
      </c>
      <c r="F475" s="185" t="s">
        <v>774</v>
      </c>
      <c r="G475" s="186" t="s">
        <v>145</v>
      </c>
      <c r="H475" s="187">
        <v>140</v>
      </c>
      <c r="I475" s="188"/>
      <c r="J475" s="189">
        <f>ROUND(I475*H475,2)</f>
        <v>0</v>
      </c>
      <c r="K475" s="185" t="s">
        <v>125</v>
      </c>
      <c r="L475" s="36"/>
      <c r="M475" s="190" t="s">
        <v>1</v>
      </c>
      <c r="N475" s="191" t="s">
        <v>42</v>
      </c>
      <c r="O475" s="68"/>
      <c r="P475" s="192">
        <f>O475*H475</f>
        <v>0</v>
      </c>
      <c r="Q475" s="192">
        <v>0</v>
      </c>
      <c r="R475" s="192">
        <f>Q475*H475</f>
        <v>0</v>
      </c>
      <c r="S475" s="192">
        <v>0</v>
      </c>
      <c r="T475" s="193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4" t="s">
        <v>126</v>
      </c>
      <c r="AT475" s="194" t="s">
        <v>121</v>
      </c>
      <c r="AU475" s="194" t="s">
        <v>87</v>
      </c>
      <c r="AY475" s="14" t="s">
        <v>118</v>
      </c>
      <c r="BE475" s="195">
        <f>IF(N475="základní",J475,0)</f>
        <v>0</v>
      </c>
      <c r="BF475" s="195">
        <f>IF(N475="snížená",J475,0)</f>
        <v>0</v>
      </c>
      <c r="BG475" s="195">
        <f>IF(N475="zákl. přenesená",J475,0)</f>
        <v>0</v>
      </c>
      <c r="BH475" s="195">
        <f>IF(N475="sníž. přenesená",J475,0)</f>
        <v>0</v>
      </c>
      <c r="BI475" s="195">
        <f>IF(N475="nulová",J475,0)</f>
        <v>0</v>
      </c>
      <c r="BJ475" s="14" t="s">
        <v>85</v>
      </c>
      <c r="BK475" s="195">
        <f>ROUND(I475*H475,2)</f>
        <v>0</v>
      </c>
      <c r="BL475" s="14" t="s">
        <v>126</v>
      </c>
      <c r="BM475" s="194" t="s">
        <v>775</v>
      </c>
    </row>
    <row r="476" spans="1:65" s="2" customFormat="1" ht="54">
      <c r="A476" s="31"/>
      <c r="B476" s="32"/>
      <c r="C476" s="33"/>
      <c r="D476" s="196" t="s">
        <v>127</v>
      </c>
      <c r="E476" s="33"/>
      <c r="F476" s="197" t="s">
        <v>776</v>
      </c>
      <c r="G476" s="33"/>
      <c r="H476" s="33"/>
      <c r="I476" s="198"/>
      <c r="J476" s="33"/>
      <c r="K476" s="33"/>
      <c r="L476" s="36"/>
      <c r="M476" s="199"/>
      <c r="N476" s="200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127</v>
      </c>
      <c r="AU476" s="14" t="s">
        <v>87</v>
      </c>
    </row>
    <row r="477" spans="1:65" s="2" customFormat="1" ht="18">
      <c r="A477" s="31"/>
      <c r="B477" s="32"/>
      <c r="C477" s="33"/>
      <c r="D477" s="196" t="s">
        <v>148</v>
      </c>
      <c r="E477" s="33"/>
      <c r="F477" s="201" t="s">
        <v>160</v>
      </c>
      <c r="G477" s="33"/>
      <c r="H477" s="33"/>
      <c r="I477" s="198"/>
      <c r="J477" s="33"/>
      <c r="K477" s="33"/>
      <c r="L477" s="36"/>
      <c r="M477" s="199"/>
      <c r="N477" s="200"/>
      <c r="O477" s="68"/>
      <c r="P477" s="68"/>
      <c r="Q477" s="68"/>
      <c r="R477" s="68"/>
      <c r="S477" s="68"/>
      <c r="T477" s="69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4" t="s">
        <v>148</v>
      </c>
      <c r="AU477" s="14" t="s">
        <v>87</v>
      </c>
    </row>
    <row r="478" spans="1:65" s="2" customFormat="1" ht="24.15" customHeight="1">
      <c r="A478" s="31"/>
      <c r="B478" s="32"/>
      <c r="C478" s="183" t="s">
        <v>455</v>
      </c>
      <c r="D478" s="183" t="s">
        <v>121</v>
      </c>
      <c r="E478" s="184" t="s">
        <v>777</v>
      </c>
      <c r="F478" s="185" t="s">
        <v>778</v>
      </c>
      <c r="G478" s="186" t="s">
        <v>145</v>
      </c>
      <c r="H478" s="187">
        <v>69</v>
      </c>
      <c r="I478" s="188"/>
      <c r="J478" s="189">
        <f>ROUND(I478*H478,2)</f>
        <v>0</v>
      </c>
      <c r="K478" s="185" t="s">
        <v>125</v>
      </c>
      <c r="L478" s="36"/>
      <c r="M478" s="190" t="s">
        <v>1</v>
      </c>
      <c r="N478" s="191" t="s">
        <v>42</v>
      </c>
      <c r="O478" s="68"/>
      <c r="P478" s="192">
        <f>O478*H478</f>
        <v>0</v>
      </c>
      <c r="Q478" s="192">
        <v>0</v>
      </c>
      <c r="R478" s="192">
        <f>Q478*H478</f>
        <v>0</v>
      </c>
      <c r="S478" s="192">
        <v>0</v>
      </c>
      <c r="T478" s="193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4" t="s">
        <v>126</v>
      </c>
      <c r="AT478" s="194" t="s">
        <v>121</v>
      </c>
      <c r="AU478" s="194" t="s">
        <v>87</v>
      </c>
      <c r="AY478" s="14" t="s">
        <v>118</v>
      </c>
      <c r="BE478" s="195">
        <f>IF(N478="základní",J478,0)</f>
        <v>0</v>
      </c>
      <c r="BF478" s="195">
        <f>IF(N478="snížená",J478,0)</f>
        <v>0</v>
      </c>
      <c r="BG478" s="195">
        <f>IF(N478="zákl. přenesená",J478,0)</f>
        <v>0</v>
      </c>
      <c r="BH478" s="195">
        <f>IF(N478="sníž. přenesená",J478,0)</f>
        <v>0</v>
      </c>
      <c r="BI478" s="195">
        <f>IF(N478="nulová",J478,0)</f>
        <v>0</v>
      </c>
      <c r="BJ478" s="14" t="s">
        <v>85</v>
      </c>
      <c r="BK478" s="195">
        <f>ROUND(I478*H478,2)</f>
        <v>0</v>
      </c>
      <c r="BL478" s="14" t="s">
        <v>126</v>
      </c>
      <c r="BM478" s="194" t="s">
        <v>779</v>
      </c>
    </row>
    <row r="479" spans="1:65" s="2" customFormat="1" ht="45">
      <c r="A479" s="31"/>
      <c r="B479" s="32"/>
      <c r="C479" s="33"/>
      <c r="D479" s="196" t="s">
        <v>127</v>
      </c>
      <c r="E479" s="33"/>
      <c r="F479" s="197" t="s">
        <v>780</v>
      </c>
      <c r="G479" s="33"/>
      <c r="H479" s="33"/>
      <c r="I479" s="198"/>
      <c r="J479" s="33"/>
      <c r="K479" s="33"/>
      <c r="L479" s="36"/>
      <c r="M479" s="199"/>
      <c r="N479" s="200"/>
      <c r="O479" s="68"/>
      <c r="P479" s="68"/>
      <c r="Q479" s="68"/>
      <c r="R479" s="68"/>
      <c r="S479" s="68"/>
      <c r="T479" s="69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4" t="s">
        <v>127</v>
      </c>
      <c r="AU479" s="14" t="s">
        <v>87</v>
      </c>
    </row>
    <row r="480" spans="1:65" s="2" customFormat="1" ht="18">
      <c r="A480" s="31"/>
      <c r="B480" s="32"/>
      <c r="C480" s="33"/>
      <c r="D480" s="196" t="s">
        <v>148</v>
      </c>
      <c r="E480" s="33"/>
      <c r="F480" s="201" t="s">
        <v>160</v>
      </c>
      <c r="G480" s="33"/>
      <c r="H480" s="33"/>
      <c r="I480" s="198"/>
      <c r="J480" s="33"/>
      <c r="K480" s="33"/>
      <c r="L480" s="36"/>
      <c r="M480" s="199"/>
      <c r="N480" s="200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148</v>
      </c>
      <c r="AU480" s="14" t="s">
        <v>87</v>
      </c>
    </row>
    <row r="481" spans="1:65" s="2" customFormat="1" ht="21.75" customHeight="1">
      <c r="A481" s="31"/>
      <c r="B481" s="32"/>
      <c r="C481" s="183" t="s">
        <v>781</v>
      </c>
      <c r="D481" s="183" t="s">
        <v>121</v>
      </c>
      <c r="E481" s="184" t="s">
        <v>782</v>
      </c>
      <c r="F481" s="185" t="s">
        <v>783</v>
      </c>
      <c r="G481" s="186" t="s">
        <v>145</v>
      </c>
      <c r="H481" s="187">
        <v>150</v>
      </c>
      <c r="I481" s="188"/>
      <c r="J481" s="189">
        <f>ROUND(I481*H481,2)</f>
        <v>0</v>
      </c>
      <c r="K481" s="185" t="s">
        <v>125</v>
      </c>
      <c r="L481" s="36"/>
      <c r="M481" s="190" t="s">
        <v>1</v>
      </c>
      <c r="N481" s="191" t="s">
        <v>42</v>
      </c>
      <c r="O481" s="68"/>
      <c r="P481" s="192">
        <f>O481*H481</f>
        <v>0</v>
      </c>
      <c r="Q481" s="192">
        <v>0</v>
      </c>
      <c r="R481" s="192">
        <f>Q481*H481</f>
        <v>0</v>
      </c>
      <c r="S481" s="192">
        <v>0</v>
      </c>
      <c r="T481" s="193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4" t="s">
        <v>126</v>
      </c>
      <c r="AT481" s="194" t="s">
        <v>121</v>
      </c>
      <c r="AU481" s="194" t="s">
        <v>87</v>
      </c>
      <c r="AY481" s="14" t="s">
        <v>118</v>
      </c>
      <c r="BE481" s="195">
        <f>IF(N481="základní",J481,0)</f>
        <v>0</v>
      </c>
      <c r="BF481" s="195">
        <f>IF(N481="snížená",J481,0)</f>
        <v>0</v>
      </c>
      <c r="BG481" s="195">
        <f>IF(N481="zákl. přenesená",J481,0)</f>
        <v>0</v>
      </c>
      <c r="BH481" s="195">
        <f>IF(N481="sníž. přenesená",J481,0)</f>
        <v>0</v>
      </c>
      <c r="BI481" s="195">
        <f>IF(N481="nulová",J481,0)</f>
        <v>0</v>
      </c>
      <c r="BJ481" s="14" t="s">
        <v>85</v>
      </c>
      <c r="BK481" s="195">
        <f>ROUND(I481*H481,2)</f>
        <v>0</v>
      </c>
      <c r="BL481" s="14" t="s">
        <v>126</v>
      </c>
      <c r="BM481" s="194" t="s">
        <v>784</v>
      </c>
    </row>
    <row r="482" spans="1:65" s="2" customFormat="1" ht="45">
      <c r="A482" s="31"/>
      <c r="B482" s="32"/>
      <c r="C482" s="33"/>
      <c r="D482" s="196" t="s">
        <v>127</v>
      </c>
      <c r="E482" s="33"/>
      <c r="F482" s="197" t="s">
        <v>785</v>
      </c>
      <c r="G482" s="33"/>
      <c r="H482" s="33"/>
      <c r="I482" s="198"/>
      <c r="J482" s="33"/>
      <c r="K482" s="33"/>
      <c r="L482" s="36"/>
      <c r="M482" s="199"/>
      <c r="N482" s="200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127</v>
      </c>
      <c r="AU482" s="14" t="s">
        <v>87</v>
      </c>
    </row>
    <row r="483" spans="1:65" s="2" customFormat="1" ht="18">
      <c r="A483" s="31"/>
      <c r="B483" s="32"/>
      <c r="C483" s="33"/>
      <c r="D483" s="196" t="s">
        <v>148</v>
      </c>
      <c r="E483" s="33"/>
      <c r="F483" s="201" t="s">
        <v>160</v>
      </c>
      <c r="G483" s="33"/>
      <c r="H483" s="33"/>
      <c r="I483" s="198"/>
      <c r="J483" s="33"/>
      <c r="K483" s="33"/>
      <c r="L483" s="36"/>
      <c r="M483" s="199"/>
      <c r="N483" s="200"/>
      <c r="O483" s="68"/>
      <c r="P483" s="68"/>
      <c r="Q483" s="68"/>
      <c r="R483" s="68"/>
      <c r="S483" s="68"/>
      <c r="T483" s="69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4" t="s">
        <v>148</v>
      </c>
      <c r="AU483" s="14" t="s">
        <v>87</v>
      </c>
    </row>
    <row r="484" spans="1:65" s="2" customFormat="1" ht="16.5" customHeight="1">
      <c r="A484" s="31"/>
      <c r="B484" s="32"/>
      <c r="C484" s="183" t="s">
        <v>460</v>
      </c>
      <c r="D484" s="183" t="s">
        <v>121</v>
      </c>
      <c r="E484" s="184" t="s">
        <v>786</v>
      </c>
      <c r="F484" s="185" t="s">
        <v>787</v>
      </c>
      <c r="G484" s="186" t="s">
        <v>152</v>
      </c>
      <c r="H484" s="187">
        <v>130</v>
      </c>
      <c r="I484" s="188"/>
      <c r="J484" s="189">
        <f>ROUND(I484*H484,2)</f>
        <v>0</v>
      </c>
      <c r="K484" s="185" t="s">
        <v>125</v>
      </c>
      <c r="L484" s="36"/>
      <c r="M484" s="190" t="s">
        <v>1</v>
      </c>
      <c r="N484" s="191" t="s">
        <v>42</v>
      </c>
      <c r="O484" s="68"/>
      <c r="P484" s="192">
        <f>O484*H484</f>
        <v>0</v>
      </c>
      <c r="Q484" s="192">
        <v>0</v>
      </c>
      <c r="R484" s="192">
        <f>Q484*H484</f>
        <v>0</v>
      </c>
      <c r="S484" s="192">
        <v>0</v>
      </c>
      <c r="T484" s="193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4" t="s">
        <v>126</v>
      </c>
      <c r="AT484" s="194" t="s">
        <v>121</v>
      </c>
      <c r="AU484" s="194" t="s">
        <v>87</v>
      </c>
      <c r="AY484" s="14" t="s">
        <v>118</v>
      </c>
      <c r="BE484" s="195">
        <f>IF(N484="základní",J484,0)</f>
        <v>0</v>
      </c>
      <c r="BF484" s="195">
        <f>IF(N484="snížená",J484,0)</f>
        <v>0</v>
      </c>
      <c r="BG484" s="195">
        <f>IF(N484="zákl. přenesená",J484,0)</f>
        <v>0</v>
      </c>
      <c r="BH484" s="195">
        <f>IF(N484="sníž. přenesená",J484,0)</f>
        <v>0</v>
      </c>
      <c r="BI484" s="195">
        <f>IF(N484="nulová",J484,0)</f>
        <v>0</v>
      </c>
      <c r="BJ484" s="14" t="s">
        <v>85</v>
      </c>
      <c r="BK484" s="195">
        <f>ROUND(I484*H484,2)</f>
        <v>0</v>
      </c>
      <c r="BL484" s="14" t="s">
        <v>126</v>
      </c>
      <c r="BM484" s="194" t="s">
        <v>788</v>
      </c>
    </row>
    <row r="485" spans="1:65" s="2" customFormat="1" ht="18">
      <c r="A485" s="31"/>
      <c r="B485" s="32"/>
      <c r="C485" s="33"/>
      <c r="D485" s="196" t="s">
        <v>127</v>
      </c>
      <c r="E485" s="33"/>
      <c r="F485" s="197" t="s">
        <v>789</v>
      </c>
      <c r="G485" s="33"/>
      <c r="H485" s="33"/>
      <c r="I485" s="198"/>
      <c r="J485" s="33"/>
      <c r="K485" s="33"/>
      <c r="L485" s="36"/>
      <c r="M485" s="199"/>
      <c r="N485" s="200"/>
      <c r="O485" s="68"/>
      <c r="P485" s="68"/>
      <c r="Q485" s="68"/>
      <c r="R485" s="68"/>
      <c r="S485" s="68"/>
      <c r="T485" s="69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4" t="s">
        <v>127</v>
      </c>
      <c r="AU485" s="14" t="s">
        <v>87</v>
      </c>
    </row>
    <row r="486" spans="1:65" s="2" customFormat="1" ht="18">
      <c r="A486" s="31"/>
      <c r="B486" s="32"/>
      <c r="C486" s="33"/>
      <c r="D486" s="196" t="s">
        <v>148</v>
      </c>
      <c r="E486" s="33"/>
      <c r="F486" s="201" t="s">
        <v>790</v>
      </c>
      <c r="G486" s="33"/>
      <c r="H486" s="33"/>
      <c r="I486" s="198"/>
      <c r="J486" s="33"/>
      <c r="K486" s="33"/>
      <c r="L486" s="36"/>
      <c r="M486" s="199"/>
      <c r="N486" s="200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148</v>
      </c>
      <c r="AU486" s="14" t="s">
        <v>87</v>
      </c>
    </row>
    <row r="487" spans="1:65" s="2" customFormat="1" ht="16.5" customHeight="1">
      <c r="A487" s="31"/>
      <c r="B487" s="32"/>
      <c r="C487" s="183" t="s">
        <v>791</v>
      </c>
      <c r="D487" s="183" t="s">
        <v>121</v>
      </c>
      <c r="E487" s="184" t="s">
        <v>792</v>
      </c>
      <c r="F487" s="185" t="s">
        <v>793</v>
      </c>
      <c r="G487" s="186" t="s">
        <v>152</v>
      </c>
      <c r="H487" s="187">
        <v>230</v>
      </c>
      <c r="I487" s="188"/>
      <c r="J487" s="189">
        <f>ROUND(I487*H487,2)</f>
        <v>0</v>
      </c>
      <c r="K487" s="185" t="s">
        <v>125</v>
      </c>
      <c r="L487" s="36"/>
      <c r="M487" s="190" t="s">
        <v>1</v>
      </c>
      <c r="N487" s="191" t="s">
        <v>42</v>
      </c>
      <c r="O487" s="68"/>
      <c r="P487" s="192">
        <f>O487*H487</f>
        <v>0</v>
      </c>
      <c r="Q487" s="192">
        <v>0</v>
      </c>
      <c r="R487" s="192">
        <f>Q487*H487</f>
        <v>0</v>
      </c>
      <c r="S487" s="192">
        <v>0</v>
      </c>
      <c r="T487" s="193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4" t="s">
        <v>126</v>
      </c>
      <c r="AT487" s="194" t="s">
        <v>121</v>
      </c>
      <c r="AU487" s="194" t="s">
        <v>87</v>
      </c>
      <c r="AY487" s="14" t="s">
        <v>118</v>
      </c>
      <c r="BE487" s="195">
        <f>IF(N487="základní",J487,0)</f>
        <v>0</v>
      </c>
      <c r="BF487" s="195">
        <f>IF(N487="snížená",J487,0)</f>
        <v>0</v>
      </c>
      <c r="BG487" s="195">
        <f>IF(N487="zákl. přenesená",J487,0)</f>
        <v>0</v>
      </c>
      <c r="BH487" s="195">
        <f>IF(N487="sníž. přenesená",J487,0)</f>
        <v>0</v>
      </c>
      <c r="BI487" s="195">
        <f>IF(N487="nulová",J487,0)</f>
        <v>0</v>
      </c>
      <c r="BJ487" s="14" t="s">
        <v>85</v>
      </c>
      <c r="BK487" s="195">
        <f>ROUND(I487*H487,2)</f>
        <v>0</v>
      </c>
      <c r="BL487" s="14" t="s">
        <v>126</v>
      </c>
      <c r="BM487" s="194" t="s">
        <v>794</v>
      </c>
    </row>
    <row r="488" spans="1:65" s="2" customFormat="1" ht="18">
      <c r="A488" s="31"/>
      <c r="B488" s="32"/>
      <c r="C488" s="33"/>
      <c r="D488" s="196" t="s">
        <v>127</v>
      </c>
      <c r="E488" s="33"/>
      <c r="F488" s="197" t="s">
        <v>795</v>
      </c>
      <c r="G488" s="33"/>
      <c r="H488" s="33"/>
      <c r="I488" s="198"/>
      <c r="J488" s="33"/>
      <c r="K488" s="33"/>
      <c r="L488" s="36"/>
      <c r="M488" s="199"/>
      <c r="N488" s="200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127</v>
      </c>
      <c r="AU488" s="14" t="s">
        <v>87</v>
      </c>
    </row>
    <row r="489" spans="1:65" s="2" customFormat="1" ht="18">
      <c r="A489" s="31"/>
      <c r="B489" s="32"/>
      <c r="C489" s="33"/>
      <c r="D489" s="196" t="s">
        <v>148</v>
      </c>
      <c r="E489" s="33"/>
      <c r="F489" s="201" t="s">
        <v>790</v>
      </c>
      <c r="G489" s="33"/>
      <c r="H489" s="33"/>
      <c r="I489" s="198"/>
      <c r="J489" s="33"/>
      <c r="K489" s="33"/>
      <c r="L489" s="36"/>
      <c r="M489" s="199"/>
      <c r="N489" s="200"/>
      <c r="O489" s="68"/>
      <c r="P489" s="68"/>
      <c r="Q489" s="68"/>
      <c r="R489" s="68"/>
      <c r="S489" s="68"/>
      <c r="T489" s="69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4" t="s">
        <v>148</v>
      </c>
      <c r="AU489" s="14" t="s">
        <v>87</v>
      </c>
    </row>
    <row r="490" spans="1:65" s="2" customFormat="1" ht="16.5" customHeight="1">
      <c r="A490" s="31"/>
      <c r="B490" s="32"/>
      <c r="C490" s="183" t="s">
        <v>464</v>
      </c>
      <c r="D490" s="183" t="s">
        <v>121</v>
      </c>
      <c r="E490" s="184" t="s">
        <v>796</v>
      </c>
      <c r="F490" s="185" t="s">
        <v>797</v>
      </c>
      <c r="G490" s="186" t="s">
        <v>145</v>
      </c>
      <c r="H490" s="187">
        <v>150</v>
      </c>
      <c r="I490" s="188"/>
      <c r="J490" s="189">
        <f>ROUND(I490*H490,2)</f>
        <v>0</v>
      </c>
      <c r="K490" s="185" t="s">
        <v>125</v>
      </c>
      <c r="L490" s="36"/>
      <c r="M490" s="190" t="s">
        <v>1</v>
      </c>
      <c r="N490" s="191" t="s">
        <v>42</v>
      </c>
      <c r="O490" s="68"/>
      <c r="P490" s="192">
        <f>O490*H490</f>
        <v>0</v>
      </c>
      <c r="Q490" s="192">
        <v>0</v>
      </c>
      <c r="R490" s="192">
        <f>Q490*H490</f>
        <v>0</v>
      </c>
      <c r="S490" s="192">
        <v>0</v>
      </c>
      <c r="T490" s="193">
        <f>S490*H490</f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4" t="s">
        <v>126</v>
      </c>
      <c r="AT490" s="194" t="s">
        <v>121</v>
      </c>
      <c r="AU490" s="194" t="s">
        <v>87</v>
      </c>
      <c r="AY490" s="14" t="s">
        <v>118</v>
      </c>
      <c r="BE490" s="195">
        <f>IF(N490="základní",J490,0)</f>
        <v>0</v>
      </c>
      <c r="BF490" s="195">
        <f>IF(N490="snížená",J490,0)</f>
        <v>0</v>
      </c>
      <c r="BG490" s="195">
        <f>IF(N490="zákl. přenesená",J490,0)</f>
        <v>0</v>
      </c>
      <c r="BH490" s="195">
        <f>IF(N490="sníž. přenesená",J490,0)</f>
        <v>0</v>
      </c>
      <c r="BI490" s="195">
        <f>IF(N490="nulová",J490,0)</f>
        <v>0</v>
      </c>
      <c r="BJ490" s="14" t="s">
        <v>85</v>
      </c>
      <c r="BK490" s="195">
        <f>ROUND(I490*H490,2)</f>
        <v>0</v>
      </c>
      <c r="BL490" s="14" t="s">
        <v>126</v>
      </c>
      <c r="BM490" s="194" t="s">
        <v>798</v>
      </c>
    </row>
    <row r="491" spans="1:65" s="2" customFormat="1" ht="63">
      <c r="A491" s="31"/>
      <c r="B491" s="32"/>
      <c r="C491" s="33"/>
      <c r="D491" s="196" t="s">
        <v>127</v>
      </c>
      <c r="E491" s="33"/>
      <c r="F491" s="197" t="s">
        <v>799</v>
      </c>
      <c r="G491" s="33"/>
      <c r="H491" s="33"/>
      <c r="I491" s="198"/>
      <c r="J491" s="33"/>
      <c r="K491" s="33"/>
      <c r="L491" s="36"/>
      <c r="M491" s="199"/>
      <c r="N491" s="200"/>
      <c r="O491" s="68"/>
      <c r="P491" s="68"/>
      <c r="Q491" s="68"/>
      <c r="R491" s="68"/>
      <c r="S491" s="68"/>
      <c r="T491" s="69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T491" s="14" t="s">
        <v>127</v>
      </c>
      <c r="AU491" s="14" t="s">
        <v>87</v>
      </c>
    </row>
    <row r="492" spans="1:65" s="2" customFormat="1" ht="16.5" customHeight="1">
      <c r="A492" s="31"/>
      <c r="B492" s="32"/>
      <c r="C492" s="183" t="s">
        <v>800</v>
      </c>
      <c r="D492" s="183" t="s">
        <v>121</v>
      </c>
      <c r="E492" s="184" t="s">
        <v>801</v>
      </c>
      <c r="F492" s="185" t="s">
        <v>802</v>
      </c>
      <c r="G492" s="186" t="s">
        <v>145</v>
      </c>
      <c r="H492" s="187">
        <v>270</v>
      </c>
      <c r="I492" s="188"/>
      <c r="J492" s="189">
        <f>ROUND(I492*H492,2)</f>
        <v>0</v>
      </c>
      <c r="K492" s="185" t="s">
        <v>125</v>
      </c>
      <c r="L492" s="36"/>
      <c r="M492" s="190" t="s">
        <v>1</v>
      </c>
      <c r="N492" s="191" t="s">
        <v>42</v>
      </c>
      <c r="O492" s="68"/>
      <c r="P492" s="192">
        <f>O492*H492</f>
        <v>0</v>
      </c>
      <c r="Q492" s="192">
        <v>0</v>
      </c>
      <c r="R492" s="192">
        <f>Q492*H492</f>
        <v>0</v>
      </c>
      <c r="S492" s="192">
        <v>0</v>
      </c>
      <c r="T492" s="193">
        <f>S492*H492</f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194" t="s">
        <v>126</v>
      </c>
      <c r="AT492" s="194" t="s">
        <v>121</v>
      </c>
      <c r="AU492" s="194" t="s">
        <v>87</v>
      </c>
      <c r="AY492" s="14" t="s">
        <v>118</v>
      </c>
      <c r="BE492" s="195">
        <f>IF(N492="základní",J492,0)</f>
        <v>0</v>
      </c>
      <c r="BF492" s="195">
        <f>IF(N492="snížená",J492,0)</f>
        <v>0</v>
      </c>
      <c r="BG492" s="195">
        <f>IF(N492="zákl. přenesená",J492,0)</f>
        <v>0</v>
      </c>
      <c r="BH492" s="195">
        <f>IF(N492="sníž. přenesená",J492,0)</f>
        <v>0</v>
      </c>
      <c r="BI492" s="195">
        <f>IF(N492="nulová",J492,0)</f>
        <v>0</v>
      </c>
      <c r="BJ492" s="14" t="s">
        <v>85</v>
      </c>
      <c r="BK492" s="195">
        <f>ROUND(I492*H492,2)</f>
        <v>0</v>
      </c>
      <c r="BL492" s="14" t="s">
        <v>126</v>
      </c>
      <c r="BM492" s="194" t="s">
        <v>803</v>
      </c>
    </row>
    <row r="493" spans="1:65" s="2" customFormat="1" ht="36">
      <c r="A493" s="31"/>
      <c r="B493" s="32"/>
      <c r="C493" s="33"/>
      <c r="D493" s="196" t="s">
        <v>127</v>
      </c>
      <c r="E493" s="33"/>
      <c r="F493" s="197" t="s">
        <v>804</v>
      </c>
      <c r="G493" s="33"/>
      <c r="H493" s="33"/>
      <c r="I493" s="198"/>
      <c r="J493" s="33"/>
      <c r="K493" s="33"/>
      <c r="L493" s="36"/>
      <c r="M493" s="199"/>
      <c r="N493" s="200"/>
      <c r="O493" s="68"/>
      <c r="P493" s="68"/>
      <c r="Q493" s="68"/>
      <c r="R493" s="68"/>
      <c r="S493" s="68"/>
      <c r="T493" s="69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T493" s="14" t="s">
        <v>127</v>
      </c>
      <c r="AU493" s="14" t="s">
        <v>87</v>
      </c>
    </row>
    <row r="494" spans="1:65" s="2" customFormat="1" ht="18">
      <c r="A494" s="31"/>
      <c r="B494" s="32"/>
      <c r="C494" s="33"/>
      <c r="D494" s="196" t="s">
        <v>148</v>
      </c>
      <c r="E494" s="33"/>
      <c r="F494" s="201" t="s">
        <v>805</v>
      </c>
      <c r="G494" s="33"/>
      <c r="H494" s="33"/>
      <c r="I494" s="198"/>
      <c r="J494" s="33"/>
      <c r="K494" s="33"/>
      <c r="L494" s="36"/>
      <c r="M494" s="199"/>
      <c r="N494" s="200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148</v>
      </c>
      <c r="AU494" s="14" t="s">
        <v>87</v>
      </c>
    </row>
    <row r="495" spans="1:65" s="2" customFormat="1" ht="16.5" customHeight="1">
      <c r="A495" s="31"/>
      <c r="B495" s="32"/>
      <c r="C495" s="183" t="s">
        <v>469</v>
      </c>
      <c r="D495" s="183" t="s">
        <v>121</v>
      </c>
      <c r="E495" s="184" t="s">
        <v>806</v>
      </c>
      <c r="F495" s="185" t="s">
        <v>807</v>
      </c>
      <c r="G495" s="186" t="s">
        <v>145</v>
      </c>
      <c r="H495" s="187">
        <v>190</v>
      </c>
      <c r="I495" s="188"/>
      <c r="J495" s="189">
        <f>ROUND(I495*H495,2)</f>
        <v>0</v>
      </c>
      <c r="K495" s="185" t="s">
        <v>125</v>
      </c>
      <c r="L495" s="36"/>
      <c r="M495" s="190" t="s">
        <v>1</v>
      </c>
      <c r="N495" s="191" t="s">
        <v>42</v>
      </c>
      <c r="O495" s="68"/>
      <c r="P495" s="192">
        <f>O495*H495</f>
        <v>0</v>
      </c>
      <c r="Q495" s="192">
        <v>0</v>
      </c>
      <c r="R495" s="192">
        <f>Q495*H495</f>
        <v>0</v>
      </c>
      <c r="S495" s="192">
        <v>0</v>
      </c>
      <c r="T495" s="193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94" t="s">
        <v>126</v>
      </c>
      <c r="AT495" s="194" t="s">
        <v>121</v>
      </c>
      <c r="AU495" s="194" t="s">
        <v>87</v>
      </c>
      <c r="AY495" s="14" t="s">
        <v>118</v>
      </c>
      <c r="BE495" s="195">
        <f>IF(N495="základní",J495,0)</f>
        <v>0</v>
      </c>
      <c r="BF495" s="195">
        <f>IF(N495="snížená",J495,0)</f>
        <v>0</v>
      </c>
      <c r="BG495" s="195">
        <f>IF(N495="zákl. přenesená",J495,0)</f>
        <v>0</v>
      </c>
      <c r="BH495" s="195">
        <f>IF(N495="sníž. přenesená",J495,0)</f>
        <v>0</v>
      </c>
      <c r="BI495" s="195">
        <f>IF(N495="nulová",J495,0)</f>
        <v>0</v>
      </c>
      <c r="BJ495" s="14" t="s">
        <v>85</v>
      </c>
      <c r="BK495" s="195">
        <f>ROUND(I495*H495,2)</f>
        <v>0</v>
      </c>
      <c r="BL495" s="14" t="s">
        <v>126</v>
      </c>
      <c r="BM495" s="194" t="s">
        <v>808</v>
      </c>
    </row>
    <row r="496" spans="1:65" s="2" customFormat="1" ht="36">
      <c r="A496" s="31"/>
      <c r="B496" s="32"/>
      <c r="C496" s="33"/>
      <c r="D496" s="196" t="s">
        <v>127</v>
      </c>
      <c r="E496" s="33"/>
      <c r="F496" s="197" t="s">
        <v>809</v>
      </c>
      <c r="G496" s="33"/>
      <c r="H496" s="33"/>
      <c r="I496" s="198"/>
      <c r="J496" s="33"/>
      <c r="K496" s="33"/>
      <c r="L496" s="36"/>
      <c r="M496" s="199"/>
      <c r="N496" s="200"/>
      <c r="O496" s="68"/>
      <c r="P496" s="68"/>
      <c r="Q496" s="68"/>
      <c r="R496" s="68"/>
      <c r="S496" s="68"/>
      <c r="T496" s="69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4" t="s">
        <v>127</v>
      </c>
      <c r="AU496" s="14" t="s">
        <v>87</v>
      </c>
    </row>
    <row r="497" spans="1:65" s="2" customFormat="1" ht="18">
      <c r="A497" s="31"/>
      <c r="B497" s="32"/>
      <c r="C497" s="33"/>
      <c r="D497" s="196" t="s">
        <v>148</v>
      </c>
      <c r="E497" s="33"/>
      <c r="F497" s="201" t="s">
        <v>805</v>
      </c>
      <c r="G497" s="33"/>
      <c r="H497" s="33"/>
      <c r="I497" s="198"/>
      <c r="J497" s="33"/>
      <c r="K497" s="33"/>
      <c r="L497" s="36"/>
      <c r="M497" s="199"/>
      <c r="N497" s="200"/>
      <c r="O497" s="68"/>
      <c r="P497" s="68"/>
      <c r="Q497" s="68"/>
      <c r="R497" s="68"/>
      <c r="S497" s="68"/>
      <c r="T497" s="69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T497" s="14" t="s">
        <v>148</v>
      </c>
      <c r="AU497" s="14" t="s">
        <v>87</v>
      </c>
    </row>
    <row r="498" spans="1:65" s="2" customFormat="1" ht="16.5" customHeight="1">
      <c r="A498" s="31"/>
      <c r="B498" s="32"/>
      <c r="C498" s="183" t="s">
        <v>810</v>
      </c>
      <c r="D498" s="183" t="s">
        <v>121</v>
      </c>
      <c r="E498" s="184" t="s">
        <v>811</v>
      </c>
      <c r="F498" s="185" t="s">
        <v>812</v>
      </c>
      <c r="G498" s="186" t="s">
        <v>145</v>
      </c>
      <c r="H498" s="187">
        <v>210</v>
      </c>
      <c r="I498" s="188"/>
      <c r="J498" s="189">
        <f>ROUND(I498*H498,2)</f>
        <v>0</v>
      </c>
      <c r="K498" s="185" t="s">
        <v>125</v>
      </c>
      <c r="L498" s="36"/>
      <c r="M498" s="190" t="s">
        <v>1</v>
      </c>
      <c r="N498" s="191" t="s">
        <v>42</v>
      </c>
      <c r="O498" s="68"/>
      <c r="P498" s="192">
        <f>O498*H498</f>
        <v>0</v>
      </c>
      <c r="Q498" s="192">
        <v>0</v>
      </c>
      <c r="R498" s="192">
        <f>Q498*H498</f>
        <v>0</v>
      </c>
      <c r="S498" s="192">
        <v>0</v>
      </c>
      <c r="T498" s="193">
        <f>S498*H498</f>
        <v>0</v>
      </c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194" t="s">
        <v>126</v>
      </c>
      <c r="AT498" s="194" t="s">
        <v>121</v>
      </c>
      <c r="AU498" s="194" t="s">
        <v>87</v>
      </c>
      <c r="AY498" s="14" t="s">
        <v>118</v>
      </c>
      <c r="BE498" s="195">
        <f>IF(N498="základní",J498,0)</f>
        <v>0</v>
      </c>
      <c r="BF498" s="195">
        <f>IF(N498="snížená",J498,0)</f>
        <v>0</v>
      </c>
      <c r="BG498" s="195">
        <f>IF(N498="zákl. přenesená",J498,0)</f>
        <v>0</v>
      </c>
      <c r="BH498" s="195">
        <f>IF(N498="sníž. přenesená",J498,0)</f>
        <v>0</v>
      </c>
      <c r="BI498" s="195">
        <f>IF(N498="nulová",J498,0)</f>
        <v>0</v>
      </c>
      <c r="BJ498" s="14" t="s">
        <v>85</v>
      </c>
      <c r="BK498" s="195">
        <f>ROUND(I498*H498,2)</f>
        <v>0</v>
      </c>
      <c r="BL498" s="14" t="s">
        <v>126</v>
      </c>
      <c r="BM498" s="194" t="s">
        <v>813</v>
      </c>
    </row>
    <row r="499" spans="1:65" s="2" customFormat="1" ht="36">
      <c r="A499" s="31"/>
      <c r="B499" s="32"/>
      <c r="C499" s="33"/>
      <c r="D499" s="196" t="s">
        <v>127</v>
      </c>
      <c r="E499" s="33"/>
      <c r="F499" s="197" t="s">
        <v>814</v>
      </c>
      <c r="G499" s="33"/>
      <c r="H499" s="33"/>
      <c r="I499" s="198"/>
      <c r="J499" s="33"/>
      <c r="K499" s="33"/>
      <c r="L499" s="36"/>
      <c r="M499" s="199"/>
      <c r="N499" s="200"/>
      <c r="O499" s="68"/>
      <c r="P499" s="68"/>
      <c r="Q499" s="68"/>
      <c r="R499" s="68"/>
      <c r="S499" s="68"/>
      <c r="T499" s="69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T499" s="14" t="s">
        <v>127</v>
      </c>
      <c r="AU499" s="14" t="s">
        <v>87</v>
      </c>
    </row>
    <row r="500" spans="1:65" s="2" customFormat="1" ht="18">
      <c r="A500" s="31"/>
      <c r="B500" s="32"/>
      <c r="C500" s="33"/>
      <c r="D500" s="196" t="s">
        <v>148</v>
      </c>
      <c r="E500" s="33"/>
      <c r="F500" s="201" t="s">
        <v>805</v>
      </c>
      <c r="G500" s="33"/>
      <c r="H500" s="33"/>
      <c r="I500" s="198"/>
      <c r="J500" s="33"/>
      <c r="K500" s="33"/>
      <c r="L500" s="36"/>
      <c r="M500" s="199"/>
      <c r="N500" s="200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148</v>
      </c>
      <c r="AU500" s="14" t="s">
        <v>87</v>
      </c>
    </row>
    <row r="501" spans="1:65" s="2" customFormat="1" ht="16.5" customHeight="1">
      <c r="A501" s="31"/>
      <c r="B501" s="32"/>
      <c r="C501" s="183" t="s">
        <v>473</v>
      </c>
      <c r="D501" s="183" t="s">
        <v>121</v>
      </c>
      <c r="E501" s="184" t="s">
        <v>815</v>
      </c>
      <c r="F501" s="185" t="s">
        <v>816</v>
      </c>
      <c r="G501" s="186" t="s">
        <v>145</v>
      </c>
      <c r="H501" s="187">
        <v>150</v>
      </c>
      <c r="I501" s="188"/>
      <c r="J501" s="189">
        <f>ROUND(I501*H501,2)</f>
        <v>0</v>
      </c>
      <c r="K501" s="185" t="s">
        <v>125</v>
      </c>
      <c r="L501" s="36"/>
      <c r="M501" s="190" t="s">
        <v>1</v>
      </c>
      <c r="N501" s="191" t="s">
        <v>42</v>
      </c>
      <c r="O501" s="68"/>
      <c r="P501" s="192">
        <f>O501*H501</f>
        <v>0</v>
      </c>
      <c r="Q501" s="192">
        <v>0</v>
      </c>
      <c r="R501" s="192">
        <f>Q501*H501</f>
        <v>0</v>
      </c>
      <c r="S501" s="192">
        <v>0</v>
      </c>
      <c r="T501" s="193">
        <f>S501*H501</f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94" t="s">
        <v>126</v>
      </c>
      <c r="AT501" s="194" t="s">
        <v>121</v>
      </c>
      <c r="AU501" s="194" t="s">
        <v>87</v>
      </c>
      <c r="AY501" s="14" t="s">
        <v>118</v>
      </c>
      <c r="BE501" s="195">
        <f>IF(N501="základní",J501,0)</f>
        <v>0</v>
      </c>
      <c r="BF501" s="195">
        <f>IF(N501="snížená",J501,0)</f>
        <v>0</v>
      </c>
      <c r="BG501" s="195">
        <f>IF(N501="zákl. přenesená",J501,0)</f>
        <v>0</v>
      </c>
      <c r="BH501" s="195">
        <f>IF(N501="sníž. přenesená",J501,0)</f>
        <v>0</v>
      </c>
      <c r="BI501" s="195">
        <f>IF(N501="nulová",J501,0)</f>
        <v>0</v>
      </c>
      <c r="BJ501" s="14" t="s">
        <v>85</v>
      </c>
      <c r="BK501" s="195">
        <f>ROUND(I501*H501,2)</f>
        <v>0</v>
      </c>
      <c r="BL501" s="14" t="s">
        <v>126</v>
      </c>
      <c r="BM501" s="194" t="s">
        <v>817</v>
      </c>
    </row>
    <row r="502" spans="1:65" s="2" customFormat="1" ht="36">
      <c r="A502" s="31"/>
      <c r="B502" s="32"/>
      <c r="C502" s="33"/>
      <c r="D502" s="196" t="s">
        <v>127</v>
      </c>
      <c r="E502" s="33"/>
      <c r="F502" s="197" t="s">
        <v>818</v>
      </c>
      <c r="G502" s="33"/>
      <c r="H502" s="33"/>
      <c r="I502" s="198"/>
      <c r="J502" s="33"/>
      <c r="K502" s="33"/>
      <c r="L502" s="36"/>
      <c r="M502" s="199"/>
      <c r="N502" s="200"/>
      <c r="O502" s="68"/>
      <c r="P502" s="68"/>
      <c r="Q502" s="68"/>
      <c r="R502" s="68"/>
      <c r="S502" s="68"/>
      <c r="T502" s="69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T502" s="14" t="s">
        <v>127</v>
      </c>
      <c r="AU502" s="14" t="s">
        <v>87</v>
      </c>
    </row>
    <row r="503" spans="1:65" s="2" customFormat="1" ht="18">
      <c r="A503" s="31"/>
      <c r="B503" s="32"/>
      <c r="C503" s="33"/>
      <c r="D503" s="196" t="s">
        <v>148</v>
      </c>
      <c r="E503" s="33"/>
      <c r="F503" s="201" t="s">
        <v>805</v>
      </c>
      <c r="G503" s="33"/>
      <c r="H503" s="33"/>
      <c r="I503" s="198"/>
      <c r="J503" s="33"/>
      <c r="K503" s="33"/>
      <c r="L503" s="36"/>
      <c r="M503" s="199"/>
      <c r="N503" s="200"/>
      <c r="O503" s="68"/>
      <c r="P503" s="68"/>
      <c r="Q503" s="68"/>
      <c r="R503" s="68"/>
      <c r="S503" s="68"/>
      <c r="T503" s="69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T503" s="14" t="s">
        <v>148</v>
      </c>
      <c r="AU503" s="14" t="s">
        <v>87</v>
      </c>
    </row>
    <row r="504" spans="1:65" s="2" customFormat="1" ht="16.5" customHeight="1">
      <c r="A504" s="31"/>
      <c r="B504" s="32"/>
      <c r="C504" s="183" t="s">
        <v>819</v>
      </c>
      <c r="D504" s="183" t="s">
        <v>121</v>
      </c>
      <c r="E504" s="184" t="s">
        <v>820</v>
      </c>
      <c r="F504" s="185" t="s">
        <v>821</v>
      </c>
      <c r="G504" s="186" t="s">
        <v>145</v>
      </c>
      <c r="H504" s="187">
        <v>410</v>
      </c>
      <c r="I504" s="188"/>
      <c r="J504" s="189">
        <f>ROUND(I504*H504,2)</f>
        <v>0</v>
      </c>
      <c r="K504" s="185" t="s">
        <v>125</v>
      </c>
      <c r="L504" s="36"/>
      <c r="M504" s="190" t="s">
        <v>1</v>
      </c>
      <c r="N504" s="191" t="s">
        <v>42</v>
      </c>
      <c r="O504" s="68"/>
      <c r="P504" s="192">
        <f>O504*H504</f>
        <v>0</v>
      </c>
      <c r="Q504" s="192">
        <v>0</v>
      </c>
      <c r="R504" s="192">
        <f>Q504*H504</f>
        <v>0</v>
      </c>
      <c r="S504" s="192">
        <v>0</v>
      </c>
      <c r="T504" s="193">
        <f>S504*H504</f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194" t="s">
        <v>126</v>
      </c>
      <c r="AT504" s="194" t="s">
        <v>121</v>
      </c>
      <c r="AU504" s="194" t="s">
        <v>87</v>
      </c>
      <c r="AY504" s="14" t="s">
        <v>118</v>
      </c>
      <c r="BE504" s="195">
        <f>IF(N504="základní",J504,0)</f>
        <v>0</v>
      </c>
      <c r="BF504" s="195">
        <f>IF(N504="snížená",J504,0)</f>
        <v>0</v>
      </c>
      <c r="BG504" s="195">
        <f>IF(N504="zákl. přenesená",J504,0)</f>
        <v>0</v>
      </c>
      <c r="BH504" s="195">
        <f>IF(N504="sníž. přenesená",J504,0)</f>
        <v>0</v>
      </c>
      <c r="BI504" s="195">
        <f>IF(N504="nulová",J504,0)</f>
        <v>0</v>
      </c>
      <c r="BJ504" s="14" t="s">
        <v>85</v>
      </c>
      <c r="BK504" s="195">
        <f>ROUND(I504*H504,2)</f>
        <v>0</v>
      </c>
      <c r="BL504" s="14" t="s">
        <v>126</v>
      </c>
      <c r="BM504" s="194" t="s">
        <v>822</v>
      </c>
    </row>
    <row r="505" spans="1:65" s="2" customFormat="1" ht="36">
      <c r="A505" s="31"/>
      <c r="B505" s="32"/>
      <c r="C505" s="33"/>
      <c r="D505" s="196" t="s">
        <v>127</v>
      </c>
      <c r="E505" s="33"/>
      <c r="F505" s="197" t="s">
        <v>823</v>
      </c>
      <c r="G505" s="33"/>
      <c r="H505" s="33"/>
      <c r="I505" s="198"/>
      <c r="J505" s="33"/>
      <c r="K505" s="33"/>
      <c r="L505" s="36"/>
      <c r="M505" s="199"/>
      <c r="N505" s="200"/>
      <c r="O505" s="68"/>
      <c r="P505" s="68"/>
      <c r="Q505" s="68"/>
      <c r="R505" s="68"/>
      <c r="S505" s="68"/>
      <c r="T505" s="69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T505" s="14" t="s">
        <v>127</v>
      </c>
      <c r="AU505" s="14" t="s">
        <v>87</v>
      </c>
    </row>
    <row r="506" spans="1:65" s="2" customFormat="1" ht="18">
      <c r="A506" s="31"/>
      <c r="B506" s="32"/>
      <c r="C506" s="33"/>
      <c r="D506" s="196" t="s">
        <v>148</v>
      </c>
      <c r="E506" s="33"/>
      <c r="F506" s="201" t="s">
        <v>824</v>
      </c>
      <c r="G506" s="33"/>
      <c r="H506" s="33"/>
      <c r="I506" s="198"/>
      <c r="J506" s="33"/>
      <c r="K506" s="33"/>
      <c r="L506" s="36"/>
      <c r="M506" s="199"/>
      <c r="N506" s="200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148</v>
      </c>
      <c r="AU506" s="14" t="s">
        <v>87</v>
      </c>
    </row>
    <row r="507" spans="1:65" s="2" customFormat="1" ht="16.5" customHeight="1">
      <c r="A507" s="31"/>
      <c r="B507" s="32"/>
      <c r="C507" s="183" t="s">
        <v>478</v>
      </c>
      <c r="D507" s="183" t="s">
        <v>121</v>
      </c>
      <c r="E507" s="184" t="s">
        <v>825</v>
      </c>
      <c r="F507" s="185" t="s">
        <v>826</v>
      </c>
      <c r="G507" s="186" t="s">
        <v>145</v>
      </c>
      <c r="H507" s="187">
        <v>280</v>
      </c>
      <c r="I507" s="188"/>
      <c r="J507" s="189">
        <f>ROUND(I507*H507,2)</f>
        <v>0</v>
      </c>
      <c r="K507" s="185" t="s">
        <v>125</v>
      </c>
      <c r="L507" s="36"/>
      <c r="M507" s="190" t="s">
        <v>1</v>
      </c>
      <c r="N507" s="191" t="s">
        <v>42</v>
      </c>
      <c r="O507" s="68"/>
      <c r="P507" s="192">
        <f>O507*H507</f>
        <v>0</v>
      </c>
      <c r="Q507" s="192">
        <v>0</v>
      </c>
      <c r="R507" s="192">
        <f>Q507*H507</f>
        <v>0</v>
      </c>
      <c r="S507" s="192">
        <v>0</v>
      </c>
      <c r="T507" s="193">
        <f>S507*H507</f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94" t="s">
        <v>126</v>
      </c>
      <c r="AT507" s="194" t="s">
        <v>121</v>
      </c>
      <c r="AU507" s="194" t="s">
        <v>87</v>
      </c>
      <c r="AY507" s="14" t="s">
        <v>118</v>
      </c>
      <c r="BE507" s="195">
        <f>IF(N507="základní",J507,0)</f>
        <v>0</v>
      </c>
      <c r="BF507" s="195">
        <f>IF(N507="snížená",J507,0)</f>
        <v>0</v>
      </c>
      <c r="BG507" s="195">
        <f>IF(N507="zákl. přenesená",J507,0)</f>
        <v>0</v>
      </c>
      <c r="BH507" s="195">
        <f>IF(N507="sníž. přenesená",J507,0)</f>
        <v>0</v>
      </c>
      <c r="BI507" s="195">
        <f>IF(N507="nulová",J507,0)</f>
        <v>0</v>
      </c>
      <c r="BJ507" s="14" t="s">
        <v>85</v>
      </c>
      <c r="BK507" s="195">
        <f>ROUND(I507*H507,2)</f>
        <v>0</v>
      </c>
      <c r="BL507" s="14" t="s">
        <v>126</v>
      </c>
      <c r="BM507" s="194" t="s">
        <v>827</v>
      </c>
    </row>
    <row r="508" spans="1:65" s="2" customFormat="1" ht="36">
      <c r="A508" s="31"/>
      <c r="B508" s="32"/>
      <c r="C508" s="33"/>
      <c r="D508" s="196" t="s">
        <v>127</v>
      </c>
      <c r="E508" s="33"/>
      <c r="F508" s="197" t="s">
        <v>828</v>
      </c>
      <c r="G508" s="33"/>
      <c r="H508" s="33"/>
      <c r="I508" s="198"/>
      <c r="J508" s="33"/>
      <c r="K508" s="33"/>
      <c r="L508" s="36"/>
      <c r="M508" s="199"/>
      <c r="N508" s="200"/>
      <c r="O508" s="68"/>
      <c r="P508" s="68"/>
      <c r="Q508" s="68"/>
      <c r="R508" s="68"/>
      <c r="S508" s="68"/>
      <c r="T508" s="69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4" t="s">
        <v>127</v>
      </c>
      <c r="AU508" s="14" t="s">
        <v>87</v>
      </c>
    </row>
    <row r="509" spans="1:65" s="2" customFormat="1" ht="18">
      <c r="A509" s="31"/>
      <c r="B509" s="32"/>
      <c r="C509" s="33"/>
      <c r="D509" s="196" t="s">
        <v>148</v>
      </c>
      <c r="E509" s="33"/>
      <c r="F509" s="201" t="s">
        <v>824</v>
      </c>
      <c r="G509" s="33"/>
      <c r="H509" s="33"/>
      <c r="I509" s="198"/>
      <c r="J509" s="33"/>
      <c r="K509" s="33"/>
      <c r="L509" s="36"/>
      <c r="M509" s="199"/>
      <c r="N509" s="200"/>
      <c r="O509" s="68"/>
      <c r="P509" s="68"/>
      <c r="Q509" s="68"/>
      <c r="R509" s="68"/>
      <c r="S509" s="68"/>
      <c r="T509" s="69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T509" s="14" t="s">
        <v>148</v>
      </c>
      <c r="AU509" s="14" t="s">
        <v>87</v>
      </c>
    </row>
    <row r="510" spans="1:65" s="2" customFormat="1" ht="16.5" customHeight="1">
      <c r="A510" s="31"/>
      <c r="B510" s="32"/>
      <c r="C510" s="183" t="s">
        <v>829</v>
      </c>
      <c r="D510" s="183" t="s">
        <v>121</v>
      </c>
      <c r="E510" s="184" t="s">
        <v>830</v>
      </c>
      <c r="F510" s="185" t="s">
        <v>831</v>
      </c>
      <c r="G510" s="186" t="s">
        <v>145</v>
      </c>
      <c r="H510" s="187">
        <v>320</v>
      </c>
      <c r="I510" s="188"/>
      <c r="J510" s="189">
        <f>ROUND(I510*H510,2)</f>
        <v>0</v>
      </c>
      <c r="K510" s="185" t="s">
        <v>125</v>
      </c>
      <c r="L510" s="36"/>
      <c r="M510" s="190" t="s">
        <v>1</v>
      </c>
      <c r="N510" s="191" t="s">
        <v>42</v>
      </c>
      <c r="O510" s="68"/>
      <c r="P510" s="192">
        <f>O510*H510</f>
        <v>0</v>
      </c>
      <c r="Q510" s="192">
        <v>0</v>
      </c>
      <c r="R510" s="192">
        <f>Q510*H510</f>
        <v>0</v>
      </c>
      <c r="S510" s="192">
        <v>0</v>
      </c>
      <c r="T510" s="193">
        <f>S510*H510</f>
        <v>0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194" t="s">
        <v>126</v>
      </c>
      <c r="AT510" s="194" t="s">
        <v>121</v>
      </c>
      <c r="AU510" s="194" t="s">
        <v>87</v>
      </c>
      <c r="AY510" s="14" t="s">
        <v>118</v>
      </c>
      <c r="BE510" s="195">
        <f>IF(N510="základní",J510,0)</f>
        <v>0</v>
      </c>
      <c r="BF510" s="195">
        <f>IF(N510="snížená",J510,0)</f>
        <v>0</v>
      </c>
      <c r="BG510" s="195">
        <f>IF(N510="zákl. přenesená",J510,0)</f>
        <v>0</v>
      </c>
      <c r="BH510" s="195">
        <f>IF(N510="sníž. přenesená",J510,0)</f>
        <v>0</v>
      </c>
      <c r="BI510" s="195">
        <f>IF(N510="nulová",J510,0)</f>
        <v>0</v>
      </c>
      <c r="BJ510" s="14" t="s">
        <v>85</v>
      </c>
      <c r="BK510" s="195">
        <f>ROUND(I510*H510,2)</f>
        <v>0</v>
      </c>
      <c r="BL510" s="14" t="s">
        <v>126</v>
      </c>
      <c r="BM510" s="194" t="s">
        <v>832</v>
      </c>
    </row>
    <row r="511" spans="1:65" s="2" customFormat="1" ht="36">
      <c r="A511" s="31"/>
      <c r="B511" s="32"/>
      <c r="C511" s="33"/>
      <c r="D511" s="196" t="s">
        <v>127</v>
      </c>
      <c r="E511" s="33"/>
      <c r="F511" s="197" t="s">
        <v>833</v>
      </c>
      <c r="G511" s="33"/>
      <c r="H511" s="33"/>
      <c r="I511" s="198"/>
      <c r="J511" s="33"/>
      <c r="K511" s="33"/>
      <c r="L511" s="36"/>
      <c r="M511" s="199"/>
      <c r="N511" s="200"/>
      <c r="O511" s="68"/>
      <c r="P511" s="68"/>
      <c r="Q511" s="68"/>
      <c r="R511" s="68"/>
      <c r="S511" s="68"/>
      <c r="T511" s="69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T511" s="14" t="s">
        <v>127</v>
      </c>
      <c r="AU511" s="14" t="s">
        <v>87</v>
      </c>
    </row>
    <row r="512" spans="1:65" s="2" customFormat="1" ht="18">
      <c r="A512" s="31"/>
      <c r="B512" s="32"/>
      <c r="C512" s="33"/>
      <c r="D512" s="196" t="s">
        <v>148</v>
      </c>
      <c r="E512" s="33"/>
      <c r="F512" s="201" t="s">
        <v>824</v>
      </c>
      <c r="G512" s="33"/>
      <c r="H512" s="33"/>
      <c r="I512" s="198"/>
      <c r="J512" s="33"/>
      <c r="K512" s="33"/>
      <c r="L512" s="36"/>
      <c r="M512" s="199"/>
      <c r="N512" s="200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148</v>
      </c>
      <c r="AU512" s="14" t="s">
        <v>87</v>
      </c>
    </row>
    <row r="513" spans="1:65" s="2" customFormat="1" ht="16.5" customHeight="1">
      <c r="A513" s="31"/>
      <c r="B513" s="32"/>
      <c r="C513" s="183" t="s">
        <v>482</v>
      </c>
      <c r="D513" s="183" t="s">
        <v>121</v>
      </c>
      <c r="E513" s="184" t="s">
        <v>834</v>
      </c>
      <c r="F513" s="185" t="s">
        <v>835</v>
      </c>
      <c r="G513" s="186" t="s">
        <v>145</v>
      </c>
      <c r="H513" s="187">
        <v>210</v>
      </c>
      <c r="I513" s="188"/>
      <c r="J513" s="189">
        <f>ROUND(I513*H513,2)</f>
        <v>0</v>
      </c>
      <c r="K513" s="185" t="s">
        <v>125</v>
      </c>
      <c r="L513" s="36"/>
      <c r="M513" s="190" t="s">
        <v>1</v>
      </c>
      <c r="N513" s="191" t="s">
        <v>42</v>
      </c>
      <c r="O513" s="68"/>
      <c r="P513" s="192">
        <f>O513*H513</f>
        <v>0</v>
      </c>
      <c r="Q513" s="192">
        <v>0</v>
      </c>
      <c r="R513" s="192">
        <f>Q513*H513</f>
        <v>0</v>
      </c>
      <c r="S513" s="192">
        <v>0</v>
      </c>
      <c r="T513" s="193">
        <f>S513*H513</f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94" t="s">
        <v>126</v>
      </c>
      <c r="AT513" s="194" t="s">
        <v>121</v>
      </c>
      <c r="AU513" s="194" t="s">
        <v>87</v>
      </c>
      <c r="AY513" s="14" t="s">
        <v>118</v>
      </c>
      <c r="BE513" s="195">
        <f>IF(N513="základní",J513,0)</f>
        <v>0</v>
      </c>
      <c r="BF513" s="195">
        <f>IF(N513="snížená",J513,0)</f>
        <v>0</v>
      </c>
      <c r="BG513" s="195">
        <f>IF(N513="zákl. přenesená",J513,0)</f>
        <v>0</v>
      </c>
      <c r="BH513" s="195">
        <f>IF(N513="sníž. přenesená",J513,0)</f>
        <v>0</v>
      </c>
      <c r="BI513" s="195">
        <f>IF(N513="nulová",J513,0)</f>
        <v>0</v>
      </c>
      <c r="BJ513" s="14" t="s">
        <v>85</v>
      </c>
      <c r="BK513" s="195">
        <f>ROUND(I513*H513,2)</f>
        <v>0</v>
      </c>
      <c r="BL513" s="14" t="s">
        <v>126</v>
      </c>
      <c r="BM513" s="194" t="s">
        <v>836</v>
      </c>
    </row>
    <row r="514" spans="1:65" s="2" customFormat="1" ht="36">
      <c r="A514" s="31"/>
      <c r="B514" s="32"/>
      <c r="C514" s="33"/>
      <c r="D514" s="196" t="s">
        <v>127</v>
      </c>
      <c r="E514" s="33"/>
      <c r="F514" s="197" t="s">
        <v>837</v>
      </c>
      <c r="G514" s="33"/>
      <c r="H514" s="33"/>
      <c r="I514" s="198"/>
      <c r="J514" s="33"/>
      <c r="K514" s="33"/>
      <c r="L514" s="36"/>
      <c r="M514" s="199"/>
      <c r="N514" s="200"/>
      <c r="O514" s="68"/>
      <c r="P514" s="68"/>
      <c r="Q514" s="68"/>
      <c r="R514" s="68"/>
      <c r="S514" s="68"/>
      <c r="T514" s="69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T514" s="14" t="s">
        <v>127</v>
      </c>
      <c r="AU514" s="14" t="s">
        <v>87</v>
      </c>
    </row>
    <row r="515" spans="1:65" s="2" customFormat="1" ht="18">
      <c r="A515" s="31"/>
      <c r="B515" s="32"/>
      <c r="C515" s="33"/>
      <c r="D515" s="196" t="s">
        <v>148</v>
      </c>
      <c r="E515" s="33"/>
      <c r="F515" s="201" t="s">
        <v>824</v>
      </c>
      <c r="G515" s="33"/>
      <c r="H515" s="33"/>
      <c r="I515" s="198"/>
      <c r="J515" s="33"/>
      <c r="K515" s="33"/>
      <c r="L515" s="36"/>
      <c r="M515" s="199"/>
      <c r="N515" s="200"/>
      <c r="O515" s="68"/>
      <c r="P515" s="68"/>
      <c r="Q515" s="68"/>
      <c r="R515" s="68"/>
      <c r="S515" s="68"/>
      <c r="T515" s="69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4" t="s">
        <v>148</v>
      </c>
      <c r="AU515" s="14" t="s">
        <v>87</v>
      </c>
    </row>
    <row r="516" spans="1:65" s="2" customFormat="1" ht="16.5" customHeight="1">
      <c r="A516" s="31"/>
      <c r="B516" s="32"/>
      <c r="C516" s="183" t="s">
        <v>838</v>
      </c>
      <c r="D516" s="183" t="s">
        <v>121</v>
      </c>
      <c r="E516" s="184" t="s">
        <v>839</v>
      </c>
      <c r="F516" s="185" t="s">
        <v>840</v>
      </c>
      <c r="G516" s="186" t="s">
        <v>145</v>
      </c>
      <c r="H516" s="187">
        <v>300</v>
      </c>
      <c r="I516" s="188"/>
      <c r="J516" s="189">
        <f>ROUND(I516*H516,2)</f>
        <v>0</v>
      </c>
      <c r="K516" s="185" t="s">
        <v>125</v>
      </c>
      <c r="L516" s="36"/>
      <c r="M516" s="190" t="s">
        <v>1</v>
      </c>
      <c r="N516" s="191" t="s">
        <v>42</v>
      </c>
      <c r="O516" s="68"/>
      <c r="P516" s="192">
        <f>O516*H516</f>
        <v>0</v>
      </c>
      <c r="Q516" s="192">
        <v>0</v>
      </c>
      <c r="R516" s="192">
        <f>Q516*H516</f>
        <v>0</v>
      </c>
      <c r="S516" s="192">
        <v>0</v>
      </c>
      <c r="T516" s="193">
        <f>S516*H516</f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194" t="s">
        <v>126</v>
      </c>
      <c r="AT516" s="194" t="s">
        <v>121</v>
      </c>
      <c r="AU516" s="194" t="s">
        <v>87</v>
      </c>
      <c r="AY516" s="14" t="s">
        <v>118</v>
      </c>
      <c r="BE516" s="195">
        <f>IF(N516="základní",J516,0)</f>
        <v>0</v>
      </c>
      <c r="BF516" s="195">
        <f>IF(N516="snížená",J516,0)</f>
        <v>0</v>
      </c>
      <c r="BG516" s="195">
        <f>IF(N516="zákl. přenesená",J516,0)</f>
        <v>0</v>
      </c>
      <c r="BH516" s="195">
        <f>IF(N516="sníž. přenesená",J516,0)</f>
        <v>0</v>
      </c>
      <c r="BI516" s="195">
        <f>IF(N516="nulová",J516,0)</f>
        <v>0</v>
      </c>
      <c r="BJ516" s="14" t="s">
        <v>85</v>
      </c>
      <c r="BK516" s="195">
        <f>ROUND(I516*H516,2)</f>
        <v>0</v>
      </c>
      <c r="BL516" s="14" t="s">
        <v>126</v>
      </c>
      <c r="BM516" s="194" t="s">
        <v>841</v>
      </c>
    </row>
    <row r="517" spans="1:65" s="2" customFormat="1" ht="36">
      <c r="A517" s="31"/>
      <c r="B517" s="32"/>
      <c r="C517" s="33"/>
      <c r="D517" s="196" t="s">
        <v>127</v>
      </c>
      <c r="E517" s="33"/>
      <c r="F517" s="197" t="s">
        <v>842</v>
      </c>
      <c r="G517" s="33"/>
      <c r="H517" s="33"/>
      <c r="I517" s="198"/>
      <c r="J517" s="33"/>
      <c r="K517" s="33"/>
      <c r="L517" s="36"/>
      <c r="M517" s="199"/>
      <c r="N517" s="200"/>
      <c r="O517" s="68"/>
      <c r="P517" s="68"/>
      <c r="Q517" s="68"/>
      <c r="R517" s="68"/>
      <c r="S517" s="68"/>
      <c r="T517" s="69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4" t="s">
        <v>127</v>
      </c>
      <c r="AU517" s="14" t="s">
        <v>87</v>
      </c>
    </row>
    <row r="518" spans="1:65" s="2" customFormat="1" ht="18">
      <c r="A518" s="31"/>
      <c r="B518" s="32"/>
      <c r="C518" s="33"/>
      <c r="D518" s="196" t="s">
        <v>148</v>
      </c>
      <c r="E518" s="33"/>
      <c r="F518" s="201" t="s">
        <v>843</v>
      </c>
      <c r="G518" s="33"/>
      <c r="H518" s="33"/>
      <c r="I518" s="198"/>
      <c r="J518" s="33"/>
      <c r="K518" s="33"/>
      <c r="L518" s="36"/>
      <c r="M518" s="199"/>
      <c r="N518" s="200"/>
      <c r="O518" s="68"/>
      <c r="P518" s="68"/>
      <c r="Q518" s="68"/>
      <c r="R518" s="68"/>
      <c r="S518" s="68"/>
      <c r="T518" s="69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T518" s="14" t="s">
        <v>148</v>
      </c>
      <c r="AU518" s="14" t="s">
        <v>87</v>
      </c>
    </row>
    <row r="519" spans="1:65" s="2" customFormat="1" ht="16.5" customHeight="1">
      <c r="A519" s="31"/>
      <c r="B519" s="32"/>
      <c r="C519" s="183" t="s">
        <v>487</v>
      </c>
      <c r="D519" s="183" t="s">
        <v>121</v>
      </c>
      <c r="E519" s="184" t="s">
        <v>844</v>
      </c>
      <c r="F519" s="185" t="s">
        <v>845</v>
      </c>
      <c r="G519" s="186" t="s">
        <v>145</v>
      </c>
      <c r="H519" s="187">
        <v>190</v>
      </c>
      <c r="I519" s="188"/>
      <c r="J519" s="189">
        <f>ROUND(I519*H519,2)</f>
        <v>0</v>
      </c>
      <c r="K519" s="185" t="s">
        <v>125</v>
      </c>
      <c r="L519" s="36"/>
      <c r="M519" s="190" t="s">
        <v>1</v>
      </c>
      <c r="N519" s="191" t="s">
        <v>42</v>
      </c>
      <c r="O519" s="68"/>
      <c r="P519" s="192">
        <f>O519*H519</f>
        <v>0</v>
      </c>
      <c r="Q519" s="192">
        <v>0</v>
      </c>
      <c r="R519" s="192">
        <f>Q519*H519</f>
        <v>0</v>
      </c>
      <c r="S519" s="192">
        <v>0</v>
      </c>
      <c r="T519" s="193">
        <f>S519*H519</f>
        <v>0</v>
      </c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R519" s="194" t="s">
        <v>126</v>
      </c>
      <c r="AT519" s="194" t="s">
        <v>121</v>
      </c>
      <c r="AU519" s="194" t="s">
        <v>87</v>
      </c>
      <c r="AY519" s="14" t="s">
        <v>118</v>
      </c>
      <c r="BE519" s="195">
        <f>IF(N519="základní",J519,0)</f>
        <v>0</v>
      </c>
      <c r="BF519" s="195">
        <f>IF(N519="snížená",J519,0)</f>
        <v>0</v>
      </c>
      <c r="BG519" s="195">
        <f>IF(N519="zákl. přenesená",J519,0)</f>
        <v>0</v>
      </c>
      <c r="BH519" s="195">
        <f>IF(N519="sníž. přenesená",J519,0)</f>
        <v>0</v>
      </c>
      <c r="BI519" s="195">
        <f>IF(N519="nulová",J519,0)</f>
        <v>0</v>
      </c>
      <c r="BJ519" s="14" t="s">
        <v>85</v>
      </c>
      <c r="BK519" s="195">
        <f>ROUND(I519*H519,2)</f>
        <v>0</v>
      </c>
      <c r="BL519" s="14" t="s">
        <v>126</v>
      </c>
      <c r="BM519" s="194" t="s">
        <v>846</v>
      </c>
    </row>
    <row r="520" spans="1:65" s="2" customFormat="1" ht="36">
      <c r="A520" s="31"/>
      <c r="B520" s="32"/>
      <c r="C520" s="33"/>
      <c r="D520" s="196" t="s">
        <v>127</v>
      </c>
      <c r="E520" s="33"/>
      <c r="F520" s="197" t="s">
        <v>847</v>
      </c>
      <c r="G520" s="33"/>
      <c r="H520" s="33"/>
      <c r="I520" s="198"/>
      <c r="J520" s="33"/>
      <c r="K520" s="33"/>
      <c r="L520" s="36"/>
      <c r="M520" s="199"/>
      <c r="N520" s="200"/>
      <c r="O520" s="68"/>
      <c r="P520" s="68"/>
      <c r="Q520" s="68"/>
      <c r="R520" s="68"/>
      <c r="S520" s="68"/>
      <c r="T520" s="69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4" t="s">
        <v>127</v>
      </c>
      <c r="AU520" s="14" t="s">
        <v>87</v>
      </c>
    </row>
    <row r="521" spans="1:65" s="2" customFormat="1" ht="18">
      <c r="A521" s="31"/>
      <c r="B521" s="32"/>
      <c r="C521" s="33"/>
      <c r="D521" s="196" t="s">
        <v>148</v>
      </c>
      <c r="E521" s="33"/>
      <c r="F521" s="201" t="s">
        <v>843</v>
      </c>
      <c r="G521" s="33"/>
      <c r="H521" s="33"/>
      <c r="I521" s="198"/>
      <c r="J521" s="33"/>
      <c r="K521" s="33"/>
      <c r="L521" s="36"/>
      <c r="M521" s="199"/>
      <c r="N521" s="200"/>
      <c r="O521" s="68"/>
      <c r="P521" s="68"/>
      <c r="Q521" s="68"/>
      <c r="R521" s="68"/>
      <c r="S521" s="68"/>
      <c r="T521" s="69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4" t="s">
        <v>148</v>
      </c>
      <c r="AU521" s="14" t="s">
        <v>87</v>
      </c>
    </row>
    <row r="522" spans="1:65" s="2" customFormat="1" ht="16.5" customHeight="1">
      <c r="A522" s="31"/>
      <c r="B522" s="32"/>
      <c r="C522" s="183" t="s">
        <v>848</v>
      </c>
      <c r="D522" s="183" t="s">
        <v>121</v>
      </c>
      <c r="E522" s="184" t="s">
        <v>849</v>
      </c>
      <c r="F522" s="185" t="s">
        <v>850</v>
      </c>
      <c r="G522" s="186" t="s">
        <v>145</v>
      </c>
      <c r="H522" s="187">
        <v>230</v>
      </c>
      <c r="I522" s="188"/>
      <c r="J522" s="189">
        <f>ROUND(I522*H522,2)</f>
        <v>0</v>
      </c>
      <c r="K522" s="185" t="s">
        <v>125</v>
      </c>
      <c r="L522" s="36"/>
      <c r="M522" s="190" t="s">
        <v>1</v>
      </c>
      <c r="N522" s="191" t="s">
        <v>42</v>
      </c>
      <c r="O522" s="68"/>
      <c r="P522" s="192">
        <f>O522*H522</f>
        <v>0</v>
      </c>
      <c r="Q522" s="192">
        <v>0</v>
      </c>
      <c r="R522" s="192">
        <f>Q522*H522</f>
        <v>0</v>
      </c>
      <c r="S522" s="192">
        <v>0</v>
      </c>
      <c r="T522" s="193">
        <f>S522*H522</f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94" t="s">
        <v>126</v>
      </c>
      <c r="AT522" s="194" t="s">
        <v>121</v>
      </c>
      <c r="AU522" s="194" t="s">
        <v>87</v>
      </c>
      <c r="AY522" s="14" t="s">
        <v>118</v>
      </c>
      <c r="BE522" s="195">
        <f>IF(N522="základní",J522,0)</f>
        <v>0</v>
      </c>
      <c r="BF522" s="195">
        <f>IF(N522="snížená",J522,0)</f>
        <v>0</v>
      </c>
      <c r="BG522" s="195">
        <f>IF(N522="zákl. přenesená",J522,0)</f>
        <v>0</v>
      </c>
      <c r="BH522" s="195">
        <f>IF(N522="sníž. přenesená",J522,0)</f>
        <v>0</v>
      </c>
      <c r="BI522" s="195">
        <f>IF(N522="nulová",J522,0)</f>
        <v>0</v>
      </c>
      <c r="BJ522" s="14" t="s">
        <v>85</v>
      </c>
      <c r="BK522" s="195">
        <f>ROUND(I522*H522,2)</f>
        <v>0</v>
      </c>
      <c r="BL522" s="14" t="s">
        <v>126</v>
      </c>
      <c r="BM522" s="194" t="s">
        <v>851</v>
      </c>
    </row>
    <row r="523" spans="1:65" s="2" customFormat="1" ht="36">
      <c r="A523" s="31"/>
      <c r="B523" s="32"/>
      <c r="C523" s="33"/>
      <c r="D523" s="196" t="s">
        <v>127</v>
      </c>
      <c r="E523" s="33"/>
      <c r="F523" s="197" t="s">
        <v>852</v>
      </c>
      <c r="G523" s="33"/>
      <c r="H523" s="33"/>
      <c r="I523" s="198"/>
      <c r="J523" s="33"/>
      <c r="K523" s="33"/>
      <c r="L523" s="36"/>
      <c r="M523" s="199"/>
      <c r="N523" s="200"/>
      <c r="O523" s="68"/>
      <c r="P523" s="68"/>
      <c r="Q523" s="68"/>
      <c r="R523" s="68"/>
      <c r="S523" s="68"/>
      <c r="T523" s="69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4" t="s">
        <v>127</v>
      </c>
      <c r="AU523" s="14" t="s">
        <v>87</v>
      </c>
    </row>
    <row r="524" spans="1:65" s="2" customFormat="1" ht="18">
      <c r="A524" s="31"/>
      <c r="B524" s="32"/>
      <c r="C524" s="33"/>
      <c r="D524" s="196" t="s">
        <v>148</v>
      </c>
      <c r="E524" s="33"/>
      <c r="F524" s="201" t="s">
        <v>843</v>
      </c>
      <c r="G524" s="33"/>
      <c r="H524" s="33"/>
      <c r="I524" s="198"/>
      <c r="J524" s="33"/>
      <c r="K524" s="33"/>
      <c r="L524" s="36"/>
      <c r="M524" s="199"/>
      <c r="N524" s="200"/>
      <c r="O524" s="68"/>
      <c r="P524" s="68"/>
      <c r="Q524" s="68"/>
      <c r="R524" s="68"/>
      <c r="S524" s="68"/>
      <c r="T524" s="69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T524" s="14" t="s">
        <v>148</v>
      </c>
      <c r="AU524" s="14" t="s">
        <v>87</v>
      </c>
    </row>
    <row r="525" spans="1:65" s="2" customFormat="1" ht="16.5" customHeight="1">
      <c r="A525" s="31"/>
      <c r="B525" s="32"/>
      <c r="C525" s="183" t="s">
        <v>491</v>
      </c>
      <c r="D525" s="183" t="s">
        <v>121</v>
      </c>
      <c r="E525" s="184" t="s">
        <v>853</v>
      </c>
      <c r="F525" s="185" t="s">
        <v>854</v>
      </c>
      <c r="G525" s="186" t="s">
        <v>145</v>
      </c>
      <c r="H525" s="187">
        <v>140</v>
      </c>
      <c r="I525" s="188"/>
      <c r="J525" s="189">
        <f>ROUND(I525*H525,2)</f>
        <v>0</v>
      </c>
      <c r="K525" s="185" t="s">
        <v>125</v>
      </c>
      <c r="L525" s="36"/>
      <c r="M525" s="190" t="s">
        <v>1</v>
      </c>
      <c r="N525" s="191" t="s">
        <v>42</v>
      </c>
      <c r="O525" s="68"/>
      <c r="P525" s="192">
        <f>O525*H525</f>
        <v>0</v>
      </c>
      <c r="Q525" s="192">
        <v>0</v>
      </c>
      <c r="R525" s="192">
        <f>Q525*H525</f>
        <v>0</v>
      </c>
      <c r="S525" s="192">
        <v>0</v>
      </c>
      <c r="T525" s="193">
        <f>S525*H525</f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194" t="s">
        <v>126</v>
      </c>
      <c r="AT525" s="194" t="s">
        <v>121</v>
      </c>
      <c r="AU525" s="194" t="s">
        <v>87</v>
      </c>
      <c r="AY525" s="14" t="s">
        <v>118</v>
      </c>
      <c r="BE525" s="195">
        <f>IF(N525="základní",J525,0)</f>
        <v>0</v>
      </c>
      <c r="BF525" s="195">
        <f>IF(N525="snížená",J525,0)</f>
        <v>0</v>
      </c>
      <c r="BG525" s="195">
        <f>IF(N525="zákl. přenesená",J525,0)</f>
        <v>0</v>
      </c>
      <c r="BH525" s="195">
        <f>IF(N525="sníž. přenesená",J525,0)</f>
        <v>0</v>
      </c>
      <c r="BI525" s="195">
        <f>IF(N525="nulová",J525,0)</f>
        <v>0</v>
      </c>
      <c r="BJ525" s="14" t="s">
        <v>85</v>
      </c>
      <c r="BK525" s="195">
        <f>ROUND(I525*H525,2)</f>
        <v>0</v>
      </c>
      <c r="BL525" s="14" t="s">
        <v>126</v>
      </c>
      <c r="BM525" s="194" t="s">
        <v>855</v>
      </c>
    </row>
    <row r="526" spans="1:65" s="2" customFormat="1" ht="36">
      <c r="A526" s="31"/>
      <c r="B526" s="32"/>
      <c r="C526" s="33"/>
      <c r="D526" s="196" t="s">
        <v>127</v>
      </c>
      <c r="E526" s="33"/>
      <c r="F526" s="197" t="s">
        <v>856</v>
      </c>
      <c r="G526" s="33"/>
      <c r="H526" s="33"/>
      <c r="I526" s="198"/>
      <c r="J526" s="33"/>
      <c r="K526" s="33"/>
      <c r="L526" s="36"/>
      <c r="M526" s="199"/>
      <c r="N526" s="200"/>
      <c r="O526" s="68"/>
      <c r="P526" s="68"/>
      <c r="Q526" s="68"/>
      <c r="R526" s="68"/>
      <c r="S526" s="68"/>
      <c r="T526" s="69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T526" s="14" t="s">
        <v>127</v>
      </c>
      <c r="AU526" s="14" t="s">
        <v>87</v>
      </c>
    </row>
    <row r="527" spans="1:65" s="2" customFormat="1" ht="18">
      <c r="A527" s="31"/>
      <c r="B527" s="32"/>
      <c r="C527" s="33"/>
      <c r="D527" s="196" t="s">
        <v>148</v>
      </c>
      <c r="E527" s="33"/>
      <c r="F527" s="201" t="s">
        <v>843</v>
      </c>
      <c r="G527" s="33"/>
      <c r="H527" s="33"/>
      <c r="I527" s="198"/>
      <c r="J527" s="33"/>
      <c r="K527" s="33"/>
      <c r="L527" s="36"/>
      <c r="M527" s="199"/>
      <c r="N527" s="200"/>
      <c r="O527" s="68"/>
      <c r="P527" s="68"/>
      <c r="Q527" s="68"/>
      <c r="R527" s="68"/>
      <c r="S527" s="68"/>
      <c r="T527" s="69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4" t="s">
        <v>148</v>
      </c>
      <c r="AU527" s="14" t="s">
        <v>87</v>
      </c>
    </row>
    <row r="528" spans="1:65" s="2" customFormat="1" ht="16.5" customHeight="1">
      <c r="A528" s="31"/>
      <c r="B528" s="32"/>
      <c r="C528" s="183" t="s">
        <v>857</v>
      </c>
      <c r="D528" s="183" t="s">
        <v>121</v>
      </c>
      <c r="E528" s="184" t="s">
        <v>858</v>
      </c>
      <c r="F528" s="185" t="s">
        <v>859</v>
      </c>
      <c r="G528" s="186" t="s">
        <v>145</v>
      </c>
      <c r="H528" s="187">
        <v>20</v>
      </c>
      <c r="I528" s="188"/>
      <c r="J528" s="189">
        <f>ROUND(I528*H528,2)</f>
        <v>0</v>
      </c>
      <c r="K528" s="185" t="s">
        <v>125</v>
      </c>
      <c r="L528" s="36"/>
      <c r="M528" s="190" t="s">
        <v>1</v>
      </c>
      <c r="N528" s="191" t="s">
        <v>42</v>
      </c>
      <c r="O528" s="68"/>
      <c r="P528" s="192">
        <f>O528*H528</f>
        <v>0</v>
      </c>
      <c r="Q528" s="192">
        <v>0</v>
      </c>
      <c r="R528" s="192">
        <f>Q528*H528</f>
        <v>0</v>
      </c>
      <c r="S528" s="192">
        <v>0</v>
      </c>
      <c r="T528" s="193">
        <f>S528*H528</f>
        <v>0</v>
      </c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R528" s="194" t="s">
        <v>126</v>
      </c>
      <c r="AT528" s="194" t="s">
        <v>121</v>
      </c>
      <c r="AU528" s="194" t="s">
        <v>87</v>
      </c>
      <c r="AY528" s="14" t="s">
        <v>118</v>
      </c>
      <c r="BE528" s="195">
        <f>IF(N528="základní",J528,0)</f>
        <v>0</v>
      </c>
      <c r="BF528" s="195">
        <f>IF(N528="snížená",J528,0)</f>
        <v>0</v>
      </c>
      <c r="BG528" s="195">
        <f>IF(N528="zákl. přenesená",J528,0)</f>
        <v>0</v>
      </c>
      <c r="BH528" s="195">
        <f>IF(N528="sníž. přenesená",J528,0)</f>
        <v>0</v>
      </c>
      <c r="BI528" s="195">
        <f>IF(N528="nulová",J528,0)</f>
        <v>0</v>
      </c>
      <c r="BJ528" s="14" t="s">
        <v>85</v>
      </c>
      <c r="BK528" s="195">
        <f>ROUND(I528*H528,2)</f>
        <v>0</v>
      </c>
      <c r="BL528" s="14" t="s">
        <v>126</v>
      </c>
      <c r="BM528" s="194" t="s">
        <v>860</v>
      </c>
    </row>
    <row r="529" spans="1:65" s="2" customFormat="1" ht="36">
      <c r="A529" s="31"/>
      <c r="B529" s="32"/>
      <c r="C529" s="33"/>
      <c r="D529" s="196" t="s">
        <v>127</v>
      </c>
      <c r="E529" s="33"/>
      <c r="F529" s="197" t="s">
        <v>861</v>
      </c>
      <c r="G529" s="33"/>
      <c r="H529" s="33"/>
      <c r="I529" s="198"/>
      <c r="J529" s="33"/>
      <c r="K529" s="33"/>
      <c r="L529" s="36"/>
      <c r="M529" s="199"/>
      <c r="N529" s="200"/>
      <c r="O529" s="68"/>
      <c r="P529" s="68"/>
      <c r="Q529" s="68"/>
      <c r="R529" s="68"/>
      <c r="S529" s="68"/>
      <c r="T529" s="69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4" t="s">
        <v>127</v>
      </c>
      <c r="AU529" s="14" t="s">
        <v>87</v>
      </c>
    </row>
    <row r="530" spans="1:65" s="2" customFormat="1" ht="18">
      <c r="A530" s="31"/>
      <c r="B530" s="32"/>
      <c r="C530" s="33"/>
      <c r="D530" s="196" t="s">
        <v>148</v>
      </c>
      <c r="E530" s="33"/>
      <c r="F530" s="201" t="s">
        <v>862</v>
      </c>
      <c r="G530" s="33"/>
      <c r="H530" s="33"/>
      <c r="I530" s="198"/>
      <c r="J530" s="33"/>
      <c r="K530" s="33"/>
      <c r="L530" s="36"/>
      <c r="M530" s="199"/>
      <c r="N530" s="200"/>
      <c r="O530" s="68"/>
      <c r="P530" s="68"/>
      <c r="Q530" s="68"/>
      <c r="R530" s="68"/>
      <c r="S530" s="68"/>
      <c r="T530" s="69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T530" s="14" t="s">
        <v>148</v>
      </c>
      <c r="AU530" s="14" t="s">
        <v>87</v>
      </c>
    </row>
    <row r="531" spans="1:65" s="2" customFormat="1" ht="16.5" customHeight="1">
      <c r="A531" s="31"/>
      <c r="B531" s="32"/>
      <c r="C531" s="183" t="s">
        <v>496</v>
      </c>
      <c r="D531" s="183" t="s">
        <v>121</v>
      </c>
      <c r="E531" s="184" t="s">
        <v>863</v>
      </c>
      <c r="F531" s="185" t="s">
        <v>864</v>
      </c>
      <c r="G531" s="186" t="s">
        <v>145</v>
      </c>
      <c r="H531" s="187">
        <v>220</v>
      </c>
      <c r="I531" s="188"/>
      <c r="J531" s="189">
        <f>ROUND(I531*H531,2)</f>
        <v>0</v>
      </c>
      <c r="K531" s="185" t="s">
        <v>125</v>
      </c>
      <c r="L531" s="36"/>
      <c r="M531" s="190" t="s">
        <v>1</v>
      </c>
      <c r="N531" s="191" t="s">
        <v>42</v>
      </c>
      <c r="O531" s="68"/>
      <c r="P531" s="192">
        <f>O531*H531</f>
        <v>0</v>
      </c>
      <c r="Q531" s="192">
        <v>0</v>
      </c>
      <c r="R531" s="192">
        <f>Q531*H531</f>
        <v>0</v>
      </c>
      <c r="S531" s="192">
        <v>0</v>
      </c>
      <c r="T531" s="193">
        <f>S531*H531</f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94" t="s">
        <v>126</v>
      </c>
      <c r="AT531" s="194" t="s">
        <v>121</v>
      </c>
      <c r="AU531" s="194" t="s">
        <v>87</v>
      </c>
      <c r="AY531" s="14" t="s">
        <v>118</v>
      </c>
      <c r="BE531" s="195">
        <f>IF(N531="základní",J531,0)</f>
        <v>0</v>
      </c>
      <c r="BF531" s="195">
        <f>IF(N531="snížená",J531,0)</f>
        <v>0</v>
      </c>
      <c r="BG531" s="195">
        <f>IF(N531="zákl. přenesená",J531,0)</f>
        <v>0</v>
      </c>
      <c r="BH531" s="195">
        <f>IF(N531="sníž. přenesená",J531,0)</f>
        <v>0</v>
      </c>
      <c r="BI531" s="195">
        <f>IF(N531="nulová",J531,0)</f>
        <v>0</v>
      </c>
      <c r="BJ531" s="14" t="s">
        <v>85</v>
      </c>
      <c r="BK531" s="195">
        <f>ROUND(I531*H531,2)</f>
        <v>0</v>
      </c>
      <c r="BL531" s="14" t="s">
        <v>126</v>
      </c>
      <c r="BM531" s="194" t="s">
        <v>865</v>
      </c>
    </row>
    <row r="532" spans="1:65" s="2" customFormat="1" ht="36">
      <c r="A532" s="31"/>
      <c r="B532" s="32"/>
      <c r="C532" s="33"/>
      <c r="D532" s="196" t="s">
        <v>127</v>
      </c>
      <c r="E532" s="33"/>
      <c r="F532" s="197" t="s">
        <v>866</v>
      </c>
      <c r="G532" s="33"/>
      <c r="H532" s="33"/>
      <c r="I532" s="198"/>
      <c r="J532" s="33"/>
      <c r="K532" s="33"/>
      <c r="L532" s="36"/>
      <c r="M532" s="199"/>
      <c r="N532" s="200"/>
      <c r="O532" s="68"/>
      <c r="P532" s="68"/>
      <c r="Q532" s="68"/>
      <c r="R532" s="68"/>
      <c r="S532" s="68"/>
      <c r="T532" s="69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4" t="s">
        <v>127</v>
      </c>
      <c r="AU532" s="14" t="s">
        <v>87</v>
      </c>
    </row>
    <row r="533" spans="1:65" s="2" customFormat="1" ht="18">
      <c r="A533" s="31"/>
      <c r="B533" s="32"/>
      <c r="C533" s="33"/>
      <c r="D533" s="196" t="s">
        <v>148</v>
      </c>
      <c r="E533" s="33"/>
      <c r="F533" s="201" t="s">
        <v>862</v>
      </c>
      <c r="G533" s="33"/>
      <c r="H533" s="33"/>
      <c r="I533" s="198"/>
      <c r="J533" s="33"/>
      <c r="K533" s="33"/>
      <c r="L533" s="36"/>
      <c r="M533" s="199"/>
      <c r="N533" s="200"/>
      <c r="O533" s="68"/>
      <c r="P533" s="68"/>
      <c r="Q533" s="68"/>
      <c r="R533" s="68"/>
      <c r="S533" s="68"/>
      <c r="T533" s="69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T533" s="14" t="s">
        <v>148</v>
      </c>
      <c r="AU533" s="14" t="s">
        <v>87</v>
      </c>
    </row>
    <row r="534" spans="1:65" s="2" customFormat="1" ht="16.5" customHeight="1">
      <c r="A534" s="31"/>
      <c r="B534" s="32"/>
      <c r="C534" s="183" t="s">
        <v>867</v>
      </c>
      <c r="D534" s="183" t="s">
        <v>121</v>
      </c>
      <c r="E534" s="184" t="s">
        <v>868</v>
      </c>
      <c r="F534" s="185" t="s">
        <v>869</v>
      </c>
      <c r="G534" s="186" t="s">
        <v>145</v>
      </c>
      <c r="H534" s="187">
        <v>240</v>
      </c>
      <c r="I534" s="188"/>
      <c r="J534" s="189">
        <f>ROUND(I534*H534,2)</f>
        <v>0</v>
      </c>
      <c r="K534" s="185" t="s">
        <v>125</v>
      </c>
      <c r="L534" s="36"/>
      <c r="M534" s="190" t="s">
        <v>1</v>
      </c>
      <c r="N534" s="191" t="s">
        <v>42</v>
      </c>
      <c r="O534" s="68"/>
      <c r="P534" s="192">
        <f>O534*H534</f>
        <v>0</v>
      </c>
      <c r="Q534" s="192">
        <v>0</v>
      </c>
      <c r="R534" s="192">
        <f>Q534*H534</f>
        <v>0</v>
      </c>
      <c r="S534" s="192">
        <v>0</v>
      </c>
      <c r="T534" s="193">
        <f>S534*H534</f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94" t="s">
        <v>126</v>
      </c>
      <c r="AT534" s="194" t="s">
        <v>121</v>
      </c>
      <c r="AU534" s="194" t="s">
        <v>87</v>
      </c>
      <c r="AY534" s="14" t="s">
        <v>118</v>
      </c>
      <c r="BE534" s="195">
        <f>IF(N534="základní",J534,0)</f>
        <v>0</v>
      </c>
      <c r="BF534" s="195">
        <f>IF(N534="snížená",J534,0)</f>
        <v>0</v>
      </c>
      <c r="BG534" s="195">
        <f>IF(N534="zákl. přenesená",J534,0)</f>
        <v>0</v>
      </c>
      <c r="BH534" s="195">
        <f>IF(N534="sníž. přenesená",J534,0)</f>
        <v>0</v>
      </c>
      <c r="BI534" s="195">
        <f>IF(N534="nulová",J534,0)</f>
        <v>0</v>
      </c>
      <c r="BJ534" s="14" t="s">
        <v>85</v>
      </c>
      <c r="BK534" s="195">
        <f>ROUND(I534*H534,2)</f>
        <v>0</v>
      </c>
      <c r="BL534" s="14" t="s">
        <v>126</v>
      </c>
      <c r="BM534" s="194" t="s">
        <v>870</v>
      </c>
    </row>
    <row r="535" spans="1:65" s="2" customFormat="1" ht="36">
      <c r="A535" s="31"/>
      <c r="B535" s="32"/>
      <c r="C535" s="33"/>
      <c r="D535" s="196" t="s">
        <v>127</v>
      </c>
      <c r="E535" s="33"/>
      <c r="F535" s="197" t="s">
        <v>871</v>
      </c>
      <c r="G535" s="33"/>
      <c r="H535" s="33"/>
      <c r="I535" s="198"/>
      <c r="J535" s="33"/>
      <c r="K535" s="33"/>
      <c r="L535" s="36"/>
      <c r="M535" s="199"/>
      <c r="N535" s="200"/>
      <c r="O535" s="68"/>
      <c r="P535" s="68"/>
      <c r="Q535" s="68"/>
      <c r="R535" s="68"/>
      <c r="S535" s="68"/>
      <c r="T535" s="69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4" t="s">
        <v>127</v>
      </c>
      <c r="AU535" s="14" t="s">
        <v>87</v>
      </c>
    </row>
    <row r="536" spans="1:65" s="2" customFormat="1" ht="18">
      <c r="A536" s="31"/>
      <c r="B536" s="32"/>
      <c r="C536" s="33"/>
      <c r="D536" s="196" t="s">
        <v>148</v>
      </c>
      <c r="E536" s="33"/>
      <c r="F536" s="201" t="s">
        <v>862</v>
      </c>
      <c r="G536" s="33"/>
      <c r="H536" s="33"/>
      <c r="I536" s="198"/>
      <c r="J536" s="33"/>
      <c r="K536" s="33"/>
      <c r="L536" s="36"/>
      <c r="M536" s="199"/>
      <c r="N536" s="200"/>
      <c r="O536" s="68"/>
      <c r="P536" s="68"/>
      <c r="Q536" s="68"/>
      <c r="R536" s="68"/>
      <c r="S536" s="68"/>
      <c r="T536" s="69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4" t="s">
        <v>148</v>
      </c>
      <c r="AU536" s="14" t="s">
        <v>87</v>
      </c>
    </row>
    <row r="537" spans="1:65" s="2" customFormat="1" ht="16.5" customHeight="1">
      <c r="A537" s="31"/>
      <c r="B537" s="32"/>
      <c r="C537" s="183" t="s">
        <v>500</v>
      </c>
      <c r="D537" s="183" t="s">
        <v>121</v>
      </c>
      <c r="E537" s="184" t="s">
        <v>872</v>
      </c>
      <c r="F537" s="185" t="s">
        <v>873</v>
      </c>
      <c r="G537" s="186" t="s">
        <v>145</v>
      </c>
      <c r="H537" s="187">
        <v>160</v>
      </c>
      <c r="I537" s="188"/>
      <c r="J537" s="189">
        <f>ROUND(I537*H537,2)</f>
        <v>0</v>
      </c>
      <c r="K537" s="185" t="s">
        <v>125</v>
      </c>
      <c r="L537" s="36"/>
      <c r="M537" s="190" t="s">
        <v>1</v>
      </c>
      <c r="N537" s="191" t="s">
        <v>42</v>
      </c>
      <c r="O537" s="68"/>
      <c r="P537" s="192">
        <f>O537*H537</f>
        <v>0</v>
      </c>
      <c r="Q537" s="192">
        <v>0</v>
      </c>
      <c r="R537" s="192">
        <f>Q537*H537</f>
        <v>0</v>
      </c>
      <c r="S537" s="192">
        <v>0</v>
      </c>
      <c r="T537" s="193">
        <f>S537*H537</f>
        <v>0</v>
      </c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194" t="s">
        <v>126</v>
      </c>
      <c r="AT537" s="194" t="s">
        <v>121</v>
      </c>
      <c r="AU537" s="194" t="s">
        <v>87</v>
      </c>
      <c r="AY537" s="14" t="s">
        <v>118</v>
      </c>
      <c r="BE537" s="195">
        <f>IF(N537="základní",J537,0)</f>
        <v>0</v>
      </c>
      <c r="BF537" s="195">
        <f>IF(N537="snížená",J537,0)</f>
        <v>0</v>
      </c>
      <c r="BG537" s="195">
        <f>IF(N537="zákl. přenesená",J537,0)</f>
        <v>0</v>
      </c>
      <c r="BH537" s="195">
        <f>IF(N537="sníž. přenesená",J537,0)</f>
        <v>0</v>
      </c>
      <c r="BI537" s="195">
        <f>IF(N537="nulová",J537,0)</f>
        <v>0</v>
      </c>
      <c r="BJ537" s="14" t="s">
        <v>85</v>
      </c>
      <c r="BK537" s="195">
        <f>ROUND(I537*H537,2)</f>
        <v>0</v>
      </c>
      <c r="BL537" s="14" t="s">
        <v>126</v>
      </c>
      <c r="BM537" s="194" t="s">
        <v>874</v>
      </c>
    </row>
    <row r="538" spans="1:65" s="2" customFormat="1" ht="36">
      <c r="A538" s="31"/>
      <c r="B538" s="32"/>
      <c r="C538" s="33"/>
      <c r="D538" s="196" t="s">
        <v>127</v>
      </c>
      <c r="E538" s="33"/>
      <c r="F538" s="197" t="s">
        <v>875</v>
      </c>
      <c r="G538" s="33"/>
      <c r="H538" s="33"/>
      <c r="I538" s="198"/>
      <c r="J538" s="33"/>
      <c r="K538" s="33"/>
      <c r="L538" s="36"/>
      <c r="M538" s="199"/>
      <c r="N538" s="200"/>
      <c r="O538" s="68"/>
      <c r="P538" s="68"/>
      <c r="Q538" s="68"/>
      <c r="R538" s="68"/>
      <c r="S538" s="68"/>
      <c r="T538" s="69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T538" s="14" t="s">
        <v>127</v>
      </c>
      <c r="AU538" s="14" t="s">
        <v>87</v>
      </c>
    </row>
    <row r="539" spans="1:65" s="2" customFormat="1" ht="18">
      <c r="A539" s="31"/>
      <c r="B539" s="32"/>
      <c r="C539" s="33"/>
      <c r="D539" s="196" t="s">
        <v>148</v>
      </c>
      <c r="E539" s="33"/>
      <c r="F539" s="201" t="s">
        <v>862</v>
      </c>
      <c r="G539" s="33"/>
      <c r="H539" s="33"/>
      <c r="I539" s="198"/>
      <c r="J539" s="33"/>
      <c r="K539" s="33"/>
      <c r="L539" s="36"/>
      <c r="M539" s="199"/>
      <c r="N539" s="200"/>
      <c r="O539" s="68"/>
      <c r="P539" s="68"/>
      <c r="Q539" s="68"/>
      <c r="R539" s="68"/>
      <c r="S539" s="68"/>
      <c r="T539" s="69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T539" s="14" t="s">
        <v>148</v>
      </c>
      <c r="AU539" s="14" t="s">
        <v>87</v>
      </c>
    </row>
    <row r="540" spans="1:65" s="2" customFormat="1" ht="16.5" customHeight="1">
      <c r="A540" s="31"/>
      <c r="B540" s="32"/>
      <c r="C540" s="183" t="s">
        <v>876</v>
      </c>
      <c r="D540" s="183" t="s">
        <v>121</v>
      </c>
      <c r="E540" s="184" t="s">
        <v>877</v>
      </c>
      <c r="F540" s="185" t="s">
        <v>878</v>
      </c>
      <c r="G540" s="186" t="s">
        <v>152</v>
      </c>
      <c r="H540" s="187">
        <v>58</v>
      </c>
      <c r="I540" s="188"/>
      <c r="J540" s="189">
        <f>ROUND(I540*H540,2)</f>
        <v>0</v>
      </c>
      <c r="K540" s="185" t="s">
        <v>125</v>
      </c>
      <c r="L540" s="36"/>
      <c r="M540" s="190" t="s">
        <v>1</v>
      </c>
      <c r="N540" s="191" t="s">
        <v>42</v>
      </c>
      <c r="O540" s="68"/>
      <c r="P540" s="192">
        <f>O540*H540</f>
        <v>0</v>
      </c>
      <c r="Q540" s="192">
        <v>0</v>
      </c>
      <c r="R540" s="192">
        <f>Q540*H540</f>
        <v>0</v>
      </c>
      <c r="S540" s="192">
        <v>0</v>
      </c>
      <c r="T540" s="193">
        <f>S540*H540</f>
        <v>0</v>
      </c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R540" s="194" t="s">
        <v>126</v>
      </c>
      <c r="AT540" s="194" t="s">
        <v>121</v>
      </c>
      <c r="AU540" s="194" t="s">
        <v>87</v>
      </c>
      <c r="AY540" s="14" t="s">
        <v>118</v>
      </c>
      <c r="BE540" s="195">
        <f>IF(N540="základní",J540,0)</f>
        <v>0</v>
      </c>
      <c r="BF540" s="195">
        <f>IF(N540="snížená",J540,0)</f>
        <v>0</v>
      </c>
      <c r="BG540" s="195">
        <f>IF(N540="zákl. přenesená",J540,0)</f>
        <v>0</v>
      </c>
      <c r="BH540" s="195">
        <f>IF(N540="sníž. přenesená",J540,0)</f>
        <v>0</v>
      </c>
      <c r="BI540" s="195">
        <f>IF(N540="nulová",J540,0)</f>
        <v>0</v>
      </c>
      <c r="BJ540" s="14" t="s">
        <v>85</v>
      </c>
      <c r="BK540" s="195">
        <f>ROUND(I540*H540,2)</f>
        <v>0</v>
      </c>
      <c r="BL540" s="14" t="s">
        <v>126</v>
      </c>
      <c r="BM540" s="194" t="s">
        <v>879</v>
      </c>
    </row>
    <row r="541" spans="1:65" s="2" customFormat="1" ht="36">
      <c r="A541" s="31"/>
      <c r="B541" s="32"/>
      <c r="C541" s="33"/>
      <c r="D541" s="196" t="s">
        <v>127</v>
      </c>
      <c r="E541" s="33"/>
      <c r="F541" s="197" t="s">
        <v>880</v>
      </c>
      <c r="G541" s="33"/>
      <c r="H541" s="33"/>
      <c r="I541" s="198"/>
      <c r="J541" s="33"/>
      <c r="K541" s="33"/>
      <c r="L541" s="36"/>
      <c r="M541" s="199"/>
      <c r="N541" s="200"/>
      <c r="O541" s="68"/>
      <c r="P541" s="68"/>
      <c r="Q541" s="68"/>
      <c r="R541" s="68"/>
      <c r="S541" s="68"/>
      <c r="T541" s="69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T541" s="14" t="s">
        <v>127</v>
      </c>
      <c r="AU541" s="14" t="s">
        <v>87</v>
      </c>
    </row>
    <row r="542" spans="1:65" s="2" customFormat="1" ht="18">
      <c r="A542" s="31"/>
      <c r="B542" s="32"/>
      <c r="C542" s="33"/>
      <c r="D542" s="196" t="s">
        <v>148</v>
      </c>
      <c r="E542" s="33"/>
      <c r="F542" s="201" t="s">
        <v>881</v>
      </c>
      <c r="G542" s="33"/>
      <c r="H542" s="33"/>
      <c r="I542" s="198"/>
      <c r="J542" s="33"/>
      <c r="K542" s="33"/>
      <c r="L542" s="36"/>
      <c r="M542" s="199"/>
      <c r="N542" s="200"/>
      <c r="O542" s="68"/>
      <c r="P542" s="68"/>
      <c r="Q542" s="68"/>
      <c r="R542" s="68"/>
      <c r="S542" s="68"/>
      <c r="T542" s="69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T542" s="14" t="s">
        <v>148</v>
      </c>
      <c r="AU542" s="14" t="s">
        <v>87</v>
      </c>
    </row>
    <row r="543" spans="1:65" s="2" customFormat="1" ht="16.5" customHeight="1">
      <c r="A543" s="31"/>
      <c r="B543" s="32"/>
      <c r="C543" s="183" t="s">
        <v>505</v>
      </c>
      <c r="D543" s="183" t="s">
        <v>121</v>
      </c>
      <c r="E543" s="184" t="s">
        <v>882</v>
      </c>
      <c r="F543" s="185" t="s">
        <v>883</v>
      </c>
      <c r="G543" s="186" t="s">
        <v>152</v>
      </c>
      <c r="H543" s="187">
        <v>54</v>
      </c>
      <c r="I543" s="188"/>
      <c r="J543" s="189">
        <f>ROUND(I543*H543,2)</f>
        <v>0</v>
      </c>
      <c r="K543" s="185" t="s">
        <v>125</v>
      </c>
      <c r="L543" s="36"/>
      <c r="M543" s="190" t="s">
        <v>1</v>
      </c>
      <c r="N543" s="191" t="s">
        <v>42</v>
      </c>
      <c r="O543" s="68"/>
      <c r="P543" s="192">
        <f>O543*H543</f>
        <v>0</v>
      </c>
      <c r="Q543" s="192">
        <v>0</v>
      </c>
      <c r="R543" s="192">
        <f>Q543*H543</f>
        <v>0</v>
      </c>
      <c r="S543" s="192">
        <v>0</v>
      </c>
      <c r="T543" s="193">
        <f>S543*H543</f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194" t="s">
        <v>126</v>
      </c>
      <c r="AT543" s="194" t="s">
        <v>121</v>
      </c>
      <c r="AU543" s="194" t="s">
        <v>87</v>
      </c>
      <c r="AY543" s="14" t="s">
        <v>118</v>
      </c>
      <c r="BE543" s="195">
        <f>IF(N543="základní",J543,0)</f>
        <v>0</v>
      </c>
      <c r="BF543" s="195">
        <f>IF(N543="snížená",J543,0)</f>
        <v>0</v>
      </c>
      <c r="BG543" s="195">
        <f>IF(N543="zákl. přenesená",J543,0)</f>
        <v>0</v>
      </c>
      <c r="BH543" s="195">
        <f>IF(N543="sníž. přenesená",J543,0)</f>
        <v>0</v>
      </c>
      <c r="BI543" s="195">
        <f>IF(N543="nulová",J543,0)</f>
        <v>0</v>
      </c>
      <c r="BJ543" s="14" t="s">
        <v>85</v>
      </c>
      <c r="BK543" s="195">
        <f>ROUND(I543*H543,2)</f>
        <v>0</v>
      </c>
      <c r="BL543" s="14" t="s">
        <v>126</v>
      </c>
      <c r="BM543" s="194" t="s">
        <v>884</v>
      </c>
    </row>
    <row r="544" spans="1:65" s="2" customFormat="1" ht="36">
      <c r="A544" s="31"/>
      <c r="B544" s="32"/>
      <c r="C544" s="33"/>
      <c r="D544" s="196" t="s">
        <v>127</v>
      </c>
      <c r="E544" s="33"/>
      <c r="F544" s="197" t="s">
        <v>885</v>
      </c>
      <c r="G544" s="33"/>
      <c r="H544" s="33"/>
      <c r="I544" s="198"/>
      <c r="J544" s="33"/>
      <c r="K544" s="33"/>
      <c r="L544" s="36"/>
      <c r="M544" s="199"/>
      <c r="N544" s="200"/>
      <c r="O544" s="68"/>
      <c r="P544" s="68"/>
      <c r="Q544" s="68"/>
      <c r="R544" s="68"/>
      <c r="S544" s="68"/>
      <c r="T544" s="69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4" t="s">
        <v>127</v>
      </c>
      <c r="AU544" s="14" t="s">
        <v>87</v>
      </c>
    </row>
    <row r="545" spans="1:65" s="2" customFormat="1" ht="18">
      <c r="A545" s="31"/>
      <c r="B545" s="32"/>
      <c r="C545" s="33"/>
      <c r="D545" s="196" t="s">
        <v>148</v>
      </c>
      <c r="E545" s="33"/>
      <c r="F545" s="201" t="s">
        <v>881</v>
      </c>
      <c r="G545" s="33"/>
      <c r="H545" s="33"/>
      <c r="I545" s="198"/>
      <c r="J545" s="33"/>
      <c r="K545" s="33"/>
      <c r="L545" s="36"/>
      <c r="M545" s="199"/>
      <c r="N545" s="200"/>
      <c r="O545" s="68"/>
      <c r="P545" s="68"/>
      <c r="Q545" s="68"/>
      <c r="R545" s="68"/>
      <c r="S545" s="68"/>
      <c r="T545" s="69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T545" s="14" t="s">
        <v>148</v>
      </c>
      <c r="AU545" s="14" t="s">
        <v>87</v>
      </c>
    </row>
    <row r="546" spans="1:65" s="2" customFormat="1" ht="16.5" customHeight="1">
      <c r="A546" s="31"/>
      <c r="B546" s="32"/>
      <c r="C546" s="183" t="s">
        <v>886</v>
      </c>
      <c r="D546" s="183" t="s">
        <v>121</v>
      </c>
      <c r="E546" s="184" t="s">
        <v>887</v>
      </c>
      <c r="F546" s="185" t="s">
        <v>888</v>
      </c>
      <c r="G546" s="186" t="s">
        <v>152</v>
      </c>
      <c r="H546" s="187">
        <v>45</v>
      </c>
      <c r="I546" s="188"/>
      <c r="J546" s="189">
        <f>ROUND(I546*H546,2)</f>
        <v>0</v>
      </c>
      <c r="K546" s="185" t="s">
        <v>125</v>
      </c>
      <c r="L546" s="36"/>
      <c r="M546" s="190" t="s">
        <v>1</v>
      </c>
      <c r="N546" s="191" t="s">
        <v>42</v>
      </c>
      <c r="O546" s="68"/>
      <c r="P546" s="192">
        <f>O546*H546</f>
        <v>0</v>
      </c>
      <c r="Q546" s="192">
        <v>0</v>
      </c>
      <c r="R546" s="192">
        <f>Q546*H546</f>
        <v>0</v>
      </c>
      <c r="S546" s="192">
        <v>0</v>
      </c>
      <c r="T546" s="193">
        <f>S546*H546</f>
        <v>0</v>
      </c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R546" s="194" t="s">
        <v>126</v>
      </c>
      <c r="AT546" s="194" t="s">
        <v>121</v>
      </c>
      <c r="AU546" s="194" t="s">
        <v>87</v>
      </c>
      <c r="AY546" s="14" t="s">
        <v>118</v>
      </c>
      <c r="BE546" s="195">
        <f>IF(N546="základní",J546,0)</f>
        <v>0</v>
      </c>
      <c r="BF546" s="195">
        <f>IF(N546="snížená",J546,0)</f>
        <v>0</v>
      </c>
      <c r="BG546" s="195">
        <f>IF(N546="zákl. přenesená",J546,0)</f>
        <v>0</v>
      </c>
      <c r="BH546" s="195">
        <f>IF(N546="sníž. přenesená",J546,0)</f>
        <v>0</v>
      </c>
      <c r="BI546" s="195">
        <f>IF(N546="nulová",J546,0)</f>
        <v>0</v>
      </c>
      <c r="BJ546" s="14" t="s">
        <v>85</v>
      </c>
      <c r="BK546" s="195">
        <f>ROUND(I546*H546,2)</f>
        <v>0</v>
      </c>
      <c r="BL546" s="14" t="s">
        <v>126</v>
      </c>
      <c r="BM546" s="194" t="s">
        <v>889</v>
      </c>
    </row>
    <row r="547" spans="1:65" s="2" customFormat="1" ht="36">
      <c r="A547" s="31"/>
      <c r="B547" s="32"/>
      <c r="C547" s="33"/>
      <c r="D547" s="196" t="s">
        <v>127</v>
      </c>
      <c r="E547" s="33"/>
      <c r="F547" s="197" t="s">
        <v>890</v>
      </c>
      <c r="G547" s="33"/>
      <c r="H547" s="33"/>
      <c r="I547" s="198"/>
      <c r="J547" s="33"/>
      <c r="K547" s="33"/>
      <c r="L547" s="36"/>
      <c r="M547" s="199"/>
      <c r="N547" s="200"/>
      <c r="O547" s="68"/>
      <c r="P547" s="68"/>
      <c r="Q547" s="68"/>
      <c r="R547" s="68"/>
      <c r="S547" s="68"/>
      <c r="T547" s="69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4" t="s">
        <v>127</v>
      </c>
      <c r="AU547" s="14" t="s">
        <v>87</v>
      </c>
    </row>
    <row r="548" spans="1:65" s="2" customFormat="1" ht="18">
      <c r="A548" s="31"/>
      <c r="B548" s="32"/>
      <c r="C548" s="33"/>
      <c r="D548" s="196" t="s">
        <v>148</v>
      </c>
      <c r="E548" s="33"/>
      <c r="F548" s="201" t="s">
        <v>881</v>
      </c>
      <c r="G548" s="33"/>
      <c r="H548" s="33"/>
      <c r="I548" s="198"/>
      <c r="J548" s="33"/>
      <c r="K548" s="33"/>
      <c r="L548" s="36"/>
      <c r="M548" s="199"/>
      <c r="N548" s="200"/>
      <c r="O548" s="68"/>
      <c r="P548" s="68"/>
      <c r="Q548" s="68"/>
      <c r="R548" s="68"/>
      <c r="S548" s="68"/>
      <c r="T548" s="69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T548" s="14" t="s">
        <v>148</v>
      </c>
      <c r="AU548" s="14" t="s">
        <v>87</v>
      </c>
    </row>
    <row r="549" spans="1:65" s="2" customFormat="1" ht="16.5" customHeight="1">
      <c r="A549" s="31"/>
      <c r="B549" s="32"/>
      <c r="C549" s="183" t="s">
        <v>509</v>
      </c>
      <c r="D549" s="183" t="s">
        <v>121</v>
      </c>
      <c r="E549" s="184" t="s">
        <v>891</v>
      </c>
      <c r="F549" s="185" t="s">
        <v>892</v>
      </c>
      <c r="G549" s="186" t="s">
        <v>152</v>
      </c>
      <c r="H549" s="187">
        <v>41</v>
      </c>
      <c r="I549" s="188"/>
      <c r="J549" s="189">
        <f>ROUND(I549*H549,2)</f>
        <v>0</v>
      </c>
      <c r="K549" s="185" t="s">
        <v>125</v>
      </c>
      <c r="L549" s="36"/>
      <c r="M549" s="190" t="s">
        <v>1</v>
      </c>
      <c r="N549" s="191" t="s">
        <v>42</v>
      </c>
      <c r="O549" s="68"/>
      <c r="P549" s="192">
        <f>O549*H549</f>
        <v>0</v>
      </c>
      <c r="Q549" s="192">
        <v>0</v>
      </c>
      <c r="R549" s="192">
        <f>Q549*H549</f>
        <v>0</v>
      </c>
      <c r="S549" s="192">
        <v>0</v>
      </c>
      <c r="T549" s="193">
        <f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94" t="s">
        <v>126</v>
      </c>
      <c r="AT549" s="194" t="s">
        <v>121</v>
      </c>
      <c r="AU549" s="194" t="s">
        <v>87</v>
      </c>
      <c r="AY549" s="14" t="s">
        <v>118</v>
      </c>
      <c r="BE549" s="195">
        <f>IF(N549="základní",J549,0)</f>
        <v>0</v>
      </c>
      <c r="BF549" s="195">
        <f>IF(N549="snížená",J549,0)</f>
        <v>0</v>
      </c>
      <c r="BG549" s="195">
        <f>IF(N549="zákl. přenesená",J549,0)</f>
        <v>0</v>
      </c>
      <c r="BH549" s="195">
        <f>IF(N549="sníž. přenesená",J549,0)</f>
        <v>0</v>
      </c>
      <c r="BI549" s="195">
        <f>IF(N549="nulová",J549,0)</f>
        <v>0</v>
      </c>
      <c r="BJ549" s="14" t="s">
        <v>85</v>
      </c>
      <c r="BK549" s="195">
        <f>ROUND(I549*H549,2)</f>
        <v>0</v>
      </c>
      <c r="BL549" s="14" t="s">
        <v>126</v>
      </c>
      <c r="BM549" s="194" t="s">
        <v>893</v>
      </c>
    </row>
    <row r="550" spans="1:65" s="2" customFormat="1" ht="36">
      <c r="A550" s="31"/>
      <c r="B550" s="32"/>
      <c r="C550" s="33"/>
      <c r="D550" s="196" t="s">
        <v>127</v>
      </c>
      <c r="E550" s="33"/>
      <c r="F550" s="197" t="s">
        <v>894</v>
      </c>
      <c r="G550" s="33"/>
      <c r="H550" s="33"/>
      <c r="I550" s="198"/>
      <c r="J550" s="33"/>
      <c r="K550" s="33"/>
      <c r="L550" s="36"/>
      <c r="M550" s="199"/>
      <c r="N550" s="200"/>
      <c r="O550" s="68"/>
      <c r="P550" s="68"/>
      <c r="Q550" s="68"/>
      <c r="R550" s="68"/>
      <c r="S550" s="68"/>
      <c r="T550" s="69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4" t="s">
        <v>127</v>
      </c>
      <c r="AU550" s="14" t="s">
        <v>87</v>
      </c>
    </row>
    <row r="551" spans="1:65" s="2" customFormat="1" ht="18">
      <c r="A551" s="31"/>
      <c r="B551" s="32"/>
      <c r="C551" s="33"/>
      <c r="D551" s="196" t="s">
        <v>148</v>
      </c>
      <c r="E551" s="33"/>
      <c r="F551" s="201" t="s">
        <v>881</v>
      </c>
      <c r="G551" s="33"/>
      <c r="H551" s="33"/>
      <c r="I551" s="198"/>
      <c r="J551" s="33"/>
      <c r="K551" s="33"/>
      <c r="L551" s="36"/>
      <c r="M551" s="199"/>
      <c r="N551" s="200"/>
      <c r="O551" s="68"/>
      <c r="P551" s="68"/>
      <c r="Q551" s="68"/>
      <c r="R551" s="68"/>
      <c r="S551" s="68"/>
      <c r="T551" s="69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T551" s="14" t="s">
        <v>148</v>
      </c>
      <c r="AU551" s="14" t="s">
        <v>87</v>
      </c>
    </row>
    <row r="552" spans="1:65" s="2" customFormat="1" ht="16.5" customHeight="1">
      <c r="A552" s="31"/>
      <c r="B552" s="32"/>
      <c r="C552" s="183" t="s">
        <v>895</v>
      </c>
      <c r="D552" s="183" t="s">
        <v>121</v>
      </c>
      <c r="E552" s="184" t="s">
        <v>896</v>
      </c>
      <c r="F552" s="185" t="s">
        <v>897</v>
      </c>
      <c r="G552" s="186" t="s">
        <v>152</v>
      </c>
      <c r="H552" s="187">
        <v>38</v>
      </c>
      <c r="I552" s="188"/>
      <c r="J552" s="189">
        <f>ROUND(I552*H552,2)</f>
        <v>0</v>
      </c>
      <c r="K552" s="185" t="s">
        <v>125</v>
      </c>
      <c r="L552" s="36"/>
      <c r="M552" s="190" t="s">
        <v>1</v>
      </c>
      <c r="N552" s="191" t="s">
        <v>42</v>
      </c>
      <c r="O552" s="68"/>
      <c r="P552" s="192">
        <f>O552*H552</f>
        <v>0</v>
      </c>
      <c r="Q552" s="192">
        <v>0</v>
      </c>
      <c r="R552" s="192">
        <f>Q552*H552</f>
        <v>0</v>
      </c>
      <c r="S552" s="192">
        <v>0</v>
      </c>
      <c r="T552" s="193">
        <f>S552*H552</f>
        <v>0</v>
      </c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R552" s="194" t="s">
        <v>126</v>
      </c>
      <c r="AT552" s="194" t="s">
        <v>121</v>
      </c>
      <c r="AU552" s="194" t="s">
        <v>87</v>
      </c>
      <c r="AY552" s="14" t="s">
        <v>118</v>
      </c>
      <c r="BE552" s="195">
        <f>IF(N552="základní",J552,0)</f>
        <v>0</v>
      </c>
      <c r="BF552" s="195">
        <f>IF(N552="snížená",J552,0)</f>
        <v>0</v>
      </c>
      <c r="BG552" s="195">
        <f>IF(N552="zákl. přenesená",J552,0)</f>
        <v>0</v>
      </c>
      <c r="BH552" s="195">
        <f>IF(N552="sníž. přenesená",J552,0)</f>
        <v>0</v>
      </c>
      <c r="BI552" s="195">
        <f>IF(N552="nulová",J552,0)</f>
        <v>0</v>
      </c>
      <c r="BJ552" s="14" t="s">
        <v>85</v>
      </c>
      <c r="BK552" s="195">
        <f>ROUND(I552*H552,2)</f>
        <v>0</v>
      </c>
      <c r="BL552" s="14" t="s">
        <v>126</v>
      </c>
      <c r="BM552" s="194" t="s">
        <v>898</v>
      </c>
    </row>
    <row r="553" spans="1:65" s="2" customFormat="1" ht="36">
      <c r="A553" s="31"/>
      <c r="B553" s="32"/>
      <c r="C553" s="33"/>
      <c r="D553" s="196" t="s">
        <v>127</v>
      </c>
      <c r="E553" s="33"/>
      <c r="F553" s="197" t="s">
        <v>899</v>
      </c>
      <c r="G553" s="33"/>
      <c r="H553" s="33"/>
      <c r="I553" s="198"/>
      <c r="J553" s="33"/>
      <c r="K553" s="33"/>
      <c r="L553" s="36"/>
      <c r="M553" s="199"/>
      <c r="N553" s="200"/>
      <c r="O553" s="68"/>
      <c r="P553" s="68"/>
      <c r="Q553" s="68"/>
      <c r="R553" s="68"/>
      <c r="S553" s="68"/>
      <c r="T553" s="69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T553" s="14" t="s">
        <v>127</v>
      </c>
      <c r="AU553" s="14" t="s">
        <v>87</v>
      </c>
    </row>
    <row r="554" spans="1:65" s="2" customFormat="1" ht="18">
      <c r="A554" s="31"/>
      <c r="B554" s="32"/>
      <c r="C554" s="33"/>
      <c r="D554" s="196" t="s">
        <v>148</v>
      </c>
      <c r="E554" s="33"/>
      <c r="F554" s="201" t="s">
        <v>881</v>
      </c>
      <c r="G554" s="33"/>
      <c r="H554" s="33"/>
      <c r="I554" s="198"/>
      <c r="J554" s="33"/>
      <c r="K554" s="33"/>
      <c r="L554" s="36"/>
      <c r="M554" s="199"/>
      <c r="N554" s="200"/>
      <c r="O554" s="68"/>
      <c r="P554" s="68"/>
      <c r="Q554" s="68"/>
      <c r="R554" s="68"/>
      <c r="S554" s="68"/>
      <c r="T554" s="69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4" t="s">
        <v>148</v>
      </c>
      <c r="AU554" s="14" t="s">
        <v>87</v>
      </c>
    </row>
    <row r="555" spans="1:65" s="2" customFormat="1" ht="16.5" customHeight="1">
      <c r="A555" s="31"/>
      <c r="B555" s="32"/>
      <c r="C555" s="183" t="s">
        <v>514</v>
      </c>
      <c r="D555" s="183" t="s">
        <v>121</v>
      </c>
      <c r="E555" s="184" t="s">
        <v>900</v>
      </c>
      <c r="F555" s="185" t="s">
        <v>901</v>
      </c>
      <c r="G555" s="186" t="s">
        <v>152</v>
      </c>
      <c r="H555" s="187">
        <v>35</v>
      </c>
      <c r="I555" s="188"/>
      <c r="J555" s="189">
        <f>ROUND(I555*H555,2)</f>
        <v>0</v>
      </c>
      <c r="K555" s="185" t="s">
        <v>125</v>
      </c>
      <c r="L555" s="36"/>
      <c r="M555" s="190" t="s">
        <v>1</v>
      </c>
      <c r="N555" s="191" t="s">
        <v>42</v>
      </c>
      <c r="O555" s="68"/>
      <c r="P555" s="192">
        <f>O555*H555</f>
        <v>0</v>
      </c>
      <c r="Q555" s="192">
        <v>0</v>
      </c>
      <c r="R555" s="192">
        <f>Q555*H555</f>
        <v>0</v>
      </c>
      <c r="S555" s="192">
        <v>0</v>
      </c>
      <c r="T555" s="193">
        <f>S555*H555</f>
        <v>0</v>
      </c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R555" s="194" t="s">
        <v>126</v>
      </c>
      <c r="AT555" s="194" t="s">
        <v>121</v>
      </c>
      <c r="AU555" s="194" t="s">
        <v>87</v>
      </c>
      <c r="AY555" s="14" t="s">
        <v>118</v>
      </c>
      <c r="BE555" s="195">
        <f>IF(N555="základní",J555,0)</f>
        <v>0</v>
      </c>
      <c r="BF555" s="195">
        <f>IF(N555="snížená",J555,0)</f>
        <v>0</v>
      </c>
      <c r="BG555" s="195">
        <f>IF(N555="zákl. přenesená",J555,0)</f>
        <v>0</v>
      </c>
      <c r="BH555" s="195">
        <f>IF(N555="sníž. přenesená",J555,0)</f>
        <v>0</v>
      </c>
      <c r="BI555" s="195">
        <f>IF(N555="nulová",J555,0)</f>
        <v>0</v>
      </c>
      <c r="BJ555" s="14" t="s">
        <v>85</v>
      </c>
      <c r="BK555" s="195">
        <f>ROUND(I555*H555,2)</f>
        <v>0</v>
      </c>
      <c r="BL555" s="14" t="s">
        <v>126</v>
      </c>
      <c r="BM555" s="194" t="s">
        <v>902</v>
      </c>
    </row>
    <row r="556" spans="1:65" s="2" customFormat="1" ht="36">
      <c r="A556" s="31"/>
      <c r="B556" s="32"/>
      <c r="C556" s="33"/>
      <c r="D556" s="196" t="s">
        <v>127</v>
      </c>
      <c r="E556" s="33"/>
      <c r="F556" s="197" t="s">
        <v>903</v>
      </c>
      <c r="G556" s="33"/>
      <c r="H556" s="33"/>
      <c r="I556" s="198"/>
      <c r="J556" s="33"/>
      <c r="K556" s="33"/>
      <c r="L556" s="36"/>
      <c r="M556" s="199"/>
      <c r="N556" s="200"/>
      <c r="O556" s="68"/>
      <c r="P556" s="68"/>
      <c r="Q556" s="68"/>
      <c r="R556" s="68"/>
      <c r="S556" s="68"/>
      <c r="T556" s="69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T556" s="14" t="s">
        <v>127</v>
      </c>
      <c r="AU556" s="14" t="s">
        <v>87</v>
      </c>
    </row>
    <row r="557" spans="1:65" s="2" customFormat="1" ht="18">
      <c r="A557" s="31"/>
      <c r="B557" s="32"/>
      <c r="C557" s="33"/>
      <c r="D557" s="196" t="s">
        <v>148</v>
      </c>
      <c r="E557" s="33"/>
      <c r="F557" s="201" t="s">
        <v>881</v>
      </c>
      <c r="G557" s="33"/>
      <c r="H557" s="33"/>
      <c r="I557" s="198"/>
      <c r="J557" s="33"/>
      <c r="K557" s="33"/>
      <c r="L557" s="36"/>
      <c r="M557" s="199"/>
      <c r="N557" s="200"/>
      <c r="O557" s="68"/>
      <c r="P557" s="68"/>
      <c r="Q557" s="68"/>
      <c r="R557" s="68"/>
      <c r="S557" s="68"/>
      <c r="T557" s="69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T557" s="14" t="s">
        <v>148</v>
      </c>
      <c r="AU557" s="14" t="s">
        <v>87</v>
      </c>
    </row>
    <row r="558" spans="1:65" s="2" customFormat="1" ht="16.5" customHeight="1">
      <c r="A558" s="31"/>
      <c r="B558" s="32"/>
      <c r="C558" s="183" t="s">
        <v>904</v>
      </c>
      <c r="D558" s="183" t="s">
        <v>121</v>
      </c>
      <c r="E558" s="184" t="s">
        <v>905</v>
      </c>
      <c r="F558" s="185" t="s">
        <v>906</v>
      </c>
      <c r="G558" s="186" t="s">
        <v>152</v>
      </c>
      <c r="H558" s="187">
        <v>32</v>
      </c>
      <c r="I558" s="188"/>
      <c r="J558" s="189">
        <f>ROUND(I558*H558,2)</f>
        <v>0</v>
      </c>
      <c r="K558" s="185" t="s">
        <v>125</v>
      </c>
      <c r="L558" s="36"/>
      <c r="M558" s="190" t="s">
        <v>1</v>
      </c>
      <c r="N558" s="191" t="s">
        <v>42</v>
      </c>
      <c r="O558" s="68"/>
      <c r="P558" s="192">
        <f>O558*H558</f>
        <v>0</v>
      </c>
      <c r="Q558" s="192">
        <v>0</v>
      </c>
      <c r="R558" s="192">
        <f>Q558*H558</f>
        <v>0</v>
      </c>
      <c r="S558" s="192">
        <v>0</v>
      </c>
      <c r="T558" s="193">
        <f>S558*H558</f>
        <v>0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194" t="s">
        <v>126</v>
      </c>
      <c r="AT558" s="194" t="s">
        <v>121</v>
      </c>
      <c r="AU558" s="194" t="s">
        <v>87</v>
      </c>
      <c r="AY558" s="14" t="s">
        <v>118</v>
      </c>
      <c r="BE558" s="195">
        <f>IF(N558="základní",J558,0)</f>
        <v>0</v>
      </c>
      <c r="BF558" s="195">
        <f>IF(N558="snížená",J558,0)</f>
        <v>0</v>
      </c>
      <c r="BG558" s="195">
        <f>IF(N558="zákl. přenesená",J558,0)</f>
        <v>0</v>
      </c>
      <c r="BH558" s="195">
        <f>IF(N558="sníž. přenesená",J558,0)</f>
        <v>0</v>
      </c>
      <c r="BI558" s="195">
        <f>IF(N558="nulová",J558,0)</f>
        <v>0</v>
      </c>
      <c r="BJ558" s="14" t="s">
        <v>85</v>
      </c>
      <c r="BK558" s="195">
        <f>ROUND(I558*H558,2)</f>
        <v>0</v>
      </c>
      <c r="BL558" s="14" t="s">
        <v>126</v>
      </c>
      <c r="BM558" s="194" t="s">
        <v>907</v>
      </c>
    </row>
    <row r="559" spans="1:65" s="2" customFormat="1" ht="36">
      <c r="A559" s="31"/>
      <c r="B559" s="32"/>
      <c r="C559" s="33"/>
      <c r="D559" s="196" t="s">
        <v>127</v>
      </c>
      <c r="E559" s="33"/>
      <c r="F559" s="197" t="s">
        <v>908</v>
      </c>
      <c r="G559" s="33"/>
      <c r="H559" s="33"/>
      <c r="I559" s="198"/>
      <c r="J559" s="33"/>
      <c r="K559" s="33"/>
      <c r="L559" s="36"/>
      <c r="M559" s="199"/>
      <c r="N559" s="200"/>
      <c r="O559" s="68"/>
      <c r="P559" s="68"/>
      <c r="Q559" s="68"/>
      <c r="R559" s="68"/>
      <c r="S559" s="68"/>
      <c r="T559" s="69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4" t="s">
        <v>127</v>
      </c>
      <c r="AU559" s="14" t="s">
        <v>87</v>
      </c>
    </row>
    <row r="560" spans="1:65" s="2" customFormat="1" ht="18">
      <c r="A560" s="31"/>
      <c r="B560" s="32"/>
      <c r="C560" s="33"/>
      <c r="D560" s="196" t="s">
        <v>148</v>
      </c>
      <c r="E560" s="33"/>
      <c r="F560" s="201" t="s">
        <v>881</v>
      </c>
      <c r="G560" s="33"/>
      <c r="H560" s="33"/>
      <c r="I560" s="198"/>
      <c r="J560" s="33"/>
      <c r="K560" s="33"/>
      <c r="L560" s="36"/>
      <c r="M560" s="199"/>
      <c r="N560" s="200"/>
      <c r="O560" s="68"/>
      <c r="P560" s="68"/>
      <c r="Q560" s="68"/>
      <c r="R560" s="68"/>
      <c r="S560" s="68"/>
      <c r="T560" s="69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T560" s="14" t="s">
        <v>148</v>
      </c>
      <c r="AU560" s="14" t="s">
        <v>87</v>
      </c>
    </row>
    <row r="561" spans="1:65" s="2" customFormat="1" ht="16.5" customHeight="1">
      <c r="A561" s="31"/>
      <c r="B561" s="32"/>
      <c r="C561" s="183" t="s">
        <v>518</v>
      </c>
      <c r="D561" s="183" t="s">
        <v>121</v>
      </c>
      <c r="E561" s="184" t="s">
        <v>909</v>
      </c>
      <c r="F561" s="185" t="s">
        <v>910</v>
      </c>
      <c r="G561" s="186" t="s">
        <v>152</v>
      </c>
      <c r="H561" s="187">
        <v>30</v>
      </c>
      <c r="I561" s="188"/>
      <c r="J561" s="189">
        <f>ROUND(I561*H561,2)</f>
        <v>0</v>
      </c>
      <c r="K561" s="185" t="s">
        <v>125</v>
      </c>
      <c r="L561" s="36"/>
      <c r="M561" s="190" t="s">
        <v>1</v>
      </c>
      <c r="N561" s="191" t="s">
        <v>42</v>
      </c>
      <c r="O561" s="68"/>
      <c r="P561" s="192">
        <f>O561*H561</f>
        <v>0</v>
      </c>
      <c r="Q561" s="192">
        <v>0</v>
      </c>
      <c r="R561" s="192">
        <f>Q561*H561</f>
        <v>0</v>
      </c>
      <c r="S561" s="192">
        <v>0</v>
      </c>
      <c r="T561" s="193">
        <f>S561*H561</f>
        <v>0</v>
      </c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R561" s="194" t="s">
        <v>126</v>
      </c>
      <c r="AT561" s="194" t="s">
        <v>121</v>
      </c>
      <c r="AU561" s="194" t="s">
        <v>87</v>
      </c>
      <c r="AY561" s="14" t="s">
        <v>118</v>
      </c>
      <c r="BE561" s="195">
        <f>IF(N561="základní",J561,0)</f>
        <v>0</v>
      </c>
      <c r="BF561" s="195">
        <f>IF(N561="snížená",J561,0)</f>
        <v>0</v>
      </c>
      <c r="BG561" s="195">
        <f>IF(N561="zákl. přenesená",J561,0)</f>
        <v>0</v>
      </c>
      <c r="BH561" s="195">
        <f>IF(N561="sníž. přenesená",J561,0)</f>
        <v>0</v>
      </c>
      <c r="BI561" s="195">
        <f>IF(N561="nulová",J561,0)</f>
        <v>0</v>
      </c>
      <c r="BJ561" s="14" t="s">
        <v>85</v>
      </c>
      <c r="BK561" s="195">
        <f>ROUND(I561*H561,2)</f>
        <v>0</v>
      </c>
      <c r="BL561" s="14" t="s">
        <v>126</v>
      </c>
      <c r="BM561" s="194" t="s">
        <v>911</v>
      </c>
    </row>
    <row r="562" spans="1:65" s="2" customFormat="1" ht="36">
      <c r="A562" s="31"/>
      <c r="B562" s="32"/>
      <c r="C562" s="33"/>
      <c r="D562" s="196" t="s">
        <v>127</v>
      </c>
      <c r="E562" s="33"/>
      <c r="F562" s="197" t="s">
        <v>912</v>
      </c>
      <c r="G562" s="33"/>
      <c r="H562" s="33"/>
      <c r="I562" s="198"/>
      <c r="J562" s="33"/>
      <c r="K562" s="33"/>
      <c r="L562" s="36"/>
      <c r="M562" s="199"/>
      <c r="N562" s="200"/>
      <c r="O562" s="68"/>
      <c r="P562" s="68"/>
      <c r="Q562" s="68"/>
      <c r="R562" s="68"/>
      <c r="S562" s="68"/>
      <c r="T562" s="69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T562" s="14" t="s">
        <v>127</v>
      </c>
      <c r="AU562" s="14" t="s">
        <v>87</v>
      </c>
    </row>
    <row r="563" spans="1:65" s="2" customFormat="1" ht="18">
      <c r="A563" s="31"/>
      <c r="B563" s="32"/>
      <c r="C563" s="33"/>
      <c r="D563" s="196" t="s">
        <v>148</v>
      </c>
      <c r="E563" s="33"/>
      <c r="F563" s="201" t="s">
        <v>881</v>
      </c>
      <c r="G563" s="33"/>
      <c r="H563" s="33"/>
      <c r="I563" s="198"/>
      <c r="J563" s="33"/>
      <c r="K563" s="33"/>
      <c r="L563" s="36"/>
      <c r="M563" s="199"/>
      <c r="N563" s="200"/>
      <c r="O563" s="68"/>
      <c r="P563" s="68"/>
      <c r="Q563" s="68"/>
      <c r="R563" s="68"/>
      <c r="S563" s="68"/>
      <c r="T563" s="69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4" t="s">
        <v>148</v>
      </c>
      <c r="AU563" s="14" t="s">
        <v>87</v>
      </c>
    </row>
    <row r="564" spans="1:65" s="2" customFormat="1" ht="16.5" customHeight="1">
      <c r="A564" s="31"/>
      <c r="B564" s="32"/>
      <c r="C564" s="183" t="s">
        <v>913</v>
      </c>
      <c r="D564" s="183" t="s">
        <v>121</v>
      </c>
      <c r="E564" s="184" t="s">
        <v>914</v>
      </c>
      <c r="F564" s="185" t="s">
        <v>915</v>
      </c>
      <c r="G564" s="186" t="s">
        <v>152</v>
      </c>
      <c r="H564" s="187">
        <v>39</v>
      </c>
      <c r="I564" s="188"/>
      <c r="J564" s="189">
        <f>ROUND(I564*H564,2)</f>
        <v>0</v>
      </c>
      <c r="K564" s="185" t="s">
        <v>125</v>
      </c>
      <c r="L564" s="36"/>
      <c r="M564" s="190" t="s">
        <v>1</v>
      </c>
      <c r="N564" s="191" t="s">
        <v>42</v>
      </c>
      <c r="O564" s="68"/>
      <c r="P564" s="192">
        <f>O564*H564</f>
        <v>0</v>
      </c>
      <c r="Q564" s="192">
        <v>0</v>
      </c>
      <c r="R564" s="192">
        <f>Q564*H564</f>
        <v>0</v>
      </c>
      <c r="S564" s="192">
        <v>0</v>
      </c>
      <c r="T564" s="193">
        <f>S564*H564</f>
        <v>0</v>
      </c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R564" s="194" t="s">
        <v>126</v>
      </c>
      <c r="AT564" s="194" t="s">
        <v>121</v>
      </c>
      <c r="AU564" s="194" t="s">
        <v>87</v>
      </c>
      <c r="AY564" s="14" t="s">
        <v>118</v>
      </c>
      <c r="BE564" s="195">
        <f>IF(N564="základní",J564,0)</f>
        <v>0</v>
      </c>
      <c r="BF564" s="195">
        <f>IF(N564="snížená",J564,0)</f>
        <v>0</v>
      </c>
      <c r="BG564" s="195">
        <f>IF(N564="zákl. přenesená",J564,0)</f>
        <v>0</v>
      </c>
      <c r="BH564" s="195">
        <f>IF(N564="sníž. přenesená",J564,0)</f>
        <v>0</v>
      </c>
      <c r="BI564" s="195">
        <f>IF(N564="nulová",J564,0)</f>
        <v>0</v>
      </c>
      <c r="BJ564" s="14" t="s">
        <v>85</v>
      </c>
      <c r="BK564" s="195">
        <f>ROUND(I564*H564,2)</f>
        <v>0</v>
      </c>
      <c r="BL564" s="14" t="s">
        <v>126</v>
      </c>
      <c r="BM564" s="194" t="s">
        <v>916</v>
      </c>
    </row>
    <row r="565" spans="1:65" s="2" customFormat="1" ht="36">
      <c r="A565" s="31"/>
      <c r="B565" s="32"/>
      <c r="C565" s="33"/>
      <c r="D565" s="196" t="s">
        <v>127</v>
      </c>
      <c r="E565" s="33"/>
      <c r="F565" s="197" t="s">
        <v>917</v>
      </c>
      <c r="G565" s="33"/>
      <c r="H565" s="33"/>
      <c r="I565" s="198"/>
      <c r="J565" s="33"/>
      <c r="K565" s="33"/>
      <c r="L565" s="36"/>
      <c r="M565" s="199"/>
      <c r="N565" s="200"/>
      <c r="O565" s="68"/>
      <c r="P565" s="68"/>
      <c r="Q565" s="68"/>
      <c r="R565" s="68"/>
      <c r="S565" s="68"/>
      <c r="T565" s="69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T565" s="14" t="s">
        <v>127</v>
      </c>
      <c r="AU565" s="14" t="s">
        <v>87</v>
      </c>
    </row>
    <row r="566" spans="1:65" s="2" customFormat="1" ht="18">
      <c r="A566" s="31"/>
      <c r="B566" s="32"/>
      <c r="C566" s="33"/>
      <c r="D566" s="196" t="s">
        <v>148</v>
      </c>
      <c r="E566" s="33"/>
      <c r="F566" s="201" t="s">
        <v>881</v>
      </c>
      <c r="G566" s="33"/>
      <c r="H566" s="33"/>
      <c r="I566" s="198"/>
      <c r="J566" s="33"/>
      <c r="K566" s="33"/>
      <c r="L566" s="36"/>
      <c r="M566" s="199"/>
      <c r="N566" s="200"/>
      <c r="O566" s="68"/>
      <c r="P566" s="68"/>
      <c r="Q566" s="68"/>
      <c r="R566" s="68"/>
      <c r="S566" s="68"/>
      <c r="T566" s="69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T566" s="14" t="s">
        <v>148</v>
      </c>
      <c r="AU566" s="14" t="s">
        <v>87</v>
      </c>
    </row>
    <row r="567" spans="1:65" s="2" customFormat="1" ht="16.5" customHeight="1">
      <c r="A567" s="31"/>
      <c r="B567" s="32"/>
      <c r="C567" s="183" t="s">
        <v>523</v>
      </c>
      <c r="D567" s="183" t="s">
        <v>121</v>
      </c>
      <c r="E567" s="184" t="s">
        <v>918</v>
      </c>
      <c r="F567" s="185" t="s">
        <v>919</v>
      </c>
      <c r="G567" s="186" t="s">
        <v>152</v>
      </c>
      <c r="H567" s="187">
        <v>37</v>
      </c>
      <c r="I567" s="188"/>
      <c r="J567" s="189">
        <f>ROUND(I567*H567,2)</f>
        <v>0</v>
      </c>
      <c r="K567" s="185" t="s">
        <v>125</v>
      </c>
      <c r="L567" s="36"/>
      <c r="M567" s="190" t="s">
        <v>1</v>
      </c>
      <c r="N567" s="191" t="s">
        <v>42</v>
      </c>
      <c r="O567" s="68"/>
      <c r="P567" s="192">
        <f>O567*H567</f>
        <v>0</v>
      </c>
      <c r="Q567" s="192">
        <v>0</v>
      </c>
      <c r="R567" s="192">
        <f>Q567*H567</f>
        <v>0</v>
      </c>
      <c r="S567" s="192">
        <v>0</v>
      </c>
      <c r="T567" s="193">
        <f>S567*H567</f>
        <v>0</v>
      </c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R567" s="194" t="s">
        <v>126</v>
      </c>
      <c r="AT567" s="194" t="s">
        <v>121</v>
      </c>
      <c r="AU567" s="194" t="s">
        <v>87</v>
      </c>
      <c r="AY567" s="14" t="s">
        <v>118</v>
      </c>
      <c r="BE567" s="195">
        <f>IF(N567="základní",J567,0)</f>
        <v>0</v>
      </c>
      <c r="BF567" s="195">
        <f>IF(N567="snížená",J567,0)</f>
        <v>0</v>
      </c>
      <c r="BG567" s="195">
        <f>IF(N567="zákl. přenesená",J567,0)</f>
        <v>0</v>
      </c>
      <c r="BH567" s="195">
        <f>IF(N567="sníž. přenesená",J567,0)</f>
        <v>0</v>
      </c>
      <c r="BI567" s="195">
        <f>IF(N567="nulová",J567,0)</f>
        <v>0</v>
      </c>
      <c r="BJ567" s="14" t="s">
        <v>85</v>
      </c>
      <c r="BK567" s="195">
        <f>ROUND(I567*H567,2)</f>
        <v>0</v>
      </c>
      <c r="BL567" s="14" t="s">
        <v>126</v>
      </c>
      <c r="BM567" s="194" t="s">
        <v>920</v>
      </c>
    </row>
    <row r="568" spans="1:65" s="2" customFormat="1" ht="36">
      <c r="A568" s="31"/>
      <c r="B568" s="32"/>
      <c r="C568" s="33"/>
      <c r="D568" s="196" t="s">
        <v>127</v>
      </c>
      <c r="E568" s="33"/>
      <c r="F568" s="197" t="s">
        <v>921</v>
      </c>
      <c r="G568" s="33"/>
      <c r="H568" s="33"/>
      <c r="I568" s="198"/>
      <c r="J568" s="33"/>
      <c r="K568" s="33"/>
      <c r="L568" s="36"/>
      <c r="M568" s="199"/>
      <c r="N568" s="200"/>
      <c r="O568" s="68"/>
      <c r="P568" s="68"/>
      <c r="Q568" s="68"/>
      <c r="R568" s="68"/>
      <c r="S568" s="68"/>
      <c r="T568" s="69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T568" s="14" t="s">
        <v>127</v>
      </c>
      <c r="AU568" s="14" t="s">
        <v>87</v>
      </c>
    </row>
    <row r="569" spans="1:65" s="2" customFormat="1" ht="18">
      <c r="A569" s="31"/>
      <c r="B569" s="32"/>
      <c r="C569" s="33"/>
      <c r="D569" s="196" t="s">
        <v>148</v>
      </c>
      <c r="E569" s="33"/>
      <c r="F569" s="201" t="s">
        <v>881</v>
      </c>
      <c r="G569" s="33"/>
      <c r="H569" s="33"/>
      <c r="I569" s="198"/>
      <c r="J569" s="33"/>
      <c r="K569" s="33"/>
      <c r="L569" s="36"/>
      <c r="M569" s="199"/>
      <c r="N569" s="200"/>
      <c r="O569" s="68"/>
      <c r="P569" s="68"/>
      <c r="Q569" s="68"/>
      <c r="R569" s="68"/>
      <c r="S569" s="68"/>
      <c r="T569" s="69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T569" s="14" t="s">
        <v>148</v>
      </c>
      <c r="AU569" s="14" t="s">
        <v>87</v>
      </c>
    </row>
    <row r="570" spans="1:65" s="2" customFormat="1" ht="16.5" customHeight="1">
      <c r="A570" s="31"/>
      <c r="B570" s="32"/>
      <c r="C570" s="183" t="s">
        <v>922</v>
      </c>
      <c r="D570" s="183" t="s">
        <v>121</v>
      </c>
      <c r="E570" s="184" t="s">
        <v>923</v>
      </c>
      <c r="F570" s="185" t="s">
        <v>924</v>
      </c>
      <c r="G570" s="186" t="s">
        <v>925</v>
      </c>
      <c r="H570" s="187">
        <v>1100</v>
      </c>
      <c r="I570" s="188"/>
      <c r="J570" s="189">
        <f>ROUND(I570*H570,2)</f>
        <v>0</v>
      </c>
      <c r="K570" s="185" t="s">
        <v>125</v>
      </c>
      <c r="L570" s="36"/>
      <c r="M570" s="190" t="s">
        <v>1</v>
      </c>
      <c r="N570" s="191" t="s">
        <v>42</v>
      </c>
      <c r="O570" s="68"/>
      <c r="P570" s="192">
        <f>O570*H570</f>
        <v>0</v>
      </c>
      <c r="Q570" s="192">
        <v>0</v>
      </c>
      <c r="R570" s="192">
        <f>Q570*H570</f>
        <v>0</v>
      </c>
      <c r="S570" s="192">
        <v>0</v>
      </c>
      <c r="T570" s="193">
        <f>S570*H570</f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194" t="s">
        <v>126</v>
      </c>
      <c r="AT570" s="194" t="s">
        <v>121</v>
      </c>
      <c r="AU570" s="194" t="s">
        <v>87</v>
      </c>
      <c r="AY570" s="14" t="s">
        <v>118</v>
      </c>
      <c r="BE570" s="195">
        <f>IF(N570="základní",J570,0)</f>
        <v>0</v>
      </c>
      <c r="BF570" s="195">
        <f>IF(N570="snížená",J570,0)</f>
        <v>0</v>
      </c>
      <c r="BG570" s="195">
        <f>IF(N570="zákl. přenesená",J570,0)</f>
        <v>0</v>
      </c>
      <c r="BH570" s="195">
        <f>IF(N570="sníž. přenesená",J570,0)</f>
        <v>0</v>
      </c>
      <c r="BI570" s="195">
        <f>IF(N570="nulová",J570,0)</f>
        <v>0</v>
      </c>
      <c r="BJ570" s="14" t="s">
        <v>85</v>
      </c>
      <c r="BK570" s="195">
        <f>ROUND(I570*H570,2)</f>
        <v>0</v>
      </c>
      <c r="BL570" s="14" t="s">
        <v>126</v>
      </c>
      <c r="BM570" s="194" t="s">
        <v>926</v>
      </c>
    </row>
    <row r="571" spans="1:65" s="2" customFormat="1" ht="27">
      <c r="A571" s="31"/>
      <c r="B571" s="32"/>
      <c r="C571" s="33"/>
      <c r="D571" s="196" t="s">
        <v>127</v>
      </c>
      <c r="E571" s="33"/>
      <c r="F571" s="197" t="s">
        <v>927</v>
      </c>
      <c r="G571" s="33"/>
      <c r="H571" s="33"/>
      <c r="I571" s="198"/>
      <c r="J571" s="33"/>
      <c r="K571" s="33"/>
      <c r="L571" s="36"/>
      <c r="M571" s="199"/>
      <c r="N571" s="200"/>
      <c r="O571" s="68"/>
      <c r="P571" s="68"/>
      <c r="Q571" s="68"/>
      <c r="R571" s="68"/>
      <c r="S571" s="68"/>
      <c r="T571" s="69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4" t="s">
        <v>127</v>
      </c>
      <c r="AU571" s="14" t="s">
        <v>87</v>
      </c>
    </row>
    <row r="572" spans="1:65" s="2" customFormat="1" ht="16.5" customHeight="1">
      <c r="A572" s="31"/>
      <c r="B572" s="32"/>
      <c r="C572" s="183" t="s">
        <v>527</v>
      </c>
      <c r="D572" s="183" t="s">
        <v>121</v>
      </c>
      <c r="E572" s="184" t="s">
        <v>928</v>
      </c>
      <c r="F572" s="185" t="s">
        <v>929</v>
      </c>
      <c r="G572" s="186" t="s">
        <v>925</v>
      </c>
      <c r="H572" s="187">
        <v>1100</v>
      </c>
      <c r="I572" s="188"/>
      <c r="J572" s="189">
        <f>ROUND(I572*H572,2)</f>
        <v>0</v>
      </c>
      <c r="K572" s="185" t="s">
        <v>125</v>
      </c>
      <c r="L572" s="36"/>
      <c r="M572" s="190" t="s">
        <v>1</v>
      </c>
      <c r="N572" s="191" t="s">
        <v>42</v>
      </c>
      <c r="O572" s="68"/>
      <c r="P572" s="192">
        <f>O572*H572</f>
        <v>0</v>
      </c>
      <c r="Q572" s="192">
        <v>0</v>
      </c>
      <c r="R572" s="192">
        <f>Q572*H572</f>
        <v>0</v>
      </c>
      <c r="S572" s="192">
        <v>0</v>
      </c>
      <c r="T572" s="193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94" t="s">
        <v>126</v>
      </c>
      <c r="AT572" s="194" t="s">
        <v>121</v>
      </c>
      <c r="AU572" s="194" t="s">
        <v>87</v>
      </c>
      <c r="AY572" s="14" t="s">
        <v>118</v>
      </c>
      <c r="BE572" s="195">
        <f>IF(N572="základní",J572,0)</f>
        <v>0</v>
      </c>
      <c r="BF572" s="195">
        <f>IF(N572="snížená",J572,0)</f>
        <v>0</v>
      </c>
      <c r="BG572" s="195">
        <f>IF(N572="zákl. přenesená",J572,0)</f>
        <v>0</v>
      </c>
      <c r="BH572" s="195">
        <f>IF(N572="sníž. přenesená",J572,0)</f>
        <v>0</v>
      </c>
      <c r="BI572" s="195">
        <f>IF(N572="nulová",J572,0)</f>
        <v>0</v>
      </c>
      <c r="BJ572" s="14" t="s">
        <v>85</v>
      </c>
      <c r="BK572" s="195">
        <f>ROUND(I572*H572,2)</f>
        <v>0</v>
      </c>
      <c r="BL572" s="14" t="s">
        <v>126</v>
      </c>
      <c r="BM572" s="194" t="s">
        <v>930</v>
      </c>
    </row>
    <row r="573" spans="1:65" s="2" customFormat="1" ht="27">
      <c r="A573" s="31"/>
      <c r="B573" s="32"/>
      <c r="C573" s="33"/>
      <c r="D573" s="196" t="s">
        <v>127</v>
      </c>
      <c r="E573" s="33"/>
      <c r="F573" s="197" t="s">
        <v>931</v>
      </c>
      <c r="G573" s="33"/>
      <c r="H573" s="33"/>
      <c r="I573" s="198"/>
      <c r="J573" s="33"/>
      <c r="K573" s="33"/>
      <c r="L573" s="36"/>
      <c r="M573" s="199"/>
      <c r="N573" s="200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127</v>
      </c>
      <c r="AU573" s="14" t="s">
        <v>87</v>
      </c>
    </row>
    <row r="574" spans="1:65" s="2" customFormat="1" ht="16.5" customHeight="1">
      <c r="A574" s="31"/>
      <c r="B574" s="32"/>
      <c r="C574" s="183" t="s">
        <v>932</v>
      </c>
      <c r="D574" s="183" t="s">
        <v>121</v>
      </c>
      <c r="E574" s="184" t="s">
        <v>933</v>
      </c>
      <c r="F574" s="185" t="s">
        <v>934</v>
      </c>
      <c r="G574" s="186" t="s">
        <v>925</v>
      </c>
      <c r="H574" s="187">
        <v>1100</v>
      </c>
      <c r="I574" s="188"/>
      <c r="J574" s="189">
        <f>ROUND(I574*H574,2)</f>
        <v>0</v>
      </c>
      <c r="K574" s="185" t="s">
        <v>125</v>
      </c>
      <c r="L574" s="36"/>
      <c r="M574" s="190" t="s">
        <v>1</v>
      </c>
      <c r="N574" s="191" t="s">
        <v>42</v>
      </c>
      <c r="O574" s="68"/>
      <c r="P574" s="192">
        <f>O574*H574</f>
        <v>0</v>
      </c>
      <c r="Q574" s="192">
        <v>0</v>
      </c>
      <c r="R574" s="192">
        <f>Q574*H574</f>
        <v>0</v>
      </c>
      <c r="S574" s="192">
        <v>0</v>
      </c>
      <c r="T574" s="193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94" t="s">
        <v>126</v>
      </c>
      <c r="AT574" s="194" t="s">
        <v>121</v>
      </c>
      <c r="AU574" s="194" t="s">
        <v>87</v>
      </c>
      <c r="AY574" s="14" t="s">
        <v>118</v>
      </c>
      <c r="BE574" s="195">
        <f>IF(N574="základní",J574,0)</f>
        <v>0</v>
      </c>
      <c r="BF574" s="195">
        <f>IF(N574="snížená",J574,0)</f>
        <v>0</v>
      </c>
      <c r="BG574" s="195">
        <f>IF(N574="zákl. přenesená",J574,0)</f>
        <v>0</v>
      </c>
      <c r="BH574" s="195">
        <f>IF(N574="sníž. přenesená",J574,0)</f>
        <v>0</v>
      </c>
      <c r="BI574" s="195">
        <f>IF(N574="nulová",J574,0)</f>
        <v>0</v>
      </c>
      <c r="BJ574" s="14" t="s">
        <v>85</v>
      </c>
      <c r="BK574" s="195">
        <f>ROUND(I574*H574,2)</f>
        <v>0</v>
      </c>
      <c r="BL574" s="14" t="s">
        <v>126</v>
      </c>
      <c r="BM574" s="194" t="s">
        <v>935</v>
      </c>
    </row>
    <row r="575" spans="1:65" s="2" customFormat="1" ht="27">
      <c r="A575" s="31"/>
      <c r="B575" s="32"/>
      <c r="C575" s="33"/>
      <c r="D575" s="196" t="s">
        <v>127</v>
      </c>
      <c r="E575" s="33"/>
      <c r="F575" s="197" t="s">
        <v>936</v>
      </c>
      <c r="G575" s="33"/>
      <c r="H575" s="33"/>
      <c r="I575" s="198"/>
      <c r="J575" s="33"/>
      <c r="K575" s="33"/>
      <c r="L575" s="36"/>
      <c r="M575" s="199"/>
      <c r="N575" s="200"/>
      <c r="O575" s="68"/>
      <c r="P575" s="68"/>
      <c r="Q575" s="68"/>
      <c r="R575" s="68"/>
      <c r="S575" s="68"/>
      <c r="T575" s="69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4" t="s">
        <v>127</v>
      </c>
      <c r="AU575" s="14" t="s">
        <v>87</v>
      </c>
    </row>
    <row r="576" spans="1:65" s="2" customFormat="1" ht="16.5" customHeight="1">
      <c r="A576" s="31"/>
      <c r="B576" s="32"/>
      <c r="C576" s="183" t="s">
        <v>532</v>
      </c>
      <c r="D576" s="183" t="s">
        <v>121</v>
      </c>
      <c r="E576" s="184" t="s">
        <v>937</v>
      </c>
      <c r="F576" s="185" t="s">
        <v>938</v>
      </c>
      <c r="G576" s="186" t="s">
        <v>925</v>
      </c>
      <c r="H576" s="187">
        <v>1100</v>
      </c>
      <c r="I576" s="188"/>
      <c r="J576" s="189">
        <f>ROUND(I576*H576,2)</f>
        <v>0</v>
      </c>
      <c r="K576" s="185" t="s">
        <v>125</v>
      </c>
      <c r="L576" s="36"/>
      <c r="M576" s="190" t="s">
        <v>1</v>
      </c>
      <c r="N576" s="191" t="s">
        <v>42</v>
      </c>
      <c r="O576" s="68"/>
      <c r="P576" s="192">
        <f>O576*H576</f>
        <v>0</v>
      </c>
      <c r="Q576" s="192">
        <v>0</v>
      </c>
      <c r="R576" s="192">
        <f>Q576*H576</f>
        <v>0</v>
      </c>
      <c r="S576" s="192">
        <v>0</v>
      </c>
      <c r="T576" s="193">
        <f>S576*H576</f>
        <v>0</v>
      </c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R576" s="194" t="s">
        <v>126</v>
      </c>
      <c r="AT576" s="194" t="s">
        <v>121</v>
      </c>
      <c r="AU576" s="194" t="s">
        <v>87</v>
      </c>
      <c r="AY576" s="14" t="s">
        <v>118</v>
      </c>
      <c r="BE576" s="195">
        <f>IF(N576="základní",J576,0)</f>
        <v>0</v>
      </c>
      <c r="BF576" s="195">
        <f>IF(N576="snížená",J576,0)</f>
        <v>0</v>
      </c>
      <c r="BG576" s="195">
        <f>IF(N576="zákl. přenesená",J576,0)</f>
        <v>0</v>
      </c>
      <c r="BH576" s="195">
        <f>IF(N576="sníž. přenesená",J576,0)</f>
        <v>0</v>
      </c>
      <c r="BI576" s="195">
        <f>IF(N576="nulová",J576,0)</f>
        <v>0</v>
      </c>
      <c r="BJ576" s="14" t="s">
        <v>85</v>
      </c>
      <c r="BK576" s="195">
        <f>ROUND(I576*H576,2)</f>
        <v>0</v>
      </c>
      <c r="BL576" s="14" t="s">
        <v>126</v>
      </c>
      <c r="BM576" s="194" t="s">
        <v>939</v>
      </c>
    </row>
    <row r="577" spans="1:65" s="2" customFormat="1" ht="27">
      <c r="A577" s="31"/>
      <c r="B577" s="32"/>
      <c r="C577" s="33"/>
      <c r="D577" s="196" t="s">
        <v>127</v>
      </c>
      <c r="E577" s="33"/>
      <c r="F577" s="197" t="s">
        <v>940</v>
      </c>
      <c r="G577" s="33"/>
      <c r="H577" s="33"/>
      <c r="I577" s="198"/>
      <c r="J577" s="33"/>
      <c r="K577" s="33"/>
      <c r="L577" s="36"/>
      <c r="M577" s="199"/>
      <c r="N577" s="200"/>
      <c r="O577" s="68"/>
      <c r="P577" s="68"/>
      <c r="Q577" s="68"/>
      <c r="R577" s="68"/>
      <c r="S577" s="68"/>
      <c r="T577" s="69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T577" s="14" t="s">
        <v>127</v>
      </c>
      <c r="AU577" s="14" t="s">
        <v>87</v>
      </c>
    </row>
    <row r="578" spans="1:65" s="2" customFormat="1" ht="16.5" customHeight="1">
      <c r="A578" s="31"/>
      <c r="B578" s="32"/>
      <c r="C578" s="183" t="s">
        <v>941</v>
      </c>
      <c r="D578" s="183" t="s">
        <v>121</v>
      </c>
      <c r="E578" s="184" t="s">
        <v>942</v>
      </c>
      <c r="F578" s="185" t="s">
        <v>943</v>
      </c>
      <c r="G578" s="186" t="s">
        <v>925</v>
      </c>
      <c r="H578" s="187">
        <v>1100</v>
      </c>
      <c r="I578" s="188"/>
      <c r="J578" s="189">
        <f>ROUND(I578*H578,2)</f>
        <v>0</v>
      </c>
      <c r="K578" s="185" t="s">
        <v>125</v>
      </c>
      <c r="L578" s="36"/>
      <c r="M578" s="190" t="s">
        <v>1</v>
      </c>
      <c r="N578" s="191" t="s">
        <v>42</v>
      </c>
      <c r="O578" s="68"/>
      <c r="P578" s="192">
        <f>O578*H578</f>
        <v>0</v>
      </c>
      <c r="Q578" s="192">
        <v>0</v>
      </c>
      <c r="R578" s="192">
        <f>Q578*H578</f>
        <v>0</v>
      </c>
      <c r="S578" s="192">
        <v>0</v>
      </c>
      <c r="T578" s="193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94" t="s">
        <v>126</v>
      </c>
      <c r="AT578" s="194" t="s">
        <v>121</v>
      </c>
      <c r="AU578" s="194" t="s">
        <v>87</v>
      </c>
      <c r="AY578" s="14" t="s">
        <v>118</v>
      </c>
      <c r="BE578" s="195">
        <f>IF(N578="základní",J578,0)</f>
        <v>0</v>
      </c>
      <c r="BF578" s="195">
        <f>IF(N578="snížená",J578,0)</f>
        <v>0</v>
      </c>
      <c r="BG578" s="195">
        <f>IF(N578="zákl. přenesená",J578,0)</f>
        <v>0</v>
      </c>
      <c r="BH578" s="195">
        <f>IF(N578="sníž. přenesená",J578,0)</f>
        <v>0</v>
      </c>
      <c r="BI578" s="195">
        <f>IF(N578="nulová",J578,0)</f>
        <v>0</v>
      </c>
      <c r="BJ578" s="14" t="s">
        <v>85</v>
      </c>
      <c r="BK578" s="195">
        <f>ROUND(I578*H578,2)</f>
        <v>0</v>
      </c>
      <c r="BL578" s="14" t="s">
        <v>126</v>
      </c>
      <c r="BM578" s="194" t="s">
        <v>944</v>
      </c>
    </row>
    <row r="579" spans="1:65" s="2" customFormat="1" ht="27">
      <c r="A579" s="31"/>
      <c r="B579" s="32"/>
      <c r="C579" s="33"/>
      <c r="D579" s="196" t="s">
        <v>127</v>
      </c>
      <c r="E579" s="33"/>
      <c r="F579" s="197" t="s">
        <v>945</v>
      </c>
      <c r="G579" s="33"/>
      <c r="H579" s="33"/>
      <c r="I579" s="198"/>
      <c r="J579" s="33"/>
      <c r="K579" s="33"/>
      <c r="L579" s="36"/>
      <c r="M579" s="199"/>
      <c r="N579" s="200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127</v>
      </c>
      <c r="AU579" s="14" t="s">
        <v>87</v>
      </c>
    </row>
    <row r="580" spans="1:65" s="2" customFormat="1" ht="21.75" customHeight="1">
      <c r="A580" s="31"/>
      <c r="B580" s="32"/>
      <c r="C580" s="183" t="s">
        <v>536</v>
      </c>
      <c r="D580" s="183" t="s">
        <v>121</v>
      </c>
      <c r="E580" s="184" t="s">
        <v>946</v>
      </c>
      <c r="F580" s="185" t="s">
        <v>947</v>
      </c>
      <c r="G580" s="186" t="s">
        <v>152</v>
      </c>
      <c r="H580" s="187">
        <v>15</v>
      </c>
      <c r="I580" s="188"/>
      <c r="J580" s="189">
        <f>ROUND(I580*H580,2)</f>
        <v>0</v>
      </c>
      <c r="K580" s="185" t="s">
        <v>125</v>
      </c>
      <c r="L580" s="36"/>
      <c r="M580" s="190" t="s">
        <v>1</v>
      </c>
      <c r="N580" s="191" t="s">
        <v>42</v>
      </c>
      <c r="O580" s="68"/>
      <c r="P580" s="192">
        <f>O580*H580</f>
        <v>0</v>
      </c>
      <c r="Q580" s="192">
        <v>0</v>
      </c>
      <c r="R580" s="192">
        <f>Q580*H580</f>
        <v>0</v>
      </c>
      <c r="S580" s="192">
        <v>0</v>
      </c>
      <c r="T580" s="193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94" t="s">
        <v>126</v>
      </c>
      <c r="AT580" s="194" t="s">
        <v>121</v>
      </c>
      <c r="AU580" s="194" t="s">
        <v>87</v>
      </c>
      <c r="AY580" s="14" t="s">
        <v>118</v>
      </c>
      <c r="BE580" s="195">
        <f>IF(N580="základní",J580,0)</f>
        <v>0</v>
      </c>
      <c r="BF580" s="195">
        <f>IF(N580="snížená",J580,0)</f>
        <v>0</v>
      </c>
      <c r="BG580" s="195">
        <f>IF(N580="zákl. přenesená",J580,0)</f>
        <v>0</v>
      </c>
      <c r="BH580" s="195">
        <f>IF(N580="sníž. přenesená",J580,0)</f>
        <v>0</v>
      </c>
      <c r="BI580" s="195">
        <f>IF(N580="nulová",J580,0)</f>
        <v>0</v>
      </c>
      <c r="BJ580" s="14" t="s">
        <v>85</v>
      </c>
      <c r="BK580" s="195">
        <f>ROUND(I580*H580,2)</f>
        <v>0</v>
      </c>
      <c r="BL580" s="14" t="s">
        <v>126</v>
      </c>
      <c r="BM580" s="194" t="s">
        <v>948</v>
      </c>
    </row>
    <row r="581" spans="1:65" s="2" customFormat="1" ht="27">
      <c r="A581" s="31"/>
      <c r="B581" s="32"/>
      <c r="C581" s="33"/>
      <c r="D581" s="196" t="s">
        <v>127</v>
      </c>
      <c r="E581" s="33"/>
      <c r="F581" s="197" t="s">
        <v>949</v>
      </c>
      <c r="G581" s="33"/>
      <c r="H581" s="33"/>
      <c r="I581" s="198"/>
      <c r="J581" s="33"/>
      <c r="K581" s="33"/>
      <c r="L581" s="36"/>
      <c r="M581" s="199"/>
      <c r="N581" s="200"/>
      <c r="O581" s="68"/>
      <c r="P581" s="68"/>
      <c r="Q581" s="68"/>
      <c r="R581" s="68"/>
      <c r="S581" s="68"/>
      <c r="T581" s="69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T581" s="14" t="s">
        <v>127</v>
      </c>
      <c r="AU581" s="14" t="s">
        <v>87</v>
      </c>
    </row>
    <row r="582" spans="1:65" s="2" customFormat="1" ht="18">
      <c r="A582" s="31"/>
      <c r="B582" s="32"/>
      <c r="C582" s="33"/>
      <c r="D582" s="196" t="s">
        <v>148</v>
      </c>
      <c r="E582" s="33"/>
      <c r="F582" s="201" t="s">
        <v>881</v>
      </c>
      <c r="G582" s="33"/>
      <c r="H582" s="33"/>
      <c r="I582" s="198"/>
      <c r="J582" s="33"/>
      <c r="K582" s="33"/>
      <c r="L582" s="36"/>
      <c r="M582" s="199"/>
      <c r="N582" s="200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148</v>
      </c>
      <c r="AU582" s="14" t="s">
        <v>87</v>
      </c>
    </row>
    <row r="583" spans="1:65" s="2" customFormat="1" ht="21.75" customHeight="1">
      <c r="A583" s="31"/>
      <c r="B583" s="32"/>
      <c r="C583" s="183" t="s">
        <v>950</v>
      </c>
      <c r="D583" s="183" t="s">
        <v>121</v>
      </c>
      <c r="E583" s="184" t="s">
        <v>951</v>
      </c>
      <c r="F583" s="185" t="s">
        <v>952</v>
      </c>
      <c r="G583" s="186" t="s">
        <v>152</v>
      </c>
      <c r="H583" s="187">
        <v>13</v>
      </c>
      <c r="I583" s="188"/>
      <c r="J583" s="189">
        <f>ROUND(I583*H583,2)</f>
        <v>0</v>
      </c>
      <c r="K583" s="185" t="s">
        <v>125</v>
      </c>
      <c r="L583" s="36"/>
      <c r="M583" s="190" t="s">
        <v>1</v>
      </c>
      <c r="N583" s="191" t="s">
        <v>42</v>
      </c>
      <c r="O583" s="68"/>
      <c r="P583" s="192">
        <f>O583*H583</f>
        <v>0</v>
      </c>
      <c r="Q583" s="192">
        <v>0</v>
      </c>
      <c r="R583" s="192">
        <f>Q583*H583</f>
        <v>0</v>
      </c>
      <c r="S583" s="192">
        <v>0</v>
      </c>
      <c r="T583" s="193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94" t="s">
        <v>126</v>
      </c>
      <c r="AT583" s="194" t="s">
        <v>121</v>
      </c>
      <c r="AU583" s="194" t="s">
        <v>87</v>
      </c>
      <c r="AY583" s="14" t="s">
        <v>118</v>
      </c>
      <c r="BE583" s="195">
        <f>IF(N583="základní",J583,0)</f>
        <v>0</v>
      </c>
      <c r="BF583" s="195">
        <f>IF(N583="snížená",J583,0)</f>
        <v>0</v>
      </c>
      <c r="BG583" s="195">
        <f>IF(N583="zákl. přenesená",J583,0)</f>
        <v>0</v>
      </c>
      <c r="BH583" s="195">
        <f>IF(N583="sníž. přenesená",J583,0)</f>
        <v>0</v>
      </c>
      <c r="BI583" s="195">
        <f>IF(N583="nulová",J583,0)</f>
        <v>0</v>
      </c>
      <c r="BJ583" s="14" t="s">
        <v>85</v>
      </c>
      <c r="BK583" s="195">
        <f>ROUND(I583*H583,2)</f>
        <v>0</v>
      </c>
      <c r="BL583" s="14" t="s">
        <v>126</v>
      </c>
      <c r="BM583" s="194" t="s">
        <v>953</v>
      </c>
    </row>
    <row r="584" spans="1:65" s="2" customFormat="1" ht="27">
      <c r="A584" s="31"/>
      <c r="B584" s="32"/>
      <c r="C584" s="33"/>
      <c r="D584" s="196" t="s">
        <v>127</v>
      </c>
      <c r="E584" s="33"/>
      <c r="F584" s="197" t="s">
        <v>954</v>
      </c>
      <c r="G584" s="33"/>
      <c r="H584" s="33"/>
      <c r="I584" s="198"/>
      <c r="J584" s="33"/>
      <c r="K584" s="33"/>
      <c r="L584" s="36"/>
      <c r="M584" s="199"/>
      <c r="N584" s="200"/>
      <c r="O584" s="68"/>
      <c r="P584" s="68"/>
      <c r="Q584" s="68"/>
      <c r="R584" s="68"/>
      <c r="S584" s="68"/>
      <c r="T584" s="69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T584" s="14" t="s">
        <v>127</v>
      </c>
      <c r="AU584" s="14" t="s">
        <v>87</v>
      </c>
    </row>
    <row r="585" spans="1:65" s="2" customFormat="1" ht="18">
      <c r="A585" s="31"/>
      <c r="B585" s="32"/>
      <c r="C585" s="33"/>
      <c r="D585" s="196" t="s">
        <v>148</v>
      </c>
      <c r="E585" s="33"/>
      <c r="F585" s="201" t="s">
        <v>881</v>
      </c>
      <c r="G585" s="33"/>
      <c r="H585" s="33"/>
      <c r="I585" s="198"/>
      <c r="J585" s="33"/>
      <c r="K585" s="33"/>
      <c r="L585" s="36"/>
      <c r="M585" s="199"/>
      <c r="N585" s="200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148</v>
      </c>
      <c r="AU585" s="14" t="s">
        <v>87</v>
      </c>
    </row>
    <row r="586" spans="1:65" s="2" customFormat="1" ht="21.75" customHeight="1">
      <c r="A586" s="31"/>
      <c r="B586" s="32"/>
      <c r="C586" s="183" t="s">
        <v>541</v>
      </c>
      <c r="D586" s="183" t="s">
        <v>121</v>
      </c>
      <c r="E586" s="184" t="s">
        <v>955</v>
      </c>
      <c r="F586" s="185" t="s">
        <v>956</v>
      </c>
      <c r="G586" s="186" t="s">
        <v>152</v>
      </c>
      <c r="H586" s="187">
        <v>11</v>
      </c>
      <c r="I586" s="188"/>
      <c r="J586" s="189">
        <f>ROUND(I586*H586,2)</f>
        <v>0</v>
      </c>
      <c r="K586" s="185" t="s">
        <v>125</v>
      </c>
      <c r="L586" s="36"/>
      <c r="M586" s="190" t="s">
        <v>1</v>
      </c>
      <c r="N586" s="191" t="s">
        <v>42</v>
      </c>
      <c r="O586" s="68"/>
      <c r="P586" s="192">
        <f>O586*H586</f>
        <v>0</v>
      </c>
      <c r="Q586" s="192">
        <v>0</v>
      </c>
      <c r="R586" s="192">
        <f>Q586*H586</f>
        <v>0</v>
      </c>
      <c r="S586" s="192">
        <v>0</v>
      </c>
      <c r="T586" s="193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94" t="s">
        <v>126</v>
      </c>
      <c r="AT586" s="194" t="s">
        <v>121</v>
      </c>
      <c r="AU586" s="194" t="s">
        <v>87</v>
      </c>
      <c r="AY586" s="14" t="s">
        <v>118</v>
      </c>
      <c r="BE586" s="195">
        <f>IF(N586="základní",J586,0)</f>
        <v>0</v>
      </c>
      <c r="BF586" s="195">
        <f>IF(N586="snížená",J586,0)</f>
        <v>0</v>
      </c>
      <c r="BG586" s="195">
        <f>IF(N586="zákl. přenesená",J586,0)</f>
        <v>0</v>
      </c>
      <c r="BH586" s="195">
        <f>IF(N586="sníž. přenesená",J586,0)</f>
        <v>0</v>
      </c>
      <c r="BI586" s="195">
        <f>IF(N586="nulová",J586,0)</f>
        <v>0</v>
      </c>
      <c r="BJ586" s="14" t="s">
        <v>85</v>
      </c>
      <c r="BK586" s="195">
        <f>ROUND(I586*H586,2)</f>
        <v>0</v>
      </c>
      <c r="BL586" s="14" t="s">
        <v>126</v>
      </c>
      <c r="BM586" s="194" t="s">
        <v>957</v>
      </c>
    </row>
    <row r="587" spans="1:65" s="2" customFormat="1" ht="27">
      <c r="A587" s="31"/>
      <c r="B587" s="32"/>
      <c r="C587" s="33"/>
      <c r="D587" s="196" t="s">
        <v>127</v>
      </c>
      <c r="E587" s="33"/>
      <c r="F587" s="197" t="s">
        <v>958</v>
      </c>
      <c r="G587" s="33"/>
      <c r="H587" s="33"/>
      <c r="I587" s="198"/>
      <c r="J587" s="33"/>
      <c r="K587" s="33"/>
      <c r="L587" s="36"/>
      <c r="M587" s="199"/>
      <c r="N587" s="200"/>
      <c r="O587" s="68"/>
      <c r="P587" s="68"/>
      <c r="Q587" s="68"/>
      <c r="R587" s="68"/>
      <c r="S587" s="68"/>
      <c r="T587" s="69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4" t="s">
        <v>127</v>
      </c>
      <c r="AU587" s="14" t="s">
        <v>87</v>
      </c>
    </row>
    <row r="588" spans="1:65" s="2" customFormat="1" ht="18">
      <c r="A588" s="31"/>
      <c r="B588" s="32"/>
      <c r="C588" s="33"/>
      <c r="D588" s="196" t="s">
        <v>148</v>
      </c>
      <c r="E588" s="33"/>
      <c r="F588" s="201" t="s">
        <v>881</v>
      </c>
      <c r="G588" s="33"/>
      <c r="H588" s="33"/>
      <c r="I588" s="198"/>
      <c r="J588" s="33"/>
      <c r="K588" s="33"/>
      <c r="L588" s="36"/>
      <c r="M588" s="199"/>
      <c r="N588" s="200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148</v>
      </c>
      <c r="AU588" s="14" t="s">
        <v>87</v>
      </c>
    </row>
    <row r="589" spans="1:65" s="2" customFormat="1" ht="21.75" customHeight="1">
      <c r="A589" s="31"/>
      <c r="B589" s="32"/>
      <c r="C589" s="183" t="s">
        <v>959</v>
      </c>
      <c r="D589" s="183" t="s">
        <v>121</v>
      </c>
      <c r="E589" s="184" t="s">
        <v>960</v>
      </c>
      <c r="F589" s="185" t="s">
        <v>961</v>
      </c>
      <c r="G589" s="186" t="s">
        <v>152</v>
      </c>
      <c r="H589" s="187">
        <v>13</v>
      </c>
      <c r="I589" s="188"/>
      <c r="J589" s="189">
        <f>ROUND(I589*H589,2)</f>
        <v>0</v>
      </c>
      <c r="K589" s="185" t="s">
        <v>125</v>
      </c>
      <c r="L589" s="36"/>
      <c r="M589" s="190" t="s">
        <v>1</v>
      </c>
      <c r="N589" s="191" t="s">
        <v>42</v>
      </c>
      <c r="O589" s="68"/>
      <c r="P589" s="192">
        <f>O589*H589</f>
        <v>0</v>
      </c>
      <c r="Q589" s="192">
        <v>0</v>
      </c>
      <c r="R589" s="192">
        <f>Q589*H589</f>
        <v>0</v>
      </c>
      <c r="S589" s="192">
        <v>0</v>
      </c>
      <c r="T589" s="193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94" t="s">
        <v>126</v>
      </c>
      <c r="AT589" s="194" t="s">
        <v>121</v>
      </c>
      <c r="AU589" s="194" t="s">
        <v>87</v>
      </c>
      <c r="AY589" s="14" t="s">
        <v>118</v>
      </c>
      <c r="BE589" s="195">
        <f>IF(N589="základní",J589,0)</f>
        <v>0</v>
      </c>
      <c r="BF589" s="195">
        <f>IF(N589="snížená",J589,0)</f>
        <v>0</v>
      </c>
      <c r="BG589" s="195">
        <f>IF(N589="zákl. přenesená",J589,0)</f>
        <v>0</v>
      </c>
      <c r="BH589" s="195">
        <f>IF(N589="sníž. přenesená",J589,0)</f>
        <v>0</v>
      </c>
      <c r="BI589" s="195">
        <f>IF(N589="nulová",J589,0)</f>
        <v>0</v>
      </c>
      <c r="BJ589" s="14" t="s">
        <v>85</v>
      </c>
      <c r="BK589" s="195">
        <f>ROUND(I589*H589,2)</f>
        <v>0</v>
      </c>
      <c r="BL589" s="14" t="s">
        <v>126</v>
      </c>
      <c r="BM589" s="194" t="s">
        <v>962</v>
      </c>
    </row>
    <row r="590" spans="1:65" s="2" customFormat="1" ht="27">
      <c r="A590" s="31"/>
      <c r="B590" s="32"/>
      <c r="C590" s="33"/>
      <c r="D590" s="196" t="s">
        <v>127</v>
      </c>
      <c r="E590" s="33"/>
      <c r="F590" s="197" t="s">
        <v>963</v>
      </c>
      <c r="G590" s="33"/>
      <c r="H590" s="33"/>
      <c r="I590" s="198"/>
      <c r="J590" s="33"/>
      <c r="K590" s="33"/>
      <c r="L590" s="36"/>
      <c r="M590" s="199"/>
      <c r="N590" s="200"/>
      <c r="O590" s="68"/>
      <c r="P590" s="68"/>
      <c r="Q590" s="68"/>
      <c r="R590" s="68"/>
      <c r="S590" s="68"/>
      <c r="T590" s="69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T590" s="14" t="s">
        <v>127</v>
      </c>
      <c r="AU590" s="14" t="s">
        <v>87</v>
      </c>
    </row>
    <row r="591" spans="1:65" s="2" customFormat="1" ht="18">
      <c r="A591" s="31"/>
      <c r="B591" s="32"/>
      <c r="C591" s="33"/>
      <c r="D591" s="196" t="s">
        <v>148</v>
      </c>
      <c r="E591" s="33"/>
      <c r="F591" s="201" t="s">
        <v>881</v>
      </c>
      <c r="G591" s="33"/>
      <c r="H591" s="33"/>
      <c r="I591" s="198"/>
      <c r="J591" s="33"/>
      <c r="K591" s="33"/>
      <c r="L591" s="36"/>
      <c r="M591" s="199"/>
      <c r="N591" s="200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148</v>
      </c>
      <c r="AU591" s="14" t="s">
        <v>87</v>
      </c>
    </row>
    <row r="592" spans="1:65" s="2" customFormat="1" ht="24.15" customHeight="1">
      <c r="A592" s="31"/>
      <c r="B592" s="32"/>
      <c r="C592" s="183" t="s">
        <v>545</v>
      </c>
      <c r="D592" s="183" t="s">
        <v>121</v>
      </c>
      <c r="E592" s="184" t="s">
        <v>964</v>
      </c>
      <c r="F592" s="185" t="s">
        <v>965</v>
      </c>
      <c r="G592" s="186" t="s">
        <v>152</v>
      </c>
      <c r="H592" s="187">
        <v>12</v>
      </c>
      <c r="I592" s="188"/>
      <c r="J592" s="189">
        <f>ROUND(I592*H592,2)</f>
        <v>0</v>
      </c>
      <c r="K592" s="185" t="s">
        <v>125</v>
      </c>
      <c r="L592" s="36"/>
      <c r="M592" s="190" t="s">
        <v>1</v>
      </c>
      <c r="N592" s="191" t="s">
        <v>42</v>
      </c>
      <c r="O592" s="68"/>
      <c r="P592" s="192">
        <f>O592*H592</f>
        <v>0</v>
      </c>
      <c r="Q592" s="192">
        <v>0</v>
      </c>
      <c r="R592" s="192">
        <f>Q592*H592</f>
        <v>0</v>
      </c>
      <c r="S592" s="192">
        <v>0</v>
      </c>
      <c r="T592" s="193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94" t="s">
        <v>126</v>
      </c>
      <c r="AT592" s="194" t="s">
        <v>121</v>
      </c>
      <c r="AU592" s="194" t="s">
        <v>87</v>
      </c>
      <c r="AY592" s="14" t="s">
        <v>118</v>
      </c>
      <c r="BE592" s="195">
        <f>IF(N592="základní",J592,0)</f>
        <v>0</v>
      </c>
      <c r="BF592" s="195">
        <f>IF(N592="snížená",J592,0)</f>
        <v>0</v>
      </c>
      <c r="BG592" s="195">
        <f>IF(N592="zákl. přenesená",J592,0)</f>
        <v>0</v>
      </c>
      <c r="BH592" s="195">
        <f>IF(N592="sníž. přenesená",J592,0)</f>
        <v>0</v>
      </c>
      <c r="BI592" s="195">
        <f>IF(N592="nulová",J592,0)</f>
        <v>0</v>
      </c>
      <c r="BJ592" s="14" t="s">
        <v>85</v>
      </c>
      <c r="BK592" s="195">
        <f>ROUND(I592*H592,2)</f>
        <v>0</v>
      </c>
      <c r="BL592" s="14" t="s">
        <v>126</v>
      </c>
      <c r="BM592" s="194" t="s">
        <v>966</v>
      </c>
    </row>
    <row r="593" spans="1:65" s="2" customFormat="1" ht="27">
      <c r="A593" s="31"/>
      <c r="B593" s="32"/>
      <c r="C593" s="33"/>
      <c r="D593" s="196" t="s">
        <v>127</v>
      </c>
      <c r="E593" s="33"/>
      <c r="F593" s="197" t="s">
        <v>967</v>
      </c>
      <c r="G593" s="33"/>
      <c r="H593" s="33"/>
      <c r="I593" s="198"/>
      <c r="J593" s="33"/>
      <c r="K593" s="33"/>
      <c r="L593" s="36"/>
      <c r="M593" s="199"/>
      <c r="N593" s="200"/>
      <c r="O593" s="68"/>
      <c r="P593" s="68"/>
      <c r="Q593" s="68"/>
      <c r="R593" s="68"/>
      <c r="S593" s="68"/>
      <c r="T593" s="69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4" t="s">
        <v>127</v>
      </c>
      <c r="AU593" s="14" t="s">
        <v>87</v>
      </c>
    </row>
    <row r="594" spans="1:65" s="2" customFormat="1" ht="18">
      <c r="A594" s="31"/>
      <c r="B594" s="32"/>
      <c r="C594" s="33"/>
      <c r="D594" s="196" t="s">
        <v>148</v>
      </c>
      <c r="E594" s="33"/>
      <c r="F594" s="201" t="s">
        <v>881</v>
      </c>
      <c r="G594" s="33"/>
      <c r="H594" s="33"/>
      <c r="I594" s="198"/>
      <c r="J594" s="33"/>
      <c r="K594" s="33"/>
      <c r="L594" s="36"/>
      <c r="M594" s="199"/>
      <c r="N594" s="200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148</v>
      </c>
      <c r="AU594" s="14" t="s">
        <v>87</v>
      </c>
    </row>
    <row r="595" spans="1:65" s="2" customFormat="1" ht="24.15" customHeight="1">
      <c r="A595" s="31"/>
      <c r="B595" s="32"/>
      <c r="C595" s="183" t="s">
        <v>968</v>
      </c>
      <c r="D595" s="183" t="s">
        <v>121</v>
      </c>
      <c r="E595" s="184" t="s">
        <v>969</v>
      </c>
      <c r="F595" s="185" t="s">
        <v>970</v>
      </c>
      <c r="G595" s="186" t="s">
        <v>152</v>
      </c>
      <c r="H595" s="187">
        <v>11</v>
      </c>
      <c r="I595" s="188"/>
      <c r="J595" s="189">
        <f>ROUND(I595*H595,2)</f>
        <v>0</v>
      </c>
      <c r="K595" s="185" t="s">
        <v>125</v>
      </c>
      <c r="L595" s="36"/>
      <c r="M595" s="190" t="s">
        <v>1</v>
      </c>
      <c r="N595" s="191" t="s">
        <v>42</v>
      </c>
      <c r="O595" s="68"/>
      <c r="P595" s="192">
        <f>O595*H595</f>
        <v>0</v>
      </c>
      <c r="Q595" s="192">
        <v>0</v>
      </c>
      <c r="R595" s="192">
        <f>Q595*H595</f>
        <v>0</v>
      </c>
      <c r="S595" s="192">
        <v>0</v>
      </c>
      <c r="T595" s="193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94" t="s">
        <v>126</v>
      </c>
      <c r="AT595" s="194" t="s">
        <v>121</v>
      </c>
      <c r="AU595" s="194" t="s">
        <v>87</v>
      </c>
      <c r="AY595" s="14" t="s">
        <v>118</v>
      </c>
      <c r="BE595" s="195">
        <f>IF(N595="základní",J595,0)</f>
        <v>0</v>
      </c>
      <c r="BF595" s="195">
        <f>IF(N595="snížená",J595,0)</f>
        <v>0</v>
      </c>
      <c r="BG595" s="195">
        <f>IF(N595="zákl. přenesená",J595,0)</f>
        <v>0</v>
      </c>
      <c r="BH595" s="195">
        <f>IF(N595="sníž. přenesená",J595,0)</f>
        <v>0</v>
      </c>
      <c r="BI595" s="195">
        <f>IF(N595="nulová",J595,0)</f>
        <v>0</v>
      </c>
      <c r="BJ595" s="14" t="s">
        <v>85</v>
      </c>
      <c r="BK595" s="195">
        <f>ROUND(I595*H595,2)</f>
        <v>0</v>
      </c>
      <c r="BL595" s="14" t="s">
        <v>126</v>
      </c>
      <c r="BM595" s="194" t="s">
        <v>971</v>
      </c>
    </row>
    <row r="596" spans="1:65" s="2" customFormat="1" ht="27">
      <c r="A596" s="31"/>
      <c r="B596" s="32"/>
      <c r="C596" s="33"/>
      <c r="D596" s="196" t="s">
        <v>127</v>
      </c>
      <c r="E596" s="33"/>
      <c r="F596" s="197" t="s">
        <v>972</v>
      </c>
      <c r="G596" s="33"/>
      <c r="H596" s="33"/>
      <c r="I596" s="198"/>
      <c r="J596" s="33"/>
      <c r="K596" s="33"/>
      <c r="L596" s="36"/>
      <c r="M596" s="199"/>
      <c r="N596" s="200"/>
      <c r="O596" s="68"/>
      <c r="P596" s="68"/>
      <c r="Q596" s="68"/>
      <c r="R596" s="68"/>
      <c r="S596" s="68"/>
      <c r="T596" s="69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T596" s="14" t="s">
        <v>127</v>
      </c>
      <c r="AU596" s="14" t="s">
        <v>87</v>
      </c>
    </row>
    <row r="597" spans="1:65" s="2" customFormat="1" ht="18">
      <c r="A597" s="31"/>
      <c r="B597" s="32"/>
      <c r="C597" s="33"/>
      <c r="D597" s="196" t="s">
        <v>148</v>
      </c>
      <c r="E597" s="33"/>
      <c r="F597" s="201" t="s">
        <v>881</v>
      </c>
      <c r="G597" s="33"/>
      <c r="H597" s="33"/>
      <c r="I597" s="198"/>
      <c r="J597" s="33"/>
      <c r="K597" s="33"/>
      <c r="L597" s="36"/>
      <c r="M597" s="199"/>
      <c r="N597" s="200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148</v>
      </c>
      <c r="AU597" s="14" t="s">
        <v>87</v>
      </c>
    </row>
    <row r="598" spans="1:65" s="2" customFormat="1" ht="21.75" customHeight="1">
      <c r="A598" s="31"/>
      <c r="B598" s="32"/>
      <c r="C598" s="183" t="s">
        <v>550</v>
      </c>
      <c r="D598" s="183" t="s">
        <v>121</v>
      </c>
      <c r="E598" s="184" t="s">
        <v>973</v>
      </c>
      <c r="F598" s="185" t="s">
        <v>974</v>
      </c>
      <c r="G598" s="186" t="s">
        <v>152</v>
      </c>
      <c r="H598" s="187">
        <v>11</v>
      </c>
      <c r="I598" s="188"/>
      <c r="J598" s="189">
        <f>ROUND(I598*H598,2)</f>
        <v>0</v>
      </c>
      <c r="K598" s="185" t="s">
        <v>125</v>
      </c>
      <c r="L598" s="36"/>
      <c r="M598" s="190" t="s">
        <v>1</v>
      </c>
      <c r="N598" s="191" t="s">
        <v>42</v>
      </c>
      <c r="O598" s="68"/>
      <c r="P598" s="192">
        <f>O598*H598</f>
        <v>0</v>
      </c>
      <c r="Q598" s="192">
        <v>0</v>
      </c>
      <c r="R598" s="192">
        <f>Q598*H598</f>
        <v>0</v>
      </c>
      <c r="S598" s="192">
        <v>0</v>
      </c>
      <c r="T598" s="193">
        <f>S598*H598</f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94" t="s">
        <v>126</v>
      </c>
      <c r="AT598" s="194" t="s">
        <v>121</v>
      </c>
      <c r="AU598" s="194" t="s">
        <v>87</v>
      </c>
      <c r="AY598" s="14" t="s">
        <v>118</v>
      </c>
      <c r="BE598" s="195">
        <f>IF(N598="základní",J598,0)</f>
        <v>0</v>
      </c>
      <c r="BF598" s="195">
        <f>IF(N598="snížená",J598,0)</f>
        <v>0</v>
      </c>
      <c r="BG598" s="195">
        <f>IF(N598="zákl. přenesená",J598,0)</f>
        <v>0</v>
      </c>
      <c r="BH598" s="195">
        <f>IF(N598="sníž. přenesená",J598,0)</f>
        <v>0</v>
      </c>
      <c r="BI598" s="195">
        <f>IF(N598="nulová",J598,0)</f>
        <v>0</v>
      </c>
      <c r="BJ598" s="14" t="s">
        <v>85</v>
      </c>
      <c r="BK598" s="195">
        <f>ROUND(I598*H598,2)</f>
        <v>0</v>
      </c>
      <c r="BL598" s="14" t="s">
        <v>126</v>
      </c>
      <c r="BM598" s="194" t="s">
        <v>975</v>
      </c>
    </row>
    <row r="599" spans="1:65" s="2" customFormat="1" ht="27">
      <c r="A599" s="31"/>
      <c r="B599" s="32"/>
      <c r="C599" s="33"/>
      <c r="D599" s="196" t="s">
        <v>127</v>
      </c>
      <c r="E599" s="33"/>
      <c r="F599" s="197" t="s">
        <v>976</v>
      </c>
      <c r="G599" s="33"/>
      <c r="H599" s="33"/>
      <c r="I599" s="198"/>
      <c r="J599" s="33"/>
      <c r="K599" s="33"/>
      <c r="L599" s="36"/>
      <c r="M599" s="199"/>
      <c r="N599" s="200"/>
      <c r="O599" s="68"/>
      <c r="P599" s="68"/>
      <c r="Q599" s="68"/>
      <c r="R599" s="68"/>
      <c r="S599" s="68"/>
      <c r="T599" s="69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T599" s="14" t="s">
        <v>127</v>
      </c>
      <c r="AU599" s="14" t="s">
        <v>87</v>
      </c>
    </row>
    <row r="600" spans="1:65" s="2" customFormat="1" ht="18">
      <c r="A600" s="31"/>
      <c r="B600" s="32"/>
      <c r="C600" s="33"/>
      <c r="D600" s="196" t="s">
        <v>148</v>
      </c>
      <c r="E600" s="33"/>
      <c r="F600" s="201" t="s">
        <v>881</v>
      </c>
      <c r="G600" s="33"/>
      <c r="H600" s="33"/>
      <c r="I600" s="198"/>
      <c r="J600" s="33"/>
      <c r="K600" s="33"/>
      <c r="L600" s="36"/>
      <c r="M600" s="199"/>
      <c r="N600" s="200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148</v>
      </c>
      <c r="AU600" s="14" t="s">
        <v>87</v>
      </c>
    </row>
    <row r="601" spans="1:65" s="2" customFormat="1" ht="24.15" customHeight="1">
      <c r="A601" s="31"/>
      <c r="B601" s="32"/>
      <c r="C601" s="183" t="s">
        <v>977</v>
      </c>
      <c r="D601" s="183" t="s">
        <v>121</v>
      </c>
      <c r="E601" s="184" t="s">
        <v>978</v>
      </c>
      <c r="F601" s="185" t="s">
        <v>979</v>
      </c>
      <c r="G601" s="186" t="s">
        <v>152</v>
      </c>
      <c r="H601" s="187">
        <v>10</v>
      </c>
      <c r="I601" s="188"/>
      <c r="J601" s="189">
        <f>ROUND(I601*H601,2)</f>
        <v>0</v>
      </c>
      <c r="K601" s="185" t="s">
        <v>125</v>
      </c>
      <c r="L601" s="36"/>
      <c r="M601" s="190" t="s">
        <v>1</v>
      </c>
      <c r="N601" s="191" t="s">
        <v>42</v>
      </c>
      <c r="O601" s="68"/>
      <c r="P601" s="192">
        <f>O601*H601</f>
        <v>0</v>
      </c>
      <c r="Q601" s="192">
        <v>0</v>
      </c>
      <c r="R601" s="192">
        <f>Q601*H601</f>
        <v>0</v>
      </c>
      <c r="S601" s="192">
        <v>0</v>
      </c>
      <c r="T601" s="193">
        <f>S601*H601</f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94" t="s">
        <v>126</v>
      </c>
      <c r="AT601" s="194" t="s">
        <v>121</v>
      </c>
      <c r="AU601" s="194" t="s">
        <v>87</v>
      </c>
      <c r="AY601" s="14" t="s">
        <v>118</v>
      </c>
      <c r="BE601" s="195">
        <f>IF(N601="základní",J601,0)</f>
        <v>0</v>
      </c>
      <c r="BF601" s="195">
        <f>IF(N601="snížená",J601,0)</f>
        <v>0</v>
      </c>
      <c r="BG601" s="195">
        <f>IF(N601="zákl. přenesená",J601,0)</f>
        <v>0</v>
      </c>
      <c r="BH601" s="195">
        <f>IF(N601="sníž. přenesená",J601,0)</f>
        <v>0</v>
      </c>
      <c r="BI601" s="195">
        <f>IF(N601="nulová",J601,0)</f>
        <v>0</v>
      </c>
      <c r="BJ601" s="14" t="s">
        <v>85</v>
      </c>
      <c r="BK601" s="195">
        <f>ROUND(I601*H601,2)</f>
        <v>0</v>
      </c>
      <c r="BL601" s="14" t="s">
        <v>126</v>
      </c>
      <c r="BM601" s="194" t="s">
        <v>980</v>
      </c>
    </row>
    <row r="602" spans="1:65" s="2" customFormat="1" ht="27">
      <c r="A602" s="31"/>
      <c r="B602" s="32"/>
      <c r="C602" s="33"/>
      <c r="D602" s="196" t="s">
        <v>127</v>
      </c>
      <c r="E602" s="33"/>
      <c r="F602" s="197" t="s">
        <v>981</v>
      </c>
      <c r="G602" s="33"/>
      <c r="H602" s="33"/>
      <c r="I602" s="198"/>
      <c r="J602" s="33"/>
      <c r="K602" s="33"/>
      <c r="L602" s="36"/>
      <c r="M602" s="199"/>
      <c r="N602" s="200"/>
      <c r="O602" s="68"/>
      <c r="P602" s="68"/>
      <c r="Q602" s="68"/>
      <c r="R602" s="68"/>
      <c r="S602" s="68"/>
      <c r="T602" s="69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T602" s="14" t="s">
        <v>127</v>
      </c>
      <c r="AU602" s="14" t="s">
        <v>87</v>
      </c>
    </row>
    <row r="603" spans="1:65" s="2" customFormat="1" ht="18">
      <c r="A603" s="31"/>
      <c r="B603" s="32"/>
      <c r="C603" s="33"/>
      <c r="D603" s="196" t="s">
        <v>148</v>
      </c>
      <c r="E603" s="33"/>
      <c r="F603" s="201" t="s">
        <v>881</v>
      </c>
      <c r="G603" s="33"/>
      <c r="H603" s="33"/>
      <c r="I603" s="198"/>
      <c r="J603" s="33"/>
      <c r="K603" s="33"/>
      <c r="L603" s="36"/>
      <c r="M603" s="199"/>
      <c r="N603" s="200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148</v>
      </c>
      <c r="AU603" s="14" t="s">
        <v>87</v>
      </c>
    </row>
    <row r="604" spans="1:65" s="2" customFormat="1" ht="24.15" customHeight="1">
      <c r="A604" s="31"/>
      <c r="B604" s="32"/>
      <c r="C604" s="183" t="s">
        <v>554</v>
      </c>
      <c r="D604" s="183" t="s">
        <v>121</v>
      </c>
      <c r="E604" s="184" t="s">
        <v>982</v>
      </c>
      <c r="F604" s="185" t="s">
        <v>983</v>
      </c>
      <c r="G604" s="186" t="s">
        <v>152</v>
      </c>
      <c r="H604" s="187">
        <v>9</v>
      </c>
      <c r="I604" s="188"/>
      <c r="J604" s="189">
        <f>ROUND(I604*H604,2)</f>
        <v>0</v>
      </c>
      <c r="K604" s="185" t="s">
        <v>125</v>
      </c>
      <c r="L604" s="36"/>
      <c r="M604" s="190" t="s">
        <v>1</v>
      </c>
      <c r="N604" s="191" t="s">
        <v>42</v>
      </c>
      <c r="O604" s="68"/>
      <c r="P604" s="192">
        <f>O604*H604</f>
        <v>0</v>
      </c>
      <c r="Q604" s="192">
        <v>0</v>
      </c>
      <c r="R604" s="192">
        <f>Q604*H604</f>
        <v>0</v>
      </c>
      <c r="S604" s="192">
        <v>0</v>
      </c>
      <c r="T604" s="193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94" t="s">
        <v>126</v>
      </c>
      <c r="AT604" s="194" t="s">
        <v>121</v>
      </c>
      <c r="AU604" s="194" t="s">
        <v>87</v>
      </c>
      <c r="AY604" s="14" t="s">
        <v>118</v>
      </c>
      <c r="BE604" s="195">
        <f>IF(N604="základní",J604,0)</f>
        <v>0</v>
      </c>
      <c r="BF604" s="195">
        <f>IF(N604="snížená",J604,0)</f>
        <v>0</v>
      </c>
      <c r="BG604" s="195">
        <f>IF(N604="zákl. přenesená",J604,0)</f>
        <v>0</v>
      </c>
      <c r="BH604" s="195">
        <f>IF(N604="sníž. přenesená",J604,0)</f>
        <v>0</v>
      </c>
      <c r="BI604" s="195">
        <f>IF(N604="nulová",J604,0)</f>
        <v>0</v>
      </c>
      <c r="BJ604" s="14" t="s">
        <v>85</v>
      </c>
      <c r="BK604" s="195">
        <f>ROUND(I604*H604,2)</f>
        <v>0</v>
      </c>
      <c r="BL604" s="14" t="s">
        <v>126</v>
      </c>
      <c r="BM604" s="194" t="s">
        <v>984</v>
      </c>
    </row>
    <row r="605" spans="1:65" s="2" customFormat="1" ht="27">
      <c r="A605" s="31"/>
      <c r="B605" s="32"/>
      <c r="C605" s="33"/>
      <c r="D605" s="196" t="s">
        <v>127</v>
      </c>
      <c r="E605" s="33"/>
      <c r="F605" s="197" t="s">
        <v>985</v>
      </c>
      <c r="G605" s="33"/>
      <c r="H605" s="33"/>
      <c r="I605" s="198"/>
      <c r="J605" s="33"/>
      <c r="K605" s="33"/>
      <c r="L605" s="36"/>
      <c r="M605" s="199"/>
      <c r="N605" s="200"/>
      <c r="O605" s="68"/>
      <c r="P605" s="68"/>
      <c r="Q605" s="68"/>
      <c r="R605" s="68"/>
      <c r="S605" s="68"/>
      <c r="T605" s="69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4" t="s">
        <v>127</v>
      </c>
      <c r="AU605" s="14" t="s">
        <v>87</v>
      </c>
    </row>
    <row r="606" spans="1:65" s="2" customFormat="1" ht="18">
      <c r="A606" s="31"/>
      <c r="B606" s="32"/>
      <c r="C606" s="33"/>
      <c r="D606" s="196" t="s">
        <v>148</v>
      </c>
      <c r="E606" s="33"/>
      <c r="F606" s="201" t="s">
        <v>881</v>
      </c>
      <c r="G606" s="33"/>
      <c r="H606" s="33"/>
      <c r="I606" s="198"/>
      <c r="J606" s="33"/>
      <c r="K606" s="33"/>
      <c r="L606" s="36"/>
      <c r="M606" s="199"/>
      <c r="N606" s="200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148</v>
      </c>
      <c r="AU606" s="14" t="s">
        <v>87</v>
      </c>
    </row>
    <row r="607" spans="1:65" s="2" customFormat="1" ht="21.75" customHeight="1">
      <c r="A607" s="31"/>
      <c r="B607" s="32"/>
      <c r="C607" s="183" t="s">
        <v>986</v>
      </c>
      <c r="D607" s="183" t="s">
        <v>121</v>
      </c>
      <c r="E607" s="184" t="s">
        <v>987</v>
      </c>
      <c r="F607" s="185" t="s">
        <v>988</v>
      </c>
      <c r="G607" s="186" t="s">
        <v>152</v>
      </c>
      <c r="H607" s="187">
        <v>9</v>
      </c>
      <c r="I607" s="188"/>
      <c r="J607" s="189">
        <f>ROUND(I607*H607,2)</f>
        <v>0</v>
      </c>
      <c r="K607" s="185" t="s">
        <v>125</v>
      </c>
      <c r="L607" s="36"/>
      <c r="M607" s="190" t="s">
        <v>1</v>
      </c>
      <c r="N607" s="191" t="s">
        <v>42</v>
      </c>
      <c r="O607" s="68"/>
      <c r="P607" s="192">
        <f>O607*H607</f>
        <v>0</v>
      </c>
      <c r="Q607" s="192">
        <v>0</v>
      </c>
      <c r="R607" s="192">
        <f>Q607*H607</f>
        <v>0</v>
      </c>
      <c r="S607" s="192">
        <v>0</v>
      </c>
      <c r="T607" s="193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94" t="s">
        <v>126</v>
      </c>
      <c r="AT607" s="194" t="s">
        <v>121</v>
      </c>
      <c r="AU607" s="194" t="s">
        <v>87</v>
      </c>
      <c r="AY607" s="14" t="s">
        <v>118</v>
      </c>
      <c r="BE607" s="195">
        <f>IF(N607="základní",J607,0)</f>
        <v>0</v>
      </c>
      <c r="BF607" s="195">
        <f>IF(N607="snížená",J607,0)</f>
        <v>0</v>
      </c>
      <c r="BG607" s="195">
        <f>IF(N607="zákl. přenesená",J607,0)</f>
        <v>0</v>
      </c>
      <c r="BH607" s="195">
        <f>IF(N607="sníž. přenesená",J607,0)</f>
        <v>0</v>
      </c>
      <c r="BI607" s="195">
        <f>IF(N607="nulová",J607,0)</f>
        <v>0</v>
      </c>
      <c r="BJ607" s="14" t="s">
        <v>85</v>
      </c>
      <c r="BK607" s="195">
        <f>ROUND(I607*H607,2)</f>
        <v>0</v>
      </c>
      <c r="BL607" s="14" t="s">
        <v>126</v>
      </c>
      <c r="BM607" s="194" t="s">
        <v>989</v>
      </c>
    </row>
    <row r="608" spans="1:65" s="2" customFormat="1" ht="27">
      <c r="A608" s="31"/>
      <c r="B608" s="32"/>
      <c r="C608" s="33"/>
      <c r="D608" s="196" t="s">
        <v>127</v>
      </c>
      <c r="E608" s="33"/>
      <c r="F608" s="197" t="s">
        <v>990</v>
      </c>
      <c r="G608" s="33"/>
      <c r="H608" s="33"/>
      <c r="I608" s="198"/>
      <c r="J608" s="33"/>
      <c r="K608" s="33"/>
      <c r="L608" s="36"/>
      <c r="M608" s="199"/>
      <c r="N608" s="200"/>
      <c r="O608" s="68"/>
      <c r="P608" s="68"/>
      <c r="Q608" s="68"/>
      <c r="R608" s="68"/>
      <c r="S608" s="68"/>
      <c r="T608" s="69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T608" s="14" t="s">
        <v>127</v>
      </c>
      <c r="AU608" s="14" t="s">
        <v>87</v>
      </c>
    </row>
    <row r="609" spans="1:65" s="2" customFormat="1" ht="18">
      <c r="A609" s="31"/>
      <c r="B609" s="32"/>
      <c r="C609" s="33"/>
      <c r="D609" s="196" t="s">
        <v>148</v>
      </c>
      <c r="E609" s="33"/>
      <c r="F609" s="201" t="s">
        <v>881</v>
      </c>
      <c r="G609" s="33"/>
      <c r="H609" s="33"/>
      <c r="I609" s="198"/>
      <c r="J609" s="33"/>
      <c r="K609" s="33"/>
      <c r="L609" s="36"/>
      <c r="M609" s="199"/>
      <c r="N609" s="200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148</v>
      </c>
      <c r="AU609" s="14" t="s">
        <v>87</v>
      </c>
    </row>
    <row r="610" spans="1:65" s="2" customFormat="1" ht="21.75" customHeight="1">
      <c r="A610" s="31"/>
      <c r="B610" s="32"/>
      <c r="C610" s="183" t="s">
        <v>559</v>
      </c>
      <c r="D610" s="183" t="s">
        <v>121</v>
      </c>
      <c r="E610" s="184" t="s">
        <v>991</v>
      </c>
      <c r="F610" s="185" t="s">
        <v>992</v>
      </c>
      <c r="G610" s="186" t="s">
        <v>152</v>
      </c>
      <c r="H610" s="187">
        <v>9</v>
      </c>
      <c r="I610" s="188"/>
      <c r="J610" s="189">
        <f>ROUND(I610*H610,2)</f>
        <v>0</v>
      </c>
      <c r="K610" s="185" t="s">
        <v>125</v>
      </c>
      <c r="L610" s="36"/>
      <c r="M610" s="190" t="s">
        <v>1</v>
      </c>
      <c r="N610" s="191" t="s">
        <v>42</v>
      </c>
      <c r="O610" s="68"/>
      <c r="P610" s="192">
        <f>O610*H610</f>
        <v>0</v>
      </c>
      <c r="Q610" s="192">
        <v>0</v>
      </c>
      <c r="R610" s="192">
        <f>Q610*H610</f>
        <v>0</v>
      </c>
      <c r="S610" s="192">
        <v>0</v>
      </c>
      <c r="T610" s="193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94" t="s">
        <v>126</v>
      </c>
      <c r="AT610" s="194" t="s">
        <v>121</v>
      </c>
      <c r="AU610" s="194" t="s">
        <v>87</v>
      </c>
      <c r="AY610" s="14" t="s">
        <v>118</v>
      </c>
      <c r="BE610" s="195">
        <f>IF(N610="základní",J610,0)</f>
        <v>0</v>
      </c>
      <c r="BF610" s="195">
        <f>IF(N610="snížená",J610,0)</f>
        <v>0</v>
      </c>
      <c r="BG610" s="195">
        <f>IF(N610="zákl. přenesená",J610,0)</f>
        <v>0</v>
      </c>
      <c r="BH610" s="195">
        <f>IF(N610="sníž. přenesená",J610,0)</f>
        <v>0</v>
      </c>
      <c r="BI610" s="195">
        <f>IF(N610="nulová",J610,0)</f>
        <v>0</v>
      </c>
      <c r="BJ610" s="14" t="s">
        <v>85</v>
      </c>
      <c r="BK610" s="195">
        <f>ROUND(I610*H610,2)</f>
        <v>0</v>
      </c>
      <c r="BL610" s="14" t="s">
        <v>126</v>
      </c>
      <c r="BM610" s="194" t="s">
        <v>993</v>
      </c>
    </row>
    <row r="611" spans="1:65" s="2" customFormat="1" ht="27">
      <c r="A611" s="31"/>
      <c r="B611" s="32"/>
      <c r="C611" s="33"/>
      <c r="D611" s="196" t="s">
        <v>127</v>
      </c>
      <c r="E611" s="33"/>
      <c r="F611" s="197" t="s">
        <v>994</v>
      </c>
      <c r="G611" s="33"/>
      <c r="H611" s="33"/>
      <c r="I611" s="198"/>
      <c r="J611" s="33"/>
      <c r="K611" s="33"/>
      <c r="L611" s="36"/>
      <c r="M611" s="199"/>
      <c r="N611" s="200"/>
      <c r="O611" s="68"/>
      <c r="P611" s="68"/>
      <c r="Q611" s="68"/>
      <c r="R611" s="68"/>
      <c r="S611" s="68"/>
      <c r="T611" s="69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T611" s="14" t="s">
        <v>127</v>
      </c>
      <c r="AU611" s="14" t="s">
        <v>87</v>
      </c>
    </row>
    <row r="612" spans="1:65" s="2" customFormat="1" ht="18">
      <c r="A612" s="31"/>
      <c r="B612" s="32"/>
      <c r="C612" s="33"/>
      <c r="D612" s="196" t="s">
        <v>148</v>
      </c>
      <c r="E612" s="33"/>
      <c r="F612" s="201" t="s">
        <v>881</v>
      </c>
      <c r="G612" s="33"/>
      <c r="H612" s="33"/>
      <c r="I612" s="198"/>
      <c r="J612" s="33"/>
      <c r="K612" s="33"/>
      <c r="L612" s="36"/>
      <c r="M612" s="199"/>
      <c r="N612" s="200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148</v>
      </c>
      <c r="AU612" s="14" t="s">
        <v>87</v>
      </c>
    </row>
    <row r="613" spans="1:65" s="2" customFormat="1" ht="21.75" customHeight="1">
      <c r="A613" s="31"/>
      <c r="B613" s="32"/>
      <c r="C613" s="183" t="s">
        <v>995</v>
      </c>
      <c r="D613" s="183" t="s">
        <v>121</v>
      </c>
      <c r="E613" s="184" t="s">
        <v>996</v>
      </c>
      <c r="F613" s="185" t="s">
        <v>997</v>
      </c>
      <c r="G613" s="186" t="s">
        <v>152</v>
      </c>
      <c r="H613" s="187">
        <v>5</v>
      </c>
      <c r="I613" s="188"/>
      <c r="J613" s="189">
        <f>ROUND(I613*H613,2)</f>
        <v>0</v>
      </c>
      <c r="K613" s="185" t="s">
        <v>125</v>
      </c>
      <c r="L613" s="36"/>
      <c r="M613" s="190" t="s">
        <v>1</v>
      </c>
      <c r="N613" s="191" t="s">
        <v>42</v>
      </c>
      <c r="O613" s="68"/>
      <c r="P613" s="192">
        <f>O613*H613</f>
        <v>0</v>
      </c>
      <c r="Q613" s="192">
        <v>0</v>
      </c>
      <c r="R613" s="192">
        <f>Q613*H613</f>
        <v>0</v>
      </c>
      <c r="S613" s="192">
        <v>0</v>
      </c>
      <c r="T613" s="193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94" t="s">
        <v>126</v>
      </c>
      <c r="AT613" s="194" t="s">
        <v>121</v>
      </c>
      <c r="AU613" s="194" t="s">
        <v>87</v>
      </c>
      <c r="AY613" s="14" t="s">
        <v>118</v>
      </c>
      <c r="BE613" s="195">
        <f>IF(N613="základní",J613,0)</f>
        <v>0</v>
      </c>
      <c r="BF613" s="195">
        <f>IF(N613="snížená",J613,0)</f>
        <v>0</v>
      </c>
      <c r="BG613" s="195">
        <f>IF(N613="zákl. přenesená",J613,0)</f>
        <v>0</v>
      </c>
      <c r="BH613" s="195">
        <f>IF(N613="sníž. přenesená",J613,0)</f>
        <v>0</v>
      </c>
      <c r="BI613" s="195">
        <f>IF(N613="nulová",J613,0)</f>
        <v>0</v>
      </c>
      <c r="BJ613" s="14" t="s">
        <v>85</v>
      </c>
      <c r="BK613" s="195">
        <f>ROUND(I613*H613,2)</f>
        <v>0</v>
      </c>
      <c r="BL613" s="14" t="s">
        <v>126</v>
      </c>
      <c r="BM613" s="194" t="s">
        <v>998</v>
      </c>
    </row>
    <row r="614" spans="1:65" s="2" customFormat="1" ht="27">
      <c r="A614" s="31"/>
      <c r="B614" s="32"/>
      <c r="C614" s="33"/>
      <c r="D614" s="196" t="s">
        <v>127</v>
      </c>
      <c r="E614" s="33"/>
      <c r="F614" s="197" t="s">
        <v>999</v>
      </c>
      <c r="G614" s="33"/>
      <c r="H614" s="33"/>
      <c r="I614" s="198"/>
      <c r="J614" s="33"/>
      <c r="K614" s="33"/>
      <c r="L614" s="36"/>
      <c r="M614" s="199"/>
      <c r="N614" s="200"/>
      <c r="O614" s="68"/>
      <c r="P614" s="68"/>
      <c r="Q614" s="68"/>
      <c r="R614" s="68"/>
      <c r="S614" s="68"/>
      <c r="T614" s="69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T614" s="14" t="s">
        <v>127</v>
      </c>
      <c r="AU614" s="14" t="s">
        <v>87</v>
      </c>
    </row>
    <row r="615" spans="1:65" s="2" customFormat="1" ht="18">
      <c r="A615" s="31"/>
      <c r="B615" s="32"/>
      <c r="C615" s="33"/>
      <c r="D615" s="196" t="s">
        <v>148</v>
      </c>
      <c r="E615" s="33"/>
      <c r="F615" s="201" t="s">
        <v>881</v>
      </c>
      <c r="G615" s="33"/>
      <c r="H615" s="33"/>
      <c r="I615" s="198"/>
      <c r="J615" s="33"/>
      <c r="K615" s="33"/>
      <c r="L615" s="36"/>
      <c r="M615" s="199"/>
      <c r="N615" s="200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148</v>
      </c>
      <c r="AU615" s="14" t="s">
        <v>87</v>
      </c>
    </row>
    <row r="616" spans="1:65" s="2" customFormat="1" ht="24.15" customHeight="1">
      <c r="A616" s="31"/>
      <c r="B616" s="32"/>
      <c r="C616" s="183" t="s">
        <v>563</v>
      </c>
      <c r="D616" s="183" t="s">
        <v>121</v>
      </c>
      <c r="E616" s="184" t="s">
        <v>1000</v>
      </c>
      <c r="F616" s="185" t="s">
        <v>1001</v>
      </c>
      <c r="G616" s="186" t="s">
        <v>152</v>
      </c>
      <c r="H616" s="187">
        <v>13</v>
      </c>
      <c r="I616" s="188"/>
      <c r="J616" s="189">
        <f>ROUND(I616*H616,2)</f>
        <v>0</v>
      </c>
      <c r="K616" s="185" t="s">
        <v>125</v>
      </c>
      <c r="L616" s="36"/>
      <c r="M616" s="190" t="s">
        <v>1</v>
      </c>
      <c r="N616" s="191" t="s">
        <v>42</v>
      </c>
      <c r="O616" s="68"/>
      <c r="P616" s="192">
        <f>O616*H616</f>
        <v>0</v>
      </c>
      <c r="Q616" s="192">
        <v>0</v>
      </c>
      <c r="R616" s="192">
        <f>Q616*H616</f>
        <v>0</v>
      </c>
      <c r="S616" s="192">
        <v>0</v>
      </c>
      <c r="T616" s="193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94" t="s">
        <v>126</v>
      </c>
      <c r="AT616" s="194" t="s">
        <v>121</v>
      </c>
      <c r="AU616" s="194" t="s">
        <v>87</v>
      </c>
      <c r="AY616" s="14" t="s">
        <v>118</v>
      </c>
      <c r="BE616" s="195">
        <f>IF(N616="základní",J616,0)</f>
        <v>0</v>
      </c>
      <c r="BF616" s="195">
        <f>IF(N616="snížená",J616,0)</f>
        <v>0</v>
      </c>
      <c r="BG616" s="195">
        <f>IF(N616="zákl. přenesená",J616,0)</f>
        <v>0</v>
      </c>
      <c r="BH616" s="195">
        <f>IF(N616="sníž. přenesená",J616,0)</f>
        <v>0</v>
      </c>
      <c r="BI616" s="195">
        <f>IF(N616="nulová",J616,0)</f>
        <v>0</v>
      </c>
      <c r="BJ616" s="14" t="s">
        <v>85</v>
      </c>
      <c r="BK616" s="195">
        <f>ROUND(I616*H616,2)</f>
        <v>0</v>
      </c>
      <c r="BL616" s="14" t="s">
        <v>126</v>
      </c>
      <c r="BM616" s="194" t="s">
        <v>1002</v>
      </c>
    </row>
    <row r="617" spans="1:65" s="2" customFormat="1" ht="36">
      <c r="A617" s="31"/>
      <c r="B617" s="32"/>
      <c r="C617" s="33"/>
      <c r="D617" s="196" t="s">
        <v>127</v>
      </c>
      <c r="E617" s="33"/>
      <c r="F617" s="197" t="s">
        <v>1003</v>
      </c>
      <c r="G617" s="33"/>
      <c r="H617" s="33"/>
      <c r="I617" s="198"/>
      <c r="J617" s="33"/>
      <c r="K617" s="33"/>
      <c r="L617" s="36"/>
      <c r="M617" s="199"/>
      <c r="N617" s="200"/>
      <c r="O617" s="68"/>
      <c r="P617" s="68"/>
      <c r="Q617" s="68"/>
      <c r="R617" s="68"/>
      <c r="S617" s="68"/>
      <c r="T617" s="69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4" t="s">
        <v>127</v>
      </c>
      <c r="AU617" s="14" t="s">
        <v>87</v>
      </c>
    </row>
    <row r="618" spans="1:65" s="2" customFormat="1" ht="24.15" customHeight="1">
      <c r="A618" s="31"/>
      <c r="B618" s="32"/>
      <c r="C618" s="183" t="s">
        <v>1004</v>
      </c>
      <c r="D618" s="183" t="s">
        <v>121</v>
      </c>
      <c r="E618" s="184" t="s">
        <v>1005</v>
      </c>
      <c r="F618" s="185" t="s">
        <v>1006</v>
      </c>
      <c r="G618" s="186" t="s">
        <v>152</v>
      </c>
      <c r="H618" s="187">
        <v>12</v>
      </c>
      <c r="I618" s="188"/>
      <c r="J618" s="189">
        <f>ROUND(I618*H618,2)</f>
        <v>0</v>
      </c>
      <c r="K618" s="185" t="s">
        <v>125</v>
      </c>
      <c r="L618" s="36"/>
      <c r="M618" s="190" t="s">
        <v>1</v>
      </c>
      <c r="N618" s="191" t="s">
        <v>42</v>
      </c>
      <c r="O618" s="68"/>
      <c r="P618" s="192">
        <f>O618*H618</f>
        <v>0</v>
      </c>
      <c r="Q618" s="192">
        <v>0</v>
      </c>
      <c r="R618" s="192">
        <f>Q618*H618</f>
        <v>0</v>
      </c>
      <c r="S618" s="192">
        <v>0</v>
      </c>
      <c r="T618" s="193">
        <f>S618*H618</f>
        <v>0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194" t="s">
        <v>126</v>
      </c>
      <c r="AT618" s="194" t="s">
        <v>121</v>
      </c>
      <c r="AU618" s="194" t="s">
        <v>87</v>
      </c>
      <c r="AY618" s="14" t="s">
        <v>118</v>
      </c>
      <c r="BE618" s="195">
        <f>IF(N618="základní",J618,0)</f>
        <v>0</v>
      </c>
      <c r="BF618" s="195">
        <f>IF(N618="snížená",J618,0)</f>
        <v>0</v>
      </c>
      <c r="BG618" s="195">
        <f>IF(N618="zákl. přenesená",J618,0)</f>
        <v>0</v>
      </c>
      <c r="BH618" s="195">
        <f>IF(N618="sníž. přenesená",J618,0)</f>
        <v>0</v>
      </c>
      <c r="BI618" s="195">
        <f>IF(N618="nulová",J618,0)</f>
        <v>0</v>
      </c>
      <c r="BJ618" s="14" t="s">
        <v>85</v>
      </c>
      <c r="BK618" s="195">
        <f>ROUND(I618*H618,2)</f>
        <v>0</v>
      </c>
      <c r="BL618" s="14" t="s">
        <v>126</v>
      </c>
      <c r="BM618" s="194" t="s">
        <v>1007</v>
      </c>
    </row>
    <row r="619" spans="1:65" s="2" customFormat="1" ht="36">
      <c r="A619" s="31"/>
      <c r="B619" s="32"/>
      <c r="C619" s="33"/>
      <c r="D619" s="196" t="s">
        <v>127</v>
      </c>
      <c r="E619" s="33"/>
      <c r="F619" s="197" t="s">
        <v>1008</v>
      </c>
      <c r="G619" s="33"/>
      <c r="H619" s="33"/>
      <c r="I619" s="198"/>
      <c r="J619" s="33"/>
      <c r="K619" s="33"/>
      <c r="L619" s="36"/>
      <c r="M619" s="199"/>
      <c r="N619" s="200"/>
      <c r="O619" s="68"/>
      <c r="P619" s="68"/>
      <c r="Q619" s="68"/>
      <c r="R619" s="68"/>
      <c r="S619" s="68"/>
      <c r="T619" s="69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4" t="s">
        <v>127</v>
      </c>
      <c r="AU619" s="14" t="s">
        <v>87</v>
      </c>
    </row>
    <row r="620" spans="1:65" s="2" customFormat="1" ht="24.15" customHeight="1">
      <c r="A620" s="31"/>
      <c r="B620" s="32"/>
      <c r="C620" s="183" t="s">
        <v>568</v>
      </c>
      <c r="D620" s="183" t="s">
        <v>121</v>
      </c>
      <c r="E620" s="184" t="s">
        <v>1009</v>
      </c>
      <c r="F620" s="185" t="s">
        <v>1010</v>
      </c>
      <c r="G620" s="186" t="s">
        <v>152</v>
      </c>
      <c r="H620" s="187">
        <v>11</v>
      </c>
      <c r="I620" s="188"/>
      <c r="J620" s="189">
        <f>ROUND(I620*H620,2)</f>
        <v>0</v>
      </c>
      <c r="K620" s="185" t="s">
        <v>125</v>
      </c>
      <c r="L620" s="36"/>
      <c r="M620" s="190" t="s">
        <v>1</v>
      </c>
      <c r="N620" s="191" t="s">
        <v>42</v>
      </c>
      <c r="O620" s="68"/>
      <c r="P620" s="192">
        <f>O620*H620</f>
        <v>0</v>
      </c>
      <c r="Q620" s="192">
        <v>0</v>
      </c>
      <c r="R620" s="192">
        <f>Q620*H620</f>
        <v>0</v>
      </c>
      <c r="S620" s="192">
        <v>0</v>
      </c>
      <c r="T620" s="193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94" t="s">
        <v>126</v>
      </c>
      <c r="AT620" s="194" t="s">
        <v>121</v>
      </c>
      <c r="AU620" s="194" t="s">
        <v>87</v>
      </c>
      <c r="AY620" s="14" t="s">
        <v>118</v>
      </c>
      <c r="BE620" s="195">
        <f>IF(N620="základní",J620,0)</f>
        <v>0</v>
      </c>
      <c r="BF620" s="195">
        <f>IF(N620="snížená",J620,0)</f>
        <v>0</v>
      </c>
      <c r="BG620" s="195">
        <f>IF(N620="zákl. přenesená",J620,0)</f>
        <v>0</v>
      </c>
      <c r="BH620" s="195">
        <f>IF(N620="sníž. přenesená",J620,0)</f>
        <v>0</v>
      </c>
      <c r="BI620" s="195">
        <f>IF(N620="nulová",J620,0)</f>
        <v>0</v>
      </c>
      <c r="BJ620" s="14" t="s">
        <v>85</v>
      </c>
      <c r="BK620" s="195">
        <f>ROUND(I620*H620,2)</f>
        <v>0</v>
      </c>
      <c r="BL620" s="14" t="s">
        <v>126</v>
      </c>
      <c r="BM620" s="194" t="s">
        <v>1011</v>
      </c>
    </row>
    <row r="621" spans="1:65" s="2" customFormat="1" ht="36">
      <c r="A621" s="31"/>
      <c r="B621" s="32"/>
      <c r="C621" s="33"/>
      <c r="D621" s="196" t="s">
        <v>127</v>
      </c>
      <c r="E621" s="33"/>
      <c r="F621" s="197" t="s">
        <v>1012</v>
      </c>
      <c r="G621" s="33"/>
      <c r="H621" s="33"/>
      <c r="I621" s="198"/>
      <c r="J621" s="33"/>
      <c r="K621" s="33"/>
      <c r="L621" s="36"/>
      <c r="M621" s="199"/>
      <c r="N621" s="200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127</v>
      </c>
      <c r="AU621" s="14" t="s">
        <v>87</v>
      </c>
    </row>
    <row r="622" spans="1:65" s="2" customFormat="1" ht="24.15" customHeight="1">
      <c r="A622" s="31"/>
      <c r="B622" s="32"/>
      <c r="C622" s="183" t="s">
        <v>1013</v>
      </c>
      <c r="D622" s="183" t="s">
        <v>121</v>
      </c>
      <c r="E622" s="184" t="s">
        <v>1014</v>
      </c>
      <c r="F622" s="185" t="s">
        <v>1015</v>
      </c>
      <c r="G622" s="186" t="s">
        <v>152</v>
      </c>
      <c r="H622" s="187">
        <v>11</v>
      </c>
      <c r="I622" s="188"/>
      <c r="J622" s="189">
        <f>ROUND(I622*H622,2)</f>
        <v>0</v>
      </c>
      <c r="K622" s="185" t="s">
        <v>125</v>
      </c>
      <c r="L622" s="36"/>
      <c r="M622" s="190" t="s">
        <v>1</v>
      </c>
      <c r="N622" s="191" t="s">
        <v>42</v>
      </c>
      <c r="O622" s="68"/>
      <c r="P622" s="192">
        <f>O622*H622</f>
        <v>0</v>
      </c>
      <c r="Q622" s="192">
        <v>0</v>
      </c>
      <c r="R622" s="192">
        <f>Q622*H622</f>
        <v>0</v>
      </c>
      <c r="S622" s="192">
        <v>0</v>
      </c>
      <c r="T622" s="193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94" t="s">
        <v>126</v>
      </c>
      <c r="AT622" s="194" t="s">
        <v>121</v>
      </c>
      <c r="AU622" s="194" t="s">
        <v>87</v>
      </c>
      <c r="AY622" s="14" t="s">
        <v>118</v>
      </c>
      <c r="BE622" s="195">
        <f>IF(N622="základní",J622,0)</f>
        <v>0</v>
      </c>
      <c r="BF622" s="195">
        <f>IF(N622="snížená",J622,0)</f>
        <v>0</v>
      </c>
      <c r="BG622" s="195">
        <f>IF(N622="zákl. přenesená",J622,0)</f>
        <v>0</v>
      </c>
      <c r="BH622" s="195">
        <f>IF(N622="sníž. přenesená",J622,0)</f>
        <v>0</v>
      </c>
      <c r="BI622" s="195">
        <f>IF(N622="nulová",J622,0)</f>
        <v>0</v>
      </c>
      <c r="BJ622" s="14" t="s">
        <v>85</v>
      </c>
      <c r="BK622" s="195">
        <f>ROUND(I622*H622,2)</f>
        <v>0</v>
      </c>
      <c r="BL622" s="14" t="s">
        <v>126</v>
      </c>
      <c r="BM622" s="194" t="s">
        <v>1016</v>
      </c>
    </row>
    <row r="623" spans="1:65" s="2" customFormat="1" ht="36">
      <c r="A623" s="31"/>
      <c r="B623" s="32"/>
      <c r="C623" s="33"/>
      <c r="D623" s="196" t="s">
        <v>127</v>
      </c>
      <c r="E623" s="33"/>
      <c r="F623" s="197" t="s">
        <v>1017</v>
      </c>
      <c r="G623" s="33"/>
      <c r="H623" s="33"/>
      <c r="I623" s="198"/>
      <c r="J623" s="33"/>
      <c r="K623" s="33"/>
      <c r="L623" s="36"/>
      <c r="M623" s="199"/>
      <c r="N623" s="200"/>
      <c r="O623" s="68"/>
      <c r="P623" s="68"/>
      <c r="Q623" s="68"/>
      <c r="R623" s="68"/>
      <c r="S623" s="68"/>
      <c r="T623" s="69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4" t="s">
        <v>127</v>
      </c>
      <c r="AU623" s="14" t="s">
        <v>87</v>
      </c>
    </row>
    <row r="624" spans="1:65" s="2" customFormat="1" ht="24.15" customHeight="1">
      <c r="A624" s="31"/>
      <c r="B624" s="32"/>
      <c r="C624" s="183" t="s">
        <v>572</v>
      </c>
      <c r="D624" s="183" t="s">
        <v>121</v>
      </c>
      <c r="E624" s="184" t="s">
        <v>1018</v>
      </c>
      <c r="F624" s="185" t="s">
        <v>1019</v>
      </c>
      <c r="G624" s="186" t="s">
        <v>152</v>
      </c>
      <c r="H624" s="187">
        <v>10</v>
      </c>
      <c r="I624" s="188"/>
      <c r="J624" s="189">
        <f>ROUND(I624*H624,2)</f>
        <v>0</v>
      </c>
      <c r="K624" s="185" t="s">
        <v>125</v>
      </c>
      <c r="L624" s="36"/>
      <c r="M624" s="190" t="s">
        <v>1</v>
      </c>
      <c r="N624" s="191" t="s">
        <v>42</v>
      </c>
      <c r="O624" s="68"/>
      <c r="P624" s="192">
        <f>O624*H624</f>
        <v>0</v>
      </c>
      <c r="Q624" s="192">
        <v>0</v>
      </c>
      <c r="R624" s="192">
        <f>Q624*H624</f>
        <v>0</v>
      </c>
      <c r="S624" s="192">
        <v>0</v>
      </c>
      <c r="T624" s="193">
        <f>S624*H624</f>
        <v>0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194" t="s">
        <v>126</v>
      </c>
      <c r="AT624" s="194" t="s">
        <v>121</v>
      </c>
      <c r="AU624" s="194" t="s">
        <v>87</v>
      </c>
      <c r="AY624" s="14" t="s">
        <v>118</v>
      </c>
      <c r="BE624" s="195">
        <f>IF(N624="základní",J624,0)</f>
        <v>0</v>
      </c>
      <c r="BF624" s="195">
        <f>IF(N624="snížená",J624,0)</f>
        <v>0</v>
      </c>
      <c r="BG624" s="195">
        <f>IF(N624="zákl. přenesená",J624,0)</f>
        <v>0</v>
      </c>
      <c r="BH624" s="195">
        <f>IF(N624="sníž. přenesená",J624,0)</f>
        <v>0</v>
      </c>
      <c r="BI624" s="195">
        <f>IF(N624="nulová",J624,0)</f>
        <v>0</v>
      </c>
      <c r="BJ624" s="14" t="s">
        <v>85</v>
      </c>
      <c r="BK624" s="195">
        <f>ROUND(I624*H624,2)</f>
        <v>0</v>
      </c>
      <c r="BL624" s="14" t="s">
        <v>126</v>
      </c>
      <c r="BM624" s="194" t="s">
        <v>1020</v>
      </c>
    </row>
    <row r="625" spans="1:65" s="2" customFormat="1" ht="36">
      <c r="A625" s="31"/>
      <c r="B625" s="32"/>
      <c r="C625" s="33"/>
      <c r="D625" s="196" t="s">
        <v>127</v>
      </c>
      <c r="E625" s="33"/>
      <c r="F625" s="197" t="s">
        <v>1021</v>
      </c>
      <c r="G625" s="33"/>
      <c r="H625" s="33"/>
      <c r="I625" s="198"/>
      <c r="J625" s="33"/>
      <c r="K625" s="33"/>
      <c r="L625" s="36"/>
      <c r="M625" s="199"/>
      <c r="N625" s="200"/>
      <c r="O625" s="68"/>
      <c r="P625" s="68"/>
      <c r="Q625" s="68"/>
      <c r="R625" s="68"/>
      <c r="S625" s="68"/>
      <c r="T625" s="69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T625" s="14" t="s">
        <v>127</v>
      </c>
      <c r="AU625" s="14" t="s">
        <v>87</v>
      </c>
    </row>
    <row r="626" spans="1:65" s="2" customFormat="1" ht="24.15" customHeight="1">
      <c r="A626" s="31"/>
      <c r="B626" s="32"/>
      <c r="C626" s="183" t="s">
        <v>1022</v>
      </c>
      <c r="D626" s="183" t="s">
        <v>121</v>
      </c>
      <c r="E626" s="184" t="s">
        <v>1023</v>
      </c>
      <c r="F626" s="185" t="s">
        <v>1024</v>
      </c>
      <c r="G626" s="186" t="s">
        <v>152</v>
      </c>
      <c r="H626" s="187">
        <v>9</v>
      </c>
      <c r="I626" s="188"/>
      <c r="J626" s="189">
        <f>ROUND(I626*H626,2)</f>
        <v>0</v>
      </c>
      <c r="K626" s="185" t="s">
        <v>125</v>
      </c>
      <c r="L626" s="36"/>
      <c r="M626" s="190" t="s">
        <v>1</v>
      </c>
      <c r="N626" s="191" t="s">
        <v>42</v>
      </c>
      <c r="O626" s="68"/>
      <c r="P626" s="192">
        <f>O626*H626</f>
        <v>0</v>
      </c>
      <c r="Q626" s="192">
        <v>0</v>
      </c>
      <c r="R626" s="192">
        <f>Q626*H626</f>
        <v>0</v>
      </c>
      <c r="S626" s="192">
        <v>0</v>
      </c>
      <c r="T626" s="193">
        <f>S626*H626</f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94" t="s">
        <v>126</v>
      </c>
      <c r="AT626" s="194" t="s">
        <v>121</v>
      </c>
      <c r="AU626" s="194" t="s">
        <v>87</v>
      </c>
      <c r="AY626" s="14" t="s">
        <v>118</v>
      </c>
      <c r="BE626" s="195">
        <f>IF(N626="základní",J626,0)</f>
        <v>0</v>
      </c>
      <c r="BF626" s="195">
        <f>IF(N626="snížená",J626,0)</f>
        <v>0</v>
      </c>
      <c r="BG626" s="195">
        <f>IF(N626="zákl. přenesená",J626,0)</f>
        <v>0</v>
      </c>
      <c r="BH626" s="195">
        <f>IF(N626="sníž. přenesená",J626,0)</f>
        <v>0</v>
      </c>
      <c r="BI626" s="195">
        <f>IF(N626="nulová",J626,0)</f>
        <v>0</v>
      </c>
      <c r="BJ626" s="14" t="s">
        <v>85</v>
      </c>
      <c r="BK626" s="195">
        <f>ROUND(I626*H626,2)</f>
        <v>0</v>
      </c>
      <c r="BL626" s="14" t="s">
        <v>126</v>
      </c>
      <c r="BM626" s="194" t="s">
        <v>1025</v>
      </c>
    </row>
    <row r="627" spans="1:65" s="2" customFormat="1" ht="36">
      <c r="A627" s="31"/>
      <c r="B627" s="32"/>
      <c r="C627" s="33"/>
      <c r="D627" s="196" t="s">
        <v>127</v>
      </c>
      <c r="E627" s="33"/>
      <c r="F627" s="197" t="s">
        <v>1026</v>
      </c>
      <c r="G627" s="33"/>
      <c r="H627" s="33"/>
      <c r="I627" s="198"/>
      <c r="J627" s="33"/>
      <c r="K627" s="33"/>
      <c r="L627" s="36"/>
      <c r="M627" s="199"/>
      <c r="N627" s="200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127</v>
      </c>
      <c r="AU627" s="14" t="s">
        <v>87</v>
      </c>
    </row>
    <row r="628" spans="1:65" s="2" customFormat="1" ht="24.15" customHeight="1">
      <c r="A628" s="31"/>
      <c r="B628" s="32"/>
      <c r="C628" s="183" t="s">
        <v>577</v>
      </c>
      <c r="D628" s="183" t="s">
        <v>121</v>
      </c>
      <c r="E628" s="184" t="s">
        <v>1027</v>
      </c>
      <c r="F628" s="185" t="s">
        <v>1028</v>
      </c>
      <c r="G628" s="186" t="s">
        <v>152</v>
      </c>
      <c r="H628" s="187">
        <v>9</v>
      </c>
      <c r="I628" s="188"/>
      <c r="J628" s="189">
        <f>ROUND(I628*H628,2)</f>
        <v>0</v>
      </c>
      <c r="K628" s="185" t="s">
        <v>125</v>
      </c>
      <c r="L628" s="36"/>
      <c r="M628" s="190" t="s">
        <v>1</v>
      </c>
      <c r="N628" s="191" t="s">
        <v>42</v>
      </c>
      <c r="O628" s="68"/>
      <c r="P628" s="192">
        <f>O628*H628</f>
        <v>0</v>
      </c>
      <c r="Q628" s="192">
        <v>0</v>
      </c>
      <c r="R628" s="192">
        <f>Q628*H628</f>
        <v>0</v>
      </c>
      <c r="S628" s="192">
        <v>0</v>
      </c>
      <c r="T628" s="193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94" t="s">
        <v>126</v>
      </c>
      <c r="AT628" s="194" t="s">
        <v>121</v>
      </c>
      <c r="AU628" s="194" t="s">
        <v>87</v>
      </c>
      <c r="AY628" s="14" t="s">
        <v>118</v>
      </c>
      <c r="BE628" s="195">
        <f>IF(N628="základní",J628,0)</f>
        <v>0</v>
      </c>
      <c r="BF628" s="195">
        <f>IF(N628="snížená",J628,0)</f>
        <v>0</v>
      </c>
      <c r="BG628" s="195">
        <f>IF(N628="zákl. přenesená",J628,0)</f>
        <v>0</v>
      </c>
      <c r="BH628" s="195">
        <f>IF(N628="sníž. přenesená",J628,0)</f>
        <v>0</v>
      </c>
      <c r="BI628" s="195">
        <f>IF(N628="nulová",J628,0)</f>
        <v>0</v>
      </c>
      <c r="BJ628" s="14" t="s">
        <v>85</v>
      </c>
      <c r="BK628" s="195">
        <f>ROUND(I628*H628,2)</f>
        <v>0</v>
      </c>
      <c r="BL628" s="14" t="s">
        <v>126</v>
      </c>
      <c r="BM628" s="194" t="s">
        <v>1029</v>
      </c>
    </row>
    <row r="629" spans="1:65" s="2" customFormat="1" ht="36">
      <c r="A629" s="31"/>
      <c r="B629" s="32"/>
      <c r="C629" s="33"/>
      <c r="D629" s="196" t="s">
        <v>127</v>
      </c>
      <c r="E629" s="33"/>
      <c r="F629" s="197" t="s">
        <v>1030</v>
      </c>
      <c r="G629" s="33"/>
      <c r="H629" s="33"/>
      <c r="I629" s="198"/>
      <c r="J629" s="33"/>
      <c r="K629" s="33"/>
      <c r="L629" s="36"/>
      <c r="M629" s="199"/>
      <c r="N629" s="200"/>
      <c r="O629" s="68"/>
      <c r="P629" s="68"/>
      <c r="Q629" s="68"/>
      <c r="R629" s="68"/>
      <c r="S629" s="68"/>
      <c r="T629" s="69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T629" s="14" t="s">
        <v>127</v>
      </c>
      <c r="AU629" s="14" t="s">
        <v>87</v>
      </c>
    </row>
    <row r="630" spans="1:65" s="2" customFormat="1" ht="24.15" customHeight="1">
      <c r="A630" s="31"/>
      <c r="B630" s="32"/>
      <c r="C630" s="183" t="s">
        <v>1031</v>
      </c>
      <c r="D630" s="183" t="s">
        <v>121</v>
      </c>
      <c r="E630" s="184" t="s">
        <v>1032</v>
      </c>
      <c r="F630" s="185" t="s">
        <v>1033</v>
      </c>
      <c r="G630" s="186" t="s">
        <v>152</v>
      </c>
      <c r="H630" s="187">
        <v>9</v>
      </c>
      <c r="I630" s="188"/>
      <c r="J630" s="189">
        <f>ROUND(I630*H630,2)</f>
        <v>0</v>
      </c>
      <c r="K630" s="185" t="s">
        <v>125</v>
      </c>
      <c r="L630" s="36"/>
      <c r="M630" s="190" t="s">
        <v>1</v>
      </c>
      <c r="N630" s="191" t="s">
        <v>42</v>
      </c>
      <c r="O630" s="68"/>
      <c r="P630" s="192">
        <f>O630*H630</f>
        <v>0</v>
      </c>
      <c r="Q630" s="192">
        <v>0</v>
      </c>
      <c r="R630" s="192">
        <f>Q630*H630</f>
        <v>0</v>
      </c>
      <c r="S630" s="192">
        <v>0</v>
      </c>
      <c r="T630" s="193">
        <f>S630*H630</f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94" t="s">
        <v>126</v>
      </c>
      <c r="AT630" s="194" t="s">
        <v>121</v>
      </c>
      <c r="AU630" s="194" t="s">
        <v>87</v>
      </c>
      <c r="AY630" s="14" t="s">
        <v>118</v>
      </c>
      <c r="BE630" s="195">
        <f>IF(N630="základní",J630,0)</f>
        <v>0</v>
      </c>
      <c r="BF630" s="195">
        <f>IF(N630="snížená",J630,0)</f>
        <v>0</v>
      </c>
      <c r="BG630" s="195">
        <f>IF(N630="zákl. přenesená",J630,0)</f>
        <v>0</v>
      </c>
      <c r="BH630" s="195">
        <f>IF(N630="sníž. přenesená",J630,0)</f>
        <v>0</v>
      </c>
      <c r="BI630" s="195">
        <f>IF(N630="nulová",J630,0)</f>
        <v>0</v>
      </c>
      <c r="BJ630" s="14" t="s">
        <v>85</v>
      </c>
      <c r="BK630" s="195">
        <f>ROUND(I630*H630,2)</f>
        <v>0</v>
      </c>
      <c r="BL630" s="14" t="s">
        <v>126</v>
      </c>
      <c r="BM630" s="194" t="s">
        <v>1034</v>
      </c>
    </row>
    <row r="631" spans="1:65" s="2" customFormat="1" ht="36">
      <c r="A631" s="31"/>
      <c r="B631" s="32"/>
      <c r="C631" s="33"/>
      <c r="D631" s="196" t="s">
        <v>127</v>
      </c>
      <c r="E631" s="33"/>
      <c r="F631" s="197" t="s">
        <v>1035</v>
      </c>
      <c r="G631" s="33"/>
      <c r="H631" s="33"/>
      <c r="I631" s="198"/>
      <c r="J631" s="33"/>
      <c r="K631" s="33"/>
      <c r="L631" s="36"/>
      <c r="M631" s="199"/>
      <c r="N631" s="200"/>
      <c r="O631" s="68"/>
      <c r="P631" s="68"/>
      <c r="Q631" s="68"/>
      <c r="R631" s="68"/>
      <c r="S631" s="68"/>
      <c r="T631" s="69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4" t="s">
        <v>127</v>
      </c>
      <c r="AU631" s="14" t="s">
        <v>87</v>
      </c>
    </row>
    <row r="632" spans="1:65" s="2" customFormat="1" ht="21.75" customHeight="1">
      <c r="A632" s="31"/>
      <c r="B632" s="32"/>
      <c r="C632" s="183" t="s">
        <v>581</v>
      </c>
      <c r="D632" s="183" t="s">
        <v>121</v>
      </c>
      <c r="E632" s="184" t="s">
        <v>1036</v>
      </c>
      <c r="F632" s="185" t="s">
        <v>1037</v>
      </c>
      <c r="G632" s="186" t="s">
        <v>152</v>
      </c>
      <c r="H632" s="187">
        <v>13</v>
      </c>
      <c r="I632" s="188"/>
      <c r="J632" s="189">
        <f>ROUND(I632*H632,2)</f>
        <v>0</v>
      </c>
      <c r="K632" s="185" t="s">
        <v>125</v>
      </c>
      <c r="L632" s="36"/>
      <c r="M632" s="190" t="s">
        <v>1</v>
      </c>
      <c r="N632" s="191" t="s">
        <v>42</v>
      </c>
      <c r="O632" s="68"/>
      <c r="P632" s="192">
        <f>O632*H632</f>
        <v>0</v>
      </c>
      <c r="Q632" s="192">
        <v>0</v>
      </c>
      <c r="R632" s="192">
        <f>Q632*H632</f>
        <v>0</v>
      </c>
      <c r="S632" s="192">
        <v>0</v>
      </c>
      <c r="T632" s="193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94" t="s">
        <v>126</v>
      </c>
      <c r="AT632" s="194" t="s">
        <v>121</v>
      </c>
      <c r="AU632" s="194" t="s">
        <v>87</v>
      </c>
      <c r="AY632" s="14" t="s">
        <v>118</v>
      </c>
      <c r="BE632" s="195">
        <f>IF(N632="základní",J632,0)</f>
        <v>0</v>
      </c>
      <c r="BF632" s="195">
        <f>IF(N632="snížená",J632,0)</f>
        <v>0</v>
      </c>
      <c r="BG632" s="195">
        <f>IF(N632="zákl. přenesená",J632,0)</f>
        <v>0</v>
      </c>
      <c r="BH632" s="195">
        <f>IF(N632="sníž. přenesená",J632,0)</f>
        <v>0</v>
      </c>
      <c r="BI632" s="195">
        <f>IF(N632="nulová",J632,0)</f>
        <v>0</v>
      </c>
      <c r="BJ632" s="14" t="s">
        <v>85</v>
      </c>
      <c r="BK632" s="195">
        <f>ROUND(I632*H632,2)</f>
        <v>0</v>
      </c>
      <c r="BL632" s="14" t="s">
        <v>126</v>
      </c>
      <c r="BM632" s="194" t="s">
        <v>1038</v>
      </c>
    </row>
    <row r="633" spans="1:65" s="2" customFormat="1" ht="27">
      <c r="A633" s="31"/>
      <c r="B633" s="32"/>
      <c r="C633" s="33"/>
      <c r="D633" s="196" t="s">
        <v>127</v>
      </c>
      <c r="E633" s="33"/>
      <c r="F633" s="197" t="s">
        <v>1039</v>
      </c>
      <c r="G633" s="33"/>
      <c r="H633" s="33"/>
      <c r="I633" s="198"/>
      <c r="J633" s="33"/>
      <c r="K633" s="33"/>
      <c r="L633" s="36"/>
      <c r="M633" s="199"/>
      <c r="N633" s="200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127</v>
      </c>
      <c r="AU633" s="14" t="s">
        <v>87</v>
      </c>
    </row>
    <row r="634" spans="1:65" s="2" customFormat="1" ht="21.75" customHeight="1">
      <c r="A634" s="31"/>
      <c r="B634" s="32"/>
      <c r="C634" s="183" t="s">
        <v>1040</v>
      </c>
      <c r="D634" s="183" t="s">
        <v>121</v>
      </c>
      <c r="E634" s="184" t="s">
        <v>1041</v>
      </c>
      <c r="F634" s="185" t="s">
        <v>1042</v>
      </c>
      <c r="G634" s="186" t="s">
        <v>152</v>
      </c>
      <c r="H634" s="187">
        <v>12</v>
      </c>
      <c r="I634" s="188"/>
      <c r="J634" s="189">
        <f>ROUND(I634*H634,2)</f>
        <v>0</v>
      </c>
      <c r="K634" s="185" t="s">
        <v>125</v>
      </c>
      <c r="L634" s="36"/>
      <c r="M634" s="190" t="s">
        <v>1</v>
      </c>
      <c r="N634" s="191" t="s">
        <v>42</v>
      </c>
      <c r="O634" s="68"/>
      <c r="P634" s="192">
        <f>O634*H634</f>
        <v>0</v>
      </c>
      <c r="Q634" s="192">
        <v>0</v>
      </c>
      <c r="R634" s="192">
        <f>Q634*H634</f>
        <v>0</v>
      </c>
      <c r="S634" s="192">
        <v>0</v>
      </c>
      <c r="T634" s="193">
        <f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94" t="s">
        <v>126</v>
      </c>
      <c r="AT634" s="194" t="s">
        <v>121</v>
      </c>
      <c r="AU634" s="194" t="s">
        <v>87</v>
      </c>
      <c r="AY634" s="14" t="s">
        <v>118</v>
      </c>
      <c r="BE634" s="195">
        <f>IF(N634="základní",J634,0)</f>
        <v>0</v>
      </c>
      <c r="BF634" s="195">
        <f>IF(N634="snížená",J634,0)</f>
        <v>0</v>
      </c>
      <c r="BG634" s="195">
        <f>IF(N634="zákl. přenesená",J634,0)</f>
        <v>0</v>
      </c>
      <c r="BH634" s="195">
        <f>IF(N634="sníž. přenesená",J634,0)</f>
        <v>0</v>
      </c>
      <c r="BI634" s="195">
        <f>IF(N634="nulová",J634,0)</f>
        <v>0</v>
      </c>
      <c r="BJ634" s="14" t="s">
        <v>85</v>
      </c>
      <c r="BK634" s="195">
        <f>ROUND(I634*H634,2)</f>
        <v>0</v>
      </c>
      <c r="BL634" s="14" t="s">
        <v>126</v>
      </c>
      <c r="BM634" s="194" t="s">
        <v>1043</v>
      </c>
    </row>
    <row r="635" spans="1:65" s="2" customFormat="1" ht="27">
      <c r="A635" s="31"/>
      <c r="B635" s="32"/>
      <c r="C635" s="33"/>
      <c r="D635" s="196" t="s">
        <v>127</v>
      </c>
      <c r="E635" s="33"/>
      <c r="F635" s="197" t="s">
        <v>1044</v>
      </c>
      <c r="G635" s="33"/>
      <c r="H635" s="33"/>
      <c r="I635" s="198"/>
      <c r="J635" s="33"/>
      <c r="K635" s="33"/>
      <c r="L635" s="36"/>
      <c r="M635" s="199"/>
      <c r="N635" s="200"/>
      <c r="O635" s="68"/>
      <c r="P635" s="68"/>
      <c r="Q635" s="68"/>
      <c r="R635" s="68"/>
      <c r="S635" s="68"/>
      <c r="T635" s="69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4" t="s">
        <v>127</v>
      </c>
      <c r="AU635" s="14" t="s">
        <v>87</v>
      </c>
    </row>
    <row r="636" spans="1:65" s="2" customFormat="1" ht="21.75" customHeight="1">
      <c r="A636" s="31"/>
      <c r="B636" s="32"/>
      <c r="C636" s="183" t="s">
        <v>586</v>
      </c>
      <c r="D636" s="183" t="s">
        <v>121</v>
      </c>
      <c r="E636" s="184" t="s">
        <v>1045</v>
      </c>
      <c r="F636" s="185" t="s">
        <v>1046</v>
      </c>
      <c r="G636" s="186" t="s">
        <v>152</v>
      </c>
      <c r="H636" s="187">
        <v>11</v>
      </c>
      <c r="I636" s="188"/>
      <c r="J636" s="189">
        <f>ROUND(I636*H636,2)</f>
        <v>0</v>
      </c>
      <c r="K636" s="185" t="s">
        <v>125</v>
      </c>
      <c r="L636" s="36"/>
      <c r="M636" s="190" t="s">
        <v>1</v>
      </c>
      <c r="N636" s="191" t="s">
        <v>42</v>
      </c>
      <c r="O636" s="68"/>
      <c r="P636" s="192">
        <f>O636*H636</f>
        <v>0</v>
      </c>
      <c r="Q636" s="192">
        <v>0</v>
      </c>
      <c r="R636" s="192">
        <f>Q636*H636</f>
        <v>0</v>
      </c>
      <c r="S636" s="192">
        <v>0</v>
      </c>
      <c r="T636" s="193">
        <f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94" t="s">
        <v>126</v>
      </c>
      <c r="AT636" s="194" t="s">
        <v>121</v>
      </c>
      <c r="AU636" s="194" t="s">
        <v>87</v>
      </c>
      <c r="AY636" s="14" t="s">
        <v>118</v>
      </c>
      <c r="BE636" s="195">
        <f>IF(N636="základní",J636,0)</f>
        <v>0</v>
      </c>
      <c r="BF636" s="195">
        <f>IF(N636="snížená",J636,0)</f>
        <v>0</v>
      </c>
      <c r="BG636" s="195">
        <f>IF(N636="zákl. přenesená",J636,0)</f>
        <v>0</v>
      </c>
      <c r="BH636" s="195">
        <f>IF(N636="sníž. přenesená",J636,0)</f>
        <v>0</v>
      </c>
      <c r="BI636" s="195">
        <f>IF(N636="nulová",J636,0)</f>
        <v>0</v>
      </c>
      <c r="BJ636" s="14" t="s">
        <v>85</v>
      </c>
      <c r="BK636" s="195">
        <f>ROUND(I636*H636,2)</f>
        <v>0</v>
      </c>
      <c r="BL636" s="14" t="s">
        <v>126</v>
      </c>
      <c r="BM636" s="194" t="s">
        <v>1047</v>
      </c>
    </row>
    <row r="637" spans="1:65" s="2" customFormat="1" ht="27">
      <c r="A637" s="31"/>
      <c r="B637" s="32"/>
      <c r="C637" s="33"/>
      <c r="D637" s="196" t="s">
        <v>127</v>
      </c>
      <c r="E637" s="33"/>
      <c r="F637" s="197" t="s">
        <v>1048</v>
      </c>
      <c r="G637" s="33"/>
      <c r="H637" s="33"/>
      <c r="I637" s="198"/>
      <c r="J637" s="33"/>
      <c r="K637" s="33"/>
      <c r="L637" s="36"/>
      <c r="M637" s="199"/>
      <c r="N637" s="200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127</v>
      </c>
      <c r="AU637" s="14" t="s">
        <v>87</v>
      </c>
    </row>
    <row r="638" spans="1:65" s="2" customFormat="1" ht="21.75" customHeight="1">
      <c r="A638" s="31"/>
      <c r="B638" s="32"/>
      <c r="C638" s="183" t="s">
        <v>1049</v>
      </c>
      <c r="D638" s="183" t="s">
        <v>121</v>
      </c>
      <c r="E638" s="184" t="s">
        <v>1050</v>
      </c>
      <c r="F638" s="185" t="s">
        <v>1051</v>
      </c>
      <c r="G638" s="186" t="s">
        <v>152</v>
      </c>
      <c r="H638" s="187">
        <v>11</v>
      </c>
      <c r="I638" s="188"/>
      <c r="J638" s="189">
        <f>ROUND(I638*H638,2)</f>
        <v>0</v>
      </c>
      <c r="K638" s="185" t="s">
        <v>125</v>
      </c>
      <c r="L638" s="36"/>
      <c r="M638" s="190" t="s">
        <v>1</v>
      </c>
      <c r="N638" s="191" t="s">
        <v>42</v>
      </c>
      <c r="O638" s="68"/>
      <c r="P638" s="192">
        <f>O638*H638</f>
        <v>0</v>
      </c>
      <c r="Q638" s="192">
        <v>0</v>
      </c>
      <c r="R638" s="192">
        <f>Q638*H638</f>
        <v>0</v>
      </c>
      <c r="S638" s="192">
        <v>0</v>
      </c>
      <c r="T638" s="193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4" t="s">
        <v>126</v>
      </c>
      <c r="AT638" s="194" t="s">
        <v>121</v>
      </c>
      <c r="AU638" s="194" t="s">
        <v>87</v>
      </c>
      <c r="AY638" s="14" t="s">
        <v>118</v>
      </c>
      <c r="BE638" s="195">
        <f>IF(N638="základní",J638,0)</f>
        <v>0</v>
      </c>
      <c r="BF638" s="195">
        <f>IF(N638="snížená",J638,0)</f>
        <v>0</v>
      </c>
      <c r="BG638" s="195">
        <f>IF(N638="zákl. přenesená",J638,0)</f>
        <v>0</v>
      </c>
      <c r="BH638" s="195">
        <f>IF(N638="sníž. přenesená",J638,0)</f>
        <v>0</v>
      </c>
      <c r="BI638" s="195">
        <f>IF(N638="nulová",J638,0)</f>
        <v>0</v>
      </c>
      <c r="BJ638" s="14" t="s">
        <v>85</v>
      </c>
      <c r="BK638" s="195">
        <f>ROUND(I638*H638,2)</f>
        <v>0</v>
      </c>
      <c r="BL638" s="14" t="s">
        <v>126</v>
      </c>
      <c r="BM638" s="194" t="s">
        <v>1052</v>
      </c>
    </row>
    <row r="639" spans="1:65" s="2" customFormat="1" ht="27">
      <c r="A639" s="31"/>
      <c r="B639" s="32"/>
      <c r="C639" s="33"/>
      <c r="D639" s="196" t="s">
        <v>127</v>
      </c>
      <c r="E639" s="33"/>
      <c r="F639" s="197" t="s">
        <v>1053</v>
      </c>
      <c r="G639" s="33"/>
      <c r="H639" s="33"/>
      <c r="I639" s="198"/>
      <c r="J639" s="33"/>
      <c r="K639" s="33"/>
      <c r="L639" s="36"/>
      <c r="M639" s="199"/>
      <c r="N639" s="200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127</v>
      </c>
      <c r="AU639" s="14" t="s">
        <v>87</v>
      </c>
    </row>
    <row r="640" spans="1:65" s="2" customFormat="1" ht="21.75" customHeight="1">
      <c r="A640" s="31"/>
      <c r="B640" s="32"/>
      <c r="C640" s="183" t="s">
        <v>590</v>
      </c>
      <c r="D640" s="183" t="s">
        <v>121</v>
      </c>
      <c r="E640" s="184" t="s">
        <v>1054</v>
      </c>
      <c r="F640" s="185" t="s">
        <v>1055</v>
      </c>
      <c r="G640" s="186" t="s">
        <v>152</v>
      </c>
      <c r="H640" s="187">
        <v>10</v>
      </c>
      <c r="I640" s="188"/>
      <c r="J640" s="189">
        <f>ROUND(I640*H640,2)</f>
        <v>0</v>
      </c>
      <c r="K640" s="185" t="s">
        <v>125</v>
      </c>
      <c r="L640" s="36"/>
      <c r="M640" s="190" t="s">
        <v>1</v>
      </c>
      <c r="N640" s="191" t="s">
        <v>42</v>
      </c>
      <c r="O640" s="68"/>
      <c r="P640" s="192">
        <f>O640*H640</f>
        <v>0</v>
      </c>
      <c r="Q640" s="192">
        <v>0</v>
      </c>
      <c r="R640" s="192">
        <f>Q640*H640</f>
        <v>0</v>
      </c>
      <c r="S640" s="192">
        <v>0</v>
      </c>
      <c r="T640" s="193">
        <f>S640*H640</f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94" t="s">
        <v>126</v>
      </c>
      <c r="AT640" s="194" t="s">
        <v>121</v>
      </c>
      <c r="AU640" s="194" t="s">
        <v>87</v>
      </c>
      <c r="AY640" s="14" t="s">
        <v>118</v>
      </c>
      <c r="BE640" s="195">
        <f>IF(N640="základní",J640,0)</f>
        <v>0</v>
      </c>
      <c r="BF640" s="195">
        <f>IF(N640="snížená",J640,0)</f>
        <v>0</v>
      </c>
      <c r="BG640" s="195">
        <f>IF(N640="zákl. přenesená",J640,0)</f>
        <v>0</v>
      </c>
      <c r="BH640" s="195">
        <f>IF(N640="sníž. přenesená",J640,0)</f>
        <v>0</v>
      </c>
      <c r="BI640" s="195">
        <f>IF(N640="nulová",J640,0)</f>
        <v>0</v>
      </c>
      <c r="BJ640" s="14" t="s">
        <v>85</v>
      </c>
      <c r="BK640" s="195">
        <f>ROUND(I640*H640,2)</f>
        <v>0</v>
      </c>
      <c r="BL640" s="14" t="s">
        <v>126</v>
      </c>
      <c r="BM640" s="194" t="s">
        <v>1056</v>
      </c>
    </row>
    <row r="641" spans="1:65" s="2" customFormat="1" ht="27">
      <c r="A641" s="31"/>
      <c r="B641" s="32"/>
      <c r="C641" s="33"/>
      <c r="D641" s="196" t="s">
        <v>127</v>
      </c>
      <c r="E641" s="33"/>
      <c r="F641" s="197" t="s">
        <v>1057</v>
      </c>
      <c r="G641" s="33"/>
      <c r="H641" s="33"/>
      <c r="I641" s="198"/>
      <c r="J641" s="33"/>
      <c r="K641" s="33"/>
      <c r="L641" s="36"/>
      <c r="M641" s="199"/>
      <c r="N641" s="200"/>
      <c r="O641" s="68"/>
      <c r="P641" s="68"/>
      <c r="Q641" s="68"/>
      <c r="R641" s="68"/>
      <c r="S641" s="68"/>
      <c r="T641" s="69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T641" s="14" t="s">
        <v>127</v>
      </c>
      <c r="AU641" s="14" t="s">
        <v>87</v>
      </c>
    </row>
    <row r="642" spans="1:65" s="2" customFormat="1" ht="21.75" customHeight="1">
      <c r="A642" s="31"/>
      <c r="B642" s="32"/>
      <c r="C642" s="183" t="s">
        <v>1058</v>
      </c>
      <c r="D642" s="183" t="s">
        <v>121</v>
      </c>
      <c r="E642" s="184" t="s">
        <v>1059</v>
      </c>
      <c r="F642" s="185" t="s">
        <v>1060</v>
      </c>
      <c r="G642" s="186" t="s">
        <v>152</v>
      </c>
      <c r="H642" s="187">
        <v>9</v>
      </c>
      <c r="I642" s="188"/>
      <c r="J642" s="189">
        <f>ROUND(I642*H642,2)</f>
        <v>0</v>
      </c>
      <c r="K642" s="185" t="s">
        <v>125</v>
      </c>
      <c r="L642" s="36"/>
      <c r="M642" s="190" t="s">
        <v>1</v>
      </c>
      <c r="N642" s="191" t="s">
        <v>42</v>
      </c>
      <c r="O642" s="68"/>
      <c r="P642" s="192">
        <f>O642*H642</f>
        <v>0</v>
      </c>
      <c r="Q642" s="192">
        <v>0</v>
      </c>
      <c r="R642" s="192">
        <f>Q642*H642</f>
        <v>0</v>
      </c>
      <c r="S642" s="192">
        <v>0</v>
      </c>
      <c r="T642" s="193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94" t="s">
        <v>126</v>
      </c>
      <c r="AT642" s="194" t="s">
        <v>121</v>
      </c>
      <c r="AU642" s="194" t="s">
        <v>87</v>
      </c>
      <c r="AY642" s="14" t="s">
        <v>118</v>
      </c>
      <c r="BE642" s="195">
        <f>IF(N642="základní",J642,0)</f>
        <v>0</v>
      </c>
      <c r="BF642" s="195">
        <f>IF(N642="snížená",J642,0)</f>
        <v>0</v>
      </c>
      <c r="BG642" s="195">
        <f>IF(N642="zákl. přenesená",J642,0)</f>
        <v>0</v>
      </c>
      <c r="BH642" s="195">
        <f>IF(N642="sníž. přenesená",J642,0)</f>
        <v>0</v>
      </c>
      <c r="BI642" s="195">
        <f>IF(N642="nulová",J642,0)</f>
        <v>0</v>
      </c>
      <c r="BJ642" s="14" t="s">
        <v>85</v>
      </c>
      <c r="BK642" s="195">
        <f>ROUND(I642*H642,2)</f>
        <v>0</v>
      </c>
      <c r="BL642" s="14" t="s">
        <v>126</v>
      </c>
      <c r="BM642" s="194" t="s">
        <v>1061</v>
      </c>
    </row>
    <row r="643" spans="1:65" s="2" customFormat="1" ht="27">
      <c r="A643" s="31"/>
      <c r="B643" s="32"/>
      <c r="C643" s="33"/>
      <c r="D643" s="196" t="s">
        <v>127</v>
      </c>
      <c r="E643" s="33"/>
      <c r="F643" s="197" t="s">
        <v>1062</v>
      </c>
      <c r="G643" s="33"/>
      <c r="H643" s="33"/>
      <c r="I643" s="198"/>
      <c r="J643" s="33"/>
      <c r="K643" s="33"/>
      <c r="L643" s="36"/>
      <c r="M643" s="199"/>
      <c r="N643" s="200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127</v>
      </c>
      <c r="AU643" s="14" t="s">
        <v>87</v>
      </c>
    </row>
    <row r="644" spans="1:65" s="2" customFormat="1" ht="16.5" customHeight="1">
      <c r="A644" s="31"/>
      <c r="B644" s="32"/>
      <c r="C644" s="183" t="s">
        <v>595</v>
      </c>
      <c r="D644" s="183" t="s">
        <v>121</v>
      </c>
      <c r="E644" s="184" t="s">
        <v>1063</v>
      </c>
      <c r="F644" s="185" t="s">
        <v>1064</v>
      </c>
      <c r="G644" s="186" t="s">
        <v>152</v>
      </c>
      <c r="H644" s="187">
        <v>9</v>
      </c>
      <c r="I644" s="188"/>
      <c r="J644" s="189">
        <f>ROUND(I644*H644,2)</f>
        <v>0</v>
      </c>
      <c r="K644" s="185" t="s">
        <v>125</v>
      </c>
      <c r="L644" s="36"/>
      <c r="M644" s="190" t="s">
        <v>1</v>
      </c>
      <c r="N644" s="191" t="s">
        <v>42</v>
      </c>
      <c r="O644" s="68"/>
      <c r="P644" s="192">
        <f>O644*H644</f>
        <v>0</v>
      </c>
      <c r="Q644" s="192">
        <v>0</v>
      </c>
      <c r="R644" s="192">
        <f>Q644*H644</f>
        <v>0</v>
      </c>
      <c r="S644" s="192">
        <v>0</v>
      </c>
      <c r="T644" s="193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4" t="s">
        <v>126</v>
      </c>
      <c r="AT644" s="194" t="s">
        <v>121</v>
      </c>
      <c r="AU644" s="194" t="s">
        <v>87</v>
      </c>
      <c r="AY644" s="14" t="s">
        <v>118</v>
      </c>
      <c r="BE644" s="195">
        <f>IF(N644="základní",J644,0)</f>
        <v>0</v>
      </c>
      <c r="BF644" s="195">
        <f>IF(N644="snížená",J644,0)</f>
        <v>0</v>
      </c>
      <c r="BG644" s="195">
        <f>IF(N644="zákl. přenesená",J644,0)</f>
        <v>0</v>
      </c>
      <c r="BH644" s="195">
        <f>IF(N644="sníž. přenesená",J644,0)</f>
        <v>0</v>
      </c>
      <c r="BI644" s="195">
        <f>IF(N644="nulová",J644,0)</f>
        <v>0</v>
      </c>
      <c r="BJ644" s="14" t="s">
        <v>85</v>
      </c>
      <c r="BK644" s="195">
        <f>ROUND(I644*H644,2)</f>
        <v>0</v>
      </c>
      <c r="BL644" s="14" t="s">
        <v>126</v>
      </c>
      <c r="BM644" s="194" t="s">
        <v>1065</v>
      </c>
    </row>
    <row r="645" spans="1:65" s="2" customFormat="1" ht="27">
      <c r="A645" s="31"/>
      <c r="B645" s="32"/>
      <c r="C645" s="33"/>
      <c r="D645" s="196" t="s">
        <v>127</v>
      </c>
      <c r="E645" s="33"/>
      <c r="F645" s="197" t="s">
        <v>1066</v>
      </c>
      <c r="G645" s="33"/>
      <c r="H645" s="33"/>
      <c r="I645" s="198"/>
      <c r="J645" s="33"/>
      <c r="K645" s="33"/>
      <c r="L645" s="36"/>
      <c r="M645" s="199"/>
      <c r="N645" s="200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127</v>
      </c>
      <c r="AU645" s="14" t="s">
        <v>87</v>
      </c>
    </row>
    <row r="646" spans="1:65" s="2" customFormat="1" ht="21.75" customHeight="1">
      <c r="A646" s="31"/>
      <c r="B646" s="32"/>
      <c r="C646" s="183" t="s">
        <v>1067</v>
      </c>
      <c r="D646" s="183" t="s">
        <v>121</v>
      </c>
      <c r="E646" s="184" t="s">
        <v>1068</v>
      </c>
      <c r="F646" s="185" t="s">
        <v>1069</v>
      </c>
      <c r="G646" s="186" t="s">
        <v>152</v>
      </c>
      <c r="H646" s="187">
        <v>9</v>
      </c>
      <c r="I646" s="188"/>
      <c r="J646" s="189">
        <f>ROUND(I646*H646,2)</f>
        <v>0</v>
      </c>
      <c r="K646" s="185" t="s">
        <v>125</v>
      </c>
      <c r="L646" s="36"/>
      <c r="M646" s="190" t="s">
        <v>1</v>
      </c>
      <c r="N646" s="191" t="s">
        <v>42</v>
      </c>
      <c r="O646" s="68"/>
      <c r="P646" s="192">
        <f>O646*H646</f>
        <v>0</v>
      </c>
      <c r="Q646" s="192">
        <v>0</v>
      </c>
      <c r="R646" s="192">
        <f>Q646*H646</f>
        <v>0</v>
      </c>
      <c r="S646" s="192">
        <v>0</v>
      </c>
      <c r="T646" s="193">
        <f>S646*H646</f>
        <v>0</v>
      </c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R646" s="194" t="s">
        <v>126</v>
      </c>
      <c r="AT646" s="194" t="s">
        <v>121</v>
      </c>
      <c r="AU646" s="194" t="s">
        <v>87</v>
      </c>
      <c r="AY646" s="14" t="s">
        <v>118</v>
      </c>
      <c r="BE646" s="195">
        <f>IF(N646="základní",J646,0)</f>
        <v>0</v>
      </c>
      <c r="BF646" s="195">
        <f>IF(N646="snížená",J646,0)</f>
        <v>0</v>
      </c>
      <c r="BG646" s="195">
        <f>IF(N646="zákl. přenesená",J646,0)</f>
        <v>0</v>
      </c>
      <c r="BH646" s="195">
        <f>IF(N646="sníž. přenesená",J646,0)</f>
        <v>0</v>
      </c>
      <c r="BI646" s="195">
        <f>IF(N646="nulová",J646,0)</f>
        <v>0</v>
      </c>
      <c r="BJ646" s="14" t="s">
        <v>85</v>
      </c>
      <c r="BK646" s="195">
        <f>ROUND(I646*H646,2)</f>
        <v>0</v>
      </c>
      <c r="BL646" s="14" t="s">
        <v>126</v>
      </c>
      <c r="BM646" s="194" t="s">
        <v>1070</v>
      </c>
    </row>
    <row r="647" spans="1:65" s="2" customFormat="1" ht="27">
      <c r="A647" s="31"/>
      <c r="B647" s="32"/>
      <c r="C647" s="33"/>
      <c r="D647" s="196" t="s">
        <v>127</v>
      </c>
      <c r="E647" s="33"/>
      <c r="F647" s="197" t="s">
        <v>1071</v>
      </c>
      <c r="G647" s="33"/>
      <c r="H647" s="33"/>
      <c r="I647" s="198"/>
      <c r="J647" s="33"/>
      <c r="K647" s="33"/>
      <c r="L647" s="36"/>
      <c r="M647" s="199"/>
      <c r="N647" s="200"/>
      <c r="O647" s="68"/>
      <c r="P647" s="68"/>
      <c r="Q647" s="68"/>
      <c r="R647" s="68"/>
      <c r="S647" s="68"/>
      <c r="T647" s="69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T647" s="14" t="s">
        <v>127</v>
      </c>
      <c r="AU647" s="14" t="s">
        <v>87</v>
      </c>
    </row>
    <row r="648" spans="1:65" s="2" customFormat="1" ht="21.75" customHeight="1">
      <c r="A648" s="31"/>
      <c r="B648" s="32"/>
      <c r="C648" s="183" t="s">
        <v>599</v>
      </c>
      <c r="D648" s="183" t="s">
        <v>121</v>
      </c>
      <c r="E648" s="184" t="s">
        <v>1072</v>
      </c>
      <c r="F648" s="185" t="s">
        <v>1073</v>
      </c>
      <c r="G648" s="186" t="s">
        <v>152</v>
      </c>
      <c r="H648" s="187">
        <v>8</v>
      </c>
      <c r="I648" s="188"/>
      <c r="J648" s="189">
        <f>ROUND(I648*H648,2)</f>
        <v>0</v>
      </c>
      <c r="K648" s="185" t="s">
        <v>125</v>
      </c>
      <c r="L648" s="36"/>
      <c r="M648" s="190" t="s">
        <v>1</v>
      </c>
      <c r="N648" s="191" t="s">
        <v>42</v>
      </c>
      <c r="O648" s="68"/>
      <c r="P648" s="192">
        <f>O648*H648</f>
        <v>0</v>
      </c>
      <c r="Q648" s="192">
        <v>0</v>
      </c>
      <c r="R648" s="192">
        <f>Q648*H648</f>
        <v>0</v>
      </c>
      <c r="S648" s="192">
        <v>0</v>
      </c>
      <c r="T648" s="193">
        <f>S648*H648</f>
        <v>0</v>
      </c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R648" s="194" t="s">
        <v>126</v>
      </c>
      <c r="AT648" s="194" t="s">
        <v>121</v>
      </c>
      <c r="AU648" s="194" t="s">
        <v>87</v>
      </c>
      <c r="AY648" s="14" t="s">
        <v>118</v>
      </c>
      <c r="BE648" s="195">
        <f>IF(N648="základní",J648,0)</f>
        <v>0</v>
      </c>
      <c r="BF648" s="195">
        <f>IF(N648="snížená",J648,0)</f>
        <v>0</v>
      </c>
      <c r="BG648" s="195">
        <f>IF(N648="zákl. přenesená",J648,0)</f>
        <v>0</v>
      </c>
      <c r="BH648" s="195">
        <f>IF(N648="sníž. přenesená",J648,0)</f>
        <v>0</v>
      </c>
      <c r="BI648" s="195">
        <f>IF(N648="nulová",J648,0)</f>
        <v>0</v>
      </c>
      <c r="BJ648" s="14" t="s">
        <v>85</v>
      </c>
      <c r="BK648" s="195">
        <f>ROUND(I648*H648,2)</f>
        <v>0</v>
      </c>
      <c r="BL648" s="14" t="s">
        <v>126</v>
      </c>
      <c r="BM648" s="194" t="s">
        <v>1074</v>
      </c>
    </row>
    <row r="649" spans="1:65" s="2" customFormat="1" ht="27">
      <c r="A649" s="31"/>
      <c r="B649" s="32"/>
      <c r="C649" s="33"/>
      <c r="D649" s="196" t="s">
        <v>127</v>
      </c>
      <c r="E649" s="33"/>
      <c r="F649" s="197" t="s">
        <v>1075</v>
      </c>
      <c r="G649" s="33"/>
      <c r="H649" s="33"/>
      <c r="I649" s="198"/>
      <c r="J649" s="33"/>
      <c r="K649" s="33"/>
      <c r="L649" s="36"/>
      <c r="M649" s="199"/>
      <c r="N649" s="200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127</v>
      </c>
      <c r="AU649" s="14" t="s">
        <v>87</v>
      </c>
    </row>
    <row r="650" spans="1:65" s="2" customFormat="1" ht="21.75" customHeight="1">
      <c r="A650" s="31"/>
      <c r="B650" s="32"/>
      <c r="C650" s="183" t="s">
        <v>1076</v>
      </c>
      <c r="D650" s="183" t="s">
        <v>121</v>
      </c>
      <c r="E650" s="184" t="s">
        <v>1077</v>
      </c>
      <c r="F650" s="185" t="s">
        <v>1078</v>
      </c>
      <c r="G650" s="186" t="s">
        <v>152</v>
      </c>
      <c r="H650" s="187">
        <v>12</v>
      </c>
      <c r="I650" s="188"/>
      <c r="J650" s="189">
        <f>ROUND(I650*H650,2)</f>
        <v>0</v>
      </c>
      <c r="K650" s="185" t="s">
        <v>125</v>
      </c>
      <c r="L650" s="36"/>
      <c r="M650" s="190" t="s">
        <v>1</v>
      </c>
      <c r="N650" s="191" t="s">
        <v>42</v>
      </c>
      <c r="O650" s="68"/>
      <c r="P650" s="192">
        <f>O650*H650</f>
        <v>0</v>
      </c>
      <c r="Q650" s="192">
        <v>0</v>
      </c>
      <c r="R650" s="192">
        <f>Q650*H650</f>
        <v>0</v>
      </c>
      <c r="S650" s="192">
        <v>0</v>
      </c>
      <c r="T650" s="193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4" t="s">
        <v>126</v>
      </c>
      <c r="AT650" s="194" t="s">
        <v>121</v>
      </c>
      <c r="AU650" s="194" t="s">
        <v>87</v>
      </c>
      <c r="AY650" s="14" t="s">
        <v>118</v>
      </c>
      <c r="BE650" s="195">
        <f>IF(N650="základní",J650,0)</f>
        <v>0</v>
      </c>
      <c r="BF650" s="195">
        <f>IF(N650="snížená",J650,0)</f>
        <v>0</v>
      </c>
      <c r="BG650" s="195">
        <f>IF(N650="zákl. přenesená",J650,0)</f>
        <v>0</v>
      </c>
      <c r="BH650" s="195">
        <f>IF(N650="sníž. přenesená",J650,0)</f>
        <v>0</v>
      </c>
      <c r="BI650" s="195">
        <f>IF(N650="nulová",J650,0)</f>
        <v>0</v>
      </c>
      <c r="BJ650" s="14" t="s">
        <v>85</v>
      </c>
      <c r="BK650" s="195">
        <f>ROUND(I650*H650,2)</f>
        <v>0</v>
      </c>
      <c r="BL650" s="14" t="s">
        <v>126</v>
      </c>
      <c r="BM650" s="194" t="s">
        <v>1079</v>
      </c>
    </row>
    <row r="651" spans="1:65" s="2" customFormat="1" ht="27">
      <c r="A651" s="31"/>
      <c r="B651" s="32"/>
      <c r="C651" s="33"/>
      <c r="D651" s="196" t="s">
        <v>127</v>
      </c>
      <c r="E651" s="33"/>
      <c r="F651" s="197" t="s">
        <v>1080</v>
      </c>
      <c r="G651" s="33"/>
      <c r="H651" s="33"/>
      <c r="I651" s="198"/>
      <c r="J651" s="33"/>
      <c r="K651" s="33"/>
      <c r="L651" s="36"/>
      <c r="M651" s="199"/>
      <c r="N651" s="200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127</v>
      </c>
      <c r="AU651" s="14" t="s">
        <v>87</v>
      </c>
    </row>
    <row r="652" spans="1:65" s="2" customFormat="1" ht="21.75" customHeight="1">
      <c r="A652" s="31"/>
      <c r="B652" s="32"/>
      <c r="C652" s="183" t="s">
        <v>604</v>
      </c>
      <c r="D652" s="183" t="s">
        <v>121</v>
      </c>
      <c r="E652" s="184" t="s">
        <v>1081</v>
      </c>
      <c r="F652" s="185" t="s">
        <v>1082</v>
      </c>
      <c r="G652" s="186" t="s">
        <v>152</v>
      </c>
      <c r="H652" s="187">
        <v>11</v>
      </c>
      <c r="I652" s="188"/>
      <c r="J652" s="189">
        <f>ROUND(I652*H652,2)</f>
        <v>0</v>
      </c>
      <c r="K652" s="185" t="s">
        <v>125</v>
      </c>
      <c r="L652" s="36"/>
      <c r="M652" s="190" t="s">
        <v>1</v>
      </c>
      <c r="N652" s="191" t="s">
        <v>42</v>
      </c>
      <c r="O652" s="68"/>
      <c r="P652" s="192">
        <f>O652*H652</f>
        <v>0</v>
      </c>
      <c r="Q652" s="192">
        <v>0</v>
      </c>
      <c r="R652" s="192">
        <f>Q652*H652</f>
        <v>0</v>
      </c>
      <c r="S652" s="192">
        <v>0</v>
      </c>
      <c r="T652" s="193">
        <f>S652*H652</f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94" t="s">
        <v>126</v>
      </c>
      <c r="AT652" s="194" t="s">
        <v>121</v>
      </c>
      <c r="AU652" s="194" t="s">
        <v>87</v>
      </c>
      <c r="AY652" s="14" t="s">
        <v>118</v>
      </c>
      <c r="BE652" s="195">
        <f>IF(N652="základní",J652,0)</f>
        <v>0</v>
      </c>
      <c r="BF652" s="195">
        <f>IF(N652="snížená",J652,0)</f>
        <v>0</v>
      </c>
      <c r="BG652" s="195">
        <f>IF(N652="zákl. přenesená",J652,0)</f>
        <v>0</v>
      </c>
      <c r="BH652" s="195">
        <f>IF(N652="sníž. přenesená",J652,0)</f>
        <v>0</v>
      </c>
      <c r="BI652" s="195">
        <f>IF(N652="nulová",J652,0)</f>
        <v>0</v>
      </c>
      <c r="BJ652" s="14" t="s">
        <v>85</v>
      </c>
      <c r="BK652" s="195">
        <f>ROUND(I652*H652,2)</f>
        <v>0</v>
      </c>
      <c r="BL652" s="14" t="s">
        <v>126</v>
      </c>
      <c r="BM652" s="194" t="s">
        <v>1083</v>
      </c>
    </row>
    <row r="653" spans="1:65" s="2" customFormat="1" ht="36">
      <c r="A653" s="31"/>
      <c r="B653" s="32"/>
      <c r="C653" s="33"/>
      <c r="D653" s="196" t="s">
        <v>127</v>
      </c>
      <c r="E653" s="33"/>
      <c r="F653" s="197" t="s">
        <v>1084</v>
      </c>
      <c r="G653" s="33"/>
      <c r="H653" s="33"/>
      <c r="I653" s="198"/>
      <c r="J653" s="33"/>
      <c r="K653" s="33"/>
      <c r="L653" s="36"/>
      <c r="M653" s="199"/>
      <c r="N653" s="200"/>
      <c r="O653" s="68"/>
      <c r="P653" s="68"/>
      <c r="Q653" s="68"/>
      <c r="R653" s="68"/>
      <c r="S653" s="68"/>
      <c r="T653" s="69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T653" s="14" t="s">
        <v>127</v>
      </c>
      <c r="AU653" s="14" t="s">
        <v>87</v>
      </c>
    </row>
    <row r="654" spans="1:65" s="2" customFormat="1" ht="21.75" customHeight="1">
      <c r="A654" s="31"/>
      <c r="B654" s="32"/>
      <c r="C654" s="183" t="s">
        <v>1085</v>
      </c>
      <c r="D654" s="183" t="s">
        <v>121</v>
      </c>
      <c r="E654" s="184" t="s">
        <v>1086</v>
      </c>
      <c r="F654" s="185" t="s">
        <v>1087</v>
      </c>
      <c r="G654" s="186" t="s">
        <v>152</v>
      </c>
      <c r="H654" s="187">
        <v>9</v>
      </c>
      <c r="I654" s="188"/>
      <c r="J654" s="189">
        <f>ROUND(I654*H654,2)</f>
        <v>0</v>
      </c>
      <c r="K654" s="185" t="s">
        <v>125</v>
      </c>
      <c r="L654" s="36"/>
      <c r="M654" s="190" t="s">
        <v>1</v>
      </c>
      <c r="N654" s="191" t="s">
        <v>42</v>
      </c>
      <c r="O654" s="68"/>
      <c r="P654" s="192">
        <f>O654*H654</f>
        <v>0</v>
      </c>
      <c r="Q654" s="192">
        <v>0</v>
      </c>
      <c r="R654" s="192">
        <f>Q654*H654</f>
        <v>0</v>
      </c>
      <c r="S654" s="192">
        <v>0</v>
      </c>
      <c r="T654" s="193">
        <f>S654*H654</f>
        <v>0</v>
      </c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R654" s="194" t="s">
        <v>126</v>
      </c>
      <c r="AT654" s="194" t="s">
        <v>121</v>
      </c>
      <c r="AU654" s="194" t="s">
        <v>87</v>
      </c>
      <c r="AY654" s="14" t="s">
        <v>118</v>
      </c>
      <c r="BE654" s="195">
        <f>IF(N654="základní",J654,0)</f>
        <v>0</v>
      </c>
      <c r="BF654" s="195">
        <f>IF(N654="snížená",J654,0)</f>
        <v>0</v>
      </c>
      <c r="BG654" s="195">
        <f>IF(N654="zákl. přenesená",J654,0)</f>
        <v>0</v>
      </c>
      <c r="BH654" s="195">
        <f>IF(N654="sníž. přenesená",J654,0)</f>
        <v>0</v>
      </c>
      <c r="BI654" s="195">
        <f>IF(N654="nulová",J654,0)</f>
        <v>0</v>
      </c>
      <c r="BJ654" s="14" t="s">
        <v>85</v>
      </c>
      <c r="BK654" s="195">
        <f>ROUND(I654*H654,2)</f>
        <v>0</v>
      </c>
      <c r="BL654" s="14" t="s">
        <v>126</v>
      </c>
      <c r="BM654" s="194" t="s">
        <v>1088</v>
      </c>
    </row>
    <row r="655" spans="1:65" s="2" customFormat="1" ht="27">
      <c r="A655" s="31"/>
      <c r="B655" s="32"/>
      <c r="C655" s="33"/>
      <c r="D655" s="196" t="s">
        <v>127</v>
      </c>
      <c r="E655" s="33"/>
      <c r="F655" s="197" t="s">
        <v>1089</v>
      </c>
      <c r="G655" s="33"/>
      <c r="H655" s="33"/>
      <c r="I655" s="198"/>
      <c r="J655" s="33"/>
      <c r="K655" s="33"/>
      <c r="L655" s="36"/>
      <c r="M655" s="199"/>
      <c r="N655" s="200"/>
      <c r="O655" s="68"/>
      <c r="P655" s="68"/>
      <c r="Q655" s="68"/>
      <c r="R655" s="68"/>
      <c r="S655" s="68"/>
      <c r="T655" s="69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T655" s="14" t="s">
        <v>127</v>
      </c>
      <c r="AU655" s="14" t="s">
        <v>87</v>
      </c>
    </row>
    <row r="656" spans="1:65" s="2" customFormat="1" ht="21.75" customHeight="1">
      <c r="A656" s="31"/>
      <c r="B656" s="32"/>
      <c r="C656" s="183" t="s">
        <v>608</v>
      </c>
      <c r="D656" s="183" t="s">
        <v>121</v>
      </c>
      <c r="E656" s="184" t="s">
        <v>1090</v>
      </c>
      <c r="F656" s="185" t="s">
        <v>1091</v>
      </c>
      <c r="G656" s="186" t="s">
        <v>152</v>
      </c>
      <c r="H656" s="187">
        <v>9</v>
      </c>
      <c r="I656" s="188"/>
      <c r="J656" s="189">
        <f>ROUND(I656*H656,2)</f>
        <v>0</v>
      </c>
      <c r="K656" s="185" t="s">
        <v>125</v>
      </c>
      <c r="L656" s="36"/>
      <c r="M656" s="190" t="s">
        <v>1</v>
      </c>
      <c r="N656" s="191" t="s">
        <v>42</v>
      </c>
      <c r="O656" s="68"/>
      <c r="P656" s="192">
        <f>O656*H656</f>
        <v>0</v>
      </c>
      <c r="Q656" s="192">
        <v>0</v>
      </c>
      <c r="R656" s="192">
        <f>Q656*H656</f>
        <v>0</v>
      </c>
      <c r="S656" s="192">
        <v>0</v>
      </c>
      <c r="T656" s="193">
        <f>S656*H656</f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194" t="s">
        <v>126</v>
      </c>
      <c r="AT656" s="194" t="s">
        <v>121</v>
      </c>
      <c r="AU656" s="194" t="s">
        <v>87</v>
      </c>
      <c r="AY656" s="14" t="s">
        <v>118</v>
      </c>
      <c r="BE656" s="195">
        <f>IF(N656="základní",J656,0)</f>
        <v>0</v>
      </c>
      <c r="BF656" s="195">
        <f>IF(N656="snížená",J656,0)</f>
        <v>0</v>
      </c>
      <c r="BG656" s="195">
        <f>IF(N656="zákl. přenesená",J656,0)</f>
        <v>0</v>
      </c>
      <c r="BH656" s="195">
        <f>IF(N656="sníž. přenesená",J656,0)</f>
        <v>0</v>
      </c>
      <c r="BI656" s="195">
        <f>IF(N656="nulová",J656,0)</f>
        <v>0</v>
      </c>
      <c r="BJ656" s="14" t="s">
        <v>85</v>
      </c>
      <c r="BK656" s="195">
        <f>ROUND(I656*H656,2)</f>
        <v>0</v>
      </c>
      <c r="BL656" s="14" t="s">
        <v>126</v>
      </c>
      <c r="BM656" s="194" t="s">
        <v>1092</v>
      </c>
    </row>
    <row r="657" spans="1:65" s="2" customFormat="1" ht="27">
      <c r="A657" s="31"/>
      <c r="B657" s="32"/>
      <c r="C657" s="33"/>
      <c r="D657" s="196" t="s">
        <v>127</v>
      </c>
      <c r="E657" s="33"/>
      <c r="F657" s="197" t="s">
        <v>1093</v>
      </c>
      <c r="G657" s="33"/>
      <c r="H657" s="33"/>
      <c r="I657" s="198"/>
      <c r="J657" s="33"/>
      <c r="K657" s="33"/>
      <c r="L657" s="36"/>
      <c r="M657" s="199"/>
      <c r="N657" s="200"/>
      <c r="O657" s="68"/>
      <c r="P657" s="68"/>
      <c r="Q657" s="68"/>
      <c r="R657" s="68"/>
      <c r="S657" s="68"/>
      <c r="T657" s="69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T657" s="14" t="s">
        <v>127</v>
      </c>
      <c r="AU657" s="14" t="s">
        <v>87</v>
      </c>
    </row>
    <row r="658" spans="1:65" s="2" customFormat="1" ht="21.75" customHeight="1">
      <c r="A658" s="31"/>
      <c r="B658" s="32"/>
      <c r="C658" s="183" t="s">
        <v>1094</v>
      </c>
      <c r="D658" s="183" t="s">
        <v>121</v>
      </c>
      <c r="E658" s="184" t="s">
        <v>1095</v>
      </c>
      <c r="F658" s="185" t="s">
        <v>1096</v>
      </c>
      <c r="G658" s="186" t="s">
        <v>152</v>
      </c>
      <c r="H658" s="187">
        <v>8</v>
      </c>
      <c r="I658" s="188"/>
      <c r="J658" s="189">
        <f>ROUND(I658*H658,2)</f>
        <v>0</v>
      </c>
      <c r="K658" s="185" t="s">
        <v>125</v>
      </c>
      <c r="L658" s="36"/>
      <c r="M658" s="190" t="s">
        <v>1</v>
      </c>
      <c r="N658" s="191" t="s">
        <v>42</v>
      </c>
      <c r="O658" s="68"/>
      <c r="P658" s="192">
        <f>O658*H658</f>
        <v>0</v>
      </c>
      <c r="Q658" s="192">
        <v>0</v>
      </c>
      <c r="R658" s="192">
        <f>Q658*H658</f>
        <v>0</v>
      </c>
      <c r="S658" s="192">
        <v>0</v>
      </c>
      <c r="T658" s="193">
        <f>S658*H658</f>
        <v>0</v>
      </c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R658" s="194" t="s">
        <v>126</v>
      </c>
      <c r="AT658" s="194" t="s">
        <v>121</v>
      </c>
      <c r="AU658" s="194" t="s">
        <v>87</v>
      </c>
      <c r="AY658" s="14" t="s">
        <v>118</v>
      </c>
      <c r="BE658" s="195">
        <f>IF(N658="základní",J658,0)</f>
        <v>0</v>
      </c>
      <c r="BF658" s="195">
        <f>IF(N658="snížená",J658,0)</f>
        <v>0</v>
      </c>
      <c r="BG658" s="195">
        <f>IF(N658="zákl. přenesená",J658,0)</f>
        <v>0</v>
      </c>
      <c r="BH658" s="195">
        <f>IF(N658="sníž. přenesená",J658,0)</f>
        <v>0</v>
      </c>
      <c r="BI658" s="195">
        <f>IF(N658="nulová",J658,0)</f>
        <v>0</v>
      </c>
      <c r="BJ658" s="14" t="s">
        <v>85</v>
      </c>
      <c r="BK658" s="195">
        <f>ROUND(I658*H658,2)</f>
        <v>0</v>
      </c>
      <c r="BL658" s="14" t="s">
        <v>126</v>
      </c>
      <c r="BM658" s="194" t="s">
        <v>1097</v>
      </c>
    </row>
    <row r="659" spans="1:65" s="2" customFormat="1" ht="36">
      <c r="A659" s="31"/>
      <c r="B659" s="32"/>
      <c r="C659" s="33"/>
      <c r="D659" s="196" t="s">
        <v>127</v>
      </c>
      <c r="E659" s="33"/>
      <c r="F659" s="197" t="s">
        <v>1098</v>
      </c>
      <c r="G659" s="33"/>
      <c r="H659" s="33"/>
      <c r="I659" s="198"/>
      <c r="J659" s="33"/>
      <c r="K659" s="33"/>
      <c r="L659" s="36"/>
      <c r="M659" s="199"/>
      <c r="N659" s="200"/>
      <c r="O659" s="68"/>
      <c r="P659" s="68"/>
      <c r="Q659" s="68"/>
      <c r="R659" s="68"/>
      <c r="S659" s="68"/>
      <c r="T659" s="69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T659" s="14" t="s">
        <v>127</v>
      </c>
      <c r="AU659" s="14" t="s">
        <v>87</v>
      </c>
    </row>
    <row r="660" spans="1:65" s="2" customFormat="1" ht="21.75" customHeight="1">
      <c r="A660" s="31"/>
      <c r="B660" s="32"/>
      <c r="C660" s="183" t="s">
        <v>613</v>
      </c>
      <c r="D660" s="183" t="s">
        <v>121</v>
      </c>
      <c r="E660" s="184" t="s">
        <v>1099</v>
      </c>
      <c r="F660" s="185" t="s">
        <v>1100</v>
      </c>
      <c r="G660" s="186" t="s">
        <v>152</v>
      </c>
      <c r="H660" s="187">
        <v>8</v>
      </c>
      <c r="I660" s="188"/>
      <c r="J660" s="189">
        <f>ROUND(I660*H660,2)</f>
        <v>0</v>
      </c>
      <c r="K660" s="185" t="s">
        <v>125</v>
      </c>
      <c r="L660" s="36"/>
      <c r="M660" s="190" t="s">
        <v>1</v>
      </c>
      <c r="N660" s="191" t="s">
        <v>42</v>
      </c>
      <c r="O660" s="68"/>
      <c r="P660" s="192">
        <f>O660*H660</f>
        <v>0</v>
      </c>
      <c r="Q660" s="192">
        <v>0</v>
      </c>
      <c r="R660" s="192">
        <f>Q660*H660</f>
        <v>0</v>
      </c>
      <c r="S660" s="192">
        <v>0</v>
      </c>
      <c r="T660" s="193">
        <f>S660*H660</f>
        <v>0</v>
      </c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R660" s="194" t="s">
        <v>126</v>
      </c>
      <c r="AT660" s="194" t="s">
        <v>121</v>
      </c>
      <c r="AU660" s="194" t="s">
        <v>87</v>
      </c>
      <c r="AY660" s="14" t="s">
        <v>118</v>
      </c>
      <c r="BE660" s="195">
        <f>IF(N660="základní",J660,0)</f>
        <v>0</v>
      </c>
      <c r="BF660" s="195">
        <f>IF(N660="snížená",J660,0)</f>
        <v>0</v>
      </c>
      <c r="BG660" s="195">
        <f>IF(N660="zákl. přenesená",J660,0)</f>
        <v>0</v>
      </c>
      <c r="BH660" s="195">
        <f>IF(N660="sníž. přenesená",J660,0)</f>
        <v>0</v>
      </c>
      <c r="BI660" s="195">
        <f>IF(N660="nulová",J660,0)</f>
        <v>0</v>
      </c>
      <c r="BJ660" s="14" t="s">
        <v>85</v>
      </c>
      <c r="BK660" s="195">
        <f>ROUND(I660*H660,2)</f>
        <v>0</v>
      </c>
      <c r="BL660" s="14" t="s">
        <v>126</v>
      </c>
      <c r="BM660" s="194" t="s">
        <v>1101</v>
      </c>
    </row>
    <row r="661" spans="1:65" s="2" customFormat="1" ht="27">
      <c r="A661" s="31"/>
      <c r="B661" s="32"/>
      <c r="C661" s="33"/>
      <c r="D661" s="196" t="s">
        <v>127</v>
      </c>
      <c r="E661" s="33"/>
      <c r="F661" s="197" t="s">
        <v>1102</v>
      </c>
      <c r="G661" s="33"/>
      <c r="H661" s="33"/>
      <c r="I661" s="198"/>
      <c r="J661" s="33"/>
      <c r="K661" s="33"/>
      <c r="L661" s="36"/>
      <c r="M661" s="199"/>
      <c r="N661" s="200"/>
      <c r="O661" s="68"/>
      <c r="P661" s="68"/>
      <c r="Q661" s="68"/>
      <c r="R661" s="68"/>
      <c r="S661" s="68"/>
      <c r="T661" s="69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T661" s="14" t="s">
        <v>127</v>
      </c>
      <c r="AU661" s="14" t="s">
        <v>87</v>
      </c>
    </row>
    <row r="662" spans="1:65" s="2" customFormat="1" ht="21.75" customHeight="1">
      <c r="A662" s="31"/>
      <c r="B662" s="32"/>
      <c r="C662" s="183" t="s">
        <v>1103</v>
      </c>
      <c r="D662" s="183" t="s">
        <v>121</v>
      </c>
      <c r="E662" s="184" t="s">
        <v>1104</v>
      </c>
      <c r="F662" s="185" t="s">
        <v>1105</v>
      </c>
      <c r="G662" s="186" t="s">
        <v>152</v>
      </c>
      <c r="H662" s="187">
        <v>8</v>
      </c>
      <c r="I662" s="188"/>
      <c r="J662" s="189">
        <f>ROUND(I662*H662,2)</f>
        <v>0</v>
      </c>
      <c r="K662" s="185" t="s">
        <v>125</v>
      </c>
      <c r="L662" s="36"/>
      <c r="M662" s="190" t="s">
        <v>1</v>
      </c>
      <c r="N662" s="191" t="s">
        <v>42</v>
      </c>
      <c r="O662" s="68"/>
      <c r="P662" s="192">
        <f>O662*H662</f>
        <v>0</v>
      </c>
      <c r="Q662" s="192">
        <v>0</v>
      </c>
      <c r="R662" s="192">
        <f>Q662*H662</f>
        <v>0</v>
      </c>
      <c r="S662" s="192">
        <v>0</v>
      </c>
      <c r="T662" s="193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94" t="s">
        <v>126</v>
      </c>
      <c r="AT662" s="194" t="s">
        <v>121</v>
      </c>
      <c r="AU662" s="194" t="s">
        <v>87</v>
      </c>
      <c r="AY662" s="14" t="s">
        <v>118</v>
      </c>
      <c r="BE662" s="195">
        <f>IF(N662="základní",J662,0)</f>
        <v>0</v>
      </c>
      <c r="BF662" s="195">
        <f>IF(N662="snížená",J662,0)</f>
        <v>0</v>
      </c>
      <c r="BG662" s="195">
        <f>IF(N662="zákl. přenesená",J662,0)</f>
        <v>0</v>
      </c>
      <c r="BH662" s="195">
        <f>IF(N662="sníž. přenesená",J662,0)</f>
        <v>0</v>
      </c>
      <c r="BI662" s="195">
        <f>IF(N662="nulová",J662,0)</f>
        <v>0</v>
      </c>
      <c r="BJ662" s="14" t="s">
        <v>85</v>
      </c>
      <c r="BK662" s="195">
        <f>ROUND(I662*H662,2)</f>
        <v>0</v>
      </c>
      <c r="BL662" s="14" t="s">
        <v>126</v>
      </c>
      <c r="BM662" s="194" t="s">
        <v>1106</v>
      </c>
    </row>
    <row r="663" spans="1:65" s="2" customFormat="1" ht="27">
      <c r="A663" s="31"/>
      <c r="B663" s="32"/>
      <c r="C663" s="33"/>
      <c r="D663" s="196" t="s">
        <v>127</v>
      </c>
      <c r="E663" s="33"/>
      <c r="F663" s="197" t="s">
        <v>1107</v>
      </c>
      <c r="G663" s="33"/>
      <c r="H663" s="33"/>
      <c r="I663" s="198"/>
      <c r="J663" s="33"/>
      <c r="K663" s="33"/>
      <c r="L663" s="36"/>
      <c r="M663" s="199"/>
      <c r="N663" s="200"/>
      <c r="O663" s="68"/>
      <c r="P663" s="68"/>
      <c r="Q663" s="68"/>
      <c r="R663" s="68"/>
      <c r="S663" s="68"/>
      <c r="T663" s="69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T663" s="14" t="s">
        <v>127</v>
      </c>
      <c r="AU663" s="14" t="s">
        <v>87</v>
      </c>
    </row>
    <row r="664" spans="1:65" s="2" customFormat="1" ht="21.75" customHeight="1">
      <c r="A664" s="31"/>
      <c r="B664" s="32"/>
      <c r="C664" s="183" t="s">
        <v>617</v>
      </c>
      <c r="D664" s="183" t="s">
        <v>121</v>
      </c>
      <c r="E664" s="184" t="s">
        <v>1108</v>
      </c>
      <c r="F664" s="185" t="s">
        <v>1109</v>
      </c>
      <c r="G664" s="186" t="s">
        <v>152</v>
      </c>
      <c r="H664" s="187">
        <v>8</v>
      </c>
      <c r="I664" s="188"/>
      <c r="J664" s="189">
        <f>ROUND(I664*H664,2)</f>
        <v>0</v>
      </c>
      <c r="K664" s="185" t="s">
        <v>125</v>
      </c>
      <c r="L664" s="36"/>
      <c r="M664" s="190" t="s">
        <v>1</v>
      </c>
      <c r="N664" s="191" t="s">
        <v>42</v>
      </c>
      <c r="O664" s="68"/>
      <c r="P664" s="192">
        <f>O664*H664</f>
        <v>0</v>
      </c>
      <c r="Q664" s="192">
        <v>0</v>
      </c>
      <c r="R664" s="192">
        <f>Q664*H664</f>
        <v>0</v>
      </c>
      <c r="S664" s="192">
        <v>0</v>
      </c>
      <c r="T664" s="193">
        <f>S664*H664</f>
        <v>0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94" t="s">
        <v>126</v>
      </c>
      <c r="AT664" s="194" t="s">
        <v>121</v>
      </c>
      <c r="AU664" s="194" t="s">
        <v>87</v>
      </c>
      <c r="AY664" s="14" t="s">
        <v>118</v>
      </c>
      <c r="BE664" s="195">
        <f>IF(N664="základní",J664,0)</f>
        <v>0</v>
      </c>
      <c r="BF664" s="195">
        <f>IF(N664="snížená",J664,0)</f>
        <v>0</v>
      </c>
      <c r="BG664" s="195">
        <f>IF(N664="zákl. přenesená",J664,0)</f>
        <v>0</v>
      </c>
      <c r="BH664" s="195">
        <f>IF(N664="sníž. přenesená",J664,0)</f>
        <v>0</v>
      </c>
      <c r="BI664" s="195">
        <f>IF(N664="nulová",J664,0)</f>
        <v>0</v>
      </c>
      <c r="BJ664" s="14" t="s">
        <v>85</v>
      </c>
      <c r="BK664" s="195">
        <f>ROUND(I664*H664,2)</f>
        <v>0</v>
      </c>
      <c r="BL664" s="14" t="s">
        <v>126</v>
      </c>
      <c r="BM664" s="194" t="s">
        <v>1110</v>
      </c>
    </row>
    <row r="665" spans="1:65" s="2" customFormat="1" ht="27">
      <c r="A665" s="31"/>
      <c r="B665" s="32"/>
      <c r="C665" s="33"/>
      <c r="D665" s="196" t="s">
        <v>127</v>
      </c>
      <c r="E665" s="33"/>
      <c r="F665" s="197" t="s">
        <v>1111</v>
      </c>
      <c r="G665" s="33"/>
      <c r="H665" s="33"/>
      <c r="I665" s="198"/>
      <c r="J665" s="33"/>
      <c r="K665" s="33"/>
      <c r="L665" s="36"/>
      <c r="M665" s="199"/>
      <c r="N665" s="200"/>
      <c r="O665" s="68"/>
      <c r="P665" s="68"/>
      <c r="Q665" s="68"/>
      <c r="R665" s="68"/>
      <c r="S665" s="68"/>
      <c r="T665" s="69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T665" s="14" t="s">
        <v>127</v>
      </c>
      <c r="AU665" s="14" t="s">
        <v>87</v>
      </c>
    </row>
    <row r="666" spans="1:65" s="2" customFormat="1" ht="21.75" customHeight="1">
      <c r="A666" s="31"/>
      <c r="B666" s="32"/>
      <c r="C666" s="183" t="s">
        <v>1112</v>
      </c>
      <c r="D666" s="183" t="s">
        <v>121</v>
      </c>
      <c r="E666" s="184" t="s">
        <v>1113</v>
      </c>
      <c r="F666" s="185" t="s">
        <v>1114</v>
      </c>
      <c r="G666" s="186" t="s">
        <v>152</v>
      </c>
      <c r="H666" s="187">
        <v>7</v>
      </c>
      <c r="I666" s="188"/>
      <c r="J666" s="189">
        <f>ROUND(I666*H666,2)</f>
        <v>0</v>
      </c>
      <c r="K666" s="185" t="s">
        <v>125</v>
      </c>
      <c r="L666" s="36"/>
      <c r="M666" s="190" t="s">
        <v>1</v>
      </c>
      <c r="N666" s="191" t="s">
        <v>42</v>
      </c>
      <c r="O666" s="68"/>
      <c r="P666" s="192">
        <f>O666*H666</f>
        <v>0</v>
      </c>
      <c r="Q666" s="192">
        <v>0</v>
      </c>
      <c r="R666" s="192">
        <f>Q666*H666</f>
        <v>0</v>
      </c>
      <c r="S666" s="192">
        <v>0</v>
      </c>
      <c r="T666" s="193">
        <f>S666*H666</f>
        <v>0</v>
      </c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R666" s="194" t="s">
        <v>126</v>
      </c>
      <c r="AT666" s="194" t="s">
        <v>121</v>
      </c>
      <c r="AU666" s="194" t="s">
        <v>87</v>
      </c>
      <c r="AY666" s="14" t="s">
        <v>118</v>
      </c>
      <c r="BE666" s="195">
        <f>IF(N666="základní",J666,0)</f>
        <v>0</v>
      </c>
      <c r="BF666" s="195">
        <f>IF(N666="snížená",J666,0)</f>
        <v>0</v>
      </c>
      <c r="BG666" s="195">
        <f>IF(N666="zákl. přenesená",J666,0)</f>
        <v>0</v>
      </c>
      <c r="BH666" s="195">
        <f>IF(N666="sníž. přenesená",J666,0)</f>
        <v>0</v>
      </c>
      <c r="BI666" s="195">
        <f>IF(N666="nulová",J666,0)</f>
        <v>0</v>
      </c>
      <c r="BJ666" s="14" t="s">
        <v>85</v>
      </c>
      <c r="BK666" s="195">
        <f>ROUND(I666*H666,2)</f>
        <v>0</v>
      </c>
      <c r="BL666" s="14" t="s">
        <v>126</v>
      </c>
      <c r="BM666" s="194" t="s">
        <v>1115</v>
      </c>
    </row>
    <row r="667" spans="1:65" s="2" customFormat="1" ht="27">
      <c r="A667" s="31"/>
      <c r="B667" s="32"/>
      <c r="C667" s="33"/>
      <c r="D667" s="196" t="s">
        <v>127</v>
      </c>
      <c r="E667" s="33"/>
      <c r="F667" s="197" t="s">
        <v>1116</v>
      </c>
      <c r="G667" s="33"/>
      <c r="H667" s="33"/>
      <c r="I667" s="198"/>
      <c r="J667" s="33"/>
      <c r="K667" s="33"/>
      <c r="L667" s="36"/>
      <c r="M667" s="199"/>
      <c r="N667" s="200"/>
      <c r="O667" s="68"/>
      <c r="P667" s="68"/>
      <c r="Q667" s="68"/>
      <c r="R667" s="68"/>
      <c r="S667" s="68"/>
      <c r="T667" s="69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T667" s="14" t="s">
        <v>127</v>
      </c>
      <c r="AU667" s="14" t="s">
        <v>87</v>
      </c>
    </row>
    <row r="668" spans="1:65" s="2" customFormat="1" ht="16.5" customHeight="1">
      <c r="A668" s="31"/>
      <c r="B668" s="32"/>
      <c r="C668" s="183" t="s">
        <v>622</v>
      </c>
      <c r="D668" s="183" t="s">
        <v>121</v>
      </c>
      <c r="E668" s="184" t="s">
        <v>1117</v>
      </c>
      <c r="F668" s="185" t="s">
        <v>1118</v>
      </c>
      <c r="G668" s="186" t="s">
        <v>152</v>
      </c>
      <c r="H668" s="187">
        <v>9</v>
      </c>
      <c r="I668" s="188"/>
      <c r="J668" s="189">
        <f>ROUND(I668*H668,2)</f>
        <v>0</v>
      </c>
      <c r="K668" s="185" t="s">
        <v>125</v>
      </c>
      <c r="L668" s="36"/>
      <c r="M668" s="190" t="s">
        <v>1</v>
      </c>
      <c r="N668" s="191" t="s">
        <v>42</v>
      </c>
      <c r="O668" s="68"/>
      <c r="P668" s="192">
        <f>O668*H668</f>
        <v>0</v>
      </c>
      <c r="Q668" s="192">
        <v>0</v>
      </c>
      <c r="R668" s="192">
        <f>Q668*H668</f>
        <v>0</v>
      </c>
      <c r="S668" s="192">
        <v>0</v>
      </c>
      <c r="T668" s="193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94" t="s">
        <v>126</v>
      </c>
      <c r="AT668" s="194" t="s">
        <v>121</v>
      </c>
      <c r="AU668" s="194" t="s">
        <v>87</v>
      </c>
      <c r="AY668" s="14" t="s">
        <v>118</v>
      </c>
      <c r="BE668" s="195">
        <f>IF(N668="základní",J668,0)</f>
        <v>0</v>
      </c>
      <c r="BF668" s="195">
        <f>IF(N668="snížená",J668,0)</f>
        <v>0</v>
      </c>
      <c r="BG668" s="195">
        <f>IF(N668="zákl. přenesená",J668,0)</f>
        <v>0</v>
      </c>
      <c r="BH668" s="195">
        <f>IF(N668="sníž. přenesená",J668,0)</f>
        <v>0</v>
      </c>
      <c r="BI668" s="195">
        <f>IF(N668="nulová",J668,0)</f>
        <v>0</v>
      </c>
      <c r="BJ668" s="14" t="s">
        <v>85</v>
      </c>
      <c r="BK668" s="195">
        <f>ROUND(I668*H668,2)</f>
        <v>0</v>
      </c>
      <c r="BL668" s="14" t="s">
        <v>126</v>
      </c>
      <c r="BM668" s="194" t="s">
        <v>1119</v>
      </c>
    </row>
    <row r="669" spans="1:65" s="2" customFormat="1" ht="27">
      <c r="A669" s="31"/>
      <c r="B669" s="32"/>
      <c r="C669" s="33"/>
      <c r="D669" s="196" t="s">
        <v>127</v>
      </c>
      <c r="E669" s="33"/>
      <c r="F669" s="197" t="s">
        <v>1120</v>
      </c>
      <c r="G669" s="33"/>
      <c r="H669" s="33"/>
      <c r="I669" s="198"/>
      <c r="J669" s="33"/>
      <c r="K669" s="33"/>
      <c r="L669" s="36"/>
      <c r="M669" s="199"/>
      <c r="N669" s="200"/>
      <c r="O669" s="68"/>
      <c r="P669" s="68"/>
      <c r="Q669" s="68"/>
      <c r="R669" s="68"/>
      <c r="S669" s="68"/>
      <c r="T669" s="69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T669" s="14" t="s">
        <v>127</v>
      </c>
      <c r="AU669" s="14" t="s">
        <v>87</v>
      </c>
    </row>
    <row r="670" spans="1:65" s="2" customFormat="1" ht="16.5" customHeight="1">
      <c r="A670" s="31"/>
      <c r="B670" s="32"/>
      <c r="C670" s="183" t="s">
        <v>1121</v>
      </c>
      <c r="D670" s="183" t="s">
        <v>121</v>
      </c>
      <c r="E670" s="184" t="s">
        <v>1122</v>
      </c>
      <c r="F670" s="185" t="s">
        <v>1123</v>
      </c>
      <c r="G670" s="186" t="s">
        <v>152</v>
      </c>
      <c r="H670" s="187">
        <v>9</v>
      </c>
      <c r="I670" s="188"/>
      <c r="J670" s="189">
        <f>ROUND(I670*H670,2)</f>
        <v>0</v>
      </c>
      <c r="K670" s="185" t="s">
        <v>125</v>
      </c>
      <c r="L670" s="36"/>
      <c r="M670" s="190" t="s">
        <v>1</v>
      </c>
      <c r="N670" s="191" t="s">
        <v>42</v>
      </c>
      <c r="O670" s="68"/>
      <c r="P670" s="192">
        <f>O670*H670</f>
        <v>0</v>
      </c>
      <c r="Q670" s="192">
        <v>0</v>
      </c>
      <c r="R670" s="192">
        <f>Q670*H670</f>
        <v>0</v>
      </c>
      <c r="S670" s="192">
        <v>0</v>
      </c>
      <c r="T670" s="193">
        <f>S670*H670</f>
        <v>0</v>
      </c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R670" s="194" t="s">
        <v>126</v>
      </c>
      <c r="AT670" s="194" t="s">
        <v>121</v>
      </c>
      <c r="AU670" s="194" t="s">
        <v>87</v>
      </c>
      <c r="AY670" s="14" t="s">
        <v>118</v>
      </c>
      <c r="BE670" s="195">
        <f>IF(N670="základní",J670,0)</f>
        <v>0</v>
      </c>
      <c r="BF670" s="195">
        <f>IF(N670="snížená",J670,0)</f>
        <v>0</v>
      </c>
      <c r="BG670" s="195">
        <f>IF(N670="zákl. přenesená",J670,0)</f>
        <v>0</v>
      </c>
      <c r="BH670" s="195">
        <f>IF(N670="sníž. přenesená",J670,0)</f>
        <v>0</v>
      </c>
      <c r="BI670" s="195">
        <f>IF(N670="nulová",J670,0)</f>
        <v>0</v>
      </c>
      <c r="BJ670" s="14" t="s">
        <v>85</v>
      </c>
      <c r="BK670" s="195">
        <f>ROUND(I670*H670,2)</f>
        <v>0</v>
      </c>
      <c r="BL670" s="14" t="s">
        <v>126</v>
      </c>
      <c r="BM670" s="194" t="s">
        <v>1124</v>
      </c>
    </row>
    <row r="671" spans="1:65" s="2" customFormat="1" ht="27">
      <c r="A671" s="31"/>
      <c r="B671" s="32"/>
      <c r="C671" s="33"/>
      <c r="D671" s="196" t="s">
        <v>127</v>
      </c>
      <c r="E671" s="33"/>
      <c r="F671" s="197" t="s">
        <v>1125</v>
      </c>
      <c r="G671" s="33"/>
      <c r="H671" s="33"/>
      <c r="I671" s="198"/>
      <c r="J671" s="33"/>
      <c r="K671" s="33"/>
      <c r="L671" s="36"/>
      <c r="M671" s="199"/>
      <c r="N671" s="200"/>
      <c r="O671" s="68"/>
      <c r="P671" s="68"/>
      <c r="Q671" s="68"/>
      <c r="R671" s="68"/>
      <c r="S671" s="68"/>
      <c r="T671" s="69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T671" s="14" t="s">
        <v>127</v>
      </c>
      <c r="AU671" s="14" t="s">
        <v>87</v>
      </c>
    </row>
    <row r="672" spans="1:65" s="2" customFormat="1" ht="16.5" customHeight="1">
      <c r="A672" s="31"/>
      <c r="B672" s="32"/>
      <c r="C672" s="183" t="s">
        <v>626</v>
      </c>
      <c r="D672" s="183" t="s">
        <v>121</v>
      </c>
      <c r="E672" s="184" t="s">
        <v>1126</v>
      </c>
      <c r="F672" s="185" t="s">
        <v>1127</v>
      </c>
      <c r="G672" s="186" t="s">
        <v>152</v>
      </c>
      <c r="H672" s="187">
        <v>8</v>
      </c>
      <c r="I672" s="188"/>
      <c r="J672" s="189">
        <f>ROUND(I672*H672,2)</f>
        <v>0</v>
      </c>
      <c r="K672" s="185" t="s">
        <v>125</v>
      </c>
      <c r="L672" s="36"/>
      <c r="M672" s="190" t="s">
        <v>1</v>
      </c>
      <c r="N672" s="191" t="s">
        <v>42</v>
      </c>
      <c r="O672" s="68"/>
      <c r="P672" s="192">
        <f>O672*H672</f>
        <v>0</v>
      </c>
      <c r="Q672" s="192">
        <v>0</v>
      </c>
      <c r="R672" s="192">
        <f>Q672*H672</f>
        <v>0</v>
      </c>
      <c r="S672" s="192">
        <v>0</v>
      </c>
      <c r="T672" s="193">
        <f>S672*H672</f>
        <v>0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194" t="s">
        <v>126</v>
      </c>
      <c r="AT672" s="194" t="s">
        <v>121</v>
      </c>
      <c r="AU672" s="194" t="s">
        <v>87</v>
      </c>
      <c r="AY672" s="14" t="s">
        <v>118</v>
      </c>
      <c r="BE672" s="195">
        <f>IF(N672="základní",J672,0)</f>
        <v>0</v>
      </c>
      <c r="BF672" s="195">
        <f>IF(N672="snížená",J672,0)</f>
        <v>0</v>
      </c>
      <c r="BG672" s="195">
        <f>IF(N672="zákl. přenesená",J672,0)</f>
        <v>0</v>
      </c>
      <c r="BH672" s="195">
        <f>IF(N672="sníž. přenesená",J672,0)</f>
        <v>0</v>
      </c>
      <c r="BI672" s="195">
        <f>IF(N672="nulová",J672,0)</f>
        <v>0</v>
      </c>
      <c r="BJ672" s="14" t="s">
        <v>85</v>
      </c>
      <c r="BK672" s="195">
        <f>ROUND(I672*H672,2)</f>
        <v>0</v>
      </c>
      <c r="BL672" s="14" t="s">
        <v>126</v>
      </c>
      <c r="BM672" s="194" t="s">
        <v>1128</v>
      </c>
    </row>
    <row r="673" spans="1:65" s="2" customFormat="1" ht="27">
      <c r="A673" s="31"/>
      <c r="B673" s="32"/>
      <c r="C673" s="33"/>
      <c r="D673" s="196" t="s">
        <v>127</v>
      </c>
      <c r="E673" s="33"/>
      <c r="F673" s="197" t="s">
        <v>1129</v>
      </c>
      <c r="G673" s="33"/>
      <c r="H673" s="33"/>
      <c r="I673" s="198"/>
      <c r="J673" s="33"/>
      <c r="K673" s="33"/>
      <c r="L673" s="36"/>
      <c r="M673" s="199"/>
      <c r="N673" s="200"/>
      <c r="O673" s="68"/>
      <c r="P673" s="68"/>
      <c r="Q673" s="68"/>
      <c r="R673" s="68"/>
      <c r="S673" s="68"/>
      <c r="T673" s="69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T673" s="14" t="s">
        <v>127</v>
      </c>
      <c r="AU673" s="14" t="s">
        <v>87</v>
      </c>
    </row>
    <row r="674" spans="1:65" s="2" customFormat="1" ht="16.5" customHeight="1">
      <c r="A674" s="31"/>
      <c r="B674" s="32"/>
      <c r="C674" s="183" t="s">
        <v>1130</v>
      </c>
      <c r="D674" s="183" t="s">
        <v>121</v>
      </c>
      <c r="E674" s="184" t="s">
        <v>1131</v>
      </c>
      <c r="F674" s="185" t="s">
        <v>1132</v>
      </c>
      <c r="G674" s="186" t="s">
        <v>152</v>
      </c>
      <c r="H674" s="187">
        <v>19</v>
      </c>
      <c r="I674" s="188"/>
      <c r="J674" s="189">
        <f>ROUND(I674*H674,2)</f>
        <v>0</v>
      </c>
      <c r="K674" s="185" t="s">
        <v>125</v>
      </c>
      <c r="L674" s="36"/>
      <c r="M674" s="190" t="s">
        <v>1</v>
      </c>
      <c r="N674" s="191" t="s">
        <v>42</v>
      </c>
      <c r="O674" s="68"/>
      <c r="P674" s="192">
        <f>O674*H674</f>
        <v>0</v>
      </c>
      <c r="Q674" s="192">
        <v>0</v>
      </c>
      <c r="R674" s="192">
        <f>Q674*H674</f>
        <v>0</v>
      </c>
      <c r="S674" s="192">
        <v>0</v>
      </c>
      <c r="T674" s="193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94" t="s">
        <v>126</v>
      </c>
      <c r="AT674" s="194" t="s">
        <v>121</v>
      </c>
      <c r="AU674" s="194" t="s">
        <v>87</v>
      </c>
      <c r="AY674" s="14" t="s">
        <v>118</v>
      </c>
      <c r="BE674" s="195">
        <f>IF(N674="základní",J674,0)</f>
        <v>0</v>
      </c>
      <c r="BF674" s="195">
        <f>IF(N674="snížená",J674,0)</f>
        <v>0</v>
      </c>
      <c r="BG674" s="195">
        <f>IF(N674="zákl. přenesená",J674,0)</f>
        <v>0</v>
      </c>
      <c r="BH674" s="195">
        <f>IF(N674="sníž. přenesená",J674,0)</f>
        <v>0</v>
      </c>
      <c r="BI674" s="195">
        <f>IF(N674="nulová",J674,0)</f>
        <v>0</v>
      </c>
      <c r="BJ674" s="14" t="s">
        <v>85</v>
      </c>
      <c r="BK674" s="195">
        <f>ROUND(I674*H674,2)</f>
        <v>0</v>
      </c>
      <c r="BL674" s="14" t="s">
        <v>126</v>
      </c>
      <c r="BM674" s="194" t="s">
        <v>1133</v>
      </c>
    </row>
    <row r="675" spans="1:65" s="2" customFormat="1" ht="18">
      <c r="A675" s="31"/>
      <c r="B675" s="32"/>
      <c r="C675" s="33"/>
      <c r="D675" s="196" t="s">
        <v>127</v>
      </c>
      <c r="E675" s="33"/>
      <c r="F675" s="197" t="s">
        <v>1134</v>
      </c>
      <c r="G675" s="33"/>
      <c r="H675" s="33"/>
      <c r="I675" s="198"/>
      <c r="J675" s="33"/>
      <c r="K675" s="33"/>
      <c r="L675" s="36"/>
      <c r="M675" s="199"/>
      <c r="N675" s="200"/>
      <c r="O675" s="68"/>
      <c r="P675" s="68"/>
      <c r="Q675" s="68"/>
      <c r="R675" s="68"/>
      <c r="S675" s="68"/>
      <c r="T675" s="69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4" t="s">
        <v>127</v>
      </c>
      <c r="AU675" s="14" t="s">
        <v>87</v>
      </c>
    </row>
    <row r="676" spans="1:65" s="2" customFormat="1" ht="16.5" customHeight="1">
      <c r="A676" s="31"/>
      <c r="B676" s="32"/>
      <c r="C676" s="183" t="s">
        <v>631</v>
      </c>
      <c r="D676" s="183" t="s">
        <v>121</v>
      </c>
      <c r="E676" s="184" t="s">
        <v>1135</v>
      </c>
      <c r="F676" s="185" t="s">
        <v>1136</v>
      </c>
      <c r="G676" s="186" t="s">
        <v>925</v>
      </c>
      <c r="H676" s="187">
        <v>210</v>
      </c>
      <c r="I676" s="188"/>
      <c r="J676" s="189">
        <f>ROUND(I676*H676,2)</f>
        <v>0</v>
      </c>
      <c r="K676" s="185" t="s">
        <v>125</v>
      </c>
      <c r="L676" s="36"/>
      <c r="M676" s="190" t="s">
        <v>1</v>
      </c>
      <c r="N676" s="191" t="s">
        <v>42</v>
      </c>
      <c r="O676" s="68"/>
      <c r="P676" s="192">
        <f>O676*H676</f>
        <v>0</v>
      </c>
      <c r="Q676" s="192">
        <v>0</v>
      </c>
      <c r="R676" s="192">
        <f>Q676*H676</f>
        <v>0</v>
      </c>
      <c r="S676" s="192">
        <v>0</v>
      </c>
      <c r="T676" s="193">
        <f>S676*H676</f>
        <v>0</v>
      </c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R676" s="194" t="s">
        <v>126</v>
      </c>
      <c r="AT676" s="194" t="s">
        <v>121</v>
      </c>
      <c r="AU676" s="194" t="s">
        <v>87</v>
      </c>
      <c r="AY676" s="14" t="s">
        <v>118</v>
      </c>
      <c r="BE676" s="195">
        <f>IF(N676="základní",J676,0)</f>
        <v>0</v>
      </c>
      <c r="BF676" s="195">
        <f>IF(N676="snížená",J676,0)</f>
        <v>0</v>
      </c>
      <c r="BG676" s="195">
        <f>IF(N676="zákl. přenesená",J676,0)</f>
        <v>0</v>
      </c>
      <c r="BH676" s="195">
        <f>IF(N676="sníž. přenesená",J676,0)</f>
        <v>0</v>
      </c>
      <c r="BI676" s="195">
        <f>IF(N676="nulová",J676,0)</f>
        <v>0</v>
      </c>
      <c r="BJ676" s="14" t="s">
        <v>85</v>
      </c>
      <c r="BK676" s="195">
        <f>ROUND(I676*H676,2)</f>
        <v>0</v>
      </c>
      <c r="BL676" s="14" t="s">
        <v>126</v>
      </c>
      <c r="BM676" s="194" t="s">
        <v>1137</v>
      </c>
    </row>
    <row r="677" spans="1:65" s="2" customFormat="1" ht="27">
      <c r="A677" s="31"/>
      <c r="B677" s="32"/>
      <c r="C677" s="33"/>
      <c r="D677" s="196" t="s">
        <v>127</v>
      </c>
      <c r="E677" s="33"/>
      <c r="F677" s="197" t="s">
        <v>1138</v>
      </c>
      <c r="G677" s="33"/>
      <c r="H677" s="33"/>
      <c r="I677" s="198"/>
      <c r="J677" s="33"/>
      <c r="K677" s="33"/>
      <c r="L677" s="36"/>
      <c r="M677" s="199"/>
      <c r="N677" s="200"/>
      <c r="O677" s="68"/>
      <c r="P677" s="68"/>
      <c r="Q677" s="68"/>
      <c r="R677" s="68"/>
      <c r="S677" s="68"/>
      <c r="T677" s="69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T677" s="14" t="s">
        <v>127</v>
      </c>
      <c r="AU677" s="14" t="s">
        <v>87</v>
      </c>
    </row>
    <row r="678" spans="1:65" s="2" customFormat="1" ht="16.5" customHeight="1">
      <c r="A678" s="31"/>
      <c r="B678" s="32"/>
      <c r="C678" s="183" t="s">
        <v>1139</v>
      </c>
      <c r="D678" s="183" t="s">
        <v>121</v>
      </c>
      <c r="E678" s="184" t="s">
        <v>1140</v>
      </c>
      <c r="F678" s="185" t="s">
        <v>1141</v>
      </c>
      <c r="G678" s="186" t="s">
        <v>145</v>
      </c>
      <c r="H678" s="187">
        <v>7</v>
      </c>
      <c r="I678" s="188"/>
      <c r="J678" s="189">
        <f>ROUND(I678*H678,2)</f>
        <v>0</v>
      </c>
      <c r="K678" s="185" t="s">
        <v>125</v>
      </c>
      <c r="L678" s="36"/>
      <c r="M678" s="190" t="s">
        <v>1</v>
      </c>
      <c r="N678" s="191" t="s">
        <v>42</v>
      </c>
      <c r="O678" s="68"/>
      <c r="P678" s="192">
        <f>O678*H678</f>
        <v>0</v>
      </c>
      <c r="Q678" s="192">
        <v>0</v>
      </c>
      <c r="R678" s="192">
        <f>Q678*H678</f>
        <v>0</v>
      </c>
      <c r="S678" s="192">
        <v>0</v>
      </c>
      <c r="T678" s="193">
        <f>S678*H678</f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94" t="s">
        <v>126</v>
      </c>
      <c r="AT678" s="194" t="s">
        <v>121</v>
      </c>
      <c r="AU678" s="194" t="s">
        <v>87</v>
      </c>
      <c r="AY678" s="14" t="s">
        <v>118</v>
      </c>
      <c r="BE678" s="195">
        <f>IF(N678="základní",J678,0)</f>
        <v>0</v>
      </c>
      <c r="BF678" s="195">
        <f>IF(N678="snížená",J678,0)</f>
        <v>0</v>
      </c>
      <c r="BG678" s="195">
        <f>IF(N678="zákl. přenesená",J678,0)</f>
        <v>0</v>
      </c>
      <c r="BH678" s="195">
        <f>IF(N678="sníž. přenesená",J678,0)</f>
        <v>0</v>
      </c>
      <c r="BI678" s="195">
        <f>IF(N678="nulová",J678,0)</f>
        <v>0</v>
      </c>
      <c r="BJ678" s="14" t="s">
        <v>85</v>
      </c>
      <c r="BK678" s="195">
        <f>ROUND(I678*H678,2)</f>
        <v>0</v>
      </c>
      <c r="BL678" s="14" t="s">
        <v>126</v>
      </c>
      <c r="BM678" s="194" t="s">
        <v>1142</v>
      </c>
    </row>
    <row r="679" spans="1:65" s="2" customFormat="1" ht="18">
      <c r="A679" s="31"/>
      <c r="B679" s="32"/>
      <c r="C679" s="33"/>
      <c r="D679" s="196" t="s">
        <v>127</v>
      </c>
      <c r="E679" s="33"/>
      <c r="F679" s="197" t="s">
        <v>1143</v>
      </c>
      <c r="G679" s="33"/>
      <c r="H679" s="33"/>
      <c r="I679" s="198"/>
      <c r="J679" s="33"/>
      <c r="K679" s="33"/>
      <c r="L679" s="36"/>
      <c r="M679" s="199"/>
      <c r="N679" s="200"/>
      <c r="O679" s="68"/>
      <c r="P679" s="68"/>
      <c r="Q679" s="68"/>
      <c r="R679" s="68"/>
      <c r="S679" s="68"/>
      <c r="T679" s="69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4" t="s">
        <v>127</v>
      </c>
      <c r="AU679" s="14" t="s">
        <v>87</v>
      </c>
    </row>
    <row r="680" spans="1:65" s="2" customFormat="1" ht="16.5" customHeight="1">
      <c r="A680" s="31"/>
      <c r="B680" s="32"/>
      <c r="C680" s="183" t="s">
        <v>635</v>
      </c>
      <c r="D680" s="183" t="s">
        <v>121</v>
      </c>
      <c r="E680" s="184" t="s">
        <v>1144</v>
      </c>
      <c r="F680" s="185" t="s">
        <v>1145</v>
      </c>
      <c r="G680" s="186" t="s">
        <v>145</v>
      </c>
      <c r="H680" s="187">
        <v>6</v>
      </c>
      <c r="I680" s="188"/>
      <c r="J680" s="189">
        <f>ROUND(I680*H680,2)</f>
        <v>0</v>
      </c>
      <c r="K680" s="185" t="s">
        <v>125</v>
      </c>
      <c r="L680" s="36"/>
      <c r="M680" s="190" t="s">
        <v>1</v>
      </c>
      <c r="N680" s="191" t="s">
        <v>42</v>
      </c>
      <c r="O680" s="68"/>
      <c r="P680" s="192">
        <f>O680*H680</f>
        <v>0</v>
      </c>
      <c r="Q680" s="192">
        <v>0</v>
      </c>
      <c r="R680" s="192">
        <f>Q680*H680</f>
        <v>0</v>
      </c>
      <c r="S680" s="192">
        <v>0</v>
      </c>
      <c r="T680" s="193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94" t="s">
        <v>126</v>
      </c>
      <c r="AT680" s="194" t="s">
        <v>121</v>
      </c>
      <c r="AU680" s="194" t="s">
        <v>87</v>
      </c>
      <c r="AY680" s="14" t="s">
        <v>118</v>
      </c>
      <c r="BE680" s="195">
        <f>IF(N680="základní",J680,0)</f>
        <v>0</v>
      </c>
      <c r="BF680" s="195">
        <f>IF(N680="snížená",J680,0)</f>
        <v>0</v>
      </c>
      <c r="BG680" s="195">
        <f>IF(N680="zákl. přenesená",J680,0)</f>
        <v>0</v>
      </c>
      <c r="BH680" s="195">
        <f>IF(N680="sníž. přenesená",J680,0)</f>
        <v>0</v>
      </c>
      <c r="BI680" s="195">
        <f>IF(N680="nulová",J680,0)</f>
        <v>0</v>
      </c>
      <c r="BJ680" s="14" t="s">
        <v>85</v>
      </c>
      <c r="BK680" s="195">
        <f>ROUND(I680*H680,2)</f>
        <v>0</v>
      </c>
      <c r="BL680" s="14" t="s">
        <v>126</v>
      </c>
      <c r="BM680" s="194" t="s">
        <v>1146</v>
      </c>
    </row>
    <row r="681" spans="1:65" s="2" customFormat="1" ht="18">
      <c r="A681" s="31"/>
      <c r="B681" s="32"/>
      <c r="C681" s="33"/>
      <c r="D681" s="196" t="s">
        <v>127</v>
      </c>
      <c r="E681" s="33"/>
      <c r="F681" s="197" t="s">
        <v>1147</v>
      </c>
      <c r="G681" s="33"/>
      <c r="H681" s="33"/>
      <c r="I681" s="198"/>
      <c r="J681" s="33"/>
      <c r="K681" s="33"/>
      <c r="L681" s="36"/>
      <c r="M681" s="199"/>
      <c r="N681" s="200"/>
      <c r="O681" s="68"/>
      <c r="P681" s="68"/>
      <c r="Q681" s="68"/>
      <c r="R681" s="68"/>
      <c r="S681" s="68"/>
      <c r="T681" s="69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T681" s="14" t="s">
        <v>127</v>
      </c>
      <c r="AU681" s="14" t="s">
        <v>87</v>
      </c>
    </row>
    <row r="682" spans="1:65" s="2" customFormat="1" ht="16.5" customHeight="1">
      <c r="A682" s="31"/>
      <c r="B682" s="32"/>
      <c r="C682" s="183" t="s">
        <v>1148</v>
      </c>
      <c r="D682" s="183" t="s">
        <v>121</v>
      </c>
      <c r="E682" s="184" t="s">
        <v>1149</v>
      </c>
      <c r="F682" s="185" t="s">
        <v>1150</v>
      </c>
      <c r="G682" s="186" t="s">
        <v>145</v>
      </c>
      <c r="H682" s="187">
        <v>6</v>
      </c>
      <c r="I682" s="188"/>
      <c r="J682" s="189">
        <f>ROUND(I682*H682,2)</f>
        <v>0</v>
      </c>
      <c r="K682" s="185" t="s">
        <v>125</v>
      </c>
      <c r="L682" s="36"/>
      <c r="M682" s="190" t="s">
        <v>1</v>
      </c>
      <c r="N682" s="191" t="s">
        <v>42</v>
      </c>
      <c r="O682" s="68"/>
      <c r="P682" s="192">
        <f>O682*H682</f>
        <v>0</v>
      </c>
      <c r="Q682" s="192">
        <v>0</v>
      </c>
      <c r="R682" s="192">
        <f>Q682*H682</f>
        <v>0</v>
      </c>
      <c r="S682" s="192">
        <v>0</v>
      </c>
      <c r="T682" s="193">
        <f>S682*H682</f>
        <v>0</v>
      </c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R682" s="194" t="s">
        <v>126</v>
      </c>
      <c r="AT682" s="194" t="s">
        <v>121</v>
      </c>
      <c r="AU682" s="194" t="s">
        <v>87</v>
      </c>
      <c r="AY682" s="14" t="s">
        <v>118</v>
      </c>
      <c r="BE682" s="195">
        <f>IF(N682="základní",J682,0)</f>
        <v>0</v>
      </c>
      <c r="BF682" s="195">
        <f>IF(N682="snížená",J682,0)</f>
        <v>0</v>
      </c>
      <c r="BG682" s="195">
        <f>IF(N682="zákl. přenesená",J682,0)</f>
        <v>0</v>
      </c>
      <c r="BH682" s="195">
        <f>IF(N682="sníž. přenesená",J682,0)</f>
        <v>0</v>
      </c>
      <c r="BI682" s="195">
        <f>IF(N682="nulová",J682,0)</f>
        <v>0</v>
      </c>
      <c r="BJ682" s="14" t="s">
        <v>85</v>
      </c>
      <c r="BK682" s="195">
        <f>ROUND(I682*H682,2)</f>
        <v>0</v>
      </c>
      <c r="BL682" s="14" t="s">
        <v>126</v>
      </c>
      <c r="BM682" s="194" t="s">
        <v>1151</v>
      </c>
    </row>
    <row r="683" spans="1:65" s="2" customFormat="1" ht="18">
      <c r="A683" s="31"/>
      <c r="B683" s="32"/>
      <c r="C683" s="33"/>
      <c r="D683" s="196" t="s">
        <v>127</v>
      </c>
      <c r="E683" s="33"/>
      <c r="F683" s="197" t="s">
        <v>1152</v>
      </c>
      <c r="G683" s="33"/>
      <c r="H683" s="33"/>
      <c r="I683" s="198"/>
      <c r="J683" s="33"/>
      <c r="K683" s="33"/>
      <c r="L683" s="36"/>
      <c r="M683" s="199"/>
      <c r="N683" s="200"/>
      <c r="O683" s="68"/>
      <c r="P683" s="68"/>
      <c r="Q683" s="68"/>
      <c r="R683" s="68"/>
      <c r="S683" s="68"/>
      <c r="T683" s="69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T683" s="14" t="s">
        <v>127</v>
      </c>
      <c r="AU683" s="14" t="s">
        <v>87</v>
      </c>
    </row>
    <row r="684" spans="1:65" s="2" customFormat="1" ht="16.5" customHeight="1">
      <c r="A684" s="31"/>
      <c r="B684" s="32"/>
      <c r="C684" s="183" t="s">
        <v>640</v>
      </c>
      <c r="D684" s="183" t="s">
        <v>121</v>
      </c>
      <c r="E684" s="184" t="s">
        <v>1153</v>
      </c>
      <c r="F684" s="185" t="s">
        <v>1154</v>
      </c>
      <c r="G684" s="186" t="s">
        <v>145</v>
      </c>
      <c r="H684" s="187">
        <v>6</v>
      </c>
      <c r="I684" s="188"/>
      <c r="J684" s="189">
        <f>ROUND(I684*H684,2)</f>
        <v>0</v>
      </c>
      <c r="K684" s="185" t="s">
        <v>125</v>
      </c>
      <c r="L684" s="36"/>
      <c r="M684" s="190" t="s">
        <v>1</v>
      </c>
      <c r="N684" s="191" t="s">
        <v>42</v>
      </c>
      <c r="O684" s="68"/>
      <c r="P684" s="192">
        <f>O684*H684</f>
        <v>0</v>
      </c>
      <c r="Q684" s="192">
        <v>0</v>
      </c>
      <c r="R684" s="192">
        <f>Q684*H684</f>
        <v>0</v>
      </c>
      <c r="S684" s="192">
        <v>0</v>
      </c>
      <c r="T684" s="193">
        <f>S684*H684</f>
        <v>0</v>
      </c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R684" s="194" t="s">
        <v>126</v>
      </c>
      <c r="AT684" s="194" t="s">
        <v>121</v>
      </c>
      <c r="AU684" s="194" t="s">
        <v>87</v>
      </c>
      <c r="AY684" s="14" t="s">
        <v>118</v>
      </c>
      <c r="BE684" s="195">
        <f>IF(N684="základní",J684,0)</f>
        <v>0</v>
      </c>
      <c r="BF684" s="195">
        <f>IF(N684="snížená",J684,0)</f>
        <v>0</v>
      </c>
      <c r="BG684" s="195">
        <f>IF(N684="zákl. přenesená",J684,0)</f>
        <v>0</v>
      </c>
      <c r="BH684" s="195">
        <f>IF(N684="sníž. přenesená",J684,0)</f>
        <v>0</v>
      </c>
      <c r="BI684" s="195">
        <f>IF(N684="nulová",J684,0)</f>
        <v>0</v>
      </c>
      <c r="BJ684" s="14" t="s">
        <v>85</v>
      </c>
      <c r="BK684" s="195">
        <f>ROUND(I684*H684,2)</f>
        <v>0</v>
      </c>
      <c r="BL684" s="14" t="s">
        <v>126</v>
      </c>
      <c r="BM684" s="194" t="s">
        <v>1155</v>
      </c>
    </row>
    <row r="685" spans="1:65" s="2" customFormat="1" ht="27">
      <c r="A685" s="31"/>
      <c r="B685" s="32"/>
      <c r="C685" s="33"/>
      <c r="D685" s="196" t="s">
        <v>127</v>
      </c>
      <c r="E685" s="33"/>
      <c r="F685" s="197" t="s">
        <v>1156</v>
      </c>
      <c r="G685" s="33"/>
      <c r="H685" s="33"/>
      <c r="I685" s="198"/>
      <c r="J685" s="33"/>
      <c r="K685" s="33"/>
      <c r="L685" s="36"/>
      <c r="M685" s="199"/>
      <c r="N685" s="200"/>
      <c r="O685" s="68"/>
      <c r="P685" s="68"/>
      <c r="Q685" s="68"/>
      <c r="R685" s="68"/>
      <c r="S685" s="68"/>
      <c r="T685" s="69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T685" s="14" t="s">
        <v>127</v>
      </c>
      <c r="AU685" s="14" t="s">
        <v>87</v>
      </c>
    </row>
    <row r="686" spans="1:65" s="2" customFormat="1" ht="16.5" customHeight="1">
      <c r="A686" s="31"/>
      <c r="B686" s="32"/>
      <c r="C686" s="183" t="s">
        <v>1157</v>
      </c>
      <c r="D686" s="183" t="s">
        <v>121</v>
      </c>
      <c r="E686" s="184" t="s">
        <v>1158</v>
      </c>
      <c r="F686" s="185" t="s">
        <v>1159</v>
      </c>
      <c r="G686" s="186" t="s">
        <v>145</v>
      </c>
      <c r="H686" s="187">
        <v>6</v>
      </c>
      <c r="I686" s="188"/>
      <c r="J686" s="189">
        <f>ROUND(I686*H686,2)</f>
        <v>0</v>
      </c>
      <c r="K686" s="185" t="s">
        <v>125</v>
      </c>
      <c r="L686" s="36"/>
      <c r="M686" s="190" t="s">
        <v>1</v>
      </c>
      <c r="N686" s="191" t="s">
        <v>42</v>
      </c>
      <c r="O686" s="68"/>
      <c r="P686" s="192">
        <f>O686*H686</f>
        <v>0</v>
      </c>
      <c r="Q686" s="192">
        <v>0</v>
      </c>
      <c r="R686" s="192">
        <f>Q686*H686</f>
        <v>0</v>
      </c>
      <c r="S686" s="192">
        <v>0</v>
      </c>
      <c r="T686" s="193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94" t="s">
        <v>126</v>
      </c>
      <c r="AT686" s="194" t="s">
        <v>121</v>
      </c>
      <c r="AU686" s="194" t="s">
        <v>87</v>
      </c>
      <c r="AY686" s="14" t="s">
        <v>118</v>
      </c>
      <c r="BE686" s="195">
        <f>IF(N686="základní",J686,0)</f>
        <v>0</v>
      </c>
      <c r="BF686" s="195">
        <f>IF(N686="snížená",J686,0)</f>
        <v>0</v>
      </c>
      <c r="BG686" s="195">
        <f>IF(N686="zákl. přenesená",J686,0)</f>
        <v>0</v>
      </c>
      <c r="BH686" s="195">
        <f>IF(N686="sníž. přenesená",J686,0)</f>
        <v>0</v>
      </c>
      <c r="BI686" s="195">
        <f>IF(N686="nulová",J686,0)</f>
        <v>0</v>
      </c>
      <c r="BJ686" s="14" t="s">
        <v>85</v>
      </c>
      <c r="BK686" s="195">
        <f>ROUND(I686*H686,2)</f>
        <v>0</v>
      </c>
      <c r="BL686" s="14" t="s">
        <v>126</v>
      </c>
      <c r="BM686" s="194" t="s">
        <v>1160</v>
      </c>
    </row>
    <row r="687" spans="1:65" s="2" customFormat="1" ht="27">
      <c r="A687" s="31"/>
      <c r="B687" s="32"/>
      <c r="C687" s="33"/>
      <c r="D687" s="196" t="s">
        <v>127</v>
      </c>
      <c r="E687" s="33"/>
      <c r="F687" s="197" t="s">
        <v>1161</v>
      </c>
      <c r="G687" s="33"/>
      <c r="H687" s="33"/>
      <c r="I687" s="198"/>
      <c r="J687" s="33"/>
      <c r="K687" s="33"/>
      <c r="L687" s="36"/>
      <c r="M687" s="199"/>
      <c r="N687" s="200"/>
      <c r="O687" s="68"/>
      <c r="P687" s="68"/>
      <c r="Q687" s="68"/>
      <c r="R687" s="68"/>
      <c r="S687" s="68"/>
      <c r="T687" s="69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4" t="s">
        <v>127</v>
      </c>
      <c r="AU687" s="14" t="s">
        <v>87</v>
      </c>
    </row>
    <row r="688" spans="1:65" s="2" customFormat="1" ht="16.5" customHeight="1">
      <c r="A688" s="31"/>
      <c r="B688" s="32"/>
      <c r="C688" s="183" t="s">
        <v>644</v>
      </c>
      <c r="D688" s="183" t="s">
        <v>121</v>
      </c>
      <c r="E688" s="184" t="s">
        <v>1162</v>
      </c>
      <c r="F688" s="185" t="s">
        <v>1163</v>
      </c>
      <c r="G688" s="186" t="s">
        <v>152</v>
      </c>
      <c r="H688" s="187">
        <v>23</v>
      </c>
      <c r="I688" s="188"/>
      <c r="J688" s="189">
        <f>ROUND(I688*H688,2)</f>
        <v>0</v>
      </c>
      <c r="K688" s="185" t="s">
        <v>125</v>
      </c>
      <c r="L688" s="36"/>
      <c r="M688" s="190" t="s">
        <v>1</v>
      </c>
      <c r="N688" s="191" t="s">
        <v>42</v>
      </c>
      <c r="O688" s="68"/>
      <c r="P688" s="192">
        <f>O688*H688</f>
        <v>0</v>
      </c>
      <c r="Q688" s="192">
        <v>0</v>
      </c>
      <c r="R688" s="192">
        <f>Q688*H688</f>
        <v>0</v>
      </c>
      <c r="S688" s="192">
        <v>0</v>
      </c>
      <c r="T688" s="193">
        <f>S688*H688</f>
        <v>0</v>
      </c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R688" s="194" t="s">
        <v>126</v>
      </c>
      <c r="AT688" s="194" t="s">
        <v>121</v>
      </c>
      <c r="AU688" s="194" t="s">
        <v>87</v>
      </c>
      <c r="AY688" s="14" t="s">
        <v>118</v>
      </c>
      <c r="BE688" s="195">
        <f>IF(N688="základní",J688,0)</f>
        <v>0</v>
      </c>
      <c r="BF688" s="195">
        <f>IF(N688="snížená",J688,0)</f>
        <v>0</v>
      </c>
      <c r="BG688" s="195">
        <f>IF(N688="zákl. přenesená",J688,0)</f>
        <v>0</v>
      </c>
      <c r="BH688" s="195">
        <f>IF(N688="sníž. přenesená",J688,0)</f>
        <v>0</v>
      </c>
      <c r="BI688" s="195">
        <f>IF(N688="nulová",J688,0)</f>
        <v>0</v>
      </c>
      <c r="BJ688" s="14" t="s">
        <v>85</v>
      </c>
      <c r="BK688" s="195">
        <f>ROUND(I688*H688,2)</f>
        <v>0</v>
      </c>
      <c r="BL688" s="14" t="s">
        <v>126</v>
      </c>
      <c r="BM688" s="194" t="s">
        <v>1164</v>
      </c>
    </row>
    <row r="689" spans="1:65" s="2" customFormat="1" ht="18">
      <c r="A689" s="31"/>
      <c r="B689" s="32"/>
      <c r="C689" s="33"/>
      <c r="D689" s="196" t="s">
        <v>127</v>
      </c>
      <c r="E689" s="33"/>
      <c r="F689" s="197" t="s">
        <v>1165</v>
      </c>
      <c r="G689" s="33"/>
      <c r="H689" s="33"/>
      <c r="I689" s="198"/>
      <c r="J689" s="33"/>
      <c r="K689" s="33"/>
      <c r="L689" s="36"/>
      <c r="M689" s="199"/>
      <c r="N689" s="200"/>
      <c r="O689" s="68"/>
      <c r="P689" s="68"/>
      <c r="Q689" s="68"/>
      <c r="R689" s="68"/>
      <c r="S689" s="68"/>
      <c r="T689" s="69"/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T689" s="14" t="s">
        <v>127</v>
      </c>
      <c r="AU689" s="14" t="s">
        <v>87</v>
      </c>
    </row>
    <row r="690" spans="1:65" s="2" customFormat="1" ht="16.5" customHeight="1">
      <c r="A690" s="31"/>
      <c r="B690" s="32"/>
      <c r="C690" s="183" t="s">
        <v>1166</v>
      </c>
      <c r="D690" s="183" t="s">
        <v>121</v>
      </c>
      <c r="E690" s="184" t="s">
        <v>1167</v>
      </c>
      <c r="F690" s="185" t="s">
        <v>1168</v>
      </c>
      <c r="G690" s="186" t="s">
        <v>152</v>
      </c>
      <c r="H690" s="187">
        <v>27</v>
      </c>
      <c r="I690" s="188"/>
      <c r="J690" s="189">
        <f>ROUND(I690*H690,2)</f>
        <v>0</v>
      </c>
      <c r="K690" s="185" t="s">
        <v>125</v>
      </c>
      <c r="L690" s="36"/>
      <c r="M690" s="190" t="s">
        <v>1</v>
      </c>
      <c r="N690" s="191" t="s">
        <v>42</v>
      </c>
      <c r="O690" s="68"/>
      <c r="P690" s="192">
        <f>O690*H690</f>
        <v>0</v>
      </c>
      <c r="Q690" s="192">
        <v>0</v>
      </c>
      <c r="R690" s="192">
        <f>Q690*H690</f>
        <v>0</v>
      </c>
      <c r="S690" s="192">
        <v>0</v>
      </c>
      <c r="T690" s="193">
        <f>S690*H690</f>
        <v>0</v>
      </c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R690" s="194" t="s">
        <v>126</v>
      </c>
      <c r="AT690" s="194" t="s">
        <v>121</v>
      </c>
      <c r="AU690" s="194" t="s">
        <v>87</v>
      </c>
      <c r="AY690" s="14" t="s">
        <v>118</v>
      </c>
      <c r="BE690" s="195">
        <f>IF(N690="základní",J690,0)</f>
        <v>0</v>
      </c>
      <c r="BF690" s="195">
        <f>IF(N690="snížená",J690,0)</f>
        <v>0</v>
      </c>
      <c r="BG690" s="195">
        <f>IF(N690="zákl. přenesená",J690,0)</f>
        <v>0</v>
      </c>
      <c r="BH690" s="195">
        <f>IF(N690="sníž. přenesená",J690,0)</f>
        <v>0</v>
      </c>
      <c r="BI690" s="195">
        <f>IF(N690="nulová",J690,0)</f>
        <v>0</v>
      </c>
      <c r="BJ690" s="14" t="s">
        <v>85</v>
      </c>
      <c r="BK690" s="195">
        <f>ROUND(I690*H690,2)</f>
        <v>0</v>
      </c>
      <c r="BL690" s="14" t="s">
        <v>126</v>
      </c>
      <c r="BM690" s="194" t="s">
        <v>1169</v>
      </c>
    </row>
    <row r="691" spans="1:65" s="2" customFormat="1" ht="18">
      <c r="A691" s="31"/>
      <c r="B691" s="32"/>
      <c r="C691" s="33"/>
      <c r="D691" s="196" t="s">
        <v>127</v>
      </c>
      <c r="E691" s="33"/>
      <c r="F691" s="197" t="s">
        <v>1170</v>
      </c>
      <c r="G691" s="33"/>
      <c r="H691" s="33"/>
      <c r="I691" s="198"/>
      <c r="J691" s="33"/>
      <c r="K691" s="33"/>
      <c r="L691" s="36"/>
      <c r="M691" s="199"/>
      <c r="N691" s="200"/>
      <c r="O691" s="68"/>
      <c r="P691" s="68"/>
      <c r="Q691" s="68"/>
      <c r="R691" s="68"/>
      <c r="S691" s="68"/>
      <c r="T691" s="69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T691" s="14" t="s">
        <v>127</v>
      </c>
      <c r="AU691" s="14" t="s">
        <v>87</v>
      </c>
    </row>
    <row r="692" spans="1:65" s="2" customFormat="1" ht="16.5" customHeight="1">
      <c r="A692" s="31"/>
      <c r="B692" s="32"/>
      <c r="C692" s="183" t="s">
        <v>649</v>
      </c>
      <c r="D692" s="183" t="s">
        <v>121</v>
      </c>
      <c r="E692" s="184" t="s">
        <v>1171</v>
      </c>
      <c r="F692" s="185" t="s">
        <v>1172</v>
      </c>
      <c r="G692" s="186" t="s">
        <v>145</v>
      </c>
      <c r="H692" s="187">
        <v>230</v>
      </c>
      <c r="I692" s="188"/>
      <c r="J692" s="189">
        <f>ROUND(I692*H692,2)</f>
        <v>0</v>
      </c>
      <c r="K692" s="185" t="s">
        <v>125</v>
      </c>
      <c r="L692" s="36"/>
      <c r="M692" s="190" t="s">
        <v>1</v>
      </c>
      <c r="N692" s="191" t="s">
        <v>42</v>
      </c>
      <c r="O692" s="68"/>
      <c r="P692" s="192">
        <f>O692*H692</f>
        <v>0</v>
      </c>
      <c r="Q692" s="192">
        <v>0</v>
      </c>
      <c r="R692" s="192">
        <f>Q692*H692</f>
        <v>0</v>
      </c>
      <c r="S692" s="192">
        <v>0</v>
      </c>
      <c r="T692" s="193">
        <f>S692*H692</f>
        <v>0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94" t="s">
        <v>126</v>
      </c>
      <c r="AT692" s="194" t="s">
        <v>121</v>
      </c>
      <c r="AU692" s="194" t="s">
        <v>87</v>
      </c>
      <c r="AY692" s="14" t="s">
        <v>118</v>
      </c>
      <c r="BE692" s="195">
        <f>IF(N692="základní",J692,0)</f>
        <v>0</v>
      </c>
      <c r="BF692" s="195">
        <f>IF(N692="snížená",J692,0)</f>
        <v>0</v>
      </c>
      <c r="BG692" s="195">
        <f>IF(N692="zákl. přenesená",J692,0)</f>
        <v>0</v>
      </c>
      <c r="BH692" s="195">
        <f>IF(N692="sníž. přenesená",J692,0)</f>
        <v>0</v>
      </c>
      <c r="BI692" s="195">
        <f>IF(N692="nulová",J692,0)</f>
        <v>0</v>
      </c>
      <c r="BJ692" s="14" t="s">
        <v>85</v>
      </c>
      <c r="BK692" s="195">
        <f>ROUND(I692*H692,2)</f>
        <v>0</v>
      </c>
      <c r="BL692" s="14" t="s">
        <v>126</v>
      </c>
      <c r="BM692" s="194" t="s">
        <v>1173</v>
      </c>
    </row>
    <row r="693" spans="1:65" s="2" customFormat="1" ht="18">
      <c r="A693" s="31"/>
      <c r="B693" s="32"/>
      <c r="C693" s="33"/>
      <c r="D693" s="196" t="s">
        <v>127</v>
      </c>
      <c r="E693" s="33"/>
      <c r="F693" s="197" t="s">
        <v>1174</v>
      </c>
      <c r="G693" s="33"/>
      <c r="H693" s="33"/>
      <c r="I693" s="198"/>
      <c r="J693" s="33"/>
      <c r="K693" s="33"/>
      <c r="L693" s="36"/>
      <c r="M693" s="199"/>
      <c r="N693" s="200"/>
      <c r="O693" s="68"/>
      <c r="P693" s="68"/>
      <c r="Q693" s="68"/>
      <c r="R693" s="68"/>
      <c r="S693" s="68"/>
      <c r="T693" s="69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T693" s="14" t="s">
        <v>127</v>
      </c>
      <c r="AU693" s="14" t="s">
        <v>87</v>
      </c>
    </row>
    <row r="694" spans="1:65" s="2" customFormat="1" ht="16.5" customHeight="1">
      <c r="A694" s="31"/>
      <c r="B694" s="32"/>
      <c r="C694" s="183" t="s">
        <v>1175</v>
      </c>
      <c r="D694" s="183" t="s">
        <v>121</v>
      </c>
      <c r="E694" s="184" t="s">
        <v>1176</v>
      </c>
      <c r="F694" s="185" t="s">
        <v>1177</v>
      </c>
      <c r="G694" s="186" t="s">
        <v>145</v>
      </c>
      <c r="H694" s="187">
        <v>170</v>
      </c>
      <c r="I694" s="188"/>
      <c r="J694" s="189">
        <f>ROUND(I694*H694,2)</f>
        <v>0</v>
      </c>
      <c r="K694" s="185" t="s">
        <v>125</v>
      </c>
      <c r="L694" s="36"/>
      <c r="M694" s="190" t="s">
        <v>1</v>
      </c>
      <c r="N694" s="191" t="s">
        <v>42</v>
      </c>
      <c r="O694" s="68"/>
      <c r="P694" s="192">
        <f>O694*H694</f>
        <v>0</v>
      </c>
      <c r="Q694" s="192">
        <v>0</v>
      </c>
      <c r="R694" s="192">
        <f>Q694*H694</f>
        <v>0</v>
      </c>
      <c r="S694" s="192">
        <v>0</v>
      </c>
      <c r="T694" s="193">
        <f>S694*H694</f>
        <v>0</v>
      </c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R694" s="194" t="s">
        <v>126</v>
      </c>
      <c r="AT694" s="194" t="s">
        <v>121</v>
      </c>
      <c r="AU694" s="194" t="s">
        <v>87</v>
      </c>
      <c r="AY694" s="14" t="s">
        <v>118</v>
      </c>
      <c r="BE694" s="195">
        <f>IF(N694="základní",J694,0)</f>
        <v>0</v>
      </c>
      <c r="BF694" s="195">
        <f>IF(N694="snížená",J694,0)</f>
        <v>0</v>
      </c>
      <c r="BG694" s="195">
        <f>IF(N694="zákl. přenesená",J694,0)</f>
        <v>0</v>
      </c>
      <c r="BH694" s="195">
        <f>IF(N694="sníž. přenesená",J694,0)</f>
        <v>0</v>
      </c>
      <c r="BI694" s="195">
        <f>IF(N694="nulová",J694,0)</f>
        <v>0</v>
      </c>
      <c r="BJ694" s="14" t="s">
        <v>85</v>
      </c>
      <c r="BK694" s="195">
        <f>ROUND(I694*H694,2)</f>
        <v>0</v>
      </c>
      <c r="BL694" s="14" t="s">
        <v>126</v>
      </c>
      <c r="BM694" s="194" t="s">
        <v>1178</v>
      </c>
    </row>
    <row r="695" spans="1:65" s="2" customFormat="1" ht="18">
      <c r="A695" s="31"/>
      <c r="B695" s="32"/>
      <c r="C695" s="33"/>
      <c r="D695" s="196" t="s">
        <v>127</v>
      </c>
      <c r="E695" s="33"/>
      <c r="F695" s="197" t="s">
        <v>1179</v>
      </c>
      <c r="G695" s="33"/>
      <c r="H695" s="33"/>
      <c r="I695" s="198"/>
      <c r="J695" s="33"/>
      <c r="K695" s="33"/>
      <c r="L695" s="36"/>
      <c r="M695" s="199"/>
      <c r="N695" s="200"/>
      <c r="O695" s="68"/>
      <c r="P695" s="68"/>
      <c r="Q695" s="68"/>
      <c r="R695" s="68"/>
      <c r="S695" s="68"/>
      <c r="T695" s="69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T695" s="14" t="s">
        <v>127</v>
      </c>
      <c r="AU695" s="14" t="s">
        <v>87</v>
      </c>
    </row>
    <row r="696" spans="1:65" s="2" customFormat="1" ht="16.5" customHeight="1">
      <c r="A696" s="31"/>
      <c r="B696" s="32"/>
      <c r="C696" s="183" t="s">
        <v>653</v>
      </c>
      <c r="D696" s="183" t="s">
        <v>121</v>
      </c>
      <c r="E696" s="184" t="s">
        <v>1180</v>
      </c>
      <c r="F696" s="185" t="s">
        <v>1181</v>
      </c>
      <c r="G696" s="186" t="s">
        <v>145</v>
      </c>
      <c r="H696" s="187">
        <v>350</v>
      </c>
      <c r="I696" s="188"/>
      <c r="J696" s="189">
        <f>ROUND(I696*H696,2)</f>
        <v>0</v>
      </c>
      <c r="K696" s="185" t="s">
        <v>125</v>
      </c>
      <c r="L696" s="36"/>
      <c r="M696" s="190" t="s">
        <v>1</v>
      </c>
      <c r="N696" s="191" t="s">
        <v>42</v>
      </c>
      <c r="O696" s="68"/>
      <c r="P696" s="192">
        <f>O696*H696</f>
        <v>0</v>
      </c>
      <c r="Q696" s="192">
        <v>0</v>
      </c>
      <c r="R696" s="192">
        <f>Q696*H696</f>
        <v>0</v>
      </c>
      <c r="S696" s="192">
        <v>0</v>
      </c>
      <c r="T696" s="193">
        <f>S696*H696</f>
        <v>0</v>
      </c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R696" s="194" t="s">
        <v>126</v>
      </c>
      <c r="AT696" s="194" t="s">
        <v>121</v>
      </c>
      <c r="AU696" s="194" t="s">
        <v>87</v>
      </c>
      <c r="AY696" s="14" t="s">
        <v>118</v>
      </c>
      <c r="BE696" s="195">
        <f>IF(N696="základní",J696,0)</f>
        <v>0</v>
      </c>
      <c r="BF696" s="195">
        <f>IF(N696="snížená",J696,0)</f>
        <v>0</v>
      </c>
      <c r="BG696" s="195">
        <f>IF(N696="zákl. přenesená",J696,0)</f>
        <v>0</v>
      </c>
      <c r="BH696" s="195">
        <f>IF(N696="sníž. přenesená",J696,0)</f>
        <v>0</v>
      </c>
      <c r="BI696" s="195">
        <f>IF(N696="nulová",J696,0)</f>
        <v>0</v>
      </c>
      <c r="BJ696" s="14" t="s">
        <v>85</v>
      </c>
      <c r="BK696" s="195">
        <f>ROUND(I696*H696,2)</f>
        <v>0</v>
      </c>
      <c r="BL696" s="14" t="s">
        <v>126</v>
      </c>
      <c r="BM696" s="194" t="s">
        <v>1182</v>
      </c>
    </row>
    <row r="697" spans="1:65" s="2" customFormat="1" ht="18">
      <c r="A697" s="31"/>
      <c r="B697" s="32"/>
      <c r="C697" s="33"/>
      <c r="D697" s="196" t="s">
        <v>127</v>
      </c>
      <c r="E697" s="33"/>
      <c r="F697" s="197" t="s">
        <v>1183</v>
      </c>
      <c r="G697" s="33"/>
      <c r="H697" s="33"/>
      <c r="I697" s="198"/>
      <c r="J697" s="33"/>
      <c r="K697" s="33"/>
      <c r="L697" s="36"/>
      <c r="M697" s="199"/>
      <c r="N697" s="200"/>
      <c r="O697" s="68"/>
      <c r="P697" s="68"/>
      <c r="Q697" s="68"/>
      <c r="R697" s="68"/>
      <c r="S697" s="68"/>
      <c r="T697" s="69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T697" s="14" t="s">
        <v>127</v>
      </c>
      <c r="AU697" s="14" t="s">
        <v>87</v>
      </c>
    </row>
    <row r="698" spans="1:65" s="2" customFormat="1" ht="16.5" customHeight="1">
      <c r="A698" s="31"/>
      <c r="B698" s="32"/>
      <c r="C698" s="183" t="s">
        <v>1184</v>
      </c>
      <c r="D698" s="183" t="s">
        <v>121</v>
      </c>
      <c r="E698" s="184" t="s">
        <v>1185</v>
      </c>
      <c r="F698" s="185" t="s">
        <v>1186</v>
      </c>
      <c r="G698" s="186" t="s">
        <v>1187</v>
      </c>
      <c r="H698" s="187">
        <v>180</v>
      </c>
      <c r="I698" s="188"/>
      <c r="J698" s="189">
        <f>ROUND(I698*H698,2)</f>
        <v>0</v>
      </c>
      <c r="K698" s="185" t="s">
        <v>125</v>
      </c>
      <c r="L698" s="36"/>
      <c r="M698" s="190" t="s">
        <v>1</v>
      </c>
      <c r="N698" s="191" t="s">
        <v>42</v>
      </c>
      <c r="O698" s="68"/>
      <c r="P698" s="192">
        <f>O698*H698</f>
        <v>0</v>
      </c>
      <c r="Q698" s="192">
        <v>0</v>
      </c>
      <c r="R698" s="192">
        <f>Q698*H698</f>
        <v>0</v>
      </c>
      <c r="S698" s="192">
        <v>0</v>
      </c>
      <c r="T698" s="193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94" t="s">
        <v>126</v>
      </c>
      <c r="AT698" s="194" t="s">
        <v>121</v>
      </c>
      <c r="AU698" s="194" t="s">
        <v>87</v>
      </c>
      <c r="AY698" s="14" t="s">
        <v>118</v>
      </c>
      <c r="BE698" s="195">
        <f>IF(N698="základní",J698,0)</f>
        <v>0</v>
      </c>
      <c r="BF698" s="195">
        <f>IF(N698="snížená",J698,0)</f>
        <v>0</v>
      </c>
      <c r="BG698" s="195">
        <f>IF(N698="zákl. přenesená",J698,0)</f>
        <v>0</v>
      </c>
      <c r="BH698" s="195">
        <f>IF(N698="sníž. přenesená",J698,0)</f>
        <v>0</v>
      </c>
      <c r="BI698" s="195">
        <f>IF(N698="nulová",J698,0)</f>
        <v>0</v>
      </c>
      <c r="BJ698" s="14" t="s">
        <v>85</v>
      </c>
      <c r="BK698" s="195">
        <f>ROUND(I698*H698,2)</f>
        <v>0</v>
      </c>
      <c r="BL698" s="14" t="s">
        <v>126</v>
      </c>
      <c r="BM698" s="194" t="s">
        <v>1188</v>
      </c>
    </row>
    <row r="699" spans="1:65" s="2" customFormat="1" ht="18">
      <c r="A699" s="31"/>
      <c r="B699" s="32"/>
      <c r="C699" s="33"/>
      <c r="D699" s="196" t="s">
        <v>127</v>
      </c>
      <c r="E699" s="33"/>
      <c r="F699" s="197" t="s">
        <v>1189</v>
      </c>
      <c r="G699" s="33"/>
      <c r="H699" s="33"/>
      <c r="I699" s="198"/>
      <c r="J699" s="33"/>
      <c r="K699" s="33"/>
      <c r="L699" s="36"/>
      <c r="M699" s="199"/>
      <c r="N699" s="200"/>
      <c r="O699" s="68"/>
      <c r="P699" s="68"/>
      <c r="Q699" s="68"/>
      <c r="R699" s="68"/>
      <c r="S699" s="68"/>
      <c r="T699" s="69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4" t="s">
        <v>127</v>
      </c>
      <c r="AU699" s="14" t="s">
        <v>87</v>
      </c>
    </row>
    <row r="700" spans="1:65" s="2" customFormat="1" ht="16.5" customHeight="1">
      <c r="A700" s="31"/>
      <c r="B700" s="32"/>
      <c r="C700" s="183" t="s">
        <v>658</v>
      </c>
      <c r="D700" s="183" t="s">
        <v>121</v>
      </c>
      <c r="E700" s="184" t="s">
        <v>1190</v>
      </c>
      <c r="F700" s="185" t="s">
        <v>1191</v>
      </c>
      <c r="G700" s="186" t="s">
        <v>1187</v>
      </c>
      <c r="H700" s="187">
        <v>140</v>
      </c>
      <c r="I700" s="188"/>
      <c r="J700" s="189">
        <f>ROUND(I700*H700,2)</f>
        <v>0</v>
      </c>
      <c r="K700" s="185" t="s">
        <v>125</v>
      </c>
      <c r="L700" s="36"/>
      <c r="M700" s="190" t="s">
        <v>1</v>
      </c>
      <c r="N700" s="191" t="s">
        <v>42</v>
      </c>
      <c r="O700" s="68"/>
      <c r="P700" s="192">
        <f>O700*H700</f>
        <v>0</v>
      </c>
      <c r="Q700" s="192">
        <v>0</v>
      </c>
      <c r="R700" s="192">
        <f>Q700*H700</f>
        <v>0</v>
      </c>
      <c r="S700" s="192">
        <v>0</v>
      </c>
      <c r="T700" s="193">
        <f>S700*H700</f>
        <v>0</v>
      </c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R700" s="194" t="s">
        <v>126</v>
      </c>
      <c r="AT700" s="194" t="s">
        <v>121</v>
      </c>
      <c r="AU700" s="194" t="s">
        <v>87</v>
      </c>
      <c r="AY700" s="14" t="s">
        <v>118</v>
      </c>
      <c r="BE700" s="195">
        <f>IF(N700="základní",J700,0)</f>
        <v>0</v>
      </c>
      <c r="BF700" s="195">
        <f>IF(N700="snížená",J700,0)</f>
        <v>0</v>
      </c>
      <c r="BG700" s="195">
        <f>IF(N700="zákl. přenesená",J700,0)</f>
        <v>0</v>
      </c>
      <c r="BH700" s="195">
        <f>IF(N700="sníž. přenesená",J700,0)</f>
        <v>0</v>
      </c>
      <c r="BI700" s="195">
        <f>IF(N700="nulová",J700,0)</f>
        <v>0</v>
      </c>
      <c r="BJ700" s="14" t="s">
        <v>85</v>
      </c>
      <c r="BK700" s="195">
        <f>ROUND(I700*H700,2)</f>
        <v>0</v>
      </c>
      <c r="BL700" s="14" t="s">
        <v>126</v>
      </c>
      <c r="BM700" s="194" t="s">
        <v>1192</v>
      </c>
    </row>
    <row r="701" spans="1:65" s="2" customFormat="1" ht="18">
      <c r="A701" s="31"/>
      <c r="B701" s="32"/>
      <c r="C701" s="33"/>
      <c r="D701" s="196" t="s">
        <v>127</v>
      </c>
      <c r="E701" s="33"/>
      <c r="F701" s="197" t="s">
        <v>1193</v>
      </c>
      <c r="G701" s="33"/>
      <c r="H701" s="33"/>
      <c r="I701" s="198"/>
      <c r="J701" s="33"/>
      <c r="K701" s="33"/>
      <c r="L701" s="36"/>
      <c r="M701" s="199"/>
      <c r="N701" s="200"/>
      <c r="O701" s="68"/>
      <c r="P701" s="68"/>
      <c r="Q701" s="68"/>
      <c r="R701" s="68"/>
      <c r="S701" s="68"/>
      <c r="T701" s="69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T701" s="14" t="s">
        <v>127</v>
      </c>
      <c r="AU701" s="14" t="s">
        <v>87</v>
      </c>
    </row>
    <row r="702" spans="1:65" s="2" customFormat="1" ht="16.5" customHeight="1">
      <c r="A702" s="31"/>
      <c r="B702" s="32"/>
      <c r="C702" s="183" t="s">
        <v>1194</v>
      </c>
      <c r="D702" s="183" t="s">
        <v>121</v>
      </c>
      <c r="E702" s="184" t="s">
        <v>1195</v>
      </c>
      <c r="F702" s="185" t="s">
        <v>1196</v>
      </c>
      <c r="G702" s="186" t="s">
        <v>152</v>
      </c>
      <c r="H702" s="187">
        <v>49</v>
      </c>
      <c r="I702" s="188"/>
      <c r="J702" s="189">
        <f>ROUND(I702*H702,2)</f>
        <v>0</v>
      </c>
      <c r="K702" s="185" t="s">
        <v>125</v>
      </c>
      <c r="L702" s="36"/>
      <c r="M702" s="190" t="s">
        <v>1</v>
      </c>
      <c r="N702" s="191" t="s">
        <v>42</v>
      </c>
      <c r="O702" s="68"/>
      <c r="P702" s="192">
        <f>O702*H702</f>
        <v>0</v>
      </c>
      <c r="Q702" s="192">
        <v>0</v>
      </c>
      <c r="R702" s="192">
        <f>Q702*H702</f>
        <v>0</v>
      </c>
      <c r="S702" s="192">
        <v>0</v>
      </c>
      <c r="T702" s="193">
        <f>S702*H702</f>
        <v>0</v>
      </c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R702" s="194" t="s">
        <v>126</v>
      </c>
      <c r="AT702" s="194" t="s">
        <v>121</v>
      </c>
      <c r="AU702" s="194" t="s">
        <v>87</v>
      </c>
      <c r="AY702" s="14" t="s">
        <v>118</v>
      </c>
      <c r="BE702" s="195">
        <f>IF(N702="základní",J702,0)</f>
        <v>0</v>
      </c>
      <c r="BF702" s="195">
        <f>IF(N702="snížená",J702,0)</f>
        <v>0</v>
      </c>
      <c r="BG702" s="195">
        <f>IF(N702="zákl. přenesená",J702,0)</f>
        <v>0</v>
      </c>
      <c r="BH702" s="195">
        <f>IF(N702="sníž. přenesená",J702,0)</f>
        <v>0</v>
      </c>
      <c r="BI702" s="195">
        <f>IF(N702="nulová",J702,0)</f>
        <v>0</v>
      </c>
      <c r="BJ702" s="14" t="s">
        <v>85</v>
      </c>
      <c r="BK702" s="195">
        <f>ROUND(I702*H702,2)</f>
        <v>0</v>
      </c>
      <c r="BL702" s="14" t="s">
        <v>126</v>
      </c>
      <c r="BM702" s="194" t="s">
        <v>1197</v>
      </c>
    </row>
    <row r="703" spans="1:65" s="2" customFormat="1" ht="18">
      <c r="A703" s="31"/>
      <c r="B703" s="32"/>
      <c r="C703" s="33"/>
      <c r="D703" s="196" t="s">
        <v>127</v>
      </c>
      <c r="E703" s="33"/>
      <c r="F703" s="197" t="s">
        <v>1198</v>
      </c>
      <c r="G703" s="33"/>
      <c r="H703" s="33"/>
      <c r="I703" s="198"/>
      <c r="J703" s="33"/>
      <c r="K703" s="33"/>
      <c r="L703" s="36"/>
      <c r="M703" s="199"/>
      <c r="N703" s="200"/>
      <c r="O703" s="68"/>
      <c r="P703" s="68"/>
      <c r="Q703" s="68"/>
      <c r="R703" s="68"/>
      <c r="S703" s="68"/>
      <c r="T703" s="69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4" t="s">
        <v>127</v>
      </c>
      <c r="AU703" s="14" t="s">
        <v>87</v>
      </c>
    </row>
    <row r="704" spans="1:65" s="2" customFormat="1" ht="16.5" customHeight="1">
      <c r="A704" s="31"/>
      <c r="B704" s="32"/>
      <c r="C704" s="183" t="s">
        <v>662</v>
      </c>
      <c r="D704" s="183" t="s">
        <v>121</v>
      </c>
      <c r="E704" s="184" t="s">
        <v>1199</v>
      </c>
      <c r="F704" s="185" t="s">
        <v>1200</v>
      </c>
      <c r="G704" s="186" t="s">
        <v>152</v>
      </c>
      <c r="H704" s="187">
        <v>49</v>
      </c>
      <c r="I704" s="188"/>
      <c r="J704" s="189">
        <f>ROUND(I704*H704,2)</f>
        <v>0</v>
      </c>
      <c r="K704" s="185" t="s">
        <v>125</v>
      </c>
      <c r="L704" s="36"/>
      <c r="M704" s="190" t="s">
        <v>1</v>
      </c>
      <c r="N704" s="191" t="s">
        <v>42</v>
      </c>
      <c r="O704" s="68"/>
      <c r="P704" s="192">
        <f>O704*H704</f>
        <v>0</v>
      </c>
      <c r="Q704" s="192">
        <v>0</v>
      </c>
      <c r="R704" s="192">
        <f>Q704*H704</f>
        <v>0</v>
      </c>
      <c r="S704" s="192">
        <v>0</v>
      </c>
      <c r="T704" s="193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94" t="s">
        <v>126</v>
      </c>
      <c r="AT704" s="194" t="s">
        <v>121</v>
      </c>
      <c r="AU704" s="194" t="s">
        <v>87</v>
      </c>
      <c r="AY704" s="14" t="s">
        <v>118</v>
      </c>
      <c r="BE704" s="195">
        <f>IF(N704="základní",J704,0)</f>
        <v>0</v>
      </c>
      <c r="BF704" s="195">
        <f>IF(N704="snížená",J704,0)</f>
        <v>0</v>
      </c>
      <c r="BG704" s="195">
        <f>IF(N704="zákl. přenesená",J704,0)</f>
        <v>0</v>
      </c>
      <c r="BH704" s="195">
        <f>IF(N704="sníž. přenesená",J704,0)</f>
        <v>0</v>
      </c>
      <c r="BI704" s="195">
        <f>IF(N704="nulová",J704,0)</f>
        <v>0</v>
      </c>
      <c r="BJ704" s="14" t="s">
        <v>85</v>
      </c>
      <c r="BK704" s="195">
        <f>ROUND(I704*H704,2)</f>
        <v>0</v>
      </c>
      <c r="BL704" s="14" t="s">
        <v>126</v>
      </c>
      <c r="BM704" s="194" t="s">
        <v>1201</v>
      </c>
    </row>
    <row r="705" spans="1:65" s="2" customFormat="1" ht="18">
      <c r="A705" s="31"/>
      <c r="B705" s="32"/>
      <c r="C705" s="33"/>
      <c r="D705" s="196" t="s">
        <v>127</v>
      </c>
      <c r="E705" s="33"/>
      <c r="F705" s="197" t="s">
        <v>1202</v>
      </c>
      <c r="G705" s="33"/>
      <c r="H705" s="33"/>
      <c r="I705" s="198"/>
      <c r="J705" s="33"/>
      <c r="K705" s="33"/>
      <c r="L705" s="36"/>
      <c r="M705" s="199"/>
      <c r="N705" s="200"/>
      <c r="O705" s="68"/>
      <c r="P705" s="68"/>
      <c r="Q705" s="68"/>
      <c r="R705" s="68"/>
      <c r="S705" s="68"/>
      <c r="T705" s="69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T705" s="14" t="s">
        <v>127</v>
      </c>
      <c r="AU705" s="14" t="s">
        <v>87</v>
      </c>
    </row>
    <row r="706" spans="1:65" s="2" customFormat="1" ht="16.5" customHeight="1">
      <c r="A706" s="31"/>
      <c r="B706" s="32"/>
      <c r="C706" s="183" t="s">
        <v>1203</v>
      </c>
      <c r="D706" s="183" t="s">
        <v>121</v>
      </c>
      <c r="E706" s="184" t="s">
        <v>1204</v>
      </c>
      <c r="F706" s="185" t="s">
        <v>1205</v>
      </c>
      <c r="G706" s="186" t="s">
        <v>152</v>
      </c>
      <c r="H706" s="187">
        <v>210</v>
      </c>
      <c r="I706" s="188"/>
      <c r="J706" s="189">
        <f>ROUND(I706*H706,2)</f>
        <v>0</v>
      </c>
      <c r="K706" s="185" t="s">
        <v>125</v>
      </c>
      <c r="L706" s="36"/>
      <c r="M706" s="190" t="s">
        <v>1</v>
      </c>
      <c r="N706" s="191" t="s">
        <v>42</v>
      </c>
      <c r="O706" s="68"/>
      <c r="P706" s="192">
        <f>O706*H706</f>
        <v>0</v>
      </c>
      <c r="Q706" s="192">
        <v>0</v>
      </c>
      <c r="R706" s="192">
        <f>Q706*H706</f>
        <v>0</v>
      </c>
      <c r="S706" s="192">
        <v>0</v>
      </c>
      <c r="T706" s="193">
        <f>S706*H706</f>
        <v>0</v>
      </c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R706" s="194" t="s">
        <v>126</v>
      </c>
      <c r="AT706" s="194" t="s">
        <v>121</v>
      </c>
      <c r="AU706" s="194" t="s">
        <v>87</v>
      </c>
      <c r="AY706" s="14" t="s">
        <v>118</v>
      </c>
      <c r="BE706" s="195">
        <f>IF(N706="základní",J706,0)</f>
        <v>0</v>
      </c>
      <c r="BF706" s="195">
        <f>IF(N706="snížená",J706,0)</f>
        <v>0</v>
      </c>
      <c r="BG706" s="195">
        <f>IF(N706="zákl. přenesená",J706,0)</f>
        <v>0</v>
      </c>
      <c r="BH706" s="195">
        <f>IF(N706="sníž. přenesená",J706,0)</f>
        <v>0</v>
      </c>
      <c r="BI706" s="195">
        <f>IF(N706="nulová",J706,0)</f>
        <v>0</v>
      </c>
      <c r="BJ706" s="14" t="s">
        <v>85</v>
      </c>
      <c r="BK706" s="195">
        <f>ROUND(I706*H706,2)</f>
        <v>0</v>
      </c>
      <c r="BL706" s="14" t="s">
        <v>126</v>
      </c>
      <c r="BM706" s="194" t="s">
        <v>1206</v>
      </c>
    </row>
    <row r="707" spans="1:65" s="2" customFormat="1" ht="18">
      <c r="A707" s="31"/>
      <c r="B707" s="32"/>
      <c r="C707" s="33"/>
      <c r="D707" s="196" t="s">
        <v>127</v>
      </c>
      <c r="E707" s="33"/>
      <c r="F707" s="197" t="s">
        <v>1207</v>
      </c>
      <c r="G707" s="33"/>
      <c r="H707" s="33"/>
      <c r="I707" s="198"/>
      <c r="J707" s="33"/>
      <c r="K707" s="33"/>
      <c r="L707" s="36"/>
      <c r="M707" s="199"/>
      <c r="N707" s="200"/>
      <c r="O707" s="68"/>
      <c r="P707" s="68"/>
      <c r="Q707" s="68"/>
      <c r="R707" s="68"/>
      <c r="S707" s="68"/>
      <c r="T707" s="69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T707" s="14" t="s">
        <v>127</v>
      </c>
      <c r="AU707" s="14" t="s">
        <v>87</v>
      </c>
    </row>
    <row r="708" spans="1:65" s="2" customFormat="1" ht="16.5" customHeight="1">
      <c r="A708" s="31"/>
      <c r="B708" s="32"/>
      <c r="C708" s="183" t="s">
        <v>667</v>
      </c>
      <c r="D708" s="183" t="s">
        <v>121</v>
      </c>
      <c r="E708" s="184" t="s">
        <v>1208</v>
      </c>
      <c r="F708" s="185" t="s">
        <v>1209</v>
      </c>
      <c r="G708" s="186" t="s">
        <v>152</v>
      </c>
      <c r="H708" s="187">
        <v>200</v>
      </c>
      <c r="I708" s="188"/>
      <c r="J708" s="189">
        <f>ROUND(I708*H708,2)</f>
        <v>0</v>
      </c>
      <c r="K708" s="185" t="s">
        <v>125</v>
      </c>
      <c r="L708" s="36"/>
      <c r="M708" s="190" t="s">
        <v>1</v>
      </c>
      <c r="N708" s="191" t="s">
        <v>42</v>
      </c>
      <c r="O708" s="68"/>
      <c r="P708" s="192">
        <f>O708*H708</f>
        <v>0</v>
      </c>
      <c r="Q708" s="192">
        <v>0</v>
      </c>
      <c r="R708" s="192">
        <f>Q708*H708</f>
        <v>0</v>
      </c>
      <c r="S708" s="192">
        <v>0</v>
      </c>
      <c r="T708" s="193">
        <f>S708*H708</f>
        <v>0</v>
      </c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R708" s="194" t="s">
        <v>126</v>
      </c>
      <c r="AT708" s="194" t="s">
        <v>121</v>
      </c>
      <c r="AU708" s="194" t="s">
        <v>87</v>
      </c>
      <c r="AY708" s="14" t="s">
        <v>118</v>
      </c>
      <c r="BE708" s="195">
        <f>IF(N708="základní",J708,0)</f>
        <v>0</v>
      </c>
      <c r="BF708" s="195">
        <f>IF(N708="snížená",J708,0)</f>
        <v>0</v>
      </c>
      <c r="BG708" s="195">
        <f>IF(N708="zákl. přenesená",J708,0)</f>
        <v>0</v>
      </c>
      <c r="BH708" s="195">
        <f>IF(N708="sníž. přenesená",J708,0)</f>
        <v>0</v>
      </c>
      <c r="BI708" s="195">
        <f>IF(N708="nulová",J708,0)</f>
        <v>0</v>
      </c>
      <c r="BJ708" s="14" t="s">
        <v>85</v>
      </c>
      <c r="BK708" s="195">
        <f>ROUND(I708*H708,2)</f>
        <v>0</v>
      </c>
      <c r="BL708" s="14" t="s">
        <v>126</v>
      </c>
      <c r="BM708" s="194" t="s">
        <v>1210</v>
      </c>
    </row>
    <row r="709" spans="1:65" s="2" customFormat="1" ht="18">
      <c r="A709" s="31"/>
      <c r="B709" s="32"/>
      <c r="C709" s="33"/>
      <c r="D709" s="196" t="s">
        <v>127</v>
      </c>
      <c r="E709" s="33"/>
      <c r="F709" s="197" t="s">
        <v>1211</v>
      </c>
      <c r="G709" s="33"/>
      <c r="H709" s="33"/>
      <c r="I709" s="198"/>
      <c r="J709" s="33"/>
      <c r="K709" s="33"/>
      <c r="L709" s="36"/>
      <c r="M709" s="199"/>
      <c r="N709" s="200"/>
      <c r="O709" s="68"/>
      <c r="P709" s="68"/>
      <c r="Q709" s="68"/>
      <c r="R709" s="68"/>
      <c r="S709" s="68"/>
      <c r="T709" s="69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T709" s="14" t="s">
        <v>127</v>
      </c>
      <c r="AU709" s="14" t="s">
        <v>87</v>
      </c>
    </row>
    <row r="710" spans="1:65" s="2" customFormat="1" ht="16.5" customHeight="1">
      <c r="A710" s="31"/>
      <c r="B710" s="32"/>
      <c r="C710" s="183" t="s">
        <v>1212</v>
      </c>
      <c r="D710" s="183" t="s">
        <v>121</v>
      </c>
      <c r="E710" s="184" t="s">
        <v>1213</v>
      </c>
      <c r="F710" s="185" t="s">
        <v>1214</v>
      </c>
      <c r="G710" s="186" t="s">
        <v>152</v>
      </c>
      <c r="H710" s="187">
        <v>66</v>
      </c>
      <c r="I710" s="188"/>
      <c r="J710" s="189">
        <f>ROUND(I710*H710,2)</f>
        <v>0</v>
      </c>
      <c r="K710" s="185" t="s">
        <v>125</v>
      </c>
      <c r="L710" s="36"/>
      <c r="M710" s="190" t="s">
        <v>1</v>
      </c>
      <c r="N710" s="191" t="s">
        <v>42</v>
      </c>
      <c r="O710" s="68"/>
      <c r="P710" s="192">
        <f>O710*H710</f>
        <v>0</v>
      </c>
      <c r="Q710" s="192">
        <v>0</v>
      </c>
      <c r="R710" s="192">
        <f>Q710*H710</f>
        <v>0</v>
      </c>
      <c r="S710" s="192">
        <v>0</v>
      </c>
      <c r="T710" s="193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94" t="s">
        <v>126</v>
      </c>
      <c r="AT710" s="194" t="s">
        <v>121</v>
      </c>
      <c r="AU710" s="194" t="s">
        <v>87</v>
      </c>
      <c r="AY710" s="14" t="s">
        <v>118</v>
      </c>
      <c r="BE710" s="195">
        <f>IF(N710="základní",J710,0)</f>
        <v>0</v>
      </c>
      <c r="BF710" s="195">
        <f>IF(N710="snížená",J710,0)</f>
        <v>0</v>
      </c>
      <c r="BG710" s="195">
        <f>IF(N710="zákl. přenesená",J710,0)</f>
        <v>0</v>
      </c>
      <c r="BH710" s="195">
        <f>IF(N710="sníž. přenesená",J710,0)</f>
        <v>0</v>
      </c>
      <c r="BI710" s="195">
        <f>IF(N710="nulová",J710,0)</f>
        <v>0</v>
      </c>
      <c r="BJ710" s="14" t="s">
        <v>85</v>
      </c>
      <c r="BK710" s="195">
        <f>ROUND(I710*H710,2)</f>
        <v>0</v>
      </c>
      <c r="BL710" s="14" t="s">
        <v>126</v>
      </c>
      <c r="BM710" s="194" t="s">
        <v>1215</v>
      </c>
    </row>
    <row r="711" spans="1:65" s="2" customFormat="1" ht="18">
      <c r="A711" s="31"/>
      <c r="B711" s="32"/>
      <c r="C711" s="33"/>
      <c r="D711" s="196" t="s">
        <v>127</v>
      </c>
      <c r="E711" s="33"/>
      <c r="F711" s="197" t="s">
        <v>1216</v>
      </c>
      <c r="G711" s="33"/>
      <c r="H711" s="33"/>
      <c r="I711" s="198"/>
      <c r="J711" s="33"/>
      <c r="K711" s="33"/>
      <c r="L711" s="36"/>
      <c r="M711" s="199"/>
      <c r="N711" s="200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127</v>
      </c>
      <c r="AU711" s="14" t="s">
        <v>87</v>
      </c>
    </row>
    <row r="712" spans="1:65" s="2" customFormat="1" ht="16.5" customHeight="1">
      <c r="A712" s="31"/>
      <c r="B712" s="32"/>
      <c r="C712" s="183" t="s">
        <v>671</v>
      </c>
      <c r="D712" s="183" t="s">
        <v>121</v>
      </c>
      <c r="E712" s="184" t="s">
        <v>1217</v>
      </c>
      <c r="F712" s="185" t="s">
        <v>1218</v>
      </c>
      <c r="G712" s="186" t="s">
        <v>152</v>
      </c>
      <c r="H712" s="187">
        <v>66</v>
      </c>
      <c r="I712" s="188"/>
      <c r="J712" s="189">
        <f>ROUND(I712*H712,2)</f>
        <v>0</v>
      </c>
      <c r="K712" s="185" t="s">
        <v>125</v>
      </c>
      <c r="L712" s="36"/>
      <c r="M712" s="190" t="s">
        <v>1</v>
      </c>
      <c r="N712" s="191" t="s">
        <v>42</v>
      </c>
      <c r="O712" s="68"/>
      <c r="P712" s="192">
        <f>O712*H712</f>
        <v>0</v>
      </c>
      <c r="Q712" s="192">
        <v>0</v>
      </c>
      <c r="R712" s="192">
        <f>Q712*H712</f>
        <v>0</v>
      </c>
      <c r="S712" s="192">
        <v>0</v>
      </c>
      <c r="T712" s="193">
        <f>S712*H712</f>
        <v>0</v>
      </c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R712" s="194" t="s">
        <v>126</v>
      </c>
      <c r="AT712" s="194" t="s">
        <v>121</v>
      </c>
      <c r="AU712" s="194" t="s">
        <v>87</v>
      </c>
      <c r="AY712" s="14" t="s">
        <v>118</v>
      </c>
      <c r="BE712" s="195">
        <f>IF(N712="základní",J712,0)</f>
        <v>0</v>
      </c>
      <c r="BF712" s="195">
        <f>IF(N712="snížená",J712,0)</f>
        <v>0</v>
      </c>
      <c r="BG712" s="195">
        <f>IF(N712="zákl. přenesená",J712,0)</f>
        <v>0</v>
      </c>
      <c r="BH712" s="195">
        <f>IF(N712="sníž. přenesená",J712,0)</f>
        <v>0</v>
      </c>
      <c r="BI712" s="195">
        <f>IF(N712="nulová",J712,0)</f>
        <v>0</v>
      </c>
      <c r="BJ712" s="14" t="s">
        <v>85</v>
      </c>
      <c r="BK712" s="195">
        <f>ROUND(I712*H712,2)</f>
        <v>0</v>
      </c>
      <c r="BL712" s="14" t="s">
        <v>126</v>
      </c>
      <c r="BM712" s="194" t="s">
        <v>1219</v>
      </c>
    </row>
    <row r="713" spans="1:65" s="2" customFormat="1" ht="18">
      <c r="A713" s="31"/>
      <c r="B713" s="32"/>
      <c r="C713" s="33"/>
      <c r="D713" s="196" t="s">
        <v>127</v>
      </c>
      <c r="E713" s="33"/>
      <c r="F713" s="197" t="s">
        <v>1220</v>
      </c>
      <c r="G713" s="33"/>
      <c r="H713" s="33"/>
      <c r="I713" s="198"/>
      <c r="J713" s="33"/>
      <c r="K713" s="33"/>
      <c r="L713" s="36"/>
      <c r="M713" s="199"/>
      <c r="N713" s="200"/>
      <c r="O713" s="68"/>
      <c r="P713" s="68"/>
      <c r="Q713" s="68"/>
      <c r="R713" s="68"/>
      <c r="S713" s="68"/>
      <c r="T713" s="69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T713" s="14" t="s">
        <v>127</v>
      </c>
      <c r="AU713" s="14" t="s">
        <v>87</v>
      </c>
    </row>
    <row r="714" spans="1:65" s="2" customFormat="1" ht="16.5" customHeight="1">
      <c r="A714" s="31"/>
      <c r="B714" s="32"/>
      <c r="C714" s="183" t="s">
        <v>1221</v>
      </c>
      <c r="D714" s="183" t="s">
        <v>121</v>
      </c>
      <c r="E714" s="184" t="s">
        <v>1222</v>
      </c>
      <c r="F714" s="185" t="s">
        <v>1223</v>
      </c>
      <c r="G714" s="186" t="s">
        <v>152</v>
      </c>
      <c r="H714" s="187">
        <v>210</v>
      </c>
      <c r="I714" s="188"/>
      <c r="J714" s="189">
        <f>ROUND(I714*H714,2)</f>
        <v>0</v>
      </c>
      <c r="K714" s="185" t="s">
        <v>125</v>
      </c>
      <c r="L714" s="36"/>
      <c r="M714" s="190" t="s">
        <v>1</v>
      </c>
      <c r="N714" s="191" t="s">
        <v>42</v>
      </c>
      <c r="O714" s="68"/>
      <c r="P714" s="192">
        <f>O714*H714</f>
        <v>0</v>
      </c>
      <c r="Q714" s="192">
        <v>0</v>
      </c>
      <c r="R714" s="192">
        <f>Q714*H714</f>
        <v>0</v>
      </c>
      <c r="S714" s="192">
        <v>0</v>
      </c>
      <c r="T714" s="193">
        <f>S714*H714</f>
        <v>0</v>
      </c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R714" s="194" t="s">
        <v>126</v>
      </c>
      <c r="AT714" s="194" t="s">
        <v>121</v>
      </c>
      <c r="AU714" s="194" t="s">
        <v>87</v>
      </c>
      <c r="AY714" s="14" t="s">
        <v>118</v>
      </c>
      <c r="BE714" s="195">
        <f>IF(N714="základní",J714,0)</f>
        <v>0</v>
      </c>
      <c r="BF714" s="195">
        <f>IF(N714="snížená",J714,0)</f>
        <v>0</v>
      </c>
      <c r="BG714" s="195">
        <f>IF(N714="zákl. přenesená",J714,0)</f>
        <v>0</v>
      </c>
      <c r="BH714" s="195">
        <f>IF(N714="sníž. přenesená",J714,0)</f>
        <v>0</v>
      </c>
      <c r="BI714" s="195">
        <f>IF(N714="nulová",J714,0)</f>
        <v>0</v>
      </c>
      <c r="BJ714" s="14" t="s">
        <v>85</v>
      </c>
      <c r="BK714" s="195">
        <f>ROUND(I714*H714,2)</f>
        <v>0</v>
      </c>
      <c r="BL714" s="14" t="s">
        <v>126</v>
      </c>
      <c r="BM714" s="194" t="s">
        <v>1224</v>
      </c>
    </row>
    <row r="715" spans="1:65" s="2" customFormat="1" ht="18">
      <c r="A715" s="31"/>
      <c r="B715" s="32"/>
      <c r="C715" s="33"/>
      <c r="D715" s="196" t="s">
        <v>127</v>
      </c>
      <c r="E715" s="33"/>
      <c r="F715" s="197" t="s">
        <v>1225</v>
      </c>
      <c r="G715" s="33"/>
      <c r="H715" s="33"/>
      <c r="I715" s="198"/>
      <c r="J715" s="33"/>
      <c r="K715" s="33"/>
      <c r="L715" s="36"/>
      <c r="M715" s="199"/>
      <c r="N715" s="200"/>
      <c r="O715" s="68"/>
      <c r="P715" s="68"/>
      <c r="Q715" s="68"/>
      <c r="R715" s="68"/>
      <c r="S715" s="68"/>
      <c r="T715" s="69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T715" s="14" t="s">
        <v>127</v>
      </c>
      <c r="AU715" s="14" t="s">
        <v>87</v>
      </c>
    </row>
    <row r="716" spans="1:65" s="2" customFormat="1" ht="16.5" customHeight="1">
      <c r="A716" s="31"/>
      <c r="B716" s="32"/>
      <c r="C716" s="183" t="s">
        <v>676</v>
      </c>
      <c r="D716" s="183" t="s">
        <v>121</v>
      </c>
      <c r="E716" s="184" t="s">
        <v>1226</v>
      </c>
      <c r="F716" s="185" t="s">
        <v>1227</v>
      </c>
      <c r="G716" s="186" t="s">
        <v>152</v>
      </c>
      <c r="H716" s="187">
        <v>210</v>
      </c>
      <c r="I716" s="188"/>
      <c r="J716" s="189">
        <f>ROUND(I716*H716,2)</f>
        <v>0</v>
      </c>
      <c r="K716" s="185" t="s">
        <v>125</v>
      </c>
      <c r="L716" s="36"/>
      <c r="M716" s="190" t="s">
        <v>1</v>
      </c>
      <c r="N716" s="191" t="s">
        <v>42</v>
      </c>
      <c r="O716" s="68"/>
      <c r="P716" s="192">
        <f>O716*H716</f>
        <v>0</v>
      </c>
      <c r="Q716" s="192">
        <v>0</v>
      </c>
      <c r="R716" s="192">
        <f>Q716*H716</f>
        <v>0</v>
      </c>
      <c r="S716" s="192">
        <v>0</v>
      </c>
      <c r="T716" s="193">
        <f>S716*H716</f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94" t="s">
        <v>126</v>
      </c>
      <c r="AT716" s="194" t="s">
        <v>121</v>
      </c>
      <c r="AU716" s="194" t="s">
        <v>87</v>
      </c>
      <c r="AY716" s="14" t="s">
        <v>118</v>
      </c>
      <c r="BE716" s="195">
        <f>IF(N716="základní",J716,0)</f>
        <v>0</v>
      </c>
      <c r="BF716" s="195">
        <f>IF(N716="snížená",J716,0)</f>
        <v>0</v>
      </c>
      <c r="BG716" s="195">
        <f>IF(N716="zákl. přenesená",J716,0)</f>
        <v>0</v>
      </c>
      <c r="BH716" s="195">
        <f>IF(N716="sníž. přenesená",J716,0)</f>
        <v>0</v>
      </c>
      <c r="BI716" s="195">
        <f>IF(N716="nulová",J716,0)</f>
        <v>0</v>
      </c>
      <c r="BJ716" s="14" t="s">
        <v>85</v>
      </c>
      <c r="BK716" s="195">
        <f>ROUND(I716*H716,2)</f>
        <v>0</v>
      </c>
      <c r="BL716" s="14" t="s">
        <v>126</v>
      </c>
      <c r="BM716" s="194" t="s">
        <v>1228</v>
      </c>
    </row>
    <row r="717" spans="1:65" s="2" customFormat="1" ht="18">
      <c r="A717" s="31"/>
      <c r="B717" s="32"/>
      <c r="C717" s="33"/>
      <c r="D717" s="196" t="s">
        <v>127</v>
      </c>
      <c r="E717" s="33"/>
      <c r="F717" s="197" t="s">
        <v>1229</v>
      </c>
      <c r="G717" s="33"/>
      <c r="H717" s="33"/>
      <c r="I717" s="198"/>
      <c r="J717" s="33"/>
      <c r="K717" s="33"/>
      <c r="L717" s="36"/>
      <c r="M717" s="199"/>
      <c r="N717" s="200"/>
      <c r="O717" s="68"/>
      <c r="P717" s="68"/>
      <c r="Q717" s="68"/>
      <c r="R717" s="68"/>
      <c r="S717" s="68"/>
      <c r="T717" s="69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T717" s="14" t="s">
        <v>127</v>
      </c>
      <c r="AU717" s="14" t="s">
        <v>87</v>
      </c>
    </row>
    <row r="718" spans="1:65" s="2" customFormat="1" ht="16.5" customHeight="1">
      <c r="A718" s="31"/>
      <c r="B718" s="32"/>
      <c r="C718" s="183" t="s">
        <v>1230</v>
      </c>
      <c r="D718" s="183" t="s">
        <v>121</v>
      </c>
      <c r="E718" s="184" t="s">
        <v>1231</v>
      </c>
      <c r="F718" s="185" t="s">
        <v>1232</v>
      </c>
      <c r="G718" s="186" t="s">
        <v>145</v>
      </c>
      <c r="H718" s="187">
        <v>560</v>
      </c>
      <c r="I718" s="188"/>
      <c r="J718" s="189">
        <f>ROUND(I718*H718,2)</f>
        <v>0</v>
      </c>
      <c r="K718" s="185" t="s">
        <v>125</v>
      </c>
      <c r="L718" s="36"/>
      <c r="M718" s="190" t="s">
        <v>1</v>
      </c>
      <c r="N718" s="191" t="s">
        <v>42</v>
      </c>
      <c r="O718" s="68"/>
      <c r="P718" s="192">
        <f>O718*H718</f>
        <v>0</v>
      </c>
      <c r="Q718" s="192">
        <v>0</v>
      </c>
      <c r="R718" s="192">
        <f>Q718*H718</f>
        <v>0</v>
      </c>
      <c r="S718" s="192">
        <v>0</v>
      </c>
      <c r="T718" s="193">
        <f>S718*H718</f>
        <v>0</v>
      </c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R718" s="194" t="s">
        <v>126</v>
      </c>
      <c r="AT718" s="194" t="s">
        <v>121</v>
      </c>
      <c r="AU718" s="194" t="s">
        <v>87</v>
      </c>
      <c r="AY718" s="14" t="s">
        <v>118</v>
      </c>
      <c r="BE718" s="195">
        <f>IF(N718="základní",J718,0)</f>
        <v>0</v>
      </c>
      <c r="BF718" s="195">
        <f>IF(N718="snížená",J718,0)</f>
        <v>0</v>
      </c>
      <c r="BG718" s="195">
        <f>IF(N718="zákl. přenesená",J718,0)</f>
        <v>0</v>
      </c>
      <c r="BH718" s="195">
        <f>IF(N718="sníž. přenesená",J718,0)</f>
        <v>0</v>
      </c>
      <c r="BI718" s="195">
        <f>IF(N718="nulová",J718,0)</f>
        <v>0</v>
      </c>
      <c r="BJ718" s="14" t="s">
        <v>85</v>
      </c>
      <c r="BK718" s="195">
        <f>ROUND(I718*H718,2)</f>
        <v>0</v>
      </c>
      <c r="BL718" s="14" t="s">
        <v>126</v>
      </c>
      <c r="BM718" s="194" t="s">
        <v>1233</v>
      </c>
    </row>
    <row r="719" spans="1:65" s="2" customFormat="1" ht="36">
      <c r="A719" s="31"/>
      <c r="B719" s="32"/>
      <c r="C719" s="33"/>
      <c r="D719" s="196" t="s">
        <v>127</v>
      </c>
      <c r="E719" s="33"/>
      <c r="F719" s="197" t="s">
        <v>1234</v>
      </c>
      <c r="G719" s="33"/>
      <c r="H719" s="33"/>
      <c r="I719" s="198"/>
      <c r="J719" s="33"/>
      <c r="K719" s="33"/>
      <c r="L719" s="36"/>
      <c r="M719" s="199"/>
      <c r="N719" s="200"/>
      <c r="O719" s="68"/>
      <c r="P719" s="68"/>
      <c r="Q719" s="68"/>
      <c r="R719" s="68"/>
      <c r="S719" s="68"/>
      <c r="T719" s="69"/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T719" s="14" t="s">
        <v>127</v>
      </c>
      <c r="AU719" s="14" t="s">
        <v>87</v>
      </c>
    </row>
    <row r="720" spans="1:65" s="2" customFormat="1" ht="16.5" customHeight="1">
      <c r="A720" s="31"/>
      <c r="B720" s="32"/>
      <c r="C720" s="183" t="s">
        <v>680</v>
      </c>
      <c r="D720" s="183" t="s">
        <v>121</v>
      </c>
      <c r="E720" s="184" t="s">
        <v>1235</v>
      </c>
      <c r="F720" s="185" t="s">
        <v>1236</v>
      </c>
      <c r="G720" s="186" t="s">
        <v>145</v>
      </c>
      <c r="H720" s="187">
        <v>610</v>
      </c>
      <c r="I720" s="188"/>
      <c r="J720" s="189">
        <f>ROUND(I720*H720,2)</f>
        <v>0</v>
      </c>
      <c r="K720" s="185" t="s">
        <v>125</v>
      </c>
      <c r="L720" s="36"/>
      <c r="M720" s="190" t="s">
        <v>1</v>
      </c>
      <c r="N720" s="191" t="s">
        <v>42</v>
      </c>
      <c r="O720" s="68"/>
      <c r="P720" s="192">
        <f>O720*H720</f>
        <v>0</v>
      </c>
      <c r="Q720" s="192">
        <v>0</v>
      </c>
      <c r="R720" s="192">
        <f>Q720*H720</f>
        <v>0</v>
      </c>
      <c r="S720" s="192">
        <v>0</v>
      </c>
      <c r="T720" s="193">
        <f>S720*H720</f>
        <v>0</v>
      </c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R720" s="194" t="s">
        <v>126</v>
      </c>
      <c r="AT720" s="194" t="s">
        <v>121</v>
      </c>
      <c r="AU720" s="194" t="s">
        <v>87</v>
      </c>
      <c r="AY720" s="14" t="s">
        <v>118</v>
      </c>
      <c r="BE720" s="195">
        <f>IF(N720="základní",J720,0)</f>
        <v>0</v>
      </c>
      <c r="BF720" s="195">
        <f>IF(N720="snížená",J720,0)</f>
        <v>0</v>
      </c>
      <c r="BG720" s="195">
        <f>IF(N720="zákl. přenesená",J720,0)</f>
        <v>0</v>
      </c>
      <c r="BH720" s="195">
        <f>IF(N720="sníž. přenesená",J720,0)</f>
        <v>0</v>
      </c>
      <c r="BI720" s="195">
        <f>IF(N720="nulová",J720,0)</f>
        <v>0</v>
      </c>
      <c r="BJ720" s="14" t="s">
        <v>85</v>
      </c>
      <c r="BK720" s="195">
        <f>ROUND(I720*H720,2)</f>
        <v>0</v>
      </c>
      <c r="BL720" s="14" t="s">
        <v>126</v>
      </c>
      <c r="BM720" s="194" t="s">
        <v>1237</v>
      </c>
    </row>
    <row r="721" spans="1:65" s="2" customFormat="1" ht="36">
      <c r="A721" s="31"/>
      <c r="B721" s="32"/>
      <c r="C721" s="33"/>
      <c r="D721" s="196" t="s">
        <v>127</v>
      </c>
      <c r="E721" s="33"/>
      <c r="F721" s="197" t="s">
        <v>1238</v>
      </c>
      <c r="G721" s="33"/>
      <c r="H721" s="33"/>
      <c r="I721" s="198"/>
      <c r="J721" s="33"/>
      <c r="K721" s="33"/>
      <c r="L721" s="36"/>
      <c r="M721" s="199"/>
      <c r="N721" s="200"/>
      <c r="O721" s="68"/>
      <c r="P721" s="68"/>
      <c r="Q721" s="68"/>
      <c r="R721" s="68"/>
      <c r="S721" s="68"/>
      <c r="T721" s="69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T721" s="14" t="s">
        <v>127</v>
      </c>
      <c r="AU721" s="14" t="s">
        <v>87</v>
      </c>
    </row>
    <row r="722" spans="1:65" s="2" customFormat="1" ht="16.5" customHeight="1">
      <c r="A722" s="31"/>
      <c r="B722" s="32"/>
      <c r="C722" s="183" t="s">
        <v>1239</v>
      </c>
      <c r="D722" s="183" t="s">
        <v>121</v>
      </c>
      <c r="E722" s="184" t="s">
        <v>1240</v>
      </c>
      <c r="F722" s="185" t="s">
        <v>1241</v>
      </c>
      <c r="G722" s="186" t="s">
        <v>145</v>
      </c>
      <c r="H722" s="187">
        <v>750</v>
      </c>
      <c r="I722" s="188"/>
      <c r="J722" s="189">
        <f>ROUND(I722*H722,2)</f>
        <v>0</v>
      </c>
      <c r="K722" s="185" t="s">
        <v>125</v>
      </c>
      <c r="L722" s="36"/>
      <c r="M722" s="190" t="s">
        <v>1</v>
      </c>
      <c r="N722" s="191" t="s">
        <v>42</v>
      </c>
      <c r="O722" s="68"/>
      <c r="P722" s="192">
        <f>O722*H722</f>
        <v>0</v>
      </c>
      <c r="Q722" s="192">
        <v>0</v>
      </c>
      <c r="R722" s="192">
        <f>Q722*H722</f>
        <v>0</v>
      </c>
      <c r="S722" s="192">
        <v>0</v>
      </c>
      <c r="T722" s="193">
        <f>S722*H722</f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94" t="s">
        <v>126</v>
      </c>
      <c r="AT722" s="194" t="s">
        <v>121</v>
      </c>
      <c r="AU722" s="194" t="s">
        <v>87</v>
      </c>
      <c r="AY722" s="14" t="s">
        <v>118</v>
      </c>
      <c r="BE722" s="195">
        <f>IF(N722="základní",J722,0)</f>
        <v>0</v>
      </c>
      <c r="BF722" s="195">
        <f>IF(N722="snížená",J722,0)</f>
        <v>0</v>
      </c>
      <c r="BG722" s="195">
        <f>IF(N722="zákl. přenesená",J722,0)</f>
        <v>0</v>
      </c>
      <c r="BH722" s="195">
        <f>IF(N722="sníž. přenesená",J722,0)</f>
        <v>0</v>
      </c>
      <c r="BI722" s="195">
        <f>IF(N722="nulová",J722,0)</f>
        <v>0</v>
      </c>
      <c r="BJ722" s="14" t="s">
        <v>85</v>
      </c>
      <c r="BK722" s="195">
        <f>ROUND(I722*H722,2)</f>
        <v>0</v>
      </c>
      <c r="BL722" s="14" t="s">
        <v>126</v>
      </c>
      <c r="BM722" s="194" t="s">
        <v>1242</v>
      </c>
    </row>
    <row r="723" spans="1:65" s="2" customFormat="1" ht="36">
      <c r="A723" s="31"/>
      <c r="B723" s="32"/>
      <c r="C723" s="33"/>
      <c r="D723" s="196" t="s">
        <v>127</v>
      </c>
      <c r="E723" s="33"/>
      <c r="F723" s="197" t="s">
        <v>1243</v>
      </c>
      <c r="G723" s="33"/>
      <c r="H723" s="33"/>
      <c r="I723" s="198"/>
      <c r="J723" s="33"/>
      <c r="K723" s="33"/>
      <c r="L723" s="36"/>
      <c r="M723" s="199"/>
      <c r="N723" s="200"/>
      <c r="O723" s="68"/>
      <c r="P723" s="68"/>
      <c r="Q723" s="68"/>
      <c r="R723" s="68"/>
      <c r="S723" s="68"/>
      <c r="T723" s="69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T723" s="14" t="s">
        <v>127</v>
      </c>
      <c r="AU723" s="14" t="s">
        <v>87</v>
      </c>
    </row>
    <row r="724" spans="1:65" s="2" customFormat="1" ht="16.5" customHeight="1">
      <c r="A724" s="31"/>
      <c r="B724" s="32"/>
      <c r="C724" s="183" t="s">
        <v>685</v>
      </c>
      <c r="D724" s="183" t="s">
        <v>121</v>
      </c>
      <c r="E724" s="184" t="s">
        <v>1244</v>
      </c>
      <c r="F724" s="185" t="s">
        <v>1245</v>
      </c>
      <c r="G724" s="186" t="s">
        <v>145</v>
      </c>
      <c r="H724" s="187">
        <v>820</v>
      </c>
      <c r="I724" s="188"/>
      <c r="J724" s="189">
        <f>ROUND(I724*H724,2)</f>
        <v>0</v>
      </c>
      <c r="K724" s="185" t="s">
        <v>125</v>
      </c>
      <c r="L724" s="36"/>
      <c r="M724" s="190" t="s">
        <v>1</v>
      </c>
      <c r="N724" s="191" t="s">
        <v>42</v>
      </c>
      <c r="O724" s="68"/>
      <c r="P724" s="192">
        <f>O724*H724</f>
        <v>0</v>
      </c>
      <c r="Q724" s="192">
        <v>0</v>
      </c>
      <c r="R724" s="192">
        <f>Q724*H724</f>
        <v>0</v>
      </c>
      <c r="S724" s="192">
        <v>0</v>
      </c>
      <c r="T724" s="193">
        <f>S724*H724</f>
        <v>0</v>
      </c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R724" s="194" t="s">
        <v>126</v>
      </c>
      <c r="AT724" s="194" t="s">
        <v>121</v>
      </c>
      <c r="AU724" s="194" t="s">
        <v>87</v>
      </c>
      <c r="AY724" s="14" t="s">
        <v>118</v>
      </c>
      <c r="BE724" s="195">
        <f>IF(N724="základní",J724,0)</f>
        <v>0</v>
      </c>
      <c r="BF724" s="195">
        <f>IF(N724="snížená",J724,0)</f>
        <v>0</v>
      </c>
      <c r="BG724" s="195">
        <f>IF(N724="zákl. přenesená",J724,0)</f>
        <v>0</v>
      </c>
      <c r="BH724" s="195">
        <f>IF(N724="sníž. přenesená",J724,0)</f>
        <v>0</v>
      </c>
      <c r="BI724" s="195">
        <f>IF(N724="nulová",J724,0)</f>
        <v>0</v>
      </c>
      <c r="BJ724" s="14" t="s">
        <v>85</v>
      </c>
      <c r="BK724" s="195">
        <f>ROUND(I724*H724,2)</f>
        <v>0</v>
      </c>
      <c r="BL724" s="14" t="s">
        <v>126</v>
      </c>
      <c r="BM724" s="194" t="s">
        <v>1246</v>
      </c>
    </row>
    <row r="725" spans="1:65" s="2" customFormat="1" ht="36">
      <c r="A725" s="31"/>
      <c r="B725" s="32"/>
      <c r="C725" s="33"/>
      <c r="D725" s="196" t="s">
        <v>127</v>
      </c>
      <c r="E725" s="33"/>
      <c r="F725" s="197" t="s">
        <v>1247</v>
      </c>
      <c r="G725" s="33"/>
      <c r="H725" s="33"/>
      <c r="I725" s="198"/>
      <c r="J725" s="33"/>
      <c r="K725" s="33"/>
      <c r="L725" s="36"/>
      <c r="M725" s="199"/>
      <c r="N725" s="200"/>
      <c r="O725" s="68"/>
      <c r="P725" s="68"/>
      <c r="Q725" s="68"/>
      <c r="R725" s="68"/>
      <c r="S725" s="68"/>
      <c r="T725" s="69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T725" s="14" t="s">
        <v>127</v>
      </c>
      <c r="AU725" s="14" t="s">
        <v>87</v>
      </c>
    </row>
    <row r="726" spans="1:65" s="2" customFormat="1" ht="16.5" customHeight="1">
      <c r="A726" s="31"/>
      <c r="B726" s="32"/>
      <c r="C726" s="183" t="s">
        <v>1248</v>
      </c>
      <c r="D726" s="183" t="s">
        <v>121</v>
      </c>
      <c r="E726" s="184" t="s">
        <v>1249</v>
      </c>
      <c r="F726" s="185" t="s">
        <v>1250</v>
      </c>
      <c r="G726" s="186" t="s">
        <v>145</v>
      </c>
      <c r="H726" s="187">
        <v>530</v>
      </c>
      <c r="I726" s="188"/>
      <c r="J726" s="189">
        <f>ROUND(I726*H726,2)</f>
        <v>0</v>
      </c>
      <c r="K726" s="185" t="s">
        <v>125</v>
      </c>
      <c r="L726" s="36"/>
      <c r="M726" s="190" t="s">
        <v>1</v>
      </c>
      <c r="N726" s="191" t="s">
        <v>42</v>
      </c>
      <c r="O726" s="68"/>
      <c r="P726" s="192">
        <f>O726*H726</f>
        <v>0</v>
      </c>
      <c r="Q726" s="192">
        <v>0</v>
      </c>
      <c r="R726" s="192">
        <f>Q726*H726</f>
        <v>0</v>
      </c>
      <c r="S726" s="192">
        <v>0</v>
      </c>
      <c r="T726" s="193">
        <f>S726*H726</f>
        <v>0</v>
      </c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R726" s="194" t="s">
        <v>126</v>
      </c>
      <c r="AT726" s="194" t="s">
        <v>121</v>
      </c>
      <c r="AU726" s="194" t="s">
        <v>87</v>
      </c>
      <c r="AY726" s="14" t="s">
        <v>118</v>
      </c>
      <c r="BE726" s="195">
        <f>IF(N726="základní",J726,0)</f>
        <v>0</v>
      </c>
      <c r="BF726" s="195">
        <f>IF(N726="snížená",J726,0)</f>
        <v>0</v>
      </c>
      <c r="BG726" s="195">
        <f>IF(N726="zákl. přenesená",J726,0)</f>
        <v>0</v>
      </c>
      <c r="BH726" s="195">
        <f>IF(N726="sníž. přenesená",J726,0)</f>
        <v>0</v>
      </c>
      <c r="BI726" s="195">
        <f>IF(N726="nulová",J726,0)</f>
        <v>0</v>
      </c>
      <c r="BJ726" s="14" t="s">
        <v>85</v>
      </c>
      <c r="BK726" s="195">
        <f>ROUND(I726*H726,2)</f>
        <v>0</v>
      </c>
      <c r="BL726" s="14" t="s">
        <v>126</v>
      </c>
      <c r="BM726" s="194" t="s">
        <v>1251</v>
      </c>
    </row>
    <row r="727" spans="1:65" s="2" customFormat="1" ht="36">
      <c r="A727" s="31"/>
      <c r="B727" s="32"/>
      <c r="C727" s="33"/>
      <c r="D727" s="196" t="s">
        <v>127</v>
      </c>
      <c r="E727" s="33"/>
      <c r="F727" s="197" t="s">
        <v>1252</v>
      </c>
      <c r="G727" s="33"/>
      <c r="H727" s="33"/>
      <c r="I727" s="198"/>
      <c r="J727" s="33"/>
      <c r="K727" s="33"/>
      <c r="L727" s="36"/>
      <c r="M727" s="199"/>
      <c r="N727" s="200"/>
      <c r="O727" s="68"/>
      <c r="P727" s="68"/>
      <c r="Q727" s="68"/>
      <c r="R727" s="68"/>
      <c r="S727" s="68"/>
      <c r="T727" s="69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T727" s="14" t="s">
        <v>127</v>
      </c>
      <c r="AU727" s="14" t="s">
        <v>87</v>
      </c>
    </row>
    <row r="728" spans="1:65" s="2" customFormat="1" ht="16.5" customHeight="1">
      <c r="A728" s="31"/>
      <c r="B728" s="32"/>
      <c r="C728" s="183" t="s">
        <v>689</v>
      </c>
      <c r="D728" s="183" t="s">
        <v>121</v>
      </c>
      <c r="E728" s="184" t="s">
        <v>1253</v>
      </c>
      <c r="F728" s="185" t="s">
        <v>1254</v>
      </c>
      <c r="G728" s="186" t="s">
        <v>145</v>
      </c>
      <c r="H728" s="187">
        <v>570</v>
      </c>
      <c r="I728" s="188"/>
      <c r="J728" s="189">
        <f>ROUND(I728*H728,2)</f>
        <v>0</v>
      </c>
      <c r="K728" s="185" t="s">
        <v>125</v>
      </c>
      <c r="L728" s="36"/>
      <c r="M728" s="190" t="s">
        <v>1</v>
      </c>
      <c r="N728" s="191" t="s">
        <v>42</v>
      </c>
      <c r="O728" s="68"/>
      <c r="P728" s="192">
        <f>O728*H728</f>
        <v>0</v>
      </c>
      <c r="Q728" s="192">
        <v>0</v>
      </c>
      <c r="R728" s="192">
        <f>Q728*H728</f>
        <v>0</v>
      </c>
      <c r="S728" s="192">
        <v>0</v>
      </c>
      <c r="T728" s="193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94" t="s">
        <v>126</v>
      </c>
      <c r="AT728" s="194" t="s">
        <v>121</v>
      </c>
      <c r="AU728" s="194" t="s">
        <v>87</v>
      </c>
      <c r="AY728" s="14" t="s">
        <v>118</v>
      </c>
      <c r="BE728" s="195">
        <f>IF(N728="základní",J728,0)</f>
        <v>0</v>
      </c>
      <c r="BF728" s="195">
        <f>IF(N728="snížená",J728,0)</f>
        <v>0</v>
      </c>
      <c r="BG728" s="195">
        <f>IF(N728="zákl. přenesená",J728,0)</f>
        <v>0</v>
      </c>
      <c r="BH728" s="195">
        <f>IF(N728="sníž. přenesená",J728,0)</f>
        <v>0</v>
      </c>
      <c r="BI728" s="195">
        <f>IF(N728="nulová",J728,0)</f>
        <v>0</v>
      </c>
      <c r="BJ728" s="14" t="s">
        <v>85</v>
      </c>
      <c r="BK728" s="195">
        <f>ROUND(I728*H728,2)</f>
        <v>0</v>
      </c>
      <c r="BL728" s="14" t="s">
        <v>126</v>
      </c>
      <c r="BM728" s="194" t="s">
        <v>1255</v>
      </c>
    </row>
    <row r="729" spans="1:65" s="2" customFormat="1" ht="36">
      <c r="A729" s="31"/>
      <c r="B729" s="32"/>
      <c r="C729" s="33"/>
      <c r="D729" s="196" t="s">
        <v>127</v>
      </c>
      <c r="E729" s="33"/>
      <c r="F729" s="197" t="s">
        <v>1256</v>
      </c>
      <c r="G729" s="33"/>
      <c r="H729" s="33"/>
      <c r="I729" s="198"/>
      <c r="J729" s="33"/>
      <c r="K729" s="33"/>
      <c r="L729" s="36"/>
      <c r="M729" s="199"/>
      <c r="N729" s="200"/>
      <c r="O729" s="68"/>
      <c r="P729" s="68"/>
      <c r="Q729" s="68"/>
      <c r="R729" s="68"/>
      <c r="S729" s="68"/>
      <c r="T729" s="69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T729" s="14" t="s">
        <v>127</v>
      </c>
      <c r="AU729" s="14" t="s">
        <v>87</v>
      </c>
    </row>
    <row r="730" spans="1:65" s="2" customFormat="1" ht="16.5" customHeight="1">
      <c r="A730" s="31"/>
      <c r="B730" s="32"/>
      <c r="C730" s="183" t="s">
        <v>1257</v>
      </c>
      <c r="D730" s="183" t="s">
        <v>121</v>
      </c>
      <c r="E730" s="184" t="s">
        <v>1258</v>
      </c>
      <c r="F730" s="185" t="s">
        <v>1259</v>
      </c>
      <c r="G730" s="186" t="s">
        <v>145</v>
      </c>
      <c r="H730" s="187">
        <v>500</v>
      </c>
      <c r="I730" s="188"/>
      <c r="J730" s="189">
        <f>ROUND(I730*H730,2)</f>
        <v>0</v>
      </c>
      <c r="K730" s="185" t="s">
        <v>125</v>
      </c>
      <c r="L730" s="36"/>
      <c r="M730" s="190" t="s">
        <v>1</v>
      </c>
      <c r="N730" s="191" t="s">
        <v>42</v>
      </c>
      <c r="O730" s="68"/>
      <c r="P730" s="192">
        <f>O730*H730</f>
        <v>0</v>
      </c>
      <c r="Q730" s="192">
        <v>0</v>
      </c>
      <c r="R730" s="192">
        <f>Q730*H730</f>
        <v>0</v>
      </c>
      <c r="S730" s="192">
        <v>0</v>
      </c>
      <c r="T730" s="193">
        <f>S730*H730</f>
        <v>0</v>
      </c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R730" s="194" t="s">
        <v>126</v>
      </c>
      <c r="AT730" s="194" t="s">
        <v>121</v>
      </c>
      <c r="AU730" s="194" t="s">
        <v>87</v>
      </c>
      <c r="AY730" s="14" t="s">
        <v>118</v>
      </c>
      <c r="BE730" s="195">
        <f>IF(N730="základní",J730,0)</f>
        <v>0</v>
      </c>
      <c r="BF730" s="195">
        <f>IF(N730="snížená",J730,0)</f>
        <v>0</v>
      </c>
      <c r="BG730" s="195">
        <f>IF(N730="zákl. přenesená",J730,0)</f>
        <v>0</v>
      </c>
      <c r="BH730" s="195">
        <f>IF(N730="sníž. přenesená",J730,0)</f>
        <v>0</v>
      </c>
      <c r="BI730" s="195">
        <f>IF(N730="nulová",J730,0)</f>
        <v>0</v>
      </c>
      <c r="BJ730" s="14" t="s">
        <v>85</v>
      </c>
      <c r="BK730" s="195">
        <f>ROUND(I730*H730,2)</f>
        <v>0</v>
      </c>
      <c r="BL730" s="14" t="s">
        <v>126</v>
      </c>
      <c r="BM730" s="194" t="s">
        <v>1260</v>
      </c>
    </row>
    <row r="731" spans="1:65" s="2" customFormat="1" ht="36">
      <c r="A731" s="31"/>
      <c r="B731" s="32"/>
      <c r="C731" s="33"/>
      <c r="D731" s="196" t="s">
        <v>127</v>
      </c>
      <c r="E731" s="33"/>
      <c r="F731" s="197" t="s">
        <v>1261</v>
      </c>
      <c r="G731" s="33"/>
      <c r="H731" s="33"/>
      <c r="I731" s="198"/>
      <c r="J731" s="33"/>
      <c r="K731" s="33"/>
      <c r="L731" s="36"/>
      <c r="M731" s="199"/>
      <c r="N731" s="200"/>
      <c r="O731" s="68"/>
      <c r="P731" s="68"/>
      <c r="Q731" s="68"/>
      <c r="R731" s="68"/>
      <c r="S731" s="68"/>
      <c r="T731" s="69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T731" s="14" t="s">
        <v>127</v>
      </c>
      <c r="AU731" s="14" t="s">
        <v>87</v>
      </c>
    </row>
    <row r="732" spans="1:65" s="2" customFormat="1" ht="16.5" customHeight="1">
      <c r="A732" s="31"/>
      <c r="B732" s="32"/>
      <c r="C732" s="183" t="s">
        <v>694</v>
      </c>
      <c r="D732" s="183" t="s">
        <v>121</v>
      </c>
      <c r="E732" s="184" t="s">
        <v>1262</v>
      </c>
      <c r="F732" s="185" t="s">
        <v>1263</v>
      </c>
      <c r="G732" s="186" t="s">
        <v>145</v>
      </c>
      <c r="H732" s="187">
        <v>550</v>
      </c>
      <c r="I732" s="188"/>
      <c r="J732" s="189">
        <f>ROUND(I732*H732,2)</f>
        <v>0</v>
      </c>
      <c r="K732" s="185" t="s">
        <v>125</v>
      </c>
      <c r="L732" s="36"/>
      <c r="M732" s="190" t="s">
        <v>1</v>
      </c>
      <c r="N732" s="191" t="s">
        <v>42</v>
      </c>
      <c r="O732" s="68"/>
      <c r="P732" s="192">
        <f>O732*H732</f>
        <v>0</v>
      </c>
      <c r="Q732" s="192">
        <v>0</v>
      </c>
      <c r="R732" s="192">
        <f>Q732*H732</f>
        <v>0</v>
      </c>
      <c r="S732" s="192">
        <v>0</v>
      </c>
      <c r="T732" s="193">
        <f>S732*H732</f>
        <v>0</v>
      </c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R732" s="194" t="s">
        <v>126</v>
      </c>
      <c r="AT732" s="194" t="s">
        <v>121</v>
      </c>
      <c r="AU732" s="194" t="s">
        <v>87</v>
      </c>
      <c r="AY732" s="14" t="s">
        <v>118</v>
      </c>
      <c r="BE732" s="195">
        <f>IF(N732="základní",J732,0)</f>
        <v>0</v>
      </c>
      <c r="BF732" s="195">
        <f>IF(N732="snížená",J732,0)</f>
        <v>0</v>
      </c>
      <c r="BG732" s="195">
        <f>IF(N732="zákl. přenesená",J732,0)</f>
        <v>0</v>
      </c>
      <c r="BH732" s="195">
        <f>IF(N732="sníž. přenesená",J732,0)</f>
        <v>0</v>
      </c>
      <c r="BI732" s="195">
        <f>IF(N732="nulová",J732,0)</f>
        <v>0</v>
      </c>
      <c r="BJ732" s="14" t="s">
        <v>85</v>
      </c>
      <c r="BK732" s="195">
        <f>ROUND(I732*H732,2)</f>
        <v>0</v>
      </c>
      <c r="BL732" s="14" t="s">
        <v>126</v>
      </c>
      <c r="BM732" s="194" t="s">
        <v>1264</v>
      </c>
    </row>
    <row r="733" spans="1:65" s="2" customFormat="1" ht="36">
      <c r="A733" s="31"/>
      <c r="B733" s="32"/>
      <c r="C733" s="33"/>
      <c r="D733" s="196" t="s">
        <v>127</v>
      </c>
      <c r="E733" s="33"/>
      <c r="F733" s="197" t="s">
        <v>1265</v>
      </c>
      <c r="G733" s="33"/>
      <c r="H733" s="33"/>
      <c r="I733" s="198"/>
      <c r="J733" s="33"/>
      <c r="K733" s="33"/>
      <c r="L733" s="36"/>
      <c r="M733" s="199"/>
      <c r="N733" s="200"/>
      <c r="O733" s="68"/>
      <c r="P733" s="68"/>
      <c r="Q733" s="68"/>
      <c r="R733" s="68"/>
      <c r="S733" s="68"/>
      <c r="T733" s="69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T733" s="14" t="s">
        <v>127</v>
      </c>
      <c r="AU733" s="14" t="s">
        <v>87</v>
      </c>
    </row>
    <row r="734" spans="1:65" s="2" customFormat="1" ht="16.5" customHeight="1">
      <c r="A734" s="31"/>
      <c r="B734" s="32"/>
      <c r="C734" s="183" t="s">
        <v>1266</v>
      </c>
      <c r="D734" s="183" t="s">
        <v>121</v>
      </c>
      <c r="E734" s="184" t="s">
        <v>1267</v>
      </c>
      <c r="F734" s="185" t="s">
        <v>1268</v>
      </c>
      <c r="G734" s="186" t="s">
        <v>145</v>
      </c>
      <c r="H734" s="187">
        <v>660</v>
      </c>
      <c r="I734" s="188"/>
      <c r="J734" s="189">
        <f>ROUND(I734*H734,2)</f>
        <v>0</v>
      </c>
      <c r="K734" s="185" t="s">
        <v>125</v>
      </c>
      <c r="L734" s="36"/>
      <c r="M734" s="190" t="s">
        <v>1</v>
      </c>
      <c r="N734" s="191" t="s">
        <v>42</v>
      </c>
      <c r="O734" s="68"/>
      <c r="P734" s="192">
        <f>O734*H734</f>
        <v>0</v>
      </c>
      <c r="Q734" s="192">
        <v>0</v>
      </c>
      <c r="R734" s="192">
        <f>Q734*H734</f>
        <v>0</v>
      </c>
      <c r="S734" s="192">
        <v>0</v>
      </c>
      <c r="T734" s="193">
        <f>S734*H734</f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94" t="s">
        <v>126</v>
      </c>
      <c r="AT734" s="194" t="s">
        <v>121</v>
      </c>
      <c r="AU734" s="194" t="s">
        <v>87</v>
      </c>
      <c r="AY734" s="14" t="s">
        <v>118</v>
      </c>
      <c r="BE734" s="195">
        <f>IF(N734="základní",J734,0)</f>
        <v>0</v>
      </c>
      <c r="BF734" s="195">
        <f>IF(N734="snížená",J734,0)</f>
        <v>0</v>
      </c>
      <c r="BG734" s="195">
        <f>IF(N734="zákl. přenesená",J734,0)</f>
        <v>0</v>
      </c>
      <c r="BH734" s="195">
        <f>IF(N734="sníž. přenesená",J734,0)</f>
        <v>0</v>
      </c>
      <c r="BI734" s="195">
        <f>IF(N734="nulová",J734,0)</f>
        <v>0</v>
      </c>
      <c r="BJ734" s="14" t="s">
        <v>85</v>
      </c>
      <c r="BK734" s="195">
        <f>ROUND(I734*H734,2)</f>
        <v>0</v>
      </c>
      <c r="BL734" s="14" t="s">
        <v>126</v>
      </c>
      <c r="BM734" s="194" t="s">
        <v>1269</v>
      </c>
    </row>
    <row r="735" spans="1:65" s="2" customFormat="1" ht="36">
      <c r="A735" s="31"/>
      <c r="B735" s="32"/>
      <c r="C735" s="33"/>
      <c r="D735" s="196" t="s">
        <v>127</v>
      </c>
      <c r="E735" s="33"/>
      <c r="F735" s="197" t="s">
        <v>1270</v>
      </c>
      <c r="G735" s="33"/>
      <c r="H735" s="33"/>
      <c r="I735" s="198"/>
      <c r="J735" s="33"/>
      <c r="K735" s="33"/>
      <c r="L735" s="36"/>
      <c r="M735" s="199"/>
      <c r="N735" s="200"/>
      <c r="O735" s="68"/>
      <c r="P735" s="68"/>
      <c r="Q735" s="68"/>
      <c r="R735" s="68"/>
      <c r="S735" s="68"/>
      <c r="T735" s="69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T735" s="14" t="s">
        <v>127</v>
      </c>
      <c r="AU735" s="14" t="s">
        <v>87</v>
      </c>
    </row>
    <row r="736" spans="1:65" s="2" customFormat="1" ht="16.5" customHeight="1">
      <c r="A736" s="31"/>
      <c r="B736" s="32"/>
      <c r="C736" s="183" t="s">
        <v>698</v>
      </c>
      <c r="D736" s="183" t="s">
        <v>121</v>
      </c>
      <c r="E736" s="184" t="s">
        <v>1271</v>
      </c>
      <c r="F736" s="185" t="s">
        <v>1272</v>
      </c>
      <c r="G736" s="186" t="s">
        <v>145</v>
      </c>
      <c r="H736" s="187">
        <v>730</v>
      </c>
      <c r="I736" s="188"/>
      <c r="J736" s="189">
        <f>ROUND(I736*H736,2)</f>
        <v>0</v>
      </c>
      <c r="K736" s="185" t="s">
        <v>125</v>
      </c>
      <c r="L736" s="36"/>
      <c r="M736" s="190" t="s">
        <v>1</v>
      </c>
      <c r="N736" s="191" t="s">
        <v>42</v>
      </c>
      <c r="O736" s="68"/>
      <c r="P736" s="192">
        <f>O736*H736</f>
        <v>0</v>
      </c>
      <c r="Q736" s="192">
        <v>0</v>
      </c>
      <c r="R736" s="192">
        <f>Q736*H736</f>
        <v>0</v>
      </c>
      <c r="S736" s="192">
        <v>0</v>
      </c>
      <c r="T736" s="193">
        <f>S736*H736</f>
        <v>0</v>
      </c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R736" s="194" t="s">
        <v>126</v>
      </c>
      <c r="AT736" s="194" t="s">
        <v>121</v>
      </c>
      <c r="AU736" s="194" t="s">
        <v>87</v>
      </c>
      <c r="AY736" s="14" t="s">
        <v>118</v>
      </c>
      <c r="BE736" s="195">
        <f>IF(N736="základní",J736,0)</f>
        <v>0</v>
      </c>
      <c r="BF736" s="195">
        <f>IF(N736="snížená",J736,0)</f>
        <v>0</v>
      </c>
      <c r="BG736" s="195">
        <f>IF(N736="zákl. přenesená",J736,0)</f>
        <v>0</v>
      </c>
      <c r="BH736" s="195">
        <f>IF(N736="sníž. přenesená",J736,0)</f>
        <v>0</v>
      </c>
      <c r="BI736" s="195">
        <f>IF(N736="nulová",J736,0)</f>
        <v>0</v>
      </c>
      <c r="BJ736" s="14" t="s">
        <v>85</v>
      </c>
      <c r="BK736" s="195">
        <f>ROUND(I736*H736,2)</f>
        <v>0</v>
      </c>
      <c r="BL736" s="14" t="s">
        <v>126</v>
      </c>
      <c r="BM736" s="194" t="s">
        <v>1273</v>
      </c>
    </row>
    <row r="737" spans="1:65" s="2" customFormat="1" ht="36">
      <c r="A737" s="31"/>
      <c r="B737" s="32"/>
      <c r="C737" s="33"/>
      <c r="D737" s="196" t="s">
        <v>127</v>
      </c>
      <c r="E737" s="33"/>
      <c r="F737" s="197" t="s">
        <v>1274</v>
      </c>
      <c r="G737" s="33"/>
      <c r="H737" s="33"/>
      <c r="I737" s="198"/>
      <c r="J737" s="33"/>
      <c r="K737" s="33"/>
      <c r="L737" s="36"/>
      <c r="M737" s="199"/>
      <c r="N737" s="200"/>
      <c r="O737" s="68"/>
      <c r="P737" s="68"/>
      <c r="Q737" s="68"/>
      <c r="R737" s="68"/>
      <c r="S737" s="68"/>
      <c r="T737" s="69"/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T737" s="14" t="s">
        <v>127</v>
      </c>
      <c r="AU737" s="14" t="s">
        <v>87</v>
      </c>
    </row>
    <row r="738" spans="1:65" s="2" customFormat="1" ht="16.5" customHeight="1">
      <c r="A738" s="31"/>
      <c r="B738" s="32"/>
      <c r="C738" s="183" t="s">
        <v>1275</v>
      </c>
      <c r="D738" s="183" t="s">
        <v>121</v>
      </c>
      <c r="E738" s="184" t="s">
        <v>1276</v>
      </c>
      <c r="F738" s="185" t="s">
        <v>1277</v>
      </c>
      <c r="G738" s="186" t="s">
        <v>145</v>
      </c>
      <c r="H738" s="187">
        <v>470</v>
      </c>
      <c r="I738" s="188"/>
      <c r="J738" s="189">
        <f>ROUND(I738*H738,2)</f>
        <v>0</v>
      </c>
      <c r="K738" s="185" t="s">
        <v>125</v>
      </c>
      <c r="L738" s="36"/>
      <c r="M738" s="190" t="s">
        <v>1</v>
      </c>
      <c r="N738" s="191" t="s">
        <v>42</v>
      </c>
      <c r="O738" s="68"/>
      <c r="P738" s="192">
        <f>O738*H738</f>
        <v>0</v>
      </c>
      <c r="Q738" s="192">
        <v>0</v>
      </c>
      <c r="R738" s="192">
        <f>Q738*H738</f>
        <v>0</v>
      </c>
      <c r="S738" s="192">
        <v>0</v>
      </c>
      <c r="T738" s="193">
        <f>S738*H738</f>
        <v>0</v>
      </c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R738" s="194" t="s">
        <v>126</v>
      </c>
      <c r="AT738" s="194" t="s">
        <v>121</v>
      </c>
      <c r="AU738" s="194" t="s">
        <v>87</v>
      </c>
      <c r="AY738" s="14" t="s">
        <v>118</v>
      </c>
      <c r="BE738" s="195">
        <f>IF(N738="základní",J738,0)</f>
        <v>0</v>
      </c>
      <c r="BF738" s="195">
        <f>IF(N738="snížená",J738,0)</f>
        <v>0</v>
      </c>
      <c r="BG738" s="195">
        <f>IF(N738="zákl. přenesená",J738,0)</f>
        <v>0</v>
      </c>
      <c r="BH738" s="195">
        <f>IF(N738="sníž. přenesená",J738,0)</f>
        <v>0</v>
      </c>
      <c r="BI738" s="195">
        <f>IF(N738="nulová",J738,0)</f>
        <v>0</v>
      </c>
      <c r="BJ738" s="14" t="s">
        <v>85</v>
      </c>
      <c r="BK738" s="195">
        <f>ROUND(I738*H738,2)</f>
        <v>0</v>
      </c>
      <c r="BL738" s="14" t="s">
        <v>126</v>
      </c>
      <c r="BM738" s="194" t="s">
        <v>1278</v>
      </c>
    </row>
    <row r="739" spans="1:65" s="2" customFormat="1" ht="36">
      <c r="A739" s="31"/>
      <c r="B739" s="32"/>
      <c r="C739" s="33"/>
      <c r="D739" s="196" t="s">
        <v>127</v>
      </c>
      <c r="E739" s="33"/>
      <c r="F739" s="197" t="s">
        <v>1279</v>
      </c>
      <c r="G739" s="33"/>
      <c r="H739" s="33"/>
      <c r="I739" s="198"/>
      <c r="J739" s="33"/>
      <c r="K739" s="33"/>
      <c r="L739" s="36"/>
      <c r="M739" s="199"/>
      <c r="N739" s="200"/>
      <c r="O739" s="68"/>
      <c r="P739" s="68"/>
      <c r="Q739" s="68"/>
      <c r="R739" s="68"/>
      <c r="S739" s="68"/>
      <c r="T739" s="69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T739" s="14" t="s">
        <v>127</v>
      </c>
      <c r="AU739" s="14" t="s">
        <v>87</v>
      </c>
    </row>
    <row r="740" spans="1:65" s="2" customFormat="1" ht="16.5" customHeight="1">
      <c r="A740" s="31"/>
      <c r="B740" s="32"/>
      <c r="C740" s="183" t="s">
        <v>703</v>
      </c>
      <c r="D740" s="183" t="s">
        <v>121</v>
      </c>
      <c r="E740" s="184" t="s">
        <v>1280</v>
      </c>
      <c r="F740" s="185" t="s">
        <v>1281</v>
      </c>
      <c r="G740" s="186" t="s">
        <v>145</v>
      </c>
      <c r="H740" s="187">
        <v>510</v>
      </c>
      <c r="I740" s="188"/>
      <c r="J740" s="189">
        <f>ROUND(I740*H740,2)</f>
        <v>0</v>
      </c>
      <c r="K740" s="185" t="s">
        <v>125</v>
      </c>
      <c r="L740" s="36"/>
      <c r="M740" s="190" t="s">
        <v>1</v>
      </c>
      <c r="N740" s="191" t="s">
        <v>42</v>
      </c>
      <c r="O740" s="68"/>
      <c r="P740" s="192">
        <f>O740*H740</f>
        <v>0</v>
      </c>
      <c r="Q740" s="192">
        <v>0</v>
      </c>
      <c r="R740" s="192">
        <f>Q740*H740</f>
        <v>0</v>
      </c>
      <c r="S740" s="192">
        <v>0</v>
      </c>
      <c r="T740" s="193">
        <f>S740*H740</f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94" t="s">
        <v>126</v>
      </c>
      <c r="AT740" s="194" t="s">
        <v>121</v>
      </c>
      <c r="AU740" s="194" t="s">
        <v>87</v>
      </c>
      <c r="AY740" s="14" t="s">
        <v>118</v>
      </c>
      <c r="BE740" s="195">
        <f>IF(N740="základní",J740,0)</f>
        <v>0</v>
      </c>
      <c r="BF740" s="195">
        <f>IF(N740="snížená",J740,0)</f>
        <v>0</v>
      </c>
      <c r="BG740" s="195">
        <f>IF(N740="zákl. přenesená",J740,0)</f>
        <v>0</v>
      </c>
      <c r="BH740" s="195">
        <f>IF(N740="sníž. přenesená",J740,0)</f>
        <v>0</v>
      </c>
      <c r="BI740" s="195">
        <f>IF(N740="nulová",J740,0)</f>
        <v>0</v>
      </c>
      <c r="BJ740" s="14" t="s">
        <v>85</v>
      </c>
      <c r="BK740" s="195">
        <f>ROUND(I740*H740,2)</f>
        <v>0</v>
      </c>
      <c r="BL740" s="14" t="s">
        <v>126</v>
      </c>
      <c r="BM740" s="194" t="s">
        <v>1282</v>
      </c>
    </row>
    <row r="741" spans="1:65" s="2" customFormat="1" ht="36">
      <c r="A741" s="31"/>
      <c r="B741" s="32"/>
      <c r="C741" s="33"/>
      <c r="D741" s="196" t="s">
        <v>127</v>
      </c>
      <c r="E741" s="33"/>
      <c r="F741" s="197" t="s">
        <v>1283</v>
      </c>
      <c r="G741" s="33"/>
      <c r="H741" s="33"/>
      <c r="I741" s="198"/>
      <c r="J741" s="33"/>
      <c r="K741" s="33"/>
      <c r="L741" s="36"/>
      <c r="M741" s="199"/>
      <c r="N741" s="200"/>
      <c r="O741" s="68"/>
      <c r="P741" s="68"/>
      <c r="Q741" s="68"/>
      <c r="R741" s="68"/>
      <c r="S741" s="68"/>
      <c r="T741" s="69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T741" s="14" t="s">
        <v>127</v>
      </c>
      <c r="AU741" s="14" t="s">
        <v>87</v>
      </c>
    </row>
    <row r="742" spans="1:65" s="2" customFormat="1" ht="16.5" customHeight="1">
      <c r="A742" s="31"/>
      <c r="B742" s="32"/>
      <c r="C742" s="183" t="s">
        <v>1284</v>
      </c>
      <c r="D742" s="183" t="s">
        <v>121</v>
      </c>
      <c r="E742" s="184" t="s">
        <v>1285</v>
      </c>
      <c r="F742" s="185" t="s">
        <v>1286</v>
      </c>
      <c r="G742" s="186" t="s">
        <v>145</v>
      </c>
      <c r="H742" s="187">
        <v>450</v>
      </c>
      <c r="I742" s="188"/>
      <c r="J742" s="189">
        <f>ROUND(I742*H742,2)</f>
        <v>0</v>
      </c>
      <c r="K742" s="185" t="s">
        <v>125</v>
      </c>
      <c r="L742" s="36"/>
      <c r="M742" s="190" t="s">
        <v>1</v>
      </c>
      <c r="N742" s="191" t="s">
        <v>42</v>
      </c>
      <c r="O742" s="68"/>
      <c r="P742" s="192">
        <f>O742*H742</f>
        <v>0</v>
      </c>
      <c r="Q742" s="192">
        <v>0</v>
      </c>
      <c r="R742" s="192">
        <f>Q742*H742</f>
        <v>0</v>
      </c>
      <c r="S742" s="192">
        <v>0</v>
      </c>
      <c r="T742" s="193">
        <f>S742*H742</f>
        <v>0</v>
      </c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R742" s="194" t="s">
        <v>126</v>
      </c>
      <c r="AT742" s="194" t="s">
        <v>121</v>
      </c>
      <c r="AU742" s="194" t="s">
        <v>87</v>
      </c>
      <c r="AY742" s="14" t="s">
        <v>118</v>
      </c>
      <c r="BE742" s="195">
        <f>IF(N742="základní",J742,0)</f>
        <v>0</v>
      </c>
      <c r="BF742" s="195">
        <f>IF(N742="snížená",J742,0)</f>
        <v>0</v>
      </c>
      <c r="BG742" s="195">
        <f>IF(N742="zákl. přenesená",J742,0)</f>
        <v>0</v>
      </c>
      <c r="BH742" s="195">
        <f>IF(N742="sníž. přenesená",J742,0)</f>
        <v>0</v>
      </c>
      <c r="BI742" s="195">
        <f>IF(N742="nulová",J742,0)</f>
        <v>0</v>
      </c>
      <c r="BJ742" s="14" t="s">
        <v>85</v>
      </c>
      <c r="BK742" s="195">
        <f>ROUND(I742*H742,2)</f>
        <v>0</v>
      </c>
      <c r="BL742" s="14" t="s">
        <v>126</v>
      </c>
      <c r="BM742" s="194" t="s">
        <v>1287</v>
      </c>
    </row>
    <row r="743" spans="1:65" s="2" customFormat="1" ht="36">
      <c r="A743" s="31"/>
      <c r="B743" s="32"/>
      <c r="C743" s="33"/>
      <c r="D743" s="196" t="s">
        <v>127</v>
      </c>
      <c r="E743" s="33"/>
      <c r="F743" s="197" t="s">
        <v>1288</v>
      </c>
      <c r="G743" s="33"/>
      <c r="H743" s="33"/>
      <c r="I743" s="198"/>
      <c r="J743" s="33"/>
      <c r="K743" s="33"/>
      <c r="L743" s="36"/>
      <c r="M743" s="199"/>
      <c r="N743" s="200"/>
      <c r="O743" s="68"/>
      <c r="P743" s="68"/>
      <c r="Q743" s="68"/>
      <c r="R743" s="68"/>
      <c r="S743" s="68"/>
      <c r="T743" s="69"/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T743" s="14" t="s">
        <v>127</v>
      </c>
      <c r="AU743" s="14" t="s">
        <v>87</v>
      </c>
    </row>
    <row r="744" spans="1:65" s="2" customFormat="1" ht="16.5" customHeight="1">
      <c r="A744" s="31"/>
      <c r="B744" s="32"/>
      <c r="C744" s="183" t="s">
        <v>707</v>
      </c>
      <c r="D744" s="183" t="s">
        <v>121</v>
      </c>
      <c r="E744" s="184" t="s">
        <v>1289</v>
      </c>
      <c r="F744" s="185" t="s">
        <v>1290</v>
      </c>
      <c r="G744" s="186" t="s">
        <v>145</v>
      </c>
      <c r="H744" s="187">
        <v>500</v>
      </c>
      <c r="I744" s="188"/>
      <c r="J744" s="189">
        <f>ROUND(I744*H744,2)</f>
        <v>0</v>
      </c>
      <c r="K744" s="185" t="s">
        <v>125</v>
      </c>
      <c r="L744" s="36"/>
      <c r="M744" s="190" t="s">
        <v>1</v>
      </c>
      <c r="N744" s="191" t="s">
        <v>42</v>
      </c>
      <c r="O744" s="68"/>
      <c r="P744" s="192">
        <f>O744*H744</f>
        <v>0</v>
      </c>
      <c r="Q744" s="192">
        <v>0</v>
      </c>
      <c r="R744" s="192">
        <f>Q744*H744</f>
        <v>0</v>
      </c>
      <c r="S744" s="192">
        <v>0</v>
      </c>
      <c r="T744" s="193">
        <f>S744*H744</f>
        <v>0</v>
      </c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R744" s="194" t="s">
        <v>126</v>
      </c>
      <c r="AT744" s="194" t="s">
        <v>121</v>
      </c>
      <c r="AU744" s="194" t="s">
        <v>87</v>
      </c>
      <c r="AY744" s="14" t="s">
        <v>118</v>
      </c>
      <c r="BE744" s="195">
        <f>IF(N744="základní",J744,0)</f>
        <v>0</v>
      </c>
      <c r="BF744" s="195">
        <f>IF(N744="snížená",J744,0)</f>
        <v>0</v>
      </c>
      <c r="BG744" s="195">
        <f>IF(N744="zákl. přenesená",J744,0)</f>
        <v>0</v>
      </c>
      <c r="BH744" s="195">
        <f>IF(N744="sníž. přenesená",J744,0)</f>
        <v>0</v>
      </c>
      <c r="BI744" s="195">
        <f>IF(N744="nulová",J744,0)</f>
        <v>0</v>
      </c>
      <c r="BJ744" s="14" t="s">
        <v>85</v>
      </c>
      <c r="BK744" s="195">
        <f>ROUND(I744*H744,2)</f>
        <v>0</v>
      </c>
      <c r="BL744" s="14" t="s">
        <v>126</v>
      </c>
      <c r="BM744" s="194" t="s">
        <v>1291</v>
      </c>
    </row>
    <row r="745" spans="1:65" s="2" customFormat="1" ht="36">
      <c r="A745" s="31"/>
      <c r="B745" s="32"/>
      <c r="C745" s="33"/>
      <c r="D745" s="196" t="s">
        <v>127</v>
      </c>
      <c r="E745" s="33"/>
      <c r="F745" s="197" t="s">
        <v>1292</v>
      </c>
      <c r="G745" s="33"/>
      <c r="H745" s="33"/>
      <c r="I745" s="198"/>
      <c r="J745" s="33"/>
      <c r="K745" s="33"/>
      <c r="L745" s="36"/>
      <c r="M745" s="199"/>
      <c r="N745" s="200"/>
      <c r="O745" s="68"/>
      <c r="P745" s="68"/>
      <c r="Q745" s="68"/>
      <c r="R745" s="68"/>
      <c r="S745" s="68"/>
      <c r="T745" s="69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T745" s="14" t="s">
        <v>127</v>
      </c>
      <c r="AU745" s="14" t="s">
        <v>87</v>
      </c>
    </row>
    <row r="746" spans="1:65" s="2" customFormat="1" ht="16.5" customHeight="1">
      <c r="A746" s="31"/>
      <c r="B746" s="32"/>
      <c r="C746" s="183" t="s">
        <v>1293</v>
      </c>
      <c r="D746" s="183" t="s">
        <v>121</v>
      </c>
      <c r="E746" s="184" t="s">
        <v>1294</v>
      </c>
      <c r="F746" s="185" t="s">
        <v>1295</v>
      </c>
      <c r="G746" s="186" t="s">
        <v>145</v>
      </c>
      <c r="H746" s="187">
        <v>600</v>
      </c>
      <c r="I746" s="188"/>
      <c r="J746" s="189">
        <f>ROUND(I746*H746,2)</f>
        <v>0</v>
      </c>
      <c r="K746" s="185" t="s">
        <v>125</v>
      </c>
      <c r="L746" s="36"/>
      <c r="M746" s="190" t="s">
        <v>1</v>
      </c>
      <c r="N746" s="191" t="s">
        <v>42</v>
      </c>
      <c r="O746" s="68"/>
      <c r="P746" s="192">
        <f>O746*H746</f>
        <v>0</v>
      </c>
      <c r="Q746" s="192">
        <v>0</v>
      </c>
      <c r="R746" s="192">
        <f>Q746*H746</f>
        <v>0</v>
      </c>
      <c r="S746" s="192">
        <v>0</v>
      </c>
      <c r="T746" s="193">
        <f>S746*H746</f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94" t="s">
        <v>126</v>
      </c>
      <c r="AT746" s="194" t="s">
        <v>121</v>
      </c>
      <c r="AU746" s="194" t="s">
        <v>87</v>
      </c>
      <c r="AY746" s="14" t="s">
        <v>118</v>
      </c>
      <c r="BE746" s="195">
        <f>IF(N746="základní",J746,0)</f>
        <v>0</v>
      </c>
      <c r="BF746" s="195">
        <f>IF(N746="snížená",J746,0)</f>
        <v>0</v>
      </c>
      <c r="BG746" s="195">
        <f>IF(N746="zákl. přenesená",J746,0)</f>
        <v>0</v>
      </c>
      <c r="BH746" s="195">
        <f>IF(N746="sníž. přenesená",J746,0)</f>
        <v>0</v>
      </c>
      <c r="BI746" s="195">
        <f>IF(N746="nulová",J746,0)</f>
        <v>0</v>
      </c>
      <c r="BJ746" s="14" t="s">
        <v>85</v>
      </c>
      <c r="BK746" s="195">
        <f>ROUND(I746*H746,2)</f>
        <v>0</v>
      </c>
      <c r="BL746" s="14" t="s">
        <v>126</v>
      </c>
      <c r="BM746" s="194" t="s">
        <v>1296</v>
      </c>
    </row>
    <row r="747" spans="1:65" s="2" customFormat="1" ht="36">
      <c r="A747" s="31"/>
      <c r="B747" s="32"/>
      <c r="C747" s="33"/>
      <c r="D747" s="196" t="s">
        <v>127</v>
      </c>
      <c r="E747" s="33"/>
      <c r="F747" s="197" t="s">
        <v>1297</v>
      </c>
      <c r="G747" s="33"/>
      <c r="H747" s="33"/>
      <c r="I747" s="198"/>
      <c r="J747" s="33"/>
      <c r="K747" s="33"/>
      <c r="L747" s="36"/>
      <c r="M747" s="199"/>
      <c r="N747" s="200"/>
      <c r="O747" s="68"/>
      <c r="P747" s="68"/>
      <c r="Q747" s="68"/>
      <c r="R747" s="68"/>
      <c r="S747" s="68"/>
      <c r="T747" s="69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T747" s="14" t="s">
        <v>127</v>
      </c>
      <c r="AU747" s="14" t="s">
        <v>87</v>
      </c>
    </row>
    <row r="748" spans="1:65" s="2" customFormat="1" ht="16.5" customHeight="1">
      <c r="A748" s="31"/>
      <c r="B748" s="32"/>
      <c r="C748" s="183" t="s">
        <v>712</v>
      </c>
      <c r="D748" s="183" t="s">
        <v>121</v>
      </c>
      <c r="E748" s="184" t="s">
        <v>1298</v>
      </c>
      <c r="F748" s="185" t="s">
        <v>1299</v>
      </c>
      <c r="G748" s="186" t="s">
        <v>145</v>
      </c>
      <c r="H748" s="187">
        <v>670</v>
      </c>
      <c r="I748" s="188"/>
      <c r="J748" s="189">
        <f>ROUND(I748*H748,2)</f>
        <v>0</v>
      </c>
      <c r="K748" s="185" t="s">
        <v>125</v>
      </c>
      <c r="L748" s="36"/>
      <c r="M748" s="190" t="s">
        <v>1</v>
      </c>
      <c r="N748" s="191" t="s">
        <v>42</v>
      </c>
      <c r="O748" s="68"/>
      <c r="P748" s="192">
        <f>O748*H748</f>
        <v>0</v>
      </c>
      <c r="Q748" s="192">
        <v>0</v>
      </c>
      <c r="R748" s="192">
        <f>Q748*H748</f>
        <v>0</v>
      </c>
      <c r="S748" s="192">
        <v>0</v>
      </c>
      <c r="T748" s="193">
        <f>S748*H748</f>
        <v>0</v>
      </c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R748" s="194" t="s">
        <v>126</v>
      </c>
      <c r="AT748" s="194" t="s">
        <v>121</v>
      </c>
      <c r="AU748" s="194" t="s">
        <v>87</v>
      </c>
      <c r="AY748" s="14" t="s">
        <v>118</v>
      </c>
      <c r="BE748" s="195">
        <f>IF(N748="základní",J748,0)</f>
        <v>0</v>
      </c>
      <c r="BF748" s="195">
        <f>IF(N748="snížená",J748,0)</f>
        <v>0</v>
      </c>
      <c r="BG748" s="195">
        <f>IF(N748="zákl. přenesená",J748,0)</f>
        <v>0</v>
      </c>
      <c r="BH748" s="195">
        <f>IF(N748="sníž. přenesená",J748,0)</f>
        <v>0</v>
      </c>
      <c r="BI748" s="195">
        <f>IF(N748="nulová",J748,0)</f>
        <v>0</v>
      </c>
      <c r="BJ748" s="14" t="s">
        <v>85</v>
      </c>
      <c r="BK748" s="195">
        <f>ROUND(I748*H748,2)</f>
        <v>0</v>
      </c>
      <c r="BL748" s="14" t="s">
        <v>126</v>
      </c>
      <c r="BM748" s="194" t="s">
        <v>1300</v>
      </c>
    </row>
    <row r="749" spans="1:65" s="2" customFormat="1" ht="36">
      <c r="A749" s="31"/>
      <c r="B749" s="32"/>
      <c r="C749" s="33"/>
      <c r="D749" s="196" t="s">
        <v>127</v>
      </c>
      <c r="E749" s="33"/>
      <c r="F749" s="197" t="s">
        <v>1301</v>
      </c>
      <c r="G749" s="33"/>
      <c r="H749" s="33"/>
      <c r="I749" s="198"/>
      <c r="J749" s="33"/>
      <c r="K749" s="33"/>
      <c r="L749" s="36"/>
      <c r="M749" s="199"/>
      <c r="N749" s="200"/>
      <c r="O749" s="68"/>
      <c r="P749" s="68"/>
      <c r="Q749" s="68"/>
      <c r="R749" s="68"/>
      <c r="S749" s="68"/>
      <c r="T749" s="69"/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T749" s="14" t="s">
        <v>127</v>
      </c>
      <c r="AU749" s="14" t="s">
        <v>87</v>
      </c>
    </row>
    <row r="750" spans="1:65" s="2" customFormat="1" ht="16.5" customHeight="1">
      <c r="A750" s="31"/>
      <c r="B750" s="32"/>
      <c r="C750" s="183" t="s">
        <v>1302</v>
      </c>
      <c r="D750" s="183" t="s">
        <v>121</v>
      </c>
      <c r="E750" s="184" t="s">
        <v>1303</v>
      </c>
      <c r="F750" s="185" t="s">
        <v>1304</v>
      </c>
      <c r="G750" s="186" t="s">
        <v>145</v>
      </c>
      <c r="H750" s="187">
        <v>430</v>
      </c>
      <c r="I750" s="188"/>
      <c r="J750" s="189">
        <f>ROUND(I750*H750,2)</f>
        <v>0</v>
      </c>
      <c r="K750" s="185" t="s">
        <v>125</v>
      </c>
      <c r="L750" s="36"/>
      <c r="M750" s="190" t="s">
        <v>1</v>
      </c>
      <c r="N750" s="191" t="s">
        <v>42</v>
      </c>
      <c r="O750" s="68"/>
      <c r="P750" s="192">
        <f>O750*H750</f>
        <v>0</v>
      </c>
      <c r="Q750" s="192">
        <v>0</v>
      </c>
      <c r="R750" s="192">
        <f>Q750*H750</f>
        <v>0</v>
      </c>
      <c r="S750" s="192">
        <v>0</v>
      </c>
      <c r="T750" s="193">
        <f>S750*H750</f>
        <v>0</v>
      </c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R750" s="194" t="s">
        <v>126</v>
      </c>
      <c r="AT750" s="194" t="s">
        <v>121</v>
      </c>
      <c r="AU750" s="194" t="s">
        <v>87</v>
      </c>
      <c r="AY750" s="14" t="s">
        <v>118</v>
      </c>
      <c r="BE750" s="195">
        <f>IF(N750="základní",J750,0)</f>
        <v>0</v>
      </c>
      <c r="BF750" s="195">
        <f>IF(N750="snížená",J750,0)</f>
        <v>0</v>
      </c>
      <c r="BG750" s="195">
        <f>IF(N750="zákl. přenesená",J750,0)</f>
        <v>0</v>
      </c>
      <c r="BH750" s="195">
        <f>IF(N750="sníž. přenesená",J750,0)</f>
        <v>0</v>
      </c>
      <c r="BI750" s="195">
        <f>IF(N750="nulová",J750,0)</f>
        <v>0</v>
      </c>
      <c r="BJ750" s="14" t="s">
        <v>85</v>
      </c>
      <c r="BK750" s="195">
        <f>ROUND(I750*H750,2)</f>
        <v>0</v>
      </c>
      <c r="BL750" s="14" t="s">
        <v>126</v>
      </c>
      <c r="BM750" s="194" t="s">
        <v>1305</v>
      </c>
    </row>
    <row r="751" spans="1:65" s="2" customFormat="1" ht="36">
      <c r="A751" s="31"/>
      <c r="B751" s="32"/>
      <c r="C751" s="33"/>
      <c r="D751" s="196" t="s">
        <v>127</v>
      </c>
      <c r="E751" s="33"/>
      <c r="F751" s="197" t="s">
        <v>1306</v>
      </c>
      <c r="G751" s="33"/>
      <c r="H751" s="33"/>
      <c r="I751" s="198"/>
      <c r="J751" s="33"/>
      <c r="K751" s="33"/>
      <c r="L751" s="36"/>
      <c r="M751" s="199"/>
      <c r="N751" s="200"/>
      <c r="O751" s="68"/>
      <c r="P751" s="68"/>
      <c r="Q751" s="68"/>
      <c r="R751" s="68"/>
      <c r="S751" s="68"/>
      <c r="T751" s="69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T751" s="14" t="s">
        <v>127</v>
      </c>
      <c r="AU751" s="14" t="s">
        <v>87</v>
      </c>
    </row>
    <row r="752" spans="1:65" s="2" customFormat="1" ht="16.5" customHeight="1">
      <c r="A752" s="31"/>
      <c r="B752" s="32"/>
      <c r="C752" s="183" t="s">
        <v>716</v>
      </c>
      <c r="D752" s="183" t="s">
        <v>121</v>
      </c>
      <c r="E752" s="184" t="s">
        <v>1307</v>
      </c>
      <c r="F752" s="185" t="s">
        <v>1308</v>
      </c>
      <c r="G752" s="186" t="s">
        <v>145</v>
      </c>
      <c r="H752" s="187">
        <v>460</v>
      </c>
      <c r="I752" s="188"/>
      <c r="J752" s="189">
        <f>ROUND(I752*H752,2)</f>
        <v>0</v>
      </c>
      <c r="K752" s="185" t="s">
        <v>125</v>
      </c>
      <c r="L752" s="36"/>
      <c r="M752" s="190" t="s">
        <v>1</v>
      </c>
      <c r="N752" s="191" t="s">
        <v>42</v>
      </c>
      <c r="O752" s="68"/>
      <c r="P752" s="192">
        <f>O752*H752</f>
        <v>0</v>
      </c>
      <c r="Q752" s="192">
        <v>0</v>
      </c>
      <c r="R752" s="192">
        <f>Q752*H752</f>
        <v>0</v>
      </c>
      <c r="S752" s="192">
        <v>0</v>
      </c>
      <c r="T752" s="193">
        <f>S752*H752</f>
        <v>0</v>
      </c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R752" s="194" t="s">
        <v>126</v>
      </c>
      <c r="AT752" s="194" t="s">
        <v>121</v>
      </c>
      <c r="AU752" s="194" t="s">
        <v>87</v>
      </c>
      <c r="AY752" s="14" t="s">
        <v>118</v>
      </c>
      <c r="BE752" s="195">
        <f>IF(N752="základní",J752,0)</f>
        <v>0</v>
      </c>
      <c r="BF752" s="195">
        <f>IF(N752="snížená",J752,0)</f>
        <v>0</v>
      </c>
      <c r="BG752" s="195">
        <f>IF(N752="zákl. přenesená",J752,0)</f>
        <v>0</v>
      </c>
      <c r="BH752" s="195">
        <f>IF(N752="sníž. přenesená",J752,0)</f>
        <v>0</v>
      </c>
      <c r="BI752" s="195">
        <f>IF(N752="nulová",J752,0)</f>
        <v>0</v>
      </c>
      <c r="BJ752" s="14" t="s">
        <v>85</v>
      </c>
      <c r="BK752" s="195">
        <f>ROUND(I752*H752,2)</f>
        <v>0</v>
      </c>
      <c r="BL752" s="14" t="s">
        <v>126</v>
      </c>
      <c r="BM752" s="194" t="s">
        <v>1309</v>
      </c>
    </row>
    <row r="753" spans="1:65" s="2" customFormat="1" ht="36">
      <c r="A753" s="31"/>
      <c r="B753" s="32"/>
      <c r="C753" s="33"/>
      <c r="D753" s="196" t="s">
        <v>127</v>
      </c>
      <c r="E753" s="33"/>
      <c r="F753" s="197" t="s">
        <v>1310</v>
      </c>
      <c r="G753" s="33"/>
      <c r="H753" s="33"/>
      <c r="I753" s="198"/>
      <c r="J753" s="33"/>
      <c r="K753" s="33"/>
      <c r="L753" s="36"/>
      <c r="M753" s="199"/>
      <c r="N753" s="200"/>
      <c r="O753" s="68"/>
      <c r="P753" s="68"/>
      <c r="Q753" s="68"/>
      <c r="R753" s="68"/>
      <c r="S753" s="68"/>
      <c r="T753" s="69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T753" s="14" t="s">
        <v>127</v>
      </c>
      <c r="AU753" s="14" t="s">
        <v>87</v>
      </c>
    </row>
    <row r="754" spans="1:65" s="2" customFormat="1" ht="16.5" customHeight="1">
      <c r="A754" s="31"/>
      <c r="B754" s="32"/>
      <c r="C754" s="183" t="s">
        <v>1311</v>
      </c>
      <c r="D754" s="183" t="s">
        <v>121</v>
      </c>
      <c r="E754" s="184" t="s">
        <v>1312</v>
      </c>
      <c r="F754" s="185" t="s">
        <v>1313</v>
      </c>
      <c r="G754" s="186" t="s">
        <v>1314</v>
      </c>
      <c r="H754" s="187">
        <v>31</v>
      </c>
      <c r="I754" s="188"/>
      <c r="J754" s="189">
        <f>ROUND(I754*H754,2)</f>
        <v>0</v>
      </c>
      <c r="K754" s="185" t="s">
        <v>125</v>
      </c>
      <c r="L754" s="36"/>
      <c r="M754" s="190" t="s">
        <v>1</v>
      </c>
      <c r="N754" s="191" t="s">
        <v>42</v>
      </c>
      <c r="O754" s="68"/>
      <c r="P754" s="192">
        <f>O754*H754</f>
        <v>0</v>
      </c>
      <c r="Q754" s="192">
        <v>0</v>
      </c>
      <c r="R754" s="192">
        <f>Q754*H754</f>
        <v>0</v>
      </c>
      <c r="S754" s="192">
        <v>0</v>
      </c>
      <c r="T754" s="193">
        <f>S754*H754</f>
        <v>0</v>
      </c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R754" s="194" t="s">
        <v>126</v>
      </c>
      <c r="AT754" s="194" t="s">
        <v>121</v>
      </c>
      <c r="AU754" s="194" t="s">
        <v>87</v>
      </c>
      <c r="AY754" s="14" t="s">
        <v>118</v>
      </c>
      <c r="BE754" s="195">
        <f>IF(N754="základní",J754,0)</f>
        <v>0</v>
      </c>
      <c r="BF754" s="195">
        <f>IF(N754="snížená",J754,0)</f>
        <v>0</v>
      </c>
      <c r="BG754" s="195">
        <f>IF(N754="zákl. přenesená",J754,0)</f>
        <v>0</v>
      </c>
      <c r="BH754" s="195">
        <f>IF(N754="sníž. přenesená",J754,0)</f>
        <v>0</v>
      </c>
      <c r="BI754" s="195">
        <f>IF(N754="nulová",J754,0)</f>
        <v>0</v>
      </c>
      <c r="BJ754" s="14" t="s">
        <v>85</v>
      </c>
      <c r="BK754" s="195">
        <f>ROUND(I754*H754,2)</f>
        <v>0</v>
      </c>
      <c r="BL754" s="14" t="s">
        <v>126</v>
      </c>
      <c r="BM754" s="194" t="s">
        <v>1315</v>
      </c>
    </row>
    <row r="755" spans="1:65" s="2" customFormat="1" ht="27">
      <c r="A755" s="31"/>
      <c r="B755" s="32"/>
      <c r="C755" s="33"/>
      <c r="D755" s="196" t="s">
        <v>127</v>
      </c>
      <c r="E755" s="33"/>
      <c r="F755" s="197" t="s">
        <v>1316</v>
      </c>
      <c r="G755" s="33"/>
      <c r="H755" s="33"/>
      <c r="I755" s="198"/>
      <c r="J755" s="33"/>
      <c r="K755" s="33"/>
      <c r="L755" s="36"/>
      <c r="M755" s="199"/>
      <c r="N755" s="200"/>
      <c r="O755" s="68"/>
      <c r="P755" s="68"/>
      <c r="Q755" s="68"/>
      <c r="R755" s="68"/>
      <c r="S755" s="68"/>
      <c r="T755" s="69"/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T755" s="14" t="s">
        <v>127</v>
      </c>
      <c r="AU755" s="14" t="s">
        <v>87</v>
      </c>
    </row>
    <row r="756" spans="1:65" s="2" customFormat="1" ht="18">
      <c r="A756" s="31"/>
      <c r="B756" s="32"/>
      <c r="C756" s="33"/>
      <c r="D756" s="196" t="s">
        <v>148</v>
      </c>
      <c r="E756" s="33"/>
      <c r="F756" s="201" t="s">
        <v>1317</v>
      </c>
      <c r="G756" s="33"/>
      <c r="H756" s="33"/>
      <c r="I756" s="198"/>
      <c r="J756" s="33"/>
      <c r="K756" s="33"/>
      <c r="L756" s="36"/>
      <c r="M756" s="199"/>
      <c r="N756" s="200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148</v>
      </c>
      <c r="AU756" s="14" t="s">
        <v>87</v>
      </c>
    </row>
    <row r="757" spans="1:65" s="2" customFormat="1" ht="16.5" customHeight="1">
      <c r="A757" s="31"/>
      <c r="B757" s="32"/>
      <c r="C757" s="183" t="s">
        <v>721</v>
      </c>
      <c r="D757" s="183" t="s">
        <v>121</v>
      </c>
      <c r="E757" s="184" t="s">
        <v>1318</v>
      </c>
      <c r="F757" s="185" t="s">
        <v>1319</v>
      </c>
      <c r="G757" s="186" t="s">
        <v>1314</v>
      </c>
      <c r="H757" s="187">
        <v>41</v>
      </c>
      <c r="I757" s="188"/>
      <c r="J757" s="189">
        <f>ROUND(I757*H757,2)</f>
        <v>0</v>
      </c>
      <c r="K757" s="185" t="s">
        <v>125</v>
      </c>
      <c r="L757" s="36"/>
      <c r="M757" s="190" t="s">
        <v>1</v>
      </c>
      <c r="N757" s="191" t="s">
        <v>42</v>
      </c>
      <c r="O757" s="68"/>
      <c r="P757" s="192">
        <f>O757*H757</f>
        <v>0</v>
      </c>
      <c r="Q757" s="192">
        <v>0</v>
      </c>
      <c r="R757" s="192">
        <f>Q757*H757</f>
        <v>0</v>
      </c>
      <c r="S757" s="192">
        <v>0</v>
      </c>
      <c r="T757" s="193">
        <f>S757*H757</f>
        <v>0</v>
      </c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R757" s="194" t="s">
        <v>126</v>
      </c>
      <c r="AT757" s="194" t="s">
        <v>121</v>
      </c>
      <c r="AU757" s="194" t="s">
        <v>87</v>
      </c>
      <c r="AY757" s="14" t="s">
        <v>118</v>
      </c>
      <c r="BE757" s="195">
        <f>IF(N757="základní",J757,0)</f>
        <v>0</v>
      </c>
      <c r="BF757" s="195">
        <f>IF(N757="snížená",J757,0)</f>
        <v>0</v>
      </c>
      <c r="BG757" s="195">
        <f>IF(N757="zákl. přenesená",J757,0)</f>
        <v>0</v>
      </c>
      <c r="BH757" s="195">
        <f>IF(N757="sníž. přenesená",J757,0)</f>
        <v>0</v>
      </c>
      <c r="BI757" s="195">
        <f>IF(N757="nulová",J757,0)</f>
        <v>0</v>
      </c>
      <c r="BJ757" s="14" t="s">
        <v>85</v>
      </c>
      <c r="BK757" s="195">
        <f>ROUND(I757*H757,2)</f>
        <v>0</v>
      </c>
      <c r="BL757" s="14" t="s">
        <v>126</v>
      </c>
      <c r="BM757" s="194" t="s">
        <v>1320</v>
      </c>
    </row>
    <row r="758" spans="1:65" s="2" customFormat="1" ht="27">
      <c r="A758" s="31"/>
      <c r="B758" s="32"/>
      <c r="C758" s="33"/>
      <c r="D758" s="196" t="s">
        <v>127</v>
      </c>
      <c r="E758" s="33"/>
      <c r="F758" s="197" t="s">
        <v>1321</v>
      </c>
      <c r="G758" s="33"/>
      <c r="H758" s="33"/>
      <c r="I758" s="198"/>
      <c r="J758" s="33"/>
      <c r="K758" s="33"/>
      <c r="L758" s="36"/>
      <c r="M758" s="199"/>
      <c r="N758" s="200"/>
      <c r="O758" s="68"/>
      <c r="P758" s="68"/>
      <c r="Q758" s="68"/>
      <c r="R758" s="68"/>
      <c r="S758" s="68"/>
      <c r="T758" s="69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T758" s="14" t="s">
        <v>127</v>
      </c>
      <c r="AU758" s="14" t="s">
        <v>87</v>
      </c>
    </row>
    <row r="759" spans="1:65" s="2" customFormat="1" ht="18">
      <c r="A759" s="31"/>
      <c r="B759" s="32"/>
      <c r="C759" s="33"/>
      <c r="D759" s="196" t="s">
        <v>148</v>
      </c>
      <c r="E759" s="33"/>
      <c r="F759" s="201" t="s">
        <v>1317</v>
      </c>
      <c r="G759" s="33"/>
      <c r="H759" s="33"/>
      <c r="I759" s="198"/>
      <c r="J759" s="33"/>
      <c r="K759" s="33"/>
      <c r="L759" s="36"/>
      <c r="M759" s="199"/>
      <c r="N759" s="200"/>
      <c r="O759" s="68"/>
      <c r="P759" s="68"/>
      <c r="Q759" s="68"/>
      <c r="R759" s="68"/>
      <c r="S759" s="68"/>
      <c r="T759" s="69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T759" s="14" t="s">
        <v>148</v>
      </c>
      <c r="AU759" s="14" t="s">
        <v>87</v>
      </c>
    </row>
    <row r="760" spans="1:65" s="2" customFormat="1" ht="16.5" customHeight="1">
      <c r="A760" s="31"/>
      <c r="B760" s="32"/>
      <c r="C760" s="183" t="s">
        <v>1322</v>
      </c>
      <c r="D760" s="183" t="s">
        <v>121</v>
      </c>
      <c r="E760" s="184" t="s">
        <v>1323</v>
      </c>
      <c r="F760" s="185" t="s">
        <v>1324</v>
      </c>
      <c r="G760" s="186" t="s">
        <v>1314</v>
      </c>
      <c r="H760" s="187">
        <v>39</v>
      </c>
      <c r="I760" s="188"/>
      <c r="J760" s="189">
        <f>ROUND(I760*H760,2)</f>
        <v>0</v>
      </c>
      <c r="K760" s="185" t="s">
        <v>125</v>
      </c>
      <c r="L760" s="36"/>
      <c r="M760" s="190" t="s">
        <v>1</v>
      </c>
      <c r="N760" s="191" t="s">
        <v>42</v>
      </c>
      <c r="O760" s="68"/>
      <c r="P760" s="192">
        <f>O760*H760</f>
        <v>0</v>
      </c>
      <c r="Q760" s="192">
        <v>0</v>
      </c>
      <c r="R760" s="192">
        <f>Q760*H760</f>
        <v>0</v>
      </c>
      <c r="S760" s="192">
        <v>0</v>
      </c>
      <c r="T760" s="193">
        <f>S760*H760</f>
        <v>0</v>
      </c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R760" s="194" t="s">
        <v>126</v>
      </c>
      <c r="AT760" s="194" t="s">
        <v>121</v>
      </c>
      <c r="AU760" s="194" t="s">
        <v>87</v>
      </c>
      <c r="AY760" s="14" t="s">
        <v>118</v>
      </c>
      <c r="BE760" s="195">
        <f>IF(N760="základní",J760,0)</f>
        <v>0</v>
      </c>
      <c r="BF760" s="195">
        <f>IF(N760="snížená",J760,0)</f>
        <v>0</v>
      </c>
      <c r="BG760" s="195">
        <f>IF(N760="zákl. přenesená",J760,0)</f>
        <v>0</v>
      </c>
      <c r="BH760" s="195">
        <f>IF(N760="sníž. přenesená",J760,0)</f>
        <v>0</v>
      </c>
      <c r="BI760" s="195">
        <f>IF(N760="nulová",J760,0)</f>
        <v>0</v>
      </c>
      <c r="BJ760" s="14" t="s">
        <v>85</v>
      </c>
      <c r="BK760" s="195">
        <f>ROUND(I760*H760,2)</f>
        <v>0</v>
      </c>
      <c r="BL760" s="14" t="s">
        <v>126</v>
      </c>
      <c r="BM760" s="194" t="s">
        <v>1325</v>
      </c>
    </row>
    <row r="761" spans="1:65" s="2" customFormat="1" ht="27">
      <c r="A761" s="31"/>
      <c r="B761" s="32"/>
      <c r="C761" s="33"/>
      <c r="D761" s="196" t="s">
        <v>127</v>
      </c>
      <c r="E761" s="33"/>
      <c r="F761" s="197" t="s">
        <v>1326</v>
      </c>
      <c r="G761" s="33"/>
      <c r="H761" s="33"/>
      <c r="I761" s="198"/>
      <c r="J761" s="33"/>
      <c r="K761" s="33"/>
      <c r="L761" s="36"/>
      <c r="M761" s="199"/>
      <c r="N761" s="200"/>
      <c r="O761" s="68"/>
      <c r="P761" s="68"/>
      <c r="Q761" s="68"/>
      <c r="R761" s="68"/>
      <c r="S761" s="68"/>
      <c r="T761" s="69"/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T761" s="14" t="s">
        <v>127</v>
      </c>
      <c r="AU761" s="14" t="s">
        <v>87</v>
      </c>
    </row>
    <row r="762" spans="1:65" s="2" customFormat="1" ht="18">
      <c r="A762" s="31"/>
      <c r="B762" s="32"/>
      <c r="C762" s="33"/>
      <c r="D762" s="196" t="s">
        <v>148</v>
      </c>
      <c r="E762" s="33"/>
      <c r="F762" s="201" t="s">
        <v>1317</v>
      </c>
      <c r="G762" s="33"/>
      <c r="H762" s="33"/>
      <c r="I762" s="198"/>
      <c r="J762" s="33"/>
      <c r="K762" s="33"/>
      <c r="L762" s="36"/>
      <c r="M762" s="199"/>
      <c r="N762" s="200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148</v>
      </c>
      <c r="AU762" s="14" t="s">
        <v>87</v>
      </c>
    </row>
    <row r="763" spans="1:65" s="2" customFormat="1" ht="16.5" customHeight="1">
      <c r="A763" s="31"/>
      <c r="B763" s="32"/>
      <c r="C763" s="183" t="s">
        <v>725</v>
      </c>
      <c r="D763" s="183" t="s">
        <v>121</v>
      </c>
      <c r="E763" s="184" t="s">
        <v>1327</v>
      </c>
      <c r="F763" s="185" t="s">
        <v>1328</v>
      </c>
      <c r="G763" s="186" t="s">
        <v>1314</v>
      </c>
      <c r="H763" s="187">
        <v>41</v>
      </c>
      <c r="I763" s="188"/>
      <c r="J763" s="189">
        <f>ROUND(I763*H763,2)</f>
        <v>0</v>
      </c>
      <c r="K763" s="185" t="s">
        <v>125</v>
      </c>
      <c r="L763" s="36"/>
      <c r="M763" s="190" t="s">
        <v>1</v>
      </c>
      <c r="N763" s="191" t="s">
        <v>42</v>
      </c>
      <c r="O763" s="68"/>
      <c r="P763" s="192">
        <f>O763*H763</f>
        <v>0</v>
      </c>
      <c r="Q763" s="192">
        <v>0</v>
      </c>
      <c r="R763" s="192">
        <f>Q763*H763</f>
        <v>0</v>
      </c>
      <c r="S763" s="192">
        <v>0</v>
      </c>
      <c r="T763" s="193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4" t="s">
        <v>126</v>
      </c>
      <c r="AT763" s="194" t="s">
        <v>121</v>
      </c>
      <c r="AU763" s="194" t="s">
        <v>87</v>
      </c>
      <c r="AY763" s="14" t="s">
        <v>118</v>
      </c>
      <c r="BE763" s="195">
        <f>IF(N763="základní",J763,0)</f>
        <v>0</v>
      </c>
      <c r="BF763" s="195">
        <f>IF(N763="snížená",J763,0)</f>
        <v>0</v>
      </c>
      <c r="BG763" s="195">
        <f>IF(N763="zákl. přenesená",J763,0)</f>
        <v>0</v>
      </c>
      <c r="BH763" s="195">
        <f>IF(N763="sníž. přenesená",J763,0)</f>
        <v>0</v>
      </c>
      <c r="BI763" s="195">
        <f>IF(N763="nulová",J763,0)</f>
        <v>0</v>
      </c>
      <c r="BJ763" s="14" t="s">
        <v>85</v>
      </c>
      <c r="BK763" s="195">
        <f>ROUND(I763*H763,2)</f>
        <v>0</v>
      </c>
      <c r="BL763" s="14" t="s">
        <v>126</v>
      </c>
      <c r="BM763" s="194" t="s">
        <v>1329</v>
      </c>
    </row>
    <row r="764" spans="1:65" s="2" customFormat="1" ht="27">
      <c r="A764" s="31"/>
      <c r="B764" s="32"/>
      <c r="C764" s="33"/>
      <c r="D764" s="196" t="s">
        <v>127</v>
      </c>
      <c r="E764" s="33"/>
      <c r="F764" s="197" t="s">
        <v>1330</v>
      </c>
      <c r="G764" s="33"/>
      <c r="H764" s="33"/>
      <c r="I764" s="198"/>
      <c r="J764" s="33"/>
      <c r="K764" s="33"/>
      <c r="L764" s="36"/>
      <c r="M764" s="199"/>
      <c r="N764" s="200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127</v>
      </c>
      <c r="AU764" s="14" t="s">
        <v>87</v>
      </c>
    </row>
    <row r="765" spans="1:65" s="2" customFormat="1" ht="18">
      <c r="A765" s="31"/>
      <c r="B765" s="32"/>
      <c r="C765" s="33"/>
      <c r="D765" s="196" t="s">
        <v>148</v>
      </c>
      <c r="E765" s="33"/>
      <c r="F765" s="201" t="s">
        <v>1317</v>
      </c>
      <c r="G765" s="33"/>
      <c r="H765" s="33"/>
      <c r="I765" s="198"/>
      <c r="J765" s="33"/>
      <c r="K765" s="33"/>
      <c r="L765" s="36"/>
      <c r="M765" s="199"/>
      <c r="N765" s="200"/>
      <c r="O765" s="68"/>
      <c r="P765" s="68"/>
      <c r="Q765" s="68"/>
      <c r="R765" s="68"/>
      <c r="S765" s="68"/>
      <c r="T765" s="69"/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T765" s="14" t="s">
        <v>148</v>
      </c>
      <c r="AU765" s="14" t="s">
        <v>87</v>
      </c>
    </row>
    <row r="766" spans="1:65" s="2" customFormat="1" ht="16.5" customHeight="1">
      <c r="A766" s="31"/>
      <c r="B766" s="32"/>
      <c r="C766" s="183" t="s">
        <v>1331</v>
      </c>
      <c r="D766" s="183" t="s">
        <v>121</v>
      </c>
      <c r="E766" s="184" t="s">
        <v>1332</v>
      </c>
      <c r="F766" s="185" t="s">
        <v>1333</v>
      </c>
      <c r="G766" s="186" t="s">
        <v>1314</v>
      </c>
      <c r="H766" s="187">
        <v>39</v>
      </c>
      <c r="I766" s="188"/>
      <c r="J766" s="189">
        <f>ROUND(I766*H766,2)</f>
        <v>0</v>
      </c>
      <c r="K766" s="185" t="s">
        <v>125</v>
      </c>
      <c r="L766" s="36"/>
      <c r="M766" s="190" t="s">
        <v>1</v>
      </c>
      <c r="N766" s="191" t="s">
        <v>42</v>
      </c>
      <c r="O766" s="68"/>
      <c r="P766" s="192">
        <f>O766*H766</f>
        <v>0</v>
      </c>
      <c r="Q766" s="192">
        <v>0</v>
      </c>
      <c r="R766" s="192">
        <f>Q766*H766</f>
        <v>0</v>
      </c>
      <c r="S766" s="192">
        <v>0</v>
      </c>
      <c r="T766" s="193">
        <f>S766*H766</f>
        <v>0</v>
      </c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R766" s="194" t="s">
        <v>126</v>
      </c>
      <c r="AT766" s="194" t="s">
        <v>121</v>
      </c>
      <c r="AU766" s="194" t="s">
        <v>87</v>
      </c>
      <c r="AY766" s="14" t="s">
        <v>118</v>
      </c>
      <c r="BE766" s="195">
        <f>IF(N766="základní",J766,0)</f>
        <v>0</v>
      </c>
      <c r="BF766" s="195">
        <f>IF(N766="snížená",J766,0)</f>
        <v>0</v>
      </c>
      <c r="BG766" s="195">
        <f>IF(N766="zákl. přenesená",J766,0)</f>
        <v>0</v>
      </c>
      <c r="BH766" s="195">
        <f>IF(N766="sníž. přenesená",J766,0)</f>
        <v>0</v>
      </c>
      <c r="BI766" s="195">
        <f>IF(N766="nulová",J766,0)</f>
        <v>0</v>
      </c>
      <c r="BJ766" s="14" t="s">
        <v>85</v>
      </c>
      <c r="BK766" s="195">
        <f>ROUND(I766*H766,2)</f>
        <v>0</v>
      </c>
      <c r="BL766" s="14" t="s">
        <v>126</v>
      </c>
      <c r="BM766" s="194" t="s">
        <v>1334</v>
      </c>
    </row>
    <row r="767" spans="1:65" s="2" customFormat="1" ht="27">
      <c r="A767" s="31"/>
      <c r="B767" s="32"/>
      <c r="C767" s="33"/>
      <c r="D767" s="196" t="s">
        <v>127</v>
      </c>
      <c r="E767" s="33"/>
      <c r="F767" s="197" t="s">
        <v>1335</v>
      </c>
      <c r="G767" s="33"/>
      <c r="H767" s="33"/>
      <c r="I767" s="198"/>
      <c r="J767" s="33"/>
      <c r="K767" s="33"/>
      <c r="L767" s="36"/>
      <c r="M767" s="199"/>
      <c r="N767" s="200"/>
      <c r="O767" s="68"/>
      <c r="P767" s="68"/>
      <c r="Q767" s="68"/>
      <c r="R767" s="68"/>
      <c r="S767" s="68"/>
      <c r="T767" s="69"/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T767" s="14" t="s">
        <v>127</v>
      </c>
      <c r="AU767" s="14" t="s">
        <v>87</v>
      </c>
    </row>
    <row r="768" spans="1:65" s="2" customFormat="1" ht="18">
      <c r="A768" s="31"/>
      <c r="B768" s="32"/>
      <c r="C768" s="33"/>
      <c r="D768" s="196" t="s">
        <v>148</v>
      </c>
      <c r="E768" s="33"/>
      <c r="F768" s="201" t="s">
        <v>1317</v>
      </c>
      <c r="G768" s="33"/>
      <c r="H768" s="33"/>
      <c r="I768" s="198"/>
      <c r="J768" s="33"/>
      <c r="K768" s="33"/>
      <c r="L768" s="36"/>
      <c r="M768" s="199"/>
      <c r="N768" s="200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148</v>
      </c>
      <c r="AU768" s="14" t="s">
        <v>87</v>
      </c>
    </row>
    <row r="769" spans="1:65" s="2" customFormat="1" ht="21.75" customHeight="1">
      <c r="A769" s="31"/>
      <c r="B769" s="32"/>
      <c r="C769" s="183" t="s">
        <v>730</v>
      </c>
      <c r="D769" s="183" t="s">
        <v>121</v>
      </c>
      <c r="E769" s="184" t="s">
        <v>1336</v>
      </c>
      <c r="F769" s="185" t="s">
        <v>1337</v>
      </c>
      <c r="G769" s="186" t="s">
        <v>1314</v>
      </c>
      <c r="H769" s="187">
        <v>27</v>
      </c>
      <c r="I769" s="188"/>
      <c r="J769" s="189">
        <f>ROUND(I769*H769,2)</f>
        <v>0</v>
      </c>
      <c r="K769" s="185" t="s">
        <v>125</v>
      </c>
      <c r="L769" s="36"/>
      <c r="M769" s="190" t="s">
        <v>1</v>
      </c>
      <c r="N769" s="191" t="s">
        <v>42</v>
      </c>
      <c r="O769" s="68"/>
      <c r="P769" s="192">
        <f>O769*H769</f>
        <v>0</v>
      </c>
      <c r="Q769" s="192">
        <v>0</v>
      </c>
      <c r="R769" s="192">
        <f>Q769*H769</f>
        <v>0</v>
      </c>
      <c r="S769" s="192">
        <v>0</v>
      </c>
      <c r="T769" s="193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4" t="s">
        <v>126</v>
      </c>
      <c r="AT769" s="194" t="s">
        <v>121</v>
      </c>
      <c r="AU769" s="194" t="s">
        <v>87</v>
      </c>
      <c r="AY769" s="14" t="s">
        <v>118</v>
      </c>
      <c r="BE769" s="195">
        <f>IF(N769="základní",J769,0)</f>
        <v>0</v>
      </c>
      <c r="BF769" s="195">
        <f>IF(N769="snížená",J769,0)</f>
        <v>0</v>
      </c>
      <c r="BG769" s="195">
        <f>IF(N769="zákl. přenesená",J769,0)</f>
        <v>0</v>
      </c>
      <c r="BH769" s="195">
        <f>IF(N769="sníž. přenesená",J769,0)</f>
        <v>0</v>
      </c>
      <c r="BI769" s="195">
        <f>IF(N769="nulová",J769,0)</f>
        <v>0</v>
      </c>
      <c r="BJ769" s="14" t="s">
        <v>85</v>
      </c>
      <c r="BK769" s="195">
        <f>ROUND(I769*H769,2)</f>
        <v>0</v>
      </c>
      <c r="BL769" s="14" t="s">
        <v>126</v>
      </c>
      <c r="BM769" s="194" t="s">
        <v>1338</v>
      </c>
    </row>
    <row r="770" spans="1:65" s="2" customFormat="1" ht="27">
      <c r="A770" s="31"/>
      <c r="B770" s="32"/>
      <c r="C770" s="33"/>
      <c r="D770" s="196" t="s">
        <v>127</v>
      </c>
      <c r="E770" s="33"/>
      <c r="F770" s="197" t="s">
        <v>1339</v>
      </c>
      <c r="G770" s="33"/>
      <c r="H770" s="33"/>
      <c r="I770" s="198"/>
      <c r="J770" s="33"/>
      <c r="K770" s="33"/>
      <c r="L770" s="36"/>
      <c r="M770" s="199"/>
      <c r="N770" s="200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127</v>
      </c>
      <c r="AU770" s="14" t="s">
        <v>87</v>
      </c>
    </row>
    <row r="771" spans="1:65" s="2" customFormat="1" ht="18">
      <c r="A771" s="31"/>
      <c r="B771" s="32"/>
      <c r="C771" s="33"/>
      <c r="D771" s="196" t="s">
        <v>148</v>
      </c>
      <c r="E771" s="33"/>
      <c r="F771" s="201" t="s">
        <v>1317</v>
      </c>
      <c r="G771" s="33"/>
      <c r="H771" s="33"/>
      <c r="I771" s="198"/>
      <c r="J771" s="33"/>
      <c r="K771" s="33"/>
      <c r="L771" s="36"/>
      <c r="M771" s="199"/>
      <c r="N771" s="200"/>
      <c r="O771" s="68"/>
      <c r="P771" s="68"/>
      <c r="Q771" s="68"/>
      <c r="R771" s="68"/>
      <c r="S771" s="68"/>
      <c r="T771" s="69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T771" s="14" t="s">
        <v>148</v>
      </c>
      <c r="AU771" s="14" t="s">
        <v>87</v>
      </c>
    </row>
    <row r="772" spans="1:65" s="2" customFormat="1" ht="16.5" customHeight="1">
      <c r="A772" s="31"/>
      <c r="B772" s="32"/>
      <c r="C772" s="183" t="s">
        <v>1340</v>
      </c>
      <c r="D772" s="183" t="s">
        <v>121</v>
      </c>
      <c r="E772" s="184" t="s">
        <v>1341</v>
      </c>
      <c r="F772" s="185" t="s">
        <v>1342</v>
      </c>
      <c r="G772" s="186" t="s">
        <v>145</v>
      </c>
      <c r="H772" s="187">
        <v>490</v>
      </c>
      <c r="I772" s="188"/>
      <c r="J772" s="189">
        <f>ROUND(I772*H772,2)</f>
        <v>0</v>
      </c>
      <c r="K772" s="185" t="s">
        <v>125</v>
      </c>
      <c r="L772" s="36"/>
      <c r="M772" s="190" t="s">
        <v>1</v>
      </c>
      <c r="N772" s="191" t="s">
        <v>42</v>
      </c>
      <c r="O772" s="68"/>
      <c r="P772" s="192">
        <f>O772*H772</f>
        <v>0</v>
      </c>
      <c r="Q772" s="192">
        <v>0</v>
      </c>
      <c r="R772" s="192">
        <f>Q772*H772</f>
        <v>0</v>
      </c>
      <c r="S772" s="192">
        <v>0</v>
      </c>
      <c r="T772" s="193">
        <f>S772*H772</f>
        <v>0</v>
      </c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R772" s="194" t="s">
        <v>126</v>
      </c>
      <c r="AT772" s="194" t="s">
        <v>121</v>
      </c>
      <c r="AU772" s="194" t="s">
        <v>87</v>
      </c>
      <c r="AY772" s="14" t="s">
        <v>118</v>
      </c>
      <c r="BE772" s="195">
        <f>IF(N772="základní",J772,0)</f>
        <v>0</v>
      </c>
      <c r="BF772" s="195">
        <f>IF(N772="snížená",J772,0)</f>
        <v>0</v>
      </c>
      <c r="BG772" s="195">
        <f>IF(N772="zákl. přenesená",J772,0)</f>
        <v>0</v>
      </c>
      <c r="BH772" s="195">
        <f>IF(N772="sníž. přenesená",J772,0)</f>
        <v>0</v>
      </c>
      <c r="BI772" s="195">
        <f>IF(N772="nulová",J772,0)</f>
        <v>0</v>
      </c>
      <c r="BJ772" s="14" t="s">
        <v>85</v>
      </c>
      <c r="BK772" s="195">
        <f>ROUND(I772*H772,2)</f>
        <v>0</v>
      </c>
      <c r="BL772" s="14" t="s">
        <v>126</v>
      </c>
      <c r="BM772" s="194" t="s">
        <v>1343</v>
      </c>
    </row>
    <row r="773" spans="1:65" s="2" customFormat="1" ht="18">
      <c r="A773" s="31"/>
      <c r="B773" s="32"/>
      <c r="C773" s="33"/>
      <c r="D773" s="196" t="s">
        <v>127</v>
      </c>
      <c r="E773" s="33"/>
      <c r="F773" s="197" t="s">
        <v>1344</v>
      </c>
      <c r="G773" s="33"/>
      <c r="H773" s="33"/>
      <c r="I773" s="198"/>
      <c r="J773" s="33"/>
      <c r="K773" s="33"/>
      <c r="L773" s="36"/>
      <c r="M773" s="199"/>
      <c r="N773" s="200"/>
      <c r="O773" s="68"/>
      <c r="P773" s="68"/>
      <c r="Q773" s="68"/>
      <c r="R773" s="68"/>
      <c r="S773" s="68"/>
      <c r="T773" s="69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4" t="s">
        <v>127</v>
      </c>
      <c r="AU773" s="14" t="s">
        <v>87</v>
      </c>
    </row>
    <row r="774" spans="1:65" s="2" customFormat="1" ht="36">
      <c r="A774" s="31"/>
      <c r="B774" s="32"/>
      <c r="C774" s="33"/>
      <c r="D774" s="196" t="s">
        <v>148</v>
      </c>
      <c r="E774" s="33"/>
      <c r="F774" s="201" t="s">
        <v>1345</v>
      </c>
      <c r="G774" s="33"/>
      <c r="H774" s="33"/>
      <c r="I774" s="198"/>
      <c r="J774" s="33"/>
      <c r="K774" s="33"/>
      <c r="L774" s="36"/>
      <c r="M774" s="199"/>
      <c r="N774" s="200"/>
      <c r="O774" s="68"/>
      <c r="P774" s="68"/>
      <c r="Q774" s="68"/>
      <c r="R774" s="68"/>
      <c r="S774" s="68"/>
      <c r="T774" s="69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T774" s="14" t="s">
        <v>148</v>
      </c>
      <c r="AU774" s="14" t="s">
        <v>87</v>
      </c>
    </row>
    <row r="775" spans="1:65" s="2" customFormat="1" ht="16.5" customHeight="1">
      <c r="A775" s="31"/>
      <c r="B775" s="32"/>
      <c r="C775" s="183" t="s">
        <v>734</v>
      </c>
      <c r="D775" s="183" t="s">
        <v>121</v>
      </c>
      <c r="E775" s="184" t="s">
        <v>1346</v>
      </c>
      <c r="F775" s="185" t="s">
        <v>1347</v>
      </c>
      <c r="G775" s="186" t="s">
        <v>145</v>
      </c>
      <c r="H775" s="187">
        <v>490</v>
      </c>
      <c r="I775" s="188"/>
      <c r="J775" s="189">
        <f>ROUND(I775*H775,2)</f>
        <v>0</v>
      </c>
      <c r="K775" s="185" t="s">
        <v>125</v>
      </c>
      <c r="L775" s="36"/>
      <c r="M775" s="190" t="s">
        <v>1</v>
      </c>
      <c r="N775" s="191" t="s">
        <v>42</v>
      </c>
      <c r="O775" s="68"/>
      <c r="P775" s="192">
        <f>O775*H775</f>
        <v>0</v>
      </c>
      <c r="Q775" s="192">
        <v>0</v>
      </c>
      <c r="R775" s="192">
        <f>Q775*H775</f>
        <v>0</v>
      </c>
      <c r="S775" s="192">
        <v>0</v>
      </c>
      <c r="T775" s="193">
        <f>S775*H775</f>
        <v>0</v>
      </c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R775" s="194" t="s">
        <v>126</v>
      </c>
      <c r="AT775" s="194" t="s">
        <v>121</v>
      </c>
      <c r="AU775" s="194" t="s">
        <v>87</v>
      </c>
      <c r="AY775" s="14" t="s">
        <v>118</v>
      </c>
      <c r="BE775" s="195">
        <f>IF(N775="základní",J775,0)</f>
        <v>0</v>
      </c>
      <c r="BF775" s="195">
        <f>IF(N775="snížená",J775,0)</f>
        <v>0</v>
      </c>
      <c r="BG775" s="195">
        <f>IF(N775="zákl. přenesená",J775,0)</f>
        <v>0</v>
      </c>
      <c r="BH775" s="195">
        <f>IF(N775="sníž. přenesená",J775,0)</f>
        <v>0</v>
      </c>
      <c r="BI775" s="195">
        <f>IF(N775="nulová",J775,0)</f>
        <v>0</v>
      </c>
      <c r="BJ775" s="14" t="s">
        <v>85</v>
      </c>
      <c r="BK775" s="195">
        <f>ROUND(I775*H775,2)</f>
        <v>0</v>
      </c>
      <c r="BL775" s="14" t="s">
        <v>126</v>
      </c>
      <c r="BM775" s="194" t="s">
        <v>1348</v>
      </c>
    </row>
    <row r="776" spans="1:65" s="2" customFormat="1" ht="18">
      <c r="A776" s="31"/>
      <c r="B776" s="32"/>
      <c r="C776" s="33"/>
      <c r="D776" s="196" t="s">
        <v>127</v>
      </c>
      <c r="E776" s="33"/>
      <c r="F776" s="197" t="s">
        <v>1349</v>
      </c>
      <c r="G776" s="33"/>
      <c r="H776" s="33"/>
      <c r="I776" s="198"/>
      <c r="J776" s="33"/>
      <c r="K776" s="33"/>
      <c r="L776" s="36"/>
      <c r="M776" s="199"/>
      <c r="N776" s="200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127</v>
      </c>
      <c r="AU776" s="14" t="s">
        <v>87</v>
      </c>
    </row>
    <row r="777" spans="1:65" s="2" customFormat="1" ht="36">
      <c r="A777" s="31"/>
      <c r="B777" s="32"/>
      <c r="C777" s="33"/>
      <c r="D777" s="196" t="s">
        <v>148</v>
      </c>
      <c r="E777" s="33"/>
      <c r="F777" s="201" t="s">
        <v>1345</v>
      </c>
      <c r="G777" s="33"/>
      <c r="H777" s="33"/>
      <c r="I777" s="198"/>
      <c r="J777" s="33"/>
      <c r="K777" s="33"/>
      <c r="L777" s="36"/>
      <c r="M777" s="199"/>
      <c r="N777" s="200"/>
      <c r="O777" s="68"/>
      <c r="P777" s="68"/>
      <c r="Q777" s="68"/>
      <c r="R777" s="68"/>
      <c r="S777" s="68"/>
      <c r="T777" s="69"/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T777" s="14" t="s">
        <v>148</v>
      </c>
      <c r="AU777" s="14" t="s">
        <v>87</v>
      </c>
    </row>
    <row r="778" spans="1:65" s="2" customFormat="1" ht="16.5" customHeight="1">
      <c r="A778" s="31"/>
      <c r="B778" s="32"/>
      <c r="C778" s="183" t="s">
        <v>1350</v>
      </c>
      <c r="D778" s="183" t="s">
        <v>121</v>
      </c>
      <c r="E778" s="184" t="s">
        <v>1351</v>
      </c>
      <c r="F778" s="185" t="s">
        <v>1352</v>
      </c>
      <c r="G778" s="186" t="s">
        <v>145</v>
      </c>
      <c r="H778" s="187">
        <v>480</v>
      </c>
      <c r="I778" s="188"/>
      <c r="J778" s="189">
        <f>ROUND(I778*H778,2)</f>
        <v>0</v>
      </c>
      <c r="K778" s="185" t="s">
        <v>125</v>
      </c>
      <c r="L778" s="36"/>
      <c r="M778" s="190" t="s">
        <v>1</v>
      </c>
      <c r="N778" s="191" t="s">
        <v>42</v>
      </c>
      <c r="O778" s="68"/>
      <c r="P778" s="192">
        <f>O778*H778</f>
        <v>0</v>
      </c>
      <c r="Q778" s="192">
        <v>0</v>
      </c>
      <c r="R778" s="192">
        <f>Q778*H778</f>
        <v>0</v>
      </c>
      <c r="S778" s="192">
        <v>0</v>
      </c>
      <c r="T778" s="193">
        <f>S778*H778</f>
        <v>0</v>
      </c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R778" s="194" t="s">
        <v>126</v>
      </c>
      <c r="AT778" s="194" t="s">
        <v>121</v>
      </c>
      <c r="AU778" s="194" t="s">
        <v>87</v>
      </c>
      <c r="AY778" s="14" t="s">
        <v>118</v>
      </c>
      <c r="BE778" s="195">
        <f>IF(N778="základní",J778,0)</f>
        <v>0</v>
      </c>
      <c r="BF778" s="195">
        <f>IF(N778="snížená",J778,0)</f>
        <v>0</v>
      </c>
      <c r="BG778" s="195">
        <f>IF(N778="zákl. přenesená",J778,0)</f>
        <v>0</v>
      </c>
      <c r="BH778" s="195">
        <f>IF(N778="sníž. přenesená",J778,0)</f>
        <v>0</v>
      </c>
      <c r="BI778" s="195">
        <f>IF(N778="nulová",J778,0)</f>
        <v>0</v>
      </c>
      <c r="BJ778" s="14" t="s">
        <v>85</v>
      </c>
      <c r="BK778" s="195">
        <f>ROUND(I778*H778,2)</f>
        <v>0</v>
      </c>
      <c r="BL778" s="14" t="s">
        <v>126</v>
      </c>
      <c r="BM778" s="194" t="s">
        <v>1353</v>
      </c>
    </row>
    <row r="779" spans="1:65" s="2" customFormat="1" ht="18">
      <c r="A779" s="31"/>
      <c r="B779" s="32"/>
      <c r="C779" s="33"/>
      <c r="D779" s="196" t="s">
        <v>127</v>
      </c>
      <c r="E779" s="33"/>
      <c r="F779" s="197" t="s">
        <v>1354</v>
      </c>
      <c r="G779" s="33"/>
      <c r="H779" s="33"/>
      <c r="I779" s="198"/>
      <c r="J779" s="33"/>
      <c r="K779" s="33"/>
      <c r="L779" s="36"/>
      <c r="M779" s="199"/>
      <c r="N779" s="200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127</v>
      </c>
      <c r="AU779" s="14" t="s">
        <v>87</v>
      </c>
    </row>
    <row r="780" spans="1:65" s="2" customFormat="1" ht="36">
      <c r="A780" s="31"/>
      <c r="B780" s="32"/>
      <c r="C780" s="33"/>
      <c r="D780" s="196" t="s">
        <v>148</v>
      </c>
      <c r="E780" s="33"/>
      <c r="F780" s="201" t="s">
        <v>1345</v>
      </c>
      <c r="G780" s="33"/>
      <c r="H780" s="33"/>
      <c r="I780" s="198"/>
      <c r="J780" s="33"/>
      <c r="K780" s="33"/>
      <c r="L780" s="36"/>
      <c r="M780" s="199"/>
      <c r="N780" s="200"/>
      <c r="O780" s="68"/>
      <c r="P780" s="68"/>
      <c r="Q780" s="68"/>
      <c r="R780" s="68"/>
      <c r="S780" s="68"/>
      <c r="T780" s="69"/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T780" s="14" t="s">
        <v>148</v>
      </c>
      <c r="AU780" s="14" t="s">
        <v>87</v>
      </c>
    </row>
    <row r="781" spans="1:65" s="2" customFormat="1" ht="16.5" customHeight="1">
      <c r="A781" s="31"/>
      <c r="B781" s="32"/>
      <c r="C781" s="183" t="s">
        <v>739</v>
      </c>
      <c r="D781" s="183" t="s">
        <v>121</v>
      </c>
      <c r="E781" s="184" t="s">
        <v>1355</v>
      </c>
      <c r="F781" s="185" t="s">
        <v>1356</v>
      </c>
      <c r="G781" s="186" t="s">
        <v>145</v>
      </c>
      <c r="H781" s="187">
        <v>480</v>
      </c>
      <c r="I781" s="188"/>
      <c r="J781" s="189">
        <f>ROUND(I781*H781,2)</f>
        <v>0</v>
      </c>
      <c r="K781" s="185" t="s">
        <v>125</v>
      </c>
      <c r="L781" s="36"/>
      <c r="M781" s="190" t="s">
        <v>1</v>
      </c>
      <c r="N781" s="191" t="s">
        <v>42</v>
      </c>
      <c r="O781" s="68"/>
      <c r="P781" s="192">
        <f>O781*H781</f>
        <v>0</v>
      </c>
      <c r="Q781" s="192">
        <v>0</v>
      </c>
      <c r="R781" s="192">
        <f>Q781*H781</f>
        <v>0</v>
      </c>
      <c r="S781" s="192">
        <v>0</v>
      </c>
      <c r="T781" s="193">
        <f>S781*H781</f>
        <v>0</v>
      </c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R781" s="194" t="s">
        <v>126</v>
      </c>
      <c r="AT781" s="194" t="s">
        <v>121</v>
      </c>
      <c r="AU781" s="194" t="s">
        <v>87</v>
      </c>
      <c r="AY781" s="14" t="s">
        <v>118</v>
      </c>
      <c r="BE781" s="195">
        <f>IF(N781="základní",J781,0)</f>
        <v>0</v>
      </c>
      <c r="BF781" s="195">
        <f>IF(N781="snížená",J781,0)</f>
        <v>0</v>
      </c>
      <c r="BG781" s="195">
        <f>IF(N781="zákl. přenesená",J781,0)</f>
        <v>0</v>
      </c>
      <c r="BH781" s="195">
        <f>IF(N781="sníž. přenesená",J781,0)</f>
        <v>0</v>
      </c>
      <c r="BI781" s="195">
        <f>IF(N781="nulová",J781,0)</f>
        <v>0</v>
      </c>
      <c r="BJ781" s="14" t="s">
        <v>85</v>
      </c>
      <c r="BK781" s="195">
        <f>ROUND(I781*H781,2)</f>
        <v>0</v>
      </c>
      <c r="BL781" s="14" t="s">
        <v>126</v>
      </c>
      <c r="BM781" s="194" t="s">
        <v>1357</v>
      </c>
    </row>
    <row r="782" spans="1:65" s="2" customFormat="1" ht="18">
      <c r="A782" s="31"/>
      <c r="B782" s="32"/>
      <c r="C782" s="33"/>
      <c r="D782" s="196" t="s">
        <v>127</v>
      </c>
      <c r="E782" s="33"/>
      <c r="F782" s="197" t="s">
        <v>1358</v>
      </c>
      <c r="G782" s="33"/>
      <c r="H782" s="33"/>
      <c r="I782" s="198"/>
      <c r="J782" s="33"/>
      <c r="K782" s="33"/>
      <c r="L782" s="36"/>
      <c r="M782" s="199"/>
      <c r="N782" s="200"/>
      <c r="O782" s="68"/>
      <c r="P782" s="68"/>
      <c r="Q782" s="68"/>
      <c r="R782" s="68"/>
      <c r="S782" s="68"/>
      <c r="T782" s="69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T782" s="14" t="s">
        <v>127</v>
      </c>
      <c r="AU782" s="14" t="s">
        <v>87</v>
      </c>
    </row>
    <row r="783" spans="1:65" s="2" customFormat="1" ht="36">
      <c r="A783" s="31"/>
      <c r="B783" s="32"/>
      <c r="C783" s="33"/>
      <c r="D783" s="196" t="s">
        <v>148</v>
      </c>
      <c r="E783" s="33"/>
      <c r="F783" s="201" t="s">
        <v>1345</v>
      </c>
      <c r="G783" s="33"/>
      <c r="H783" s="33"/>
      <c r="I783" s="198"/>
      <c r="J783" s="33"/>
      <c r="K783" s="33"/>
      <c r="L783" s="36"/>
      <c r="M783" s="199"/>
      <c r="N783" s="200"/>
      <c r="O783" s="68"/>
      <c r="P783" s="68"/>
      <c r="Q783" s="68"/>
      <c r="R783" s="68"/>
      <c r="S783" s="68"/>
      <c r="T783" s="69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T783" s="14" t="s">
        <v>148</v>
      </c>
      <c r="AU783" s="14" t="s">
        <v>87</v>
      </c>
    </row>
    <row r="784" spans="1:65" s="2" customFormat="1" ht="16.5" customHeight="1">
      <c r="A784" s="31"/>
      <c r="B784" s="32"/>
      <c r="C784" s="183" t="s">
        <v>1359</v>
      </c>
      <c r="D784" s="183" t="s">
        <v>121</v>
      </c>
      <c r="E784" s="184" t="s">
        <v>1360</v>
      </c>
      <c r="F784" s="185" t="s">
        <v>1361</v>
      </c>
      <c r="G784" s="186" t="s">
        <v>152</v>
      </c>
      <c r="H784" s="187">
        <v>82</v>
      </c>
      <c r="I784" s="188"/>
      <c r="J784" s="189">
        <f>ROUND(I784*H784,2)</f>
        <v>0</v>
      </c>
      <c r="K784" s="185" t="s">
        <v>125</v>
      </c>
      <c r="L784" s="36"/>
      <c r="M784" s="190" t="s">
        <v>1</v>
      </c>
      <c r="N784" s="191" t="s">
        <v>42</v>
      </c>
      <c r="O784" s="68"/>
      <c r="P784" s="192">
        <f>O784*H784</f>
        <v>0</v>
      </c>
      <c r="Q784" s="192">
        <v>0</v>
      </c>
      <c r="R784" s="192">
        <f>Q784*H784</f>
        <v>0</v>
      </c>
      <c r="S784" s="192">
        <v>0</v>
      </c>
      <c r="T784" s="193">
        <f>S784*H784</f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94" t="s">
        <v>126</v>
      </c>
      <c r="AT784" s="194" t="s">
        <v>121</v>
      </c>
      <c r="AU784" s="194" t="s">
        <v>87</v>
      </c>
      <c r="AY784" s="14" t="s">
        <v>118</v>
      </c>
      <c r="BE784" s="195">
        <f>IF(N784="základní",J784,0)</f>
        <v>0</v>
      </c>
      <c r="BF784" s="195">
        <f>IF(N784="snížená",J784,0)</f>
        <v>0</v>
      </c>
      <c r="BG784" s="195">
        <f>IF(N784="zákl. přenesená",J784,0)</f>
        <v>0</v>
      </c>
      <c r="BH784" s="195">
        <f>IF(N784="sníž. přenesená",J784,0)</f>
        <v>0</v>
      </c>
      <c r="BI784" s="195">
        <f>IF(N784="nulová",J784,0)</f>
        <v>0</v>
      </c>
      <c r="BJ784" s="14" t="s">
        <v>85</v>
      </c>
      <c r="BK784" s="195">
        <f>ROUND(I784*H784,2)</f>
        <v>0</v>
      </c>
      <c r="BL784" s="14" t="s">
        <v>126</v>
      </c>
      <c r="BM784" s="194" t="s">
        <v>1362</v>
      </c>
    </row>
    <row r="785" spans="1:65" s="2" customFormat="1" ht="18">
      <c r="A785" s="31"/>
      <c r="B785" s="32"/>
      <c r="C785" s="33"/>
      <c r="D785" s="196" t="s">
        <v>127</v>
      </c>
      <c r="E785" s="33"/>
      <c r="F785" s="197" t="s">
        <v>1363</v>
      </c>
      <c r="G785" s="33"/>
      <c r="H785" s="33"/>
      <c r="I785" s="198"/>
      <c r="J785" s="33"/>
      <c r="K785" s="33"/>
      <c r="L785" s="36"/>
      <c r="M785" s="199"/>
      <c r="N785" s="200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127</v>
      </c>
      <c r="AU785" s="14" t="s">
        <v>87</v>
      </c>
    </row>
    <row r="786" spans="1:65" s="2" customFormat="1" ht="18">
      <c r="A786" s="31"/>
      <c r="B786" s="32"/>
      <c r="C786" s="33"/>
      <c r="D786" s="196" t="s">
        <v>148</v>
      </c>
      <c r="E786" s="33"/>
      <c r="F786" s="201" t="s">
        <v>1364</v>
      </c>
      <c r="G786" s="33"/>
      <c r="H786" s="33"/>
      <c r="I786" s="198"/>
      <c r="J786" s="33"/>
      <c r="K786" s="33"/>
      <c r="L786" s="36"/>
      <c r="M786" s="199"/>
      <c r="N786" s="200"/>
      <c r="O786" s="68"/>
      <c r="P786" s="68"/>
      <c r="Q786" s="68"/>
      <c r="R786" s="68"/>
      <c r="S786" s="68"/>
      <c r="T786" s="69"/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T786" s="14" t="s">
        <v>148</v>
      </c>
      <c r="AU786" s="14" t="s">
        <v>87</v>
      </c>
    </row>
    <row r="787" spans="1:65" s="2" customFormat="1" ht="16.5" customHeight="1">
      <c r="A787" s="31"/>
      <c r="B787" s="32"/>
      <c r="C787" s="183" t="s">
        <v>743</v>
      </c>
      <c r="D787" s="183" t="s">
        <v>121</v>
      </c>
      <c r="E787" s="184" t="s">
        <v>1365</v>
      </c>
      <c r="F787" s="185" t="s">
        <v>1366</v>
      </c>
      <c r="G787" s="186" t="s">
        <v>152</v>
      </c>
      <c r="H787" s="187">
        <v>55</v>
      </c>
      <c r="I787" s="188"/>
      <c r="J787" s="189">
        <f>ROUND(I787*H787,2)</f>
        <v>0</v>
      </c>
      <c r="K787" s="185" t="s">
        <v>125</v>
      </c>
      <c r="L787" s="36"/>
      <c r="M787" s="190" t="s">
        <v>1</v>
      </c>
      <c r="N787" s="191" t="s">
        <v>42</v>
      </c>
      <c r="O787" s="68"/>
      <c r="P787" s="192">
        <f>O787*H787</f>
        <v>0</v>
      </c>
      <c r="Q787" s="192">
        <v>0</v>
      </c>
      <c r="R787" s="192">
        <f>Q787*H787</f>
        <v>0</v>
      </c>
      <c r="S787" s="192">
        <v>0</v>
      </c>
      <c r="T787" s="193">
        <f>S787*H787</f>
        <v>0</v>
      </c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R787" s="194" t="s">
        <v>126</v>
      </c>
      <c r="AT787" s="194" t="s">
        <v>121</v>
      </c>
      <c r="AU787" s="194" t="s">
        <v>87</v>
      </c>
      <c r="AY787" s="14" t="s">
        <v>118</v>
      </c>
      <c r="BE787" s="195">
        <f>IF(N787="základní",J787,0)</f>
        <v>0</v>
      </c>
      <c r="BF787" s="195">
        <f>IF(N787="snížená",J787,0)</f>
        <v>0</v>
      </c>
      <c r="BG787" s="195">
        <f>IF(N787="zákl. přenesená",J787,0)</f>
        <v>0</v>
      </c>
      <c r="BH787" s="195">
        <f>IF(N787="sníž. přenesená",J787,0)</f>
        <v>0</v>
      </c>
      <c r="BI787" s="195">
        <f>IF(N787="nulová",J787,0)</f>
        <v>0</v>
      </c>
      <c r="BJ787" s="14" t="s">
        <v>85</v>
      </c>
      <c r="BK787" s="195">
        <f>ROUND(I787*H787,2)</f>
        <v>0</v>
      </c>
      <c r="BL787" s="14" t="s">
        <v>126</v>
      </c>
      <c r="BM787" s="194" t="s">
        <v>1367</v>
      </c>
    </row>
    <row r="788" spans="1:65" s="2" customFormat="1" ht="27">
      <c r="A788" s="31"/>
      <c r="B788" s="32"/>
      <c r="C788" s="33"/>
      <c r="D788" s="196" t="s">
        <v>127</v>
      </c>
      <c r="E788" s="33"/>
      <c r="F788" s="197" t="s">
        <v>1368</v>
      </c>
      <c r="G788" s="33"/>
      <c r="H788" s="33"/>
      <c r="I788" s="198"/>
      <c r="J788" s="33"/>
      <c r="K788" s="33"/>
      <c r="L788" s="36"/>
      <c r="M788" s="199"/>
      <c r="N788" s="200"/>
      <c r="O788" s="68"/>
      <c r="P788" s="68"/>
      <c r="Q788" s="68"/>
      <c r="R788" s="68"/>
      <c r="S788" s="68"/>
      <c r="T788" s="69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T788" s="14" t="s">
        <v>127</v>
      </c>
      <c r="AU788" s="14" t="s">
        <v>87</v>
      </c>
    </row>
    <row r="789" spans="1:65" s="2" customFormat="1" ht="18">
      <c r="A789" s="31"/>
      <c r="B789" s="32"/>
      <c r="C789" s="33"/>
      <c r="D789" s="196" t="s">
        <v>148</v>
      </c>
      <c r="E789" s="33"/>
      <c r="F789" s="201" t="s">
        <v>1364</v>
      </c>
      <c r="G789" s="33"/>
      <c r="H789" s="33"/>
      <c r="I789" s="198"/>
      <c r="J789" s="33"/>
      <c r="K789" s="33"/>
      <c r="L789" s="36"/>
      <c r="M789" s="199"/>
      <c r="N789" s="200"/>
      <c r="O789" s="68"/>
      <c r="P789" s="68"/>
      <c r="Q789" s="68"/>
      <c r="R789" s="68"/>
      <c r="S789" s="68"/>
      <c r="T789" s="69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T789" s="14" t="s">
        <v>148</v>
      </c>
      <c r="AU789" s="14" t="s">
        <v>87</v>
      </c>
    </row>
    <row r="790" spans="1:65" s="2" customFormat="1" ht="16.5" customHeight="1">
      <c r="A790" s="31"/>
      <c r="B790" s="32"/>
      <c r="C790" s="183" t="s">
        <v>1369</v>
      </c>
      <c r="D790" s="183" t="s">
        <v>121</v>
      </c>
      <c r="E790" s="184" t="s">
        <v>1370</v>
      </c>
      <c r="F790" s="185" t="s">
        <v>1371</v>
      </c>
      <c r="G790" s="186" t="s">
        <v>152</v>
      </c>
      <c r="H790" s="187">
        <v>82</v>
      </c>
      <c r="I790" s="188"/>
      <c r="J790" s="189">
        <f>ROUND(I790*H790,2)</f>
        <v>0</v>
      </c>
      <c r="K790" s="185" t="s">
        <v>125</v>
      </c>
      <c r="L790" s="36"/>
      <c r="M790" s="190" t="s">
        <v>1</v>
      </c>
      <c r="N790" s="191" t="s">
        <v>42</v>
      </c>
      <c r="O790" s="68"/>
      <c r="P790" s="192">
        <f>O790*H790</f>
        <v>0</v>
      </c>
      <c r="Q790" s="192">
        <v>0</v>
      </c>
      <c r="R790" s="192">
        <f>Q790*H790</f>
        <v>0</v>
      </c>
      <c r="S790" s="192">
        <v>0</v>
      </c>
      <c r="T790" s="193">
        <f>S790*H790</f>
        <v>0</v>
      </c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R790" s="194" t="s">
        <v>126</v>
      </c>
      <c r="AT790" s="194" t="s">
        <v>121</v>
      </c>
      <c r="AU790" s="194" t="s">
        <v>87</v>
      </c>
      <c r="AY790" s="14" t="s">
        <v>118</v>
      </c>
      <c r="BE790" s="195">
        <f>IF(N790="základní",J790,0)</f>
        <v>0</v>
      </c>
      <c r="BF790" s="195">
        <f>IF(N790="snížená",J790,0)</f>
        <v>0</v>
      </c>
      <c r="BG790" s="195">
        <f>IF(N790="zákl. přenesená",J790,0)</f>
        <v>0</v>
      </c>
      <c r="BH790" s="195">
        <f>IF(N790="sníž. přenesená",J790,0)</f>
        <v>0</v>
      </c>
      <c r="BI790" s="195">
        <f>IF(N790="nulová",J790,0)</f>
        <v>0</v>
      </c>
      <c r="BJ790" s="14" t="s">
        <v>85</v>
      </c>
      <c r="BK790" s="195">
        <f>ROUND(I790*H790,2)</f>
        <v>0</v>
      </c>
      <c r="BL790" s="14" t="s">
        <v>126</v>
      </c>
      <c r="BM790" s="194" t="s">
        <v>1372</v>
      </c>
    </row>
    <row r="791" spans="1:65" s="2" customFormat="1" ht="18">
      <c r="A791" s="31"/>
      <c r="B791" s="32"/>
      <c r="C791" s="33"/>
      <c r="D791" s="196" t="s">
        <v>127</v>
      </c>
      <c r="E791" s="33"/>
      <c r="F791" s="197" t="s">
        <v>1373</v>
      </c>
      <c r="G791" s="33"/>
      <c r="H791" s="33"/>
      <c r="I791" s="198"/>
      <c r="J791" s="33"/>
      <c r="K791" s="33"/>
      <c r="L791" s="36"/>
      <c r="M791" s="199"/>
      <c r="N791" s="200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127</v>
      </c>
      <c r="AU791" s="14" t="s">
        <v>87</v>
      </c>
    </row>
    <row r="792" spans="1:65" s="2" customFormat="1" ht="18">
      <c r="A792" s="31"/>
      <c r="B792" s="32"/>
      <c r="C792" s="33"/>
      <c r="D792" s="196" t="s">
        <v>148</v>
      </c>
      <c r="E792" s="33"/>
      <c r="F792" s="201" t="s">
        <v>1364</v>
      </c>
      <c r="G792" s="33"/>
      <c r="H792" s="33"/>
      <c r="I792" s="198"/>
      <c r="J792" s="33"/>
      <c r="K792" s="33"/>
      <c r="L792" s="36"/>
      <c r="M792" s="199"/>
      <c r="N792" s="200"/>
      <c r="O792" s="68"/>
      <c r="P792" s="68"/>
      <c r="Q792" s="68"/>
      <c r="R792" s="68"/>
      <c r="S792" s="68"/>
      <c r="T792" s="69"/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T792" s="14" t="s">
        <v>148</v>
      </c>
      <c r="AU792" s="14" t="s">
        <v>87</v>
      </c>
    </row>
    <row r="793" spans="1:65" s="2" customFormat="1" ht="16.5" customHeight="1">
      <c r="A793" s="31"/>
      <c r="B793" s="32"/>
      <c r="C793" s="183" t="s">
        <v>748</v>
      </c>
      <c r="D793" s="183" t="s">
        <v>121</v>
      </c>
      <c r="E793" s="184" t="s">
        <v>1374</v>
      </c>
      <c r="F793" s="185" t="s">
        <v>1375</v>
      </c>
      <c r="G793" s="186" t="s">
        <v>152</v>
      </c>
      <c r="H793" s="187">
        <v>87</v>
      </c>
      <c r="I793" s="188"/>
      <c r="J793" s="189">
        <f>ROUND(I793*H793,2)</f>
        <v>0</v>
      </c>
      <c r="K793" s="185" t="s">
        <v>125</v>
      </c>
      <c r="L793" s="36"/>
      <c r="M793" s="190" t="s">
        <v>1</v>
      </c>
      <c r="N793" s="191" t="s">
        <v>42</v>
      </c>
      <c r="O793" s="68"/>
      <c r="P793" s="192">
        <f>O793*H793</f>
        <v>0</v>
      </c>
      <c r="Q793" s="192">
        <v>0</v>
      </c>
      <c r="R793" s="192">
        <f>Q793*H793</f>
        <v>0</v>
      </c>
      <c r="S793" s="192">
        <v>0</v>
      </c>
      <c r="T793" s="193">
        <f>S793*H793</f>
        <v>0</v>
      </c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R793" s="194" t="s">
        <v>126</v>
      </c>
      <c r="AT793" s="194" t="s">
        <v>121</v>
      </c>
      <c r="AU793" s="194" t="s">
        <v>87</v>
      </c>
      <c r="AY793" s="14" t="s">
        <v>118</v>
      </c>
      <c r="BE793" s="195">
        <f>IF(N793="základní",J793,0)</f>
        <v>0</v>
      </c>
      <c r="BF793" s="195">
        <f>IF(N793="snížená",J793,0)</f>
        <v>0</v>
      </c>
      <c r="BG793" s="195">
        <f>IF(N793="zákl. přenesená",J793,0)</f>
        <v>0</v>
      </c>
      <c r="BH793" s="195">
        <f>IF(N793="sníž. přenesená",J793,0)</f>
        <v>0</v>
      </c>
      <c r="BI793" s="195">
        <f>IF(N793="nulová",J793,0)</f>
        <v>0</v>
      </c>
      <c r="BJ793" s="14" t="s">
        <v>85</v>
      </c>
      <c r="BK793" s="195">
        <f>ROUND(I793*H793,2)</f>
        <v>0</v>
      </c>
      <c r="BL793" s="14" t="s">
        <v>126</v>
      </c>
      <c r="BM793" s="194" t="s">
        <v>1376</v>
      </c>
    </row>
    <row r="794" spans="1:65" s="2" customFormat="1" ht="18">
      <c r="A794" s="31"/>
      <c r="B794" s="32"/>
      <c r="C794" s="33"/>
      <c r="D794" s="196" t="s">
        <v>127</v>
      </c>
      <c r="E794" s="33"/>
      <c r="F794" s="197" t="s">
        <v>1377</v>
      </c>
      <c r="G794" s="33"/>
      <c r="H794" s="33"/>
      <c r="I794" s="198"/>
      <c r="J794" s="33"/>
      <c r="K794" s="33"/>
      <c r="L794" s="36"/>
      <c r="M794" s="199"/>
      <c r="N794" s="200"/>
      <c r="O794" s="68"/>
      <c r="P794" s="68"/>
      <c r="Q794" s="68"/>
      <c r="R794" s="68"/>
      <c r="S794" s="68"/>
      <c r="T794" s="69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T794" s="14" t="s">
        <v>127</v>
      </c>
      <c r="AU794" s="14" t="s">
        <v>87</v>
      </c>
    </row>
    <row r="795" spans="1:65" s="2" customFormat="1" ht="18">
      <c r="A795" s="31"/>
      <c r="B795" s="32"/>
      <c r="C795" s="33"/>
      <c r="D795" s="196" t="s">
        <v>148</v>
      </c>
      <c r="E795" s="33"/>
      <c r="F795" s="201" t="s">
        <v>1364</v>
      </c>
      <c r="G795" s="33"/>
      <c r="H795" s="33"/>
      <c r="I795" s="198"/>
      <c r="J795" s="33"/>
      <c r="K795" s="33"/>
      <c r="L795" s="36"/>
      <c r="M795" s="199"/>
      <c r="N795" s="200"/>
      <c r="O795" s="68"/>
      <c r="P795" s="68"/>
      <c r="Q795" s="68"/>
      <c r="R795" s="68"/>
      <c r="S795" s="68"/>
      <c r="T795" s="69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T795" s="14" t="s">
        <v>148</v>
      </c>
      <c r="AU795" s="14" t="s">
        <v>87</v>
      </c>
    </row>
    <row r="796" spans="1:65" s="2" customFormat="1" ht="16.5" customHeight="1">
      <c r="A796" s="31"/>
      <c r="B796" s="32"/>
      <c r="C796" s="183" t="s">
        <v>1378</v>
      </c>
      <c r="D796" s="183" t="s">
        <v>121</v>
      </c>
      <c r="E796" s="184" t="s">
        <v>1379</v>
      </c>
      <c r="F796" s="185" t="s">
        <v>1380</v>
      </c>
      <c r="G796" s="186" t="s">
        <v>152</v>
      </c>
      <c r="H796" s="187">
        <v>55</v>
      </c>
      <c r="I796" s="188"/>
      <c r="J796" s="189">
        <f>ROUND(I796*H796,2)</f>
        <v>0</v>
      </c>
      <c r="K796" s="185" t="s">
        <v>125</v>
      </c>
      <c r="L796" s="36"/>
      <c r="M796" s="190" t="s">
        <v>1</v>
      </c>
      <c r="N796" s="191" t="s">
        <v>42</v>
      </c>
      <c r="O796" s="68"/>
      <c r="P796" s="192">
        <f>O796*H796</f>
        <v>0</v>
      </c>
      <c r="Q796" s="192">
        <v>0</v>
      </c>
      <c r="R796" s="192">
        <f>Q796*H796</f>
        <v>0</v>
      </c>
      <c r="S796" s="192">
        <v>0</v>
      </c>
      <c r="T796" s="193">
        <f>S796*H796</f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94" t="s">
        <v>126</v>
      </c>
      <c r="AT796" s="194" t="s">
        <v>121</v>
      </c>
      <c r="AU796" s="194" t="s">
        <v>87</v>
      </c>
      <c r="AY796" s="14" t="s">
        <v>118</v>
      </c>
      <c r="BE796" s="195">
        <f>IF(N796="základní",J796,0)</f>
        <v>0</v>
      </c>
      <c r="BF796" s="195">
        <f>IF(N796="snížená",J796,0)</f>
        <v>0</v>
      </c>
      <c r="BG796" s="195">
        <f>IF(N796="zákl. přenesená",J796,0)</f>
        <v>0</v>
      </c>
      <c r="BH796" s="195">
        <f>IF(N796="sníž. přenesená",J796,0)</f>
        <v>0</v>
      </c>
      <c r="BI796" s="195">
        <f>IF(N796="nulová",J796,0)</f>
        <v>0</v>
      </c>
      <c r="BJ796" s="14" t="s">
        <v>85</v>
      </c>
      <c r="BK796" s="195">
        <f>ROUND(I796*H796,2)</f>
        <v>0</v>
      </c>
      <c r="BL796" s="14" t="s">
        <v>126</v>
      </c>
      <c r="BM796" s="194" t="s">
        <v>1381</v>
      </c>
    </row>
    <row r="797" spans="1:65" s="2" customFormat="1" ht="27">
      <c r="A797" s="31"/>
      <c r="B797" s="32"/>
      <c r="C797" s="33"/>
      <c r="D797" s="196" t="s">
        <v>127</v>
      </c>
      <c r="E797" s="33"/>
      <c r="F797" s="197" t="s">
        <v>1382</v>
      </c>
      <c r="G797" s="33"/>
      <c r="H797" s="33"/>
      <c r="I797" s="198"/>
      <c r="J797" s="33"/>
      <c r="K797" s="33"/>
      <c r="L797" s="36"/>
      <c r="M797" s="199"/>
      <c r="N797" s="200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127</v>
      </c>
      <c r="AU797" s="14" t="s">
        <v>87</v>
      </c>
    </row>
    <row r="798" spans="1:65" s="2" customFormat="1" ht="16.5" customHeight="1">
      <c r="A798" s="31"/>
      <c r="B798" s="32"/>
      <c r="C798" s="183" t="s">
        <v>752</v>
      </c>
      <c r="D798" s="183" t="s">
        <v>121</v>
      </c>
      <c r="E798" s="184" t="s">
        <v>1383</v>
      </c>
      <c r="F798" s="185" t="s">
        <v>1384</v>
      </c>
      <c r="G798" s="186" t="s">
        <v>152</v>
      </c>
      <c r="H798" s="187">
        <v>41</v>
      </c>
      <c r="I798" s="188"/>
      <c r="J798" s="189">
        <f>ROUND(I798*H798,2)</f>
        <v>0</v>
      </c>
      <c r="K798" s="185" t="s">
        <v>125</v>
      </c>
      <c r="L798" s="36"/>
      <c r="M798" s="190" t="s">
        <v>1</v>
      </c>
      <c r="N798" s="191" t="s">
        <v>42</v>
      </c>
      <c r="O798" s="68"/>
      <c r="P798" s="192">
        <f>O798*H798</f>
        <v>0</v>
      </c>
      <c r="Q798" s="192">
        <v>0</v>
      </c>
      <c r="R798" s="192">
        <f>Q798*H798</f>
        <v>0</v>
      </c>
      <c r="S798" s="192">
        <v>0</v>
      </c>
      <c r="T798" s="193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4" t="s">
        <v>126</v>
      </c>
      <c r="AT798" s="194" t="s">
        <v>121</v>
      </c>
      <c r="AU798" s="194" t="s">
        <v>87</v>
      </c>
      <c r="AY798" s="14" t="s">
        <v>118</v>
      </c>
      <c r="BE798" s="195">
        <f>IF(N798="základní",J798,0)</f>
        <v>0</v>
      </c>
      <c r="BF798" s="195">
        <f>IF(N798="snížená",J798,0)</f>
        <v>0</v>
      </c>
      <c r="BG798" s="195">
        <f>IF(N798="zákl. přenesená",J798,0)</f>
        <v>0</v>
      </c>
      <c r="BH798" s="195">
        <f>IF(N798="sníž. přenesená",J798,0)</f>
        <v>0</v>
      </c>
      <c r="BI798" s="195">
        <f>IF(N798="nulová",J798,0)</f>
        <v>0</v>
      </c>
      <c r="BJ798" s="14" t="s">
        <v>85</v>
      </c>
      <c r="BK798" s="195">
        <f>ROUND(I798*H798,2)</f>
        <v>0</v>
      </c>
      <c r="BL798" s="14" t="s">
        <v>126</v>
      </c>
      <c r="BM798" s="194" t="s">
        <v>1385</v>
      </c>
    </row>
    <row r="799" spans="1:65" s="2" customFormat="1" ht="27">
      <c r="A799" s="31"/>
      <c r="B799" s="32"/>
      <c r="C799" s="33"/>
      <c r="D799" s="196" t="s">
        <v>127</v>
      </c>
      <c r="E799" s="33"/>
      <c r="F799" s="197" t="s">
        <v>1386</v>
      </c>
      <c r="G799" s="33"/>
      <c r="H799" s="33"/>
      <c r="I799" s="198"/>
      <c r="J799" s="33"/>
      <c r="K799" s="33"/>
      <c r="L799" s="36"/>
      <c r="M799" s="199"/>
      <c r="N799" s="200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127</v>
      </c>
      <c r="AU799" s="14" t="s">
        <v>87</v>
      </c>
    </row>
    <row r="800" spans="1:65" s="2" customFormat="1" ht="16.5" customHeight="1">
      <c r="A800" s="31"/>
      <c r="B800" s="32"/>
      <c r="C800" s="183" t="s">
        <v>1387</v>
      </c>
      <c r="D800" s="183" t="s">
        <v>121</v>
      </c>
      <c r="E800" s="184" t="s">
        <v>1388</v>
      </c>
      <c r="F800" s="185" t="s">
        <v>1389</v>
      </c>
      <c r="G800" s="186" t="s">
        <v>152</v>
      </c>
      <c r="H800" s="187">
        <v>110</v>
      </c>
      <c r="I800" s="188"/>
      <c r="J800" s="189">
        <f>ROUND(I800*H800,2)</f>
        <v>0</v>
      </c>
      <c r="K800" s="185" t="s">
        <v>125</v>
      </c>
      <c r="L800" s="36"/>
      <c r="M800" s="190" t="s">
        <v>1</v>
      </c>
      <c r="N800" s="191" t="s">
        <v>42</v>
      </c>
      <c r="O800" s="68"/>
      <c r="P800" s="192">
        <f>O800*H800</f>
        <v>0</v>
      </c>
      <c r="Q800" s="192">
        <v>0</v>
      </c>
      <c r="R800" s="192">
        <f>Q800*H800</f>
        <v>0</v>
      </c>
      <c r="S800" s="192">
        <v>0</v>
      </c>
      <c r="T800" s="193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94" t="s">
        <v>126</v>
      </c>
      <c r="AT800" s="194" t="s">
        <v>121</v>
      </c>
      <c r="AU800" s="194" t="s">
        <v>87</v>
      </c>
      <c r="AY800" s="14" t="s">
        <v>118</v>
      </c>
      <c r="BE800" s="195">
        <f>IF(N800="základní",J800,0)</f>
        <v>0</v>
      </c>
      <c r="BF800" s="195">
        <f>IF(N800="snížená",J800,0)</f>
        <v>0</v>
      </c>
      <c r="BG800" s="195">
        <f>IF(N800="zákl. přenesená",J800,0)</f>
        <v>0</v>
      </c>
      <c r="BH800" s="195">
        <f>IF(N800="sníž. přenesená",J800,0)</f>
        <v>0</v>
      </c>
      <c r="BI800" s="195">
        <f>IF(N800="nulová",J800,0)</f>
        <v>0</v>
      </c>
      <c r="BJ800" s="14" t="s">
        <v>85</v>
      </c>
      <c r="BK800" s="195">
        <f>ROUND(I800*H800,2)</f>
        <v>0</v>
      </c>
      <c r="BL800" s="14" t="s">
        <v>126</v>
      </c>
      <c r="BM800" s="194" t="s">
        <v>1390</v>
      </c>
    </row>
    <row r="801" spans="1:65" s="2" customFormat="1" ht="27">
      <c r="A801" s="31"/>
      <c r="B801" s="32"/>
      <c r="C801" s="33"/>
      <c r="D801" s="196" t="s">
        <v>127</v>
      </c>
      <c r="E801" s="33"/>
      <c r="F801" s="197" t="s">
        <v>1391</v>
      </c>
      <c r="G801" s="33"/>
      <c r="H801" s="33"/>
      <c r="I801" s="198"/>
      <c r="J801" s="33"/>
      <c r="K801" s="33"/>
      <c r="L801" s="36"/>
      <c r="M801" s="199"/>
      <c r="N801" s="200"/>
      <c r="O801" s="68"/>
      <c r="P801" s="68"/>
      <c r="Q801" s="68"/>
      <c r="R801" s="68"/>
      <c r="S801" s="68"/>
      <c r="T801" s="69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T801" s="14" t="s">
        <v>127</v>
      </c>
      <c r="AU801" s="14" t="s">
        <v>87</v>
      </c>
    </row>
    <row r="802" spans="1:65" s="2" customFormat="1" ht="18">
      <c r="A802" s="31"/>
      <c r="B802" s="32"/>
      <c r="C802" s="33"/>
      <c r="D802" s="196" t="s">
        <v>148</v>
      </c>
      <c r="E802" s="33"/>
      <c r="F802" s="201" t="s">
        <v>1392</v>
      </c>
      <c r="G802" s="33"/>
      <c r="H802" s="33"/>
      <c r="I802" s="198"/>
      <c r="J802" s="33"/>
      <c r="K802" s="33"/>
      <c r="L802" s="36"/>
      <c r="M802" s="199"/>
      <c r="N802" s="200"/>
      <c r="O802" s="68"/>
      <c r="P802" s="68"/>
      <c r="Q802" s="68"/>
      <c r="R802" s="68"/>
      <c r="S802" s="68"/>
      <c r="T802" s="69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T802" s="14" t="s">
        <v>148</v>
      </c>
      <c r="AU802" s="14" t="s">
        <v>87</v>
      </c>
    </row>
    <row r="803" spans="1:65" s="2" customFormat="1" ht="16.5" customHeight="1">
      <c r="A803" s="31"/>
      <c r="B803" s="32"/>
      <c r="C803" s="183" t="s">
        <v>757</v>
      </c>
      <c r="D803" s="183" t="s">
        <v>121</v>
      </c>
      <c r="E803" s="184" t="s">
        <v>1393</v>
      </c>
      <c r="F803" s="185" t="s">
        <v>1394</v>
      </c>
      <c r="G803" s="186" t="s">
        <v>152</v>
      </c>
      <c r="H803" s="187">
        <v>130</v>
      </c>
      <c r="I803" s="188"/>
      <c r="J803" s="189">
        <f>ROUND(I803*H803,2)</f>
        <v>0</v>
      </c>
      <c r="K803" s="185" t="s">
        <v>125</v>
      </c>
      <c r="L803" s="36"/>
      <c r="M803" s="190" t="s">
        <v>1</v>
      </c>
      <c r="N803" s="191" t="s">
        <v>42</v>
      </c>
      <c r="O803" s="68"/>
      <c r="P803" s="192">
        <f>O803*H803</f>
        <v>0</v>
      </c>
      <c r="Q803" s="192">
        <v>0</v>
      </c>
      <c r="R803" s="192">
        <f>Q803*H803</f>
        <v>0</v>
      </c>
      <c r="S803" s="192">
        <v>0</v>
      </c>
      <c r="T803" s="193">
        <f>S803*H803</f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94" t="s">
        <v>126</v>
      </c>
      <c r="AT803" s="194" t="s">
        <v>121</v>
      </c>
      <c r="AU803" s="194" t="s">
        <v>87</v>
      </c>
      <c r="AY803" s="14" t="s">
        <v>118</v>
      </c>
      <c r="BE803" s="195">
        <f>IF(N803="základní",J803,0)</f>
        <v>0</v>
      </c>
      <c r="BF803" s="195">
        <f>IF(N803="snížená",J803,0)</f>
        <v>0</v>
      </c>
      <c r="BG803" s="195">
        <f>IF(N803="zákl. přenesená",J803,0)</f>
        <v>0</v>
      </c>
      <c r="BH803" s="195">
        <f>IF(N803="sníž. přenesená",J803,0)</f>
        <v>0</v>
      </c>
      <c r="BI803" s="195">
        <f>IF(N803="nulová",J803,0)</f>
        <v>0</v>
      </c>
      <c r="BJ803" s="14" t="s">
        <v>85</v>
      </c>
      <c r="BK803" s="195">
        <f>ROUND(I803*H803,2)</f>
        <v>0</v>
      </c>
      <c r="BL803" s="14" t="s">
        <v>126</v>
      </c>
      <c r="BM803" s="194" t="s">
        <v>1395</v>
      </c>
    </row>
    <row r="804" spans="1:65" s="2" customFormat="1" ht="27">
      <c r="A804" s="31"/>
      <c r="B804" s="32"/>
      <c r="C804" s="33"/>
      <c r="D804" s="196" t="s">
        <v>127</v>
      </c>
      <c r="E804" s="33"/>
      <c r="F804" s="197" t="s">
        <v>1396</v>
      </c>
      <c r="G804" s="33"/>
      <c r="H804" s="33"/>
      <c r="I804" s="198"/>
      <c r="J804" s="33"/>
      <c r="K804" s="33"/>
      <c r="L804" s="36"/>
      <c r="M804" s="199"/>
      <c r="N804" s="200"/>
      <c r="O804" s="68"/>
      <c r="P804" s="68"/>
      <c r="Q804" s="68"/>
      <c r="R804" s="68"/>
      <c r="S804" s="68"/>
      <c r="T804" s="69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T804" s="14" t="s">
        <v>127</v>
      </c>
      <c r="AU804" s="14" t="s">
        <v>87</v>
      </c>
    </row>
    <row r="805" spans="1:65" s="2" customFormat="1" ht="18">
      <c r="A805" s="31"/>
      <c r="B805" s="32"/>
      <c r="C805" s="33"/>
      <c r="D805" s="196" t="s">
        <v>148</v>
      </c>
      <c r="E805" s="33"/>
      <c r="F805" s="201" t="s">
        <v>1397</v>
      </c>
      <c r="G805" s="33"/>
      <c r="H805" s="33"/>
      <c r="I805" s="198"/>
      <c r="J805" s="33"/>
      <c r="K805" s="33"/>
      <c r="L805" s="36"/>
      <c r="M805" s="199"/>
      <c r="N805" s="200"/>
      <c r="O805" s="68"/>
      <c r="P805" s="68"/>
      <c r="Q805" s="68"/>
      <c r="R805" s="68"/>
      <c r="S805" s="68"/>
      <c r="T805" s="69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T805" s="14" t="s">
        <v>148</v>
      </c>
      <c r="AU805" s="14" t="s">
        <v>87</v>
      </c>
    </row>
    <row r="806" spans="1:65" s="2" customFormat="1" ht="16.5" customHeight="1">
      <c r="A806" s="31"/>
      <c r="B806" s="32"/>
      <c r="C806" s="183" t="s">
        <v>1398</v>
      </c>
      <c r="D806" s="183" t="s">
        <v>121</v>
      </c>
      <c r="E806" s="184" t="s">
        <v>1399</v>
      </c>
      <c r="F806" s="185" t="s">
        <v>1400</v>
      </c>
      <c r="G806" s="186" t="s">
        <v>152</v>
      </c>
      <c r="H806" s="187">
        <v>130</v>
      </c>
      <c r="I806" s="188"/>
      <c r="J806" s="189">
        <f>ROUND(I806*H806,2)</f>
        <v>0</v>
      </c>
      <c r="K806" s="185" t="s">
        <v>125</v>
      </c>
      <c r="L806" s="36"/>
      <c r="M806" s="190" t="s">
        <v>1</v>
      </c>
      <c r="N806" s="191" t="s">
        <v>42</v>
      </c>
      <c r="O806" s="68"/>
      <c r="P806" s="192">
        <f>O806*H806</f>
        <v>0</v>
      </c>
      <c r="Q806" s="192">
        <v>0</v>
      </c>
      <c r="R806" s="192">
        <f>Q806*H806</f>
        <v>0</v>
      </c>
      <c r="S806" s="192">
        <v>0</v>
      </c>
      <c r="T806" s="193">
        <f>S806*H806</f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94" t="s">
        <v>126</v>
      </c>
      <c r="AT806" s="194" t="s">
        <v>121</v>
      </c>
      <c r="AU806" s="194" t="s">
        <v>87</v>
      </c>
      <c r="AY806" s="14" t="s">
        <v>118</v>
      </c>
      <c r="BE806" s="195">
        <f>IF(N806="základní",J806,0)</f>
        <v>0</v>
      </c>
      <c r="BF806" s="195">
        <f>IF(N806="snížená",J806,0)</f>
        <v>0</v>
      </c>
      <c r="BG806" s="195">
        <f>IF(N806="zákl. přenesená",J806,0)</f>
        <v>0</v>
      </c>
      <c r="BH806" s="195">
        <f>IF(N806="sníž. přenesená",J806,0)</f>
        <v>0</v>
      </c>
      <c r="BI806" s="195">
        <f>IF(N806="nulová",J806,0)</f>
        <v>0</v>
      </c>
      <c r="BJ806" s="14" t="s">
        <v>85</v>
      </c>
      <c r="BK806" s="195">
        <f>ROUND(I806*H806,2)</f>
        <v>0</v>
      </c>
      <c r="BL806" s="14" t="s">
        <v>126</v>
      </c>
      <c r="BM806" s="194" t="s">
        <v>1401</v>
      </c>
    </row>
    <row r="807" spans="1:65" s="2" customFormat="1" ht="27">
      <c r="A807" s="31"/>
      <c r="B807" s="32"/>
      <c r="C807" s="33"/>
      <c r="D807" s="196" t="s">
        <v>127</v>
      </c>
      <c r="E807" s="33"/>
      <c r="F807" s="197" t="s">
        <v>1402</v>
      </c>
      <c r="G807" s="33"/>
      <c r="H807" s="33"/>
      <c r="I807" s="198"/>
      <c r="J807" s="33"/>
      <c r="K807" s="33"/>
      <c r="L807" s="36"/>
      <c r="M807" s="199"/>
      <c r="N807" s="200"/>
      <c r="O807" s="68"/>
      <c r="P807" s="68"/>
      <c r="Q807" s="68"/>
      <c r="R807" s="68"/>
      <c r="S807" s="68"/>
      <c r="T807" s="69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T807" s="14" t="s">
        <v>127</v>
      </c>
      <c r="AU807" s="14" t="s">
        <v>87</v>
      </c>
    </row>
    <row r="808" spans="1:65" s="2" customFormat="1" ht="18">
      <c r="A808" s="31"/>
      <c r="B808" s="32"/>
      <c r="C808" s="33"/>
      <c r="D808" s="196" t="s">
        <v>148</v>
      </c>
      <c r="E808" s="33"/>
      <c r="F808" s="201" t="s">
        <v>1403</v>
      </c>
      <c r="G808" s="33"/>
      <c r="H808" s="33"/>
      <c r="I808" s="198"/>
      <c r="J808" s="33"/>
      <c r="K808" s="33"/>
      <c r="L808" s="36"/>
      <c r="M808" s="199"/>
      <c r="N808" s="200"/>
      <c r="O808" s="68"/>
      <c r="P808" s="68"/>
      <c r="Q808" s="68"/>
      <c r="R808" s="68"/>
      <c r="S808" s="68"/>
      <c r="T808" s="69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T808" s="14" t="s">
        <v>148</v>
      </c>
      <c r="AU808" s="14" t="s">
        <v>87</v>
      </c>
    </row>
    <row r="809" spans="1:65" s="2" customFormat="1" ht="16.5" customHeight="1">
      <c r="A809" s="31"/>
      <c r="B809" s="32"/>
      <c r="C809" s="183" t="s">
        <v>761</v>
      </c>
      <c r="D809" s="183" t="s">
        <v>121</v>
      </c>
      <c r="E809" s="184" t="s">
        <v>1404</v>
      </c>
      <c r="F809" s="185" t="s">
        <v>1405</v>
      </c>
      <c r="G809" s="186" t="s">
        <v>152</v>
      </c>
      <c r="H809" s="187">
        <v>130</v>
      </c>
      <c r="I809" s="188"/>
      <c r="J809" s="189">
        <f>ROUND(I809*H809,2)</f>
        <v>0</v>
      </c>
      <c r="K809" s="185" t="s">
        <v>125</v>
      </c>
      <c r="L809" s="36"/>
      <c r="M809" s="190" t="s">
        <v>1</v>
      </c>
      <c r="N809" s="191" t="s">
        <v>42</v>
      </c>
      <c r="O809" s="68"/>
      <c r="P809" s="192">
        <f>O809*H809</f>
        <v>0</v>
      </c>
      <c r="Q809" s="192">
        <v>0</v>
      </c>
      <c r="R809" s="192">
        <f>Q809*H809</f>
        <v>0</v>
      </c>
      <c r="S809" s="192">
        <v>0</v>
      </c>
      <c r="T809" s="193">
        <f>S809*H809</f>
        <v>0</v>
      </c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R809" s="194" t="s">
        <v>126</v>
      </c>
      <c r="AT809" s="194" t="s">
        <v>121</v>
      </c>
      <c r="AU809" s="194" t="s">
        <v>87</v>
      </c>
      <c r="AY809" s="14" t="s">
        <v>118</v>
      </c>
      <c r="BE809" s="195">
        <f>IF(N809="základní",J809,0)</f>
        <v>0</v>
      </c>
      <c r="BF809" s="195">
        <f>IF(N809="snížená",J809,0)</f>
        <v>0</v>
      </c>
      <c r="BG809" s="195">
        <f>IF(N809="zákl. přenesená",J809,0)</f>
        <v>0</v>
      </c>
      <c r="BH809" s="195">
        <f>IF(N809="sníž. přenesená",J809,0)</f>
        <v>0</v>
      </c>
      <c r="BI809" s="195">
        <f>IF(N809="nulová",J809,0)</f>
        <v>0</v>
      </c>
      <c r="BJ809" s="14" t="s">
        <v>85</v>
      </c>
      <c r="BK809" s="195">
        <f>ROUND(I809*H809,2)</f>
        <v>0</v>
      </c>
      <c r="BL809" s="14" t="s">
        <v>126</v>
      </c>
      <c r="BM809" s="194" t="s">
        <v>1406</v>
      </c>
    </row>
    <row r="810" spans="1:65" s="2" customFormat="1" ht="27">
      <c r="A810" s="31"/>
      <c r="B810" s="32"/>
      <c r="C810" s="33"/>
      <c r="D810" s="196" t="s">
        <v>127</v>
      </c>
      <c r="E810" s="33"/>
      <c r="F810" s="197" t="s">
        <v>1407</v>
      </c>
      <c r="G810" s="33"/>
      <c r="H810" s="33"/>
      <c r="I810" s="198"/>
      <c r="J810" s="33"/>
      <c r="K810" s="33"/>
      <c r="L810" s="36"/>
      <c r="M810" s="199"/>
      <c r="N810" s="200"/>
      <c r="O810" s="68"/>
      <c r="P810" s="68"/>
      <c r="Q810" s="68"/>
      <c r="R810" s="68"/>
      <c r="S810" s="68"/>
      <c r="T810" s="69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T810" s="14" t="s">
        <v>127</v>
      </c>
      <c r="AU810" s="14" t="s">
        <v>87</v>
      </c>
    </row>
    <row r="811" spans="1:65" s="2" customFormat="1" ht="18">
      <c r="A811" s="31"/>
      <c r="B811" s="32"/>
      <c r="C811" s="33"/>
      <c r="D811" s="196" t="s">
        <v>148</v>
      </c>
      <c r="E811" s="33"/>
      <c r="F811" s="201" t="s">
        <v>1408</v>
      </c>
      <c r="G811" s="33"/>
      <c r="H811" s="33"/>
      <c r="I811" s="198"/>
      <c r="J811" s="33"/>
      <c r="K811" s="33"/>
      <c r="L811" s="36"/>
      <c r="M811" s="199"/>
      <c r="N811" s="200"/>
      <c r="O811" s="68"/>
      <c r="P811" s="68"/>
      <c r="Q811" s="68"/>
      <c r="R811" s="68"/>
      <c r="S811" s="68"/>
      <c r="T811" s="69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T811" s="14" t="s">
        <v>148</v>
      </c>
      <c r="AU811" s="14" t="s">
        <v>87</v>
      </c>
    </row>
    <row r="812" spans="1:65" s="2" customFormat="1" ht="16.5" customHeight="1">
      <c r="A812" s="31"/>
      <c r="B812" s="32"/>
      <c r="C812" s="183" t="s">
        <v>1409</v>
      </c>
      <c r="D812" s="183" t="s">
        <v>121</v>
      </c>
      <c r="E812" s="184" t="s">
        <v>1410</v>
      </c>
      <c r="F812" s="185" t="s">
        <v>1411</v>
      </c>
      <c r="G812" s="186" t="s">
        <v>152</v>
      </c>
      <c r="H812" s="187">
        <v>97</v>
      </c>
      <c r="I812" s="188"/>
      <c r="J812" s="189">
        <f>ROUND(I812*H812,2)</f>
        <v>0</v>
      </c>
      <c r="K812" s="185" t="s">
        <v>125</v>
      </c>
      <c r="L812" s="36"/>
      <c r="M812" s="190" t="s">
        <v>1</v>
      </c>
      <c r="N812" s="191" t="s">
        <v>42</v>
      </c>
      <c r="O812" s="68"/>
      <c r="P812" s="192">
        <f>O812*H812</f>
        <v>0</v>
      </c>
      <c r="Q812" s="192">
        <v>0</v>
      </c>
      <c r="R812" s="192">
        <f>Q812*H812</f>
        <v>0</v>
      </c>
      <c r="S812" s="192">
        <v>0</v>
      </c>
      <c r="T812" s="193">
        <f>S812*H812</f>
        <v>0</v>
      </c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R812" s="194" t="s">
        <v>126</v>
      </c>
      <c r="AT812" s="194" t="s">
        <v>121</v>
      </c>
      <c r="AU812" s="194" t="s">
        <v>87</v>
      </c>
      <c r="AY812" s="14" t="s">
        <v>118</v>
      </c>
      <c r="BE812" s="195">
        <f>IF(N812="základní",J812,0)</f>
        <v>0</v>
      </c>
      <c r="BF812" s="195">
        <f>IF(N812="snížená",J812,0)</f>
        <v>0</v>
      </c>
      <c r="BG812" s="195">
        <f>IF(N812="zákl. přenesená",J812,0)</f>
        <v>0</v>
      </c>
      <c r="BH812" s="195">
        <f>IF(N812="sníž. přenesená",J812,0)</f>
        <v>0</v>
      </c>
      <c r="BI812" s="195">
        <f>IF(N812="nulová",J812,0)</f>
        <v>0</v>
      </c>
      <c r="BJ812" s="14" t="s">
        <v>85</v>
      </c>
      <c r="BK812" s="195">
        <f>ROUND(I812*H812,2)</f>
        <v>0</v>
      </c>
      <c r="BL812" s="14" t="s">
        <v>126</v>
      </c>
      <c r="BM812" s="194" t="s">
        <v>1412</v>
      </c>
    </row>
    <row r="813" spans="1:65" s="2" customFormat="1" ht="27">
      <c r="A813" s="31"/>
      <c r="B813" s="32"/>
      <c r="C813" s="33"/>
      <c r="D813" s="196" t="s">
        <v>127</v>
      </c>
      <c r="E813" s="33"/>
      <c r="F813" s="197" t="s">
        <v>1413</v>
      </c>
      <c r="G813" s="33"/>
      <c r="H813" s="33"/>
      <c r="I813" s="198"/>
      <c r="J813" s="33"/>
      <c r="K813" s="33"/>
      <c r="L813" s="36"/>
      <c r="M813" s="199"/>
      <c r="N813" s="200"/>
      <c r="O813" s="68"/>
      <c r="P813" s="68"/>
      <c r="Q813" s="68"/>
      <c r="R813" s="68"/>
      <c r="S813" s="68"/>
      <c r="T813" s="69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T813" s="14" t="s">
        <v>127</v>
      </c>
      <c r="AU813" s="14" t="s">
        <v>87</v>
      </c>
    </row>
    <row r="814" spans="1:65" s="2" customFormat="1" ht="18">
      <c r="A814" s="31"/>
      <c r="B814" s="32"/>
      <c r="C814" s="33"/>
      <c r="D814" s="196" t="s">
        <v>148</v>
      </c>
      <c r="E814" s="33"/>
      <c r="F814" s="201" t="s">
        <v>1414</v>
      </c>
      <c r="G814" s="33"/>
      <c r="H814" s="33"/>
      <c r="I814" s="198"/>
      <c r="J814" s="33"/>
      <c r="K814" s="33"/>
      <c r="L814" s="36"/>
      <c r="M814" s="199"/>
      <c r="N814" s="200"/>
      <c r="O814" s="68"/>
      <c r="P814" s="68"/>
      <c r="Q814" s="68"/>
      <c r="R814" s="68"/>
      <c r="S814" s="68"/>
      <c r="T814" s="69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T814" s="14" t="s">
        <v>148</v>
      </c>
      <c r="AU814" s="14" t="s">
        <v>87</v>
      </c>
    </row>
    <row r="815" spans="1:65" s="2" customFormat="1" ht="16.5" customHeight="1">
      <c r="A815" s="31"/>
      <c r="B815" s="32"/>
      <c r="C815" s="183" t="s">
        <v>766</v>
      </c>
      <c r="D815" s="183" t="s">
        <v>121</v>
      </c>
      <c r="E815" s="184" t="s">
        <v>1415</v>
      </c>
      <c r="F815" s="185" t="s">
        <v>1416</v>
      </c>
      <c r="G815" s="186" t="s">
        <v>152</v>
      </c>
      <c r="H815" s="187">
        <v>300</v>
      </c>
      <c r="I815" s="188"/>
      <c r="J815" s="189">
        <f>ROUND(I815*H815,2)</f>
        <v>0</v>
      </c>
      <c r="K815" s="185" t="s">
        <v>125</v>
      </c>
      <c r="L815" s="36"/>
      <c r="M815" s="190" t="s">
        <v>1</v>
      </c>
      <c r="N815" s="191" t="s">
        <v>42</v>
      </c>
      <c r="O815" s="68"/>
      <c r="P815" s="192">
        <f>O815*H815</f>
        <v>0</v>
      </c>
      <c r="Q815" s="192">
        <v>0</v>
      </c>
      <c r="R815" s="192">
        <f>Q815*H815</f>
        <v>0</v>
      </c>
      <c r="S815" s="192">
        <v>0</v>
      </c>
      <c r="T815" s="193">
        <f>S815*H815</f>
        <v>0</v>
      </c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R815" s="194" t="s">
        <v>126</v>
      </c>
      <c r="AT815" s="194" t="s">
        <v>121</v>
      </c>
      <c r="AU815" s="194" t="s">
        <v>87</v>
      </c>
      <c r="AY815" s="14" t="s">
        <v>118</v>
      </c>
      <c r="BE815" s="195">
        <f>IF(N815="základní",J815,0)</f>
        <v>0</v>
      </c>
      <c r="BF815" s="195">
        <f>IF(N815="snížená",J815,0)</f>
        <v>0</v>
      </c>
      <c r="BG815" s="195">
        <f>IF(N815="zákl. přenesená",J815,0)</f>
        <v>0</v>
      </c>
      <c r="BH815" s="195">
        <f>IF(N815="sníž. přenesená",J815,0)</f>
        <v>0</v>
      </c>
      <c r="BI815" s="195">
        <f>IF(N815="nulová",J815,0)</f>
        <v>0</v>
      </c>
      <c r="BJ815" s="14" t="s">
        <v>85</v>
      </c>
      <c r="BK815" s="195">
        <f>ROUND(I815*H815,2)</f>
        <v>0</v>
      </c>
      <c r="BL815" s="14" t="s">
        <v>126</v>
      </c>
      <c r="BM815" s="194" t="s">
        <v>1417</v>
      </c>
    </row>
    <row r="816" spans="1:65" s="2" customFormat="1" ht="27">
      <c r="A816" s="31"/>
      <c r="B816" s="32"/>
      <c r="C816" s="33"/>
      <c r="D816" s="196" t="s">
        <v>127</v>
      </c>
      <c r="E816" s="33"/>
      <c r="F816" s="197" t="s">
        <v>1418</v>
      </c>
      <c r="G816" s="33"/>
      <c r="H816" s="33"/>
      <c r="I816" s="198"/>
      <c r="J816" s="33"/>
      <c r="K816" s="33"/>
      <c r="L816" s="36"/>
      <c r="M816" s="199"/>
      <c r="N816" s="200"/>
      <c r="O816" s="68"/>
      <c r="P816" s="68"/>
      <c r="Q816" s="68"/>
      <c r="R816" s="68"/>
      <c r="S816" s="68"/>
      <c r="T816" s="69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T816" s="14" t="s">
        <v>127</v>
      </c>
      <c r="AU816" s="14" t="s">
        <v>87</v>
      </c>
    </row>
    <row r="817" spans="1:65" s="2" customFormat="1" ht="18">
      <c r="A817" s="31"/>
      <c r="B817" s="32"/>
      <c r="C817" s="33"/>
      <c r="D817" s="196" t="s">
        <v>148</v>
      </c>
      <c r="E817" s="33"/>
      <c r="F817" s="201" t="s">
        <v>1419</v>
      </c>
      <c r="G817" s="33"/>
      <c r="H817" s="33"/>
      <c r="I817" s="198"/>
      <c r="J817" s="33"/>
      <c r="K817" s="33"/>
      <c r="L817" s="36"/>
      <c r="M817" s="199"/>
      <c r="N817" s="200"/>
      <c r="O817" s="68"/>
      <c r="P817" s="68"/>
      <c r="Q817" s="68"/>
      <c r="R817" s="68"/>
      <c r="S817" s="68"/>
      <c r="T817" s="69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T817" s="14" t="s">
        <v>148</v>
      </c>
      <c r="AU817" s="14" t="s">
        <v>87</v>
      </c>
    </row>
    <row r="818" spans="1:65" s="2" customFormat="1" ht="16.5" customHeight="1">
      <c r="A818" s="31"/>
      <c r="B818" s="32"/>
      <c r="C818" s="183" t="s">
        <v>1420</v>
      </c>
      <c r="D818" s="183" t="s">
        <v>121</v>
      </c>
      <c r="E818" s="184" t="s">
        <v>1421</v>
      </c>
      <c r="F818" s="185" t="s">
        <v>1422</v>
      </c>
      <c r="G818" s="186" t="s">
        <v>124</v>
      </c>
      <c r="H818" s="187">
        <v>81</v>
      </c>
      <c r="I818" s="188"/>
      <c r="J818" s="189">
        <f>ROUND(I818*H818,2)</f>
        <v>0</v>
      </c>
      <c r="K818" s="185" t="s">
        <v>125</v>
      </c>
      <c r="L818" s="36"/>
      <c r="M818" s="190" t="s">
        <v>1</v>
      </c>
      <c r="N818" s="191" t="s">
        <v>42</v>
      </c>
      <c r="O818" s="68"/>
      <c r="P818" s="192">
        <f>O818*H818</f>
        <v>0</v>
      </c>
      <c r="Q818" s="192">
        <v>0</v>
      </c>
      <c r="R818" s="192">
        <f>Q818*H818</f>
        <v>0</v>
      </c>
      <c r="S818" s="192">
        <v>0</v>
      </c>
      <c r="T818" s="193">
        <f>S818*H818</f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94" t="s">
        <v>126</v>
      </c>
      <c r="AT818" s="194" t="s">
        <v>121</v>
      </c>
      <c r="AU818" s="194" t="s">
        <v>87</v>
      </c>
      <c r="AY818" s="14" t="s">
        <v>118</v>
      </c>
      <c r="BE818" s="195">
        <f>IF(N818="základní",J818,0)</f>
        <v>0</v>
      </c>
      <c r="BF818" s="195">
        <f>IF(N818="snížená",J818,0)</f>
        <v>0</v>
      </c>
      <c r="BG818" s="195">
        <f>IF(N818="zákl. přenesená",J818,0)</f>
        <v>0</v>
      </c>
      <c r="BH818" s="195">
        <f>IF(N818="sníž. přenesená",J818,0)</f>
        <v>0</v>
      </c>
      <c r="BI818" s="195">
        <f>IF(N818="nulová",J818,0)</f>
        <v>0</v>
      </c>
      <c r="BJ818" s="14" t="s">
        <v>85</v>
      </c>
      <c r="BK818" s="195">
        <f>ROUND(I818*H818,2)</f>
        <v>0</v>
      </c>
      <c r="BL818" s="14" t="s">
        <v>126</v>
      </c>
      <c r="BM818" s="194" t="s">
        <v>1423</v>
      </c>
    </row>
    <row r="819" spans="1:65" s="2" customFormat="1" ht="18">
      <c r="A819" s="31"/>
      <c r="B819" s="32"/>
      <c r="C819" s="33"/>
      <c r="D819" s="196" t="s">
        <v>127</v>
      </c>
      <c r="E819" s="33"/>
      <c r="F819" s="197" t="s">
        <v>1424</v>
      </c>
      <c r="G819" s="33"/>
      <c r="H819" s="33"/>
      <c r="I819" s="198"/>
      <c r="J819" s="33"/>
      <c r="K819" s="33"/>
      <c r="L819" s="36"/>
      <c r="M819" s="199"/>
      <c r="N819" s="200"/>
      <c r="O819" s="68"/>
      <c r="P819" s="68"/>
      <c r="Q819" s="68"/>
      <c r="R819" s="68"/>
      <c r="S819" s="68"/>
      <c r="T819" s="69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T819" s="14" t="s">
        <v>127</v>
      </c>
      <c r="AU819" s="14" t="s">
        <v>87</v>
      </c>
    </row>
    <row r="820" spans="1:65" s="2" customFormat="1" ht="24.15" customHeight="1">
      <c r="A820" s="31"/>
      <c r="B820" s="32"/>
      <c r="C820" s="183" t="s">
        <v>770</v>
      </c>
      <c r="D820" s="183" t="s">
        <v>121</v>
      </c>
      <c r="E820" s="184" t="s">
        <v>1425</v>
      </c>
      <c r="F820" s="185" t="s">
        <v>1426</v>
      </c>
      <c r="G820" s="186" t="s">
        <v>152</v>
      </c>
      <c r="H820" s="187">
        <v>460</v>
      </c>
      <c r="I820" s="188"/>
      <c r="J820" s="189">
        <f>ROUND(I820*H820,2)</f>
        <v>0</v>
      </c>
      <c r="K820" s="185" t="s">
        <v>125</v>
      </c>
      <c r="L820" s="36"/>
      <c r="M820" s="190" t="s">
        <v>1</v>
      </c>
      <c r="N820" s="191" t="s">
        <v>42</v>
      </c>
      <c r="O820" s="68"/>
      <c r="P820" s="192">
        <f>O820*H820</f>
        <v>0</v>
      </c>
      <c r="Q820" s="192">
        <v>0</v>
      </c>
      <c r="R820" s="192">
        <f>Q820*H820</f>
        <v>0</v>
      </c>
      <c r="S820" s="192">
        <v>0</v>
      </c>
      <c r="T820" s="193">
        <f>S820*H820</f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94" t="s">
        <v>126</v>
      </c>
      <c r="AT820" s="194" t="s">
        <v>121</v>
      </c>
      <c r="AU820" s="194" t="s">
        <v>87</v>
      </c>
      <c r="AY820" s="14" t="s">
        <v>118</v>
      </c>
      <c r="BE820" s="195">
        <f>IF(N820="základní",J820,0)</f>
        <v>0</v>
      </c>
      <c r="BF820" s="195">
        <f>IF(N820="snížená",J820,0)</f>
        <v>0</v>
      </c>
      <c r="BG820" s="195">
        <f>IF(N820="zákl. přenesená",J820,0)</f>
        <v>0</v>
      </c>
      <c r="BH820" s="195">
        <f>IF(N820="sníž. přenesená",J820,0)</f>
        <v>0</v>
      </c>
      <c r="BI820" s="195">
        <f>IF(N820="nulová",J820,0)</f>
        <v>0</v>
      </c>
      <c r="BJ820" s="14" t="s">
        <v>85</v>
      </c>
      <c r="BK820" s="195">
        <f>ROUND(I820*H820,2)</f>
        <v>0</v>
      </c>
      <c r="BL820" s="14" t="s">
        <v>126</v>
      </c>
      <c r="BM820" s="194" t="s">
        <v>1427</v>
      </c>
    </row>
    <row r="821" spans="1:65" s="2" customFormat="1" ht="18">
      <c r="A821" s="31"/>
      <c r="B821" s="32"/>
      <c r="C821" s="33"/>
      <c r="D821" s="196" t="s">
        <v>127</v>
      </c>
      <c r="E821" s="33"/>
      <c r="F821" s="197" t="s">
        <v>1428</v>
      </c>
      <c r="G821" s="33"/>
      <c r="H821" s="33"/>
      <c r="I821" s="198"/>
      <c r="J821" s="33"/>
      <c r="K821" s="33"/>
      <c r="L821" s="36"/>
      <c r="M821" s="199"/>
      <c r="N821" s="200"/>
      <c r="O821" s="68"/>
      <c r="P821" s="68"/>
      <c r="Q821" s="68"/>
      <c r="R821" s="68"/>
      <c r="S821" s="68"/>
      <c r="T821" s="69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T821" s="14" t="s">
        <v>127</v>
      </c>
      <c r="AU821" s="14" t="s">
        <v>87</v>
      </c>
    </row>
    <row r="822" spans="1:65" s="2" customFormat="1" ht="16.5" customHeight="1">
      <c r="A822" s="31"/>
      <c r="B822" s="32"/>
      <c r="C822" s="183" t="s">
        <v>1429</v>
      </c>
      <c r="D822" s="183" t="s">
        <v>121</v>
      </c>
      <c r="E822" s="184" t="s">
        <v>1430</v>
      </c>
      <c r="F822" s="185" t="s">
        <v>1431</v>
      </c>
      <c r="G822" s="186" t="s">
        <v>152</v>
      </c>
      <c r="H822" s="187">
        <v>330</v>
      </c>
      <c r="I822" s="188"/>
      <c r="J822" s="189">
        <f>ROUND(I822*H822,2)</f>
        <v>0</v>
      </c>
      <c r="K822" s="185" t="s">
        <v>125</v>
      </c>
      <c r="L822" s="36"/>
      <c r="M822" s="190" t="s">
        <v>1</v>
      </c>
      <c r="N822" s="191" t="s">
        <v>42</v>
      </c>
      <c r="O822" s="68"/>
      <c r="P822" s="192">
        <f>O822*H822</f>
        <v>0</v>
      </c>
      <c r="Q822" s="192">
        <v>0</v>
      </c>
      <c r="R822" s="192">
        <f>Q822*H822</f>
        <v>0</v>
      </c>
      <c r="S822" s="192">
        <v>0</v>
      </c>
      <c r="T822" s="193">
        <f>S822*H822</f>
        <v>0</v>
      </c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R822" s="194" t="s">
        <v>126</v>
      </c>
      <c r="AT822" s="194" t="s">
        <v>121</v>
      </c>
      <c r="AU822" s="194" t="s">
        <v>87</v>
      </c>
      <c r="AY822" s="14" t="s">
        <v>118</v>
      </c>
      <c r="BE822" s="195">
        <f>IF(N822="základní",J822,0)</f>
        <v>0</v>
      </c>
      <c r="BF822" s="195">
        <f>IF(N822="snížená",J822,0)</f>
        <v>0</v>
      </c>
      <c r="BG822" s="195">
        <f>IF(N822="zákl. přenesená",J822,0)</f>
        <v>0</v>
      </c>
      <c r="BH822" s="195">
        <f>IF(N822="sníž. přenesená",J822,0)</f>
        <v>0</v>
      </c>
      <c r="BI822" s="195">
        <f>IF(N822="nulová",J822,0)</f>
        <v>0</v>
      </c>
      <c r="BJ822" s="14" t="s">
        <v>85</v>
      </c>
      <c r="BK822" s="195">
        <f>ROUND(I822*H822,2)</f>
        <v>0</v>
      </c>
      <c r="BL822" s="14" t="s">
        <v>126</v>
      </c>
      <c r="BM822" s="194" t="s">
        <v>1432</v>
      </c>
    </row>
    <row r="823" spans="1:65" s="2" customFormat="1" ht="10">
      <c r="A823" s="31"/>
      <c r="B823" s="32"/>
      <c r="C823" s="33"/>
      <c r="D823" s="196" t="s">
        <v>127</v>
      </c>
      <c r="E823" s="33"/>
      <c r="F823" s="197" t="s">
        <v>1431</v>
      </c>
      <c r="G823" s="33"/>
      <c r="H823" s="33"/>
      <c r="I823" s="198"/>
      <c r="J823" s="33"/>
      <c r="K823" s="33"/>
      <c r="L823" s="36"/>
      <c r="M823" s="199"/>
      <c r="N823" s="200"/>
      <c r="O823" s="68"/>
      <c r="P823" s="68"/>
      <c r="Q823" s="68"/>
      <c r="R823" s="68"/>
      <c r="S823" s="68"/>
      <c r="T823" s="69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T823" s="14" t="s">
        <v>127</v>
      </c>
      <c r="AU823" s="14" t="s">
        <v>87</v>
      </c>
    </row>
    <row r="824" spans="1:65" s="2" customFormat="1" ht="16.5" customHeight="1">
      <c r="A824" s="31"/>
      <c r="B824" s="32"/>
      <c r="C824" s="183" t="s">
        <v>775</v>
      </c>
      <c r="D824" s="183" t="s">
        <v>121</v>
      </c>
      <c r="E824" s="184" t="s">
        <v>1433</v>
      </c>
      <c r="F824" s="185" t="s">
        <v>1434</v>
      </c>
      <c r="G824" s="186" t="s">
        <v>152</v>
      </c>
      <c r="H824" s="187">
        <v>95</v>
      </c>
      <c r="I824" s="188"/>
      <c r="J824" s="189">
        <f>ROUND(I824*H824,2)</f>
        <v>0</v>
      </c>
      <c r="K824" s="185" t="s">
        <v>125</v>
      </c>
      <c r="L824" s="36"/>
      <c r="M824" s="190" t="s">
        <v>1</v>
      </c>
      <c r="N824" s="191" t="s">
        <v>42</v>
      </c>
      <c r="O824" s="68"/>
      <c r="P824" s="192">
        <f>O824*H824</f>
        <v>0</v>
      </c>
      <c r="Q824" s="192">
        <v>0</v>
      </c>
      <c r="R824" s="192">
        <f>Q824*H824</f>
        <v>0</v>
      </c>
      <c r="S824" s="192">
        <v>0</v>
      </c>
      <c r="T824" s="193">
        <f>S824*H824</f>
        <v>0</v>
      </c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R824" s="194" t="s">
        <v>126</v>
      </c>
      <c r="AT824" s="194" t="s">
        <v>121</v>
      </c>
      <c r="AU824" s="194" t="s">
        <v>87</v>
      </c>
      <c r="AY824" s="14" t="s">
        <v>118</v>
      </c>
      <c r="BE824" s="195">
        <f>IF(N824="základní",J824,0)</f>
        <v>0</v>
      </c>
      <c r="BF824" s="195">
        <f>IF(N824="snížená",J824,0)</f>
        <v>0</v>
      </c>
      <c r="BG824" s="195">
        <f>IF(N824="zákl. přenesená",J824,0)</f>
        <v>0</v>
      </c>
      <c r="BH824" s="195">
        <f>IF(N824="sníž. přenesená",J824,0)</f>
        <v>0</v>
      </c>
      <c r="BI824" s="195">
        <f>IF(N824="nulová",J824,0)</f>
        <v>0</v>
      </c>
      <c r="BJ824" s="14" t="s">
        <v>85</v>
      </c>
      <c r="BK824" s="195">
        <f>ROUND(I824*H824,2)</f>
        <v>0</v>
      </c>
      <c r="BL824" s="14" t="s">
        <v>126</v>
      </c>
      <c r="BM824" s="194" t="s">
        <v>1435</v>
      </c>
    </row>
    <row r="825" spans="1:65" s="2" customFormat="1" ht="10">
      <c r="A825" s="31"/>
      <c r="B825" s="32"/>
      <c r="C825" s="33"/>
      <c r="D825" s="196" t="s">
        <v>127</v>
      </c>
      <c r="E825" s="33"/>
      <c r="F825" s="197" t="s">
        <v>1434</v>
      </c>
      <c r="G825" s="33"/>
      <c r="H825" s="33"/>
      <c r="I825" s="198"/>
      <c r="J825" s="33"/>
      <c r="K825" s="33"/>
      <c r="L825" s="36"/>
      <c r="M825" s="199"/>
      <c r="N825" s="200"/>
      <c r="O825" s="68"/>
      <c r="P825" s="68"/>
      <c r="Q825" s="68"/>
      <c r="R825" s="68"/>
      <c r="S825" s="68"/>
      <c r="T825" s="69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T825" s="14" t="s">
        <v>127</v>
      </c>
      <c r="AU825" s="14" t="s">
        <v>87</v>
      </c>
    </row>
    <row r="826" spans="1:65" s="2" customFormat="1" ht="16.5" customHeight="1">
      <c r="A826" s="31"/>
      <c r="B826" s="32"/>
      <c r="C826" s="183" t="s">
        <v>1436</v>
      </c>
      <c r="D826" s="183" t="s">
        <v>121</v>
      </c>
      <c r="E826" s="184" t="s">
        <v>1437</v>
      </c>
      <c r="F826" s="185" t="s">
        <v>1438</v>
      </c>
      <c r="G826" s="186" t="s">
        <v>152</v>
      </c>
      <c r="H826" s="187">
        <v>29</v>
      </c>
      <c r="I826" s="188"/>
      <c r="J826" s="189">
        <f>ROUND(I826*H826,2)</f>
        <v>0</v>
      </c>
      <c r="K826" s="185" t="s">
        <v>125</v>
      </c>
      <c r="L826" s="36"/>
      <c r="M826" s="190" t="s">
        <v>1</v>
      </c>
      <c r="N826" s="191" t="s">
        <v>42</v>
      </c>
      <c r="O826" s="68"/>
      <c r="P826" s="192">
        <f>O826*H826</f>
        <v>0</v>
      </c>
      <c r="Q826" s="192">
        <v>0</v>
      </c>
      <c r="R826" s="192">
        <f>Q826*H826</f>
        <v>0</v>
      </c>
      <c r="S826" s="192">
        <v>0</v>
      </c>
      <c r="T826" s="193">
        <f>S826*H826</f>
        <v>0</v>
      </c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R826" s="194" t="s">
        <v>126</v>
      </c>
      <c r="AT826" s="194" t="s">
        <v>121</v>
      </c>
      <c r="AU826" s="194" t="s">
        <v>87</v>
      </c>
      <c r="AY826" s="14" t="s">
        <v>118</v>
      </c>
      <c r="BE826" s="195">
        <f>IF(N826="základní",J826,0)</f>
        <v>0</v>
      </c>
      <c r="BF826" s="195">
        <f>IF(N826="snížená",J826,0)</f>
        <v>0</v>
      </c>
      <c r="BG826" s="195">
        <f>IF(N826="zákl. přenesená",J826,0)</f>
        <v>0</v>
      </c>
      <c r="BH826" s="195">
        <f>IF(N826="sníž. přenesená",J826,0)</f>
        <v>0</v>
      </c>
      <c r="BI826" s="195">
        <f>IF(N826="nulová",J826,0)</f>
        <v>0</v>
      </c>
      <c r="BJ826" s="14" t="s">
        <v>85</v>
      </c>
      <c r="BK826" s="195">
        <f>ROUND(I826*H826,2)</f>
        <v>0</v>
      </c>
      <c r="BL826" s="14" t="s">
        <v>126</v>
      </c>
      <c r="BM826" s="194" t="s">
        <v>1439</v>
      </c>
    </row>
    <row r="827" spans="1:65" s="2" customFormat="1" ht="10">
      <c r="A827" s="31"/>
      <c r="B827" s="32"/>
      <c r="C827" s="33"/>
      <c r="D827" s="196" t="s">
        <v>127</v>
      </c>
      <c r="E827" s="33"/>
      <c r="F827" s="197" t="s">
        <v>1440</v>
      </c>
      <c r="G827" s="33"/>
      <c r="H827" s="33"/>
      <c r="I827" s="198"/>
      <c r="J827" s="33"/>
      <c r="K827" s="33"/>
      <c r="L827" s="36"/>
      <c r="M827" s="199"/>
      <c r="N827" s="200"/>
      <c r="O827" s="68"/>
      <c r="P827" s="68"/>
      <c r="Q827" s="68"/>
      <c r="R827" s="68"/>
      <c r="S827" s="68"/>
      <c r="T827" s="69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T827" s="14" t="s">
        <v>127</v>
      </c>
      <c r="AU827" s="14" t="s">
        <v>87</v>
      </c>
    </row>
    <row r="828" spans="1:65" s="2" customFormat="1" ht="16.5" customHeight="1">
      <c r="A828" s="31"/>
      <c r="B828" s="32"/>
      <c r="C828" s="183" t="s">
        <v>779</v>
      </c>
      <c r="D828" s="183" t="s">
        <v>121</v>
      </c>
      <c r="E828" s="184" t="s">
        <v>1441</v>
      </c>
      <c r="F828" s="185" t="s">
        <v>1442</v>
      </c>
      <c r="G828" s="186" t="s">
        <v>152</v>
      </c>
      <c r="H828" s="187">
        <v>530</v>
      </c>
      <c r="I828" s="188"/>
      <c r="J828" s="189">
        <f>ROUND(I828*H828,2)</f>
        <v>0</v>
      </c>
      <c r="K828" s="185" t="s">
        <v>125</v>
      </c>
      <c r="L828" s="36"/>
      <c r="M828" s="190" t="s">
        <v>1</v>
      </c>
      <c r="N828" s="191" t="s">
        <v>42</v>
      </c>
      <c r="O828" s="68"/>
      <c r="P828" s="192">
        <f>O828*H828</f>
        <v>0</v>
      </c>
      <c r="Q828" s="192">
        <v>0</v>
      </c>
      <c r="R828" s="192">
        <f>Q828*H828</f>
        <v>0</v>
      </c>
      <c r="S828" s="192">
        <v>0</v>
      </c>
      <c r="T828" s="193">
        <f>S828*H828</f>
        <v>0</v>
      </c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R828" s="194" t="s">
        <v>126</v>
      </c>
      <c r="AT828" s="194" t="s">
        <v>121</v>
      </c>
      <c r="AU828" s="194" t="s">
        <v>87</v>
      </c>
      <c r="AY828" s="14" t="s">
        <v>118</v>
      </c>
      <c r="BE828" s="195">
        <f>IF(N828="základní",J828,0)</f>
        <v>0</v>
      </c>
      <c r="BF828" s="195">
        <f>IF(N828="snížená",J828,0)</f>
        <v>0</v>
      </c>
      <c r="BG828" s="195">
        <f>IF(N828="zákl. přenesená",J828,0)</f>
        <v>0</v>
      </c>
      <c r="BH828" s="195">
        <f>IF(N828="sníž. přenesená",J828,0)</f>
        <v>0</v>
      </c>
      <c r="BI828" s="195">
        <f>IF(N828="nulová",J828,0)</f>
        <v>0</v>
      </c>
      <c r="BJ828" s="14" t="s">
        <v>85</v>
      </c>
      <c r="BK828" s="195">
        <f>ROUND(I828*H828,2)</f>
        <v>0</v>
      </c>
      <c r="BL828" s="14" t="s">
        <v>126</v>
      </c>
      <c r="BM828" s="194" t="s">
        <v>1443</v>
      </c>
    </row>
    <row r="829" spans="1:65" s="2" customFormat="1" ht="10">
      <c r="A829" s="31"/>
      <c r="B829" s="32"/>
      <c r="C829" s="33"/>
      <c r="D829" s="196" t="s">
        <v>127</v>
      </c>
      <c r="E829" s="33"/>
      <c r="F829" s="197" t="s">
        <v>1442</v>
      </c>
      <c r="G829" s="33"/>
      <c r="H829" s="33"/>
      <c r="I829" s="198"/>
      <c r="J829" s="33"/>
      <c r="K829" s="33"/>
      <c r="L829" s="36"/>
      <c r="M829" s="199"/>
      <c r="N829" s="200"/>
      <c r="O829" s="68"/>
      <c r="P829" s="68"/>
      <c r="Q829" s="68"/>
      <c r="R829" s="68"/>
      <c r="S829" s="68"/>
      <c r="T829" s="69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T829" s="14" t="s">
        <v>127</v>
      </c>
      <c r="AU829" s="14" t="s">
        <v>87</v>
      </c>
    </row>
    <row r="830" spans="1:65" s="2" customFormat="1" ht="16.5" customHeight="1">
      <c r="A830" s="31"/>
      <c r="B830" s="32"/>
      <c r="C830" s="183" t="s">
        <v>1444</v>
      </c>
      <c r="D830" s="183" t="s">
        <v>121</v>
      </c>
      <c r="E830" s="184" t="s">
        <v>1445</v>
      </c>
      <c r="F830" s="185" t="s">
        <v>1446</v>
      </c>
      <c r="G830" s="186" t="s">
        <v>152</v>
      </c>
      <c r="H830" s="187">
        <v>110</v>
      </c>
      <c r="I830" s="188"/>
      <c r="J830" s="189">
        <f>ROUND(I830*H830,2)</f>
        <v>0</v>
      </c>
      <c r="K830" s="185" t="s">
        <v>125</v>
      </c>
      <c r="L830" s="36"/>
      <c r="M830" s="190" t="s">
        <v>1</v>
      </c>
      <c r="N830" s="191" t="s">
        <v>42</v>
      </c>
      <c r="O830" s="68"/>
      <c r="P830" s="192">
        <f>O830*H830</f>
        <v>0</v>
      </c>
      <c r="Q830" s="192">
        <v>0</v>
      </c>
      <c r="R830" s="192">
        <f>Q830*H830</f>
        <v>0</v>
      </c>
      <c r="S830" s="192">
        <v>0</v>
      </c>
      <c r="T830" s="193">
        <f>S830*H830</f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94" t="s">
        <v>126</v>
      </c>
      <c r="AT830" s="194" t="s">
        <v>121</v>
      </c>
      <c r="AU830" s="194" t="s">
        <v>87</v>
      </c>
      <c r="AY830" s="14" t="s">
        <v>118</v>
      </c>
      <c r="BE830" s="195">
        <f>IF(N830="základní",J830,0)</f>
        <v>0</v>
      </c>
      <c r="BF830" s="195">
        <f>IF(N830="snížená",J830,0)</f>
        <v>0</v>
      </c>
      <c r="BG830" s="195">
        <f>IF(N830="zákl. přenesená",J830,0)</f>
        <v>0</v>
      </c>
      <c r="BH830" s="195">
        <f>IF(N830="sníž. přenesená",J830,0)</f>
        <v>0</v>
      </c>
      <c r="BI830" s="195">
        <f>IF(N830="nulová",J830,0)</f>
        <v>0</v>
      </c>
      <c r="BJ830" s="14" t="s">
        <v>85</v>
      </c>
      <c r="BK830" s="195">
        <f>ROUND(I830*H830,2)</f>
        <v>0</v>
      </c>
      <c r="BL830" s="14" t="s">
        <v>126</v>
      </c>
      <c r="BM830" s="194" t="s">
        <v>1447</v>
      </c>
    </row>
    <row r="831" spans="1:65" s="2" customFormat="1" ht="10">
      <c r="A831" s="31"/>
      <c r="B831" s="32"/>
      <c r="C831" s="33"/>
      <c r="D831" s="196" t="s">
        <v>127</v>
      </c>
      <c r="E831" s="33"/>
      <c r="F831" s="197" t="s">
        <v>1446</v>
      </c>
      <c r="G831" s="33"/>
      <c r="H831" s="33"/>
      <c r="I831" s="198"/>
      <c r="J831" s="33"/>
      <c r="K831" s="33"/>
      <c r="L831" s="36"/>
      <c r="M831" s="199"/>
      <c r="N831" s="200"/>
      <c r="O831" s="68"/>
      <c r="P831" s="68"/>
      <c r="Q831" s="68"/>
      <c r="R831" s="68"/>
      <c r="S831" s="68"/>
      <c r="T831" s="69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T831" s="14" t="s">
        <v>127</v>
      </c>
      <c r="AU831" s="14" t="s">
        <v>87</v>
      </c>
    </row>
    <row r="832" spans="1:65" s="2" customFormat="1" ht="16.5" customHeight="1">
      <c r="A832" s="31"/>
      <c r="B832" s="32"/>
      <c r="C832" s="183" t="s">
        <v>784</v>
      </c>
      <c r="D832" s="183" t="s">
        <v>121</v>
      </c>
      <c r="E832" s="184" t="s">
        <v>1448</v>
      </c>
      <c r="F832" s="185" t="s">
        <v>1449</v>
      </c>
      <c r="G832" s="186" t="s">
        <v>152</v>
      </c>
      <c r="H832" s="187">
        <v>65</v>
      </c>
      <c r="I832" s="188"/>
      <c r="J832" s="189">
        <f>ROUND(I832*H832,2)</f>
        <v>0</v>
      </c>
      <c r="K832" s="185" t="s">
        <v>125</v>
      </c>
      <c r="L832" s="36"/>
      <c r="M832" s="190" t="s">
        <v>1</v>
      </c>
      <c r="N832" s="191" t="s">
        <v>42</v>
      </c>
      <c r="O832" s="68"/>
      <c r="P832" s="192">
        <f>O832*H832</f>
        <v>0</v>
      </c>
      <c r="Q832" s="192">
        <v>0</v>
      </c>
      <c r="R832" s="192">
        <f>Q832*H832</f>
        <v>0</v>
      </c>
      <c r="S832" s="192">
        <v>0</v>
      </c>
      <c r="T832" s="193">
        <f>S832*H832</f>
        <v>0</v>
      </c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R832" s="194" t="s">
        <v>126</v>
      </c>
      <c r="AT832" s="194" t="s">
        <v>121</v>
      </c>
      <c r="AU832" s="194" t="s">
        <v>87</v>
      </c>
      <c r="AY832" s="14" t="s">
        <v>118</v>
      </c>
      <c r="BE832" s="195">
        <f>IF(N832="základní",J832,0)</f>
        <v>0</v>
      </c>
      <c r="BF832" s="195">
        <f>IF(N832="snížená",J832,0)</f>
        <v>0</v>
      </c>
      <c r="BG832" s="195">
        <f>IF(N832="zákl. přenesená",J832,0)</f>
        <v>0</v>
      </c>
      <c r="BH832" s="195">
        <f>IF(N832="sníž. přenesená",J832,0)</f>
        <v>0</v>
      </c>
      <c r="BI832" s="195">
        <f>IF(N832="nulová",J832,0)</f>
        <v>0</v>
      </c>
      <c r="BJ832" s="14" t="s">
        <v>85</v>
      </c>
      <c r="BK832" s="195">
        <f>ROUND(I832*H832,2)</f>
        <v>0</v>
      </c>
      <c r="BL832" s="14" t="s">
        <v>126</v>
      </c>
      <c r="BM832" s="194" t="s">
        <v>1450</v>
      </c>
    </row>
    <row r="833" spans="1:65" s="2" customFormat="1" ht="10">
      <c r="A833" s="31"/>
      <c r="B833" s="32"/>
      <c r="C833" s="33"/>
      <c r="D833" s="196" t="s">
        <v>127</v>
      </c>
      <c r="E833" s="33"/>
      <c r="F833" s="197" t="s">
        <v>1451</v>
      </c>
      <c r="G833" s="33"/>
      <c r="H833" s="33"/>
      <c r="I833" s="198"/>
      <c r="J833" s="33"/>
      <c r="K833" s="33"/>
      <c r="L833" s="36"/>
      <c r="M833" s="199"/>
      <c r="N833" s="200"/>
      <c r="O833" s="68"/>
      <c r="P833" s="68"/>
      <c r="Q833" s="68"/>
      <c r="R833" s="68"/>
      <c r="S833" s="68"/>
      <c r="T833" s="69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T833" s="14" t="s">
        <v>127</v>
      </c>
      <c r="AU833" s="14" t="s">
        <v>87</v>
      </c>
    </row>
    <row r="834" spans="1:65" s="2" customFormat="1" ht="16.5" customHeight="1">
      <c r="A834" s="31"/>
      <c r="B834" s="32"/>
      <c r="C834" s="183" t="s">
        <v>1452</v>
      </c>
      <c r="D834" s="183" t="s">
        <v>121</v>
      </c>
      <c r="E834" s="184" t="s">
        <v>1453</v>
      </c>
      <c r="F834" s="185" t="s">
        <v>1454</v>
      </c>
      <c r="G834" s="186" t="s">
        <v>152</v>
      </c>
      <c r="H834" s="187">
        <v>77</v>
      </c>
      <c r="I834" s="188"/>
      <c r="J834" s="189">
        <f>ROUND(I834*H834,2)</f>
        <v>0</v>
      </c>
      <c r="K834" s="185" t="s">
        <v>125</v>
      </c>
      <c r="L834" s="36"/>
      <c r="M834" s="190" t="s">
        <v>1</v>
      </c>
      <c r="N834" s="191" t="s">
        <v>42</v>
      </c>
      <c r="O834" s="68"/>
      <c r="P834" s="192">
        <f>O834*H834</f>
        <v>0</v>
      </c>
      <c r="Q834" s="192">
        <v>0</v>
      </c>
      <c r="R834" s="192">
        <f>Q834*H834</f>
        <v>0</v>
      </c>
      <c r="S834" s="192">
        <v>0</v>
      </c>
      <c r="T834" s="193">
        <f>S834*H834</f>
        <v>0</v>
      </c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R834" s="194" t="s">
        <v>126</v>
      </c>
      <c r="AT834" s="194" t="s">
        <v>121</v>
      </c>
      <c r="AU834" s="194" t="s">
        <v>87</v>
      </c>
      <c r="AY834" s="14" t="s">
        <v>118</v>
      </c>
      <c r="BE834" s="195">
        <f>IF(N834="základní",J834,0)</f>
        <v>0</v>
      </c>
      <c r="BF834" s="195">
        <f>IF(N834="snížená",J834,0)</f>
        <v>0</v>
      </c>
      <c r="BG834" s="195">
        <f>IF(N834="zákl. přenesená",J834,0)</f>
        <v>0</v>
      </c>
      <c r="BH834" s="195">
        <f>IF(N834="sníž. přenesená",J834,0)</f>
        <v>0</v>
      </c>
      <c r="BI834" s="195">
        <f>IF(N834="nulová",J834,0)</f>
        <v>0</v>
      </c>
      <c r="BJ834" s="14" t="s">
        <v>85</v>
      </c>
      <c r="BK834" s="195">
        <f>ROUND(I834*H834,2)</f>
        <v>0</v>
      </c>
      <c r="BL834" s="14" t="s">
        <v>126</v>
      </c>
      <c r="BM834" s="194" t="s">
        <v>1455</v>
      </c>
    </row>
    <row r="835" spans="1:65" s="2" customFormat="1" ht="10">
      <c r="A835" s="31"/>
      <c r="B835" s="32"/>
      <c r="C835" s="33"/>
      <c r="D835" s="196" t="s">
        <v>127</v>
      </c>
      <c r="E835" s="33"/>
      <c r="F835" s="197" t="s">
        <v>1456</v>
      </c>
      <c r="G835" s="33"/>
      <c r="H835" s="33"/>
      <c r="I835" s="198"/>
      <c r="J835" s="33"/>
      <c r="K835" s="33"/>
      <c r="L835" s="36"/>
      <c r="M835" s="199"/>
      <c r="N835" s="200"/>
      <c r="O835" s="68"/>
      <c r="P835" s="68"/>
      <c r="Q835" s="68"/>
      <c r="R835" s="68"/>
      <c r="S835" s="68"/>
      <c r="T835" s="69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T835" s="14" t="s">
        <v>127</v>
      </c>
      <c r="AU835" s="14" t="s">
        <v>87</v>
      </c>
    </row>
    <row r="836" spans="1:65" s="2" customFormat="1" ht="16.5" customHeight="1">
      <c r="A836" s="31"/>
      <c r="B836" s="32"/>
      <c r="C836" s="183" t="s">
        <v>788</v>
      </c>
      <c r="D836" s="183" t="s">
        <v>121</v>
      </c>
      <c r="E836" s="184" t="s">
        <v>1457</v>
      </c>
      <c r="F836" s="185" t="s">
        <v>1458</v>
      </c>
      <c r="G836" s="186" t="s">
        <v>152</v>
      </c>
      <c r="H836" s="187">
        <v>150</v>
      </c>
      <c r="I836" s="188"/>
      <c r="J836" s="189">
        <f>ROUND(I836*H836,2)</f>
        <v>0</v>
      </c>
      <c r="K836" s="185" t="s">
        <v>125</v>
      </c>
      <c r="L836" s="36"/>
      <c r="M836" s="190" t="s">
        <v>1</v>
      </c>
      <c r="N836" s="191" t="s">
        <v>42</v>
      </c>
      <c r="O836" s="68"/>
      <c r="P836" s="192">
        <f>O836*H836</f>
        <v>0</v>
      </c>
      <c r="Q836" s="192">
        <v>0</v>
      </c>
      <c r="R836" s="192">
        <f>Q836*H836</f>
        <v>0</v>
      </c>
      <c r="S836" s="192">
        <v>0</v>
      </c>
      <c r="T836" s="193">
        <f>S836*H836</f>
        <v>0</v>
      </c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R836" s="194" t="s">
        <v>126</v>
      </c>
      <c r="AT836" s="194" t="s">
        <v>121</v>
      </c>
      <c r="AU836" s="194" t="s">
        <v>87</v>
      </c>
      <c r="AY836" s="14" t="s">
        <v>118</v>
      </c>
      <c r="BE836" s="195">
        <f>IF(N836="základní",J836,0)</f>
        <v>0</v>
      </c>
      <c r="BF836" s="195">
        <f>IF(N836="snížená",J836,0)</f>
        <v>0</v>
      </c>
      <c r="BG836" s="195">
        <f>IF(N836="zákl. přenesená",J836,0)</f>
        <v>0</v>
      </c>
      <c r="BH836" s="195">
        <f>IF(N836="sníž. přenesená",J836,0)</f>
        <v>0</v>
      </c>
      <c r="BI836" s="195">
        <f>IF(N836="nulová",J836,0)</f>
        <v>0</v>
      </c>
      <c r="BJ836" s="14" t="s">
        <v>85</v>
      </c>
      <c r="BK836" s="195">
        <f>ROUND(I836*H836,2)</f>
        <v>0</v>
      </c>
      <c r="BL836" s="14" t="s">
        <v>126</v>
      </c>
      <c r="BM836" s="194" t="s">
        <v>1459</v>
      </c>
    </row>
    <row r="837" spans="1:65" s="2" customFormat="1" ht="10">
      <c r="A837" s="31"/>
      <c r="B837" s="32"/>
      <c r="C837" s="33"/>
      <c r="D837" s="196" t="s">
        <v>127</v>
      </c>
      <c r="E837" s="33"/>
      <c r="F837" s="197" t="s">
        <v>1458</v>
      </c>
      <c r="G837" s="33"/>
      <c r="H837" s="33"/>
      <c r="I837" s="198"/>
      <c r="J837" s="33"/>
      <c r="K837" s="33"/>
      <c r="L837" s="36"/>
      <c r="M837" s="199"/>
      <c r="N837" s="200"/>
      <c r="O837" s="68"/>
      <c r="P837" s="68"/>
      <c r="Q837" s="68"/>
      <c r="R837" s="68"/>
      <c r="S837" s="68"/>
      <c r="T837" s="69"/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T837" s="14" t="s">
        <v>127</v>
      </c>
      <c r="AU837" s="14" t="s">
        <v>87</v>
      </c>
    </row>
    <row r="838" spans="1:65" s="2" customFormat="1" ht="16.5" customHeight="1">
      <c r="A838" s="31"/>
      <c r="B838" s="32"/>
      <c r="C838" s="183" t="s">
        <v>1460</v>
      </c>
      <c r="D838" s="183" t="s">
        <v>121</v>
      </c>
      <c r="E838" s="184" t="s">
        <v>1461</v>
      </c>
      <c r="F838" s="185" t="s">
        <v>1462</v>
      </c>
      <c r="G838" s="186" t="s">
        <v>152</v>
      </c>
      <c r="H838" s="187">
        <v>46</v>
      </c>
      <c r="I838" s="188"/>
      <c r="J838" s="189">
        <f>ROUND(I838*H838,2)</f>
        <v>0</v>
      </c>
      <c r="K838" s="185" t="s">
        <v>125</v>
      </c>
      <c r="L838" s="36"/>
      <c r="M838" s="190" t="s">
        <v>1</v>
      </c>
      <c r="N838" s="191" t="s">
        <v>42</v>
      </c>
      <c r="O838" s="68"/>
      <c r="P838" s="192">
        <f>O838*H838</f>
        <v>0</v>
      </c>
      <c r="Q838" s="192">
        <v>0</v>
      </c>
      <c r="R838" s="192">
        <f>Q838*H838</f>
        <v>0</v>
      </c>
      <c r="S838" s="192">
        <v>0</v>
      </c>
      <c r="T838" s="193">
        <f>S838*H838</f>
        <v>0</v>
      </c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R838" s="194" t="s">
        <v>126</v>
      </c>
      <c r="AT838" s="194" t="s">
        <v>121</v>
      </c>
      <c r="AU838" s="194" t="s">
        <v>87</v>
      </c>
      <c r="AY838" s="14" t="s">
        <v>118</v>
      </c>
      <c r="BE838" s="195">
        <f>IF(N838="základní",J838,0)</f>
        <v>0</v>
      </c>
      <c r="BF838" s="195">
        <f>IF(N838="snížená",J838,0)</f>
        <v>0</v>
      </c>
      <c r="BG838" s="195">
        <f>IF(N838="zákl. přenesená",J838,0)</f>
        <v>0</v>
      </c>
      <c r="BH838" s="195">
        <f>IF(N838="sníž. přenesená",J838,0)</f>
        <v>0</v>
      </c>
      <c r="BI838" s="195">
        <f>IF(N838="nulová",J838,0)</f>
        <v>0</v>
      </c>
      <c r="BJ838" s="14" t="s">
        <v>85</v>
      </c>
      <c r="BK838" s="195">
        <f>ROUND(I838*H838,2)</f>
        <v>0</v>
      </c>
      <c r="BL838" s="14" t="s">
        <v>126</v>
      </c>
      <c r="BM838" s="194" t="s">
        <v>1463</v>
      </c>
    </row>
    <row r="839" spans="1:65" s="2" customFormat="1" ht="18">
      <c r="A839" s="31"/>
      <c r="B839" s="32"/>
      <c r="C839" s="33"/>
      <c r="D839" s="196" t="s">
        <v>127</v>
      </c>
      <c r="E839" s="33"/>
      <c r="F839" s="197" t="s">
        <v>1464</v>
      </c>
      <c r="G839" s="33"/>
      <c r="H839" s="33"/>
      <c r="I839" s="198"/>
      <c r="J839" s="33"/>
      <c r="K839" s="33"/>
      <c r="L839" s="36"/>
      <c r="M839" s="199"/>
      <c r="N839" s="200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127</v>
      </c>
      <c r="AU839" s="14" t="s">
        <v>87</v>
      </c>
    </row>
    <row r="840" spans="1:65" s="2" customFormat="1" ht="16.5" customHeight="1">
      <c r="A840" s="31"/>
      <c r="B840" s="32"/>
      <c r="C840" s="183" t="s">
        <v>794</v>
      </c>
      <c r="D840" s="183" t="s">
        <v>121</v>
      </c>
      <c r="E840" s="184" t="s">
        <v>1465</v>
      </c>
      <c r="F840" s="185" t="s">
        <v>1466</v>
      </c>
      <c r="G840" s="186" t="s">
        <v>152</v>
      </c>
      <c r="H840" s="187">
        <v>120</v>
      </c>
      <c r="I840" s="188"/>
      <c r="J840" s="189">
        <f>ROUND(I840*H840,2)</f>
        <v>0</v>
      </c>
      <c r="K840" s="185" t="s">
        <v>125</v>
      </c>
      <c r="L840" s="36"/>
      <c r="M840" s="190" t="s">
        <v>1</v>
      </c>
      <c r="N840" s="191" t="s">
        <v>42</v>
      </c>
      <c r="O840" s="68"/>
      <c r="P840" s="192">
        <f>O840*H840</f>
        <v>0</v>
      </c>
      <c r="Q840" s="192">
        <v>0</v>
      </c>
      <c r="R840" s="192">
        <f>Q840*H840</f>
        <v>0</v>
      </c>
      <c r="S840" s="192">
        <v>0</v>
      </c>
      <c r="T840" s="193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4" t="s">
        <v>126</v>
      </c>
      <c r="AT840" s="194" t="s">
        <v>121</v>
      </c>
      <c r="AU840" s="194" t="s">
        <v>87</v>
      </c>
      <c r="AY840" s="14" t="s">
        <v>118</v>
      </c>
      <c r="BE840" s="195">
        <f>IF(N840="základní",J840,0)</f>
        <v>0</v>
      </c>
      <c r="BF840" s="195">
        <f>IF(N840="snížená",J840,0)</f>
        <v>0</v>
      </c>
      <c r="BG840" s="195">
        <f>IF(N840="zákl. přenesená",J840,0)</f>
        <v>0</v>
      </c>
      <c r="BH840" s="195">
        <f>IF(N840="sníž. přenesená",J840,0)</f>
        <v>0</v>
      </c>
      <c r="BI840" s="195">
        <f>IF(N840="nulová",J840,0)</f>
        <v>0</v>
      </c>
      <c r="BJ840" s="14" t="s">
        <v>85</v>
      </c>
      <c r="BK840" s="195">
        <f>ROUND(I840*H840,2)</f>
        <v>0</v>
      </c>
      <c r="BL840" s="14" t="s">
        <v>126</v>
      </c>
      <c r="BM840" s="194" t="s">
        <v>1467</v>
      </c>
    </row>
    <row r="841" spans="1:65" s="2" customFormat="1" ht="10">
      <c r="A841" s="31"/>
      <c r="B841" s="32"/>
      <c r="C841" s="33"/>
      <c r="D841" s="196" t="s">
        <v>127</v>
      </c>
      <c r="E841" s="33"/>
      <c r="F841" s="197" t="s">
        <v>1466</v>
      </c>
      <c r="G841" s="33"/>
      <c r="H841" s="33"/>
      <c r="I841" s="198"/>
      <c r="J841" s="33"/>
      <c r="K841" s="33"/>
      <c r="L841" s="36"/>
      <c r="M841" s="199"/>
      <c r="N841" s="200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127</v>
      </c>
      <c r="AU841" s="14" t="s">
        <v>87</v>
      </c>
    </row>
    <row r="842" spans="1:65" s="2" customFormat="1" ht="16.5" customHeight="1">
      <c r="A842" s="31"/>
      <c r="B842" s="32"/>
      <c r="C842" s="183" t="s">
        <v>1468</v>
      </c>
      <c r="D842" s="183" t="s">
        <v>121</v>
      </c>
      <c r="E842" s="184" t="s">
        <v>1469</v>
      </c>
      <c r="F842" s="185" t="s">
        <v>1470</v>
      </c>
      <c r="G842" s="186" t="s">
        <v>152</v>
      </c>
      <c r="H842" s="187">
        <v>46</v>
      </c>
      <c r="I842" s="188"/>
      <c r="J842" s="189">
        <f>ROUND(I842*H842,2)</f>
        <v>0</v>
      </c>
      <c r="K842" s="185" t="s">
        <v>125</v>
      </c>
      <c r="L842" s="36"/>
      <c r="M842" s="190" t="s">
        <v>1</v>
      </c>
      <c r="N842" s="191" t="s">
        <v>42</v>
      </c>
      <c r="O842" s="68"/>
      <c r="P842" s="192">
        <f>O842*H842</f>
        <v>0</v>
      </c>
      <c r="Q842" s="192">
        <v>0</v>
      </c>
      <c r="R842" s="192">
        <f>Q842*H842</f>
        <v>0</v>
      </c>
      <c r="S842" s="192">
        <v>0</v>
      </c>
      <c r="T842" s="193">
        <f>S842*H842</f>
        <v>0</v>
      </c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R842" s="194" t="s">
        <v>126</v>
      </c>
      <c r="AT842" s="194" t="s">
        <v>121</v>
      </c>
      <c r="AU842" s="194" t="s">
        <v>87</v>
      </c>
      <c r="AY842" s="14" t="s">
        <v>118</v>
      </c>
      <c r="BE842" s="195">
        <f>IF(N842="základní",J842,0)</f>
        <v>0</v>
      </c>
      <c r="BF842" s="195">
        <f>IF(N842="snížená",J842,0)</f>
        <v>0</v>
      </c>
      <c r="BG842" s="195">
        <f>IF(N842="zákl. přenesená",J842,0)</f>
        <v>0</v>
      </c>
      <c r="BH842" s="195">
        <f>IF(N842="sníž. přenesená",J842,0)</f>
        <v>0</v>
      </c>
      <c r="BI842" s="195">
        <f>IF(N842="nulová",J842,0)</f>
        <v>0</v>
      </c>
      <c r="BJ842" s="14" t="s">
        <v>85</v>
      </c>
      <c r="BK842" s="195">
        <f>ROUND(I842*H842,2)</f>
        <v>0</v>
      </c>
      <c r="BL842" s="14" t="s">
        <v>126</v>
      </c>
      <c r="BM842" s="194" t="s">
        <v>1471</v>
      </c>
    </row>
    <row r="843" spans="1:65" s="2" customFormat="1" ht="18">
      <c r="A843" s="31"/>
      <c r="B843" s="32"/>
      <c r="C843" s="33"/>
      <c r="D843" s="196" t="s">
        <v>127</v>
      </c>
      <c r="E843" s="33"/>
      <c r="F843" s="197" t="s">
        <v>1472</v>
      </c>
      <c r="G843" s="33"/>
      <c r="H843" s="33"/>
      <c r="I843" s="198"/>
      <c r="J843" s="33"/>
      <c r="K843" s="33"/>
      <c r="L843" s="36"/>
      <c r="M843" s="199"/>
      <c r="N843" s="200"/>
      <c r="O843" s="68"/>
      <c r="P843" s="68"/>
      <c r="Q843" s="68"/>
      <c r="R843" s="68"/>
      <c r="S843" s="68"/>
      <c r="T843" s="69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T843" s="14" t="s">
        <v>127</v>
      </c>
      <c r="AU843" s="14" t="s">
        <v>87</v>
      </c>
    </row>
    <row r="844" spans="1:65" s="2" customFormat="1" ht="16.5" customHeight="1">
      <c r="A844" s="31"/>
      <c r="B844" s="32"/>
      <c r="C844" s="183" t="s">
        <v>798</v>
      </c>
      <c r="D844" s="183" t="s">
        <v>121</v>
      </c>
      <c r="E844" s="184" t="s">
        <v>1473</v>
      </c>
      <c r="F844" s="185" t="s">
        <v>1474</v>
      </c>
      <c r="G844" s="186" t="s">
        <v>152</v>
      </c>
      <c r="H844" s="187">
        <v>140</v>
      </c>
      <c r="I844" s="188"/>
      <c r="J844" s="189">
        <f>ROUND(I844*H844,2)</f>
        <v>0</v>
      </c>
      <c r="K844" s="185" t="s">
        <v>125</v>
      </c>
      <c r="L844" s="36"/>
      <c r="M844" s="190" t="s">
        <v>1</v>
      </c>
      <c r="N844" s="191" t="s">
        <v>42</v>
      </c>
      <c r="O844" s="68"/>
      <c r="P844" s="192">
        <f>O844*H844</f>
        <v>0</v>
      </c>
      <c r="Q844" s="192">
        <v>0</v>
      </c>
      <c r="R844" s="192">
        <f>Q844*H844</f>
        <v>0</v>
      </c>
      <c r="S844" s="192">
        <v>0</v>
      </c>
      <c r="T844" s="193">
        <f>S844*H844</f>
        <v>0</v>
      </c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R844" s="194" t="s">
        <v>126</v>
      </c>
      <c r="AT844" s="194" t="s">
        <v>121</v>
      </c>
      <c r="AU844" s="194" t="s">
        <v>87</v>
      </c>
      <c r="AY844" s="14" t="s">
        <v>118</v>
      </c>
      <c r="BE844" s="195">
        <f>IF(N844="základní",J844,0)</f>
        <v>0</v>
      </c>
      <c r="BF844" s="195">
        <f>IF(N844="snížená",J844,0)</f>
        <v>0</v>
      </c>
      <c r="BG844" s="195">
        <f>IF(N844="zákl. přenesená",J844,0)</f>
        <v>0</v>
      </c>
      <c r="BH844" s="195">
        <f>IF(N844="sníž. přenesená",J844,0)</f>
        <v>0</v>
      </c>
      <c r="BI844" s="195">
        <f>IF(N844="nulová",J844,0)</f>
        <v>0</v>
      </c>
      <c r="BJ844" s="14" t="s">
        <v>85</v>
      </c>
      <c r="BK844" s="195">
        <f>ROUND(I844*H844,2)</f>
        <v>0</v>
      </c>
      <c r="BL844" s="14" t="s">
        <v>126</v>
      </c>
      <c r="BM844" s="194" t="s">
        <v>1475</v>
      </c>
    </row>
    <row r="845" spans="1:65" s="2" customFormat="1" ht="10">
      <c r="A845" s="31"/>
      <c r="B845" s="32"/>
      <c r="C845" s="33"/>
      <c r="D845" s="196" t="s">
        <v>127</v>
      </c>
      <c r="E845" s="33"/>
      <c r="F845" s="197" t="s">
        <v>1474</v>
      </c>
      <c r="G845" s="33"/>
      <c r="H845" s="33"/>
      <c r="I845" s="198"/>
      <c r="J845" s="33"/>
      <c r="K845" s="33"/>
      <c r="L845" s="36"/>
      <c r="M845" s="199"/>
      <c r="N845" s="200"/>
      <c r="O845" s="68"/>
      <c r="P845" s="68"/>
      <c r="Q845" s="68"/>
      <c r="R845" s="68"/>
      <c r="S845" s="68"/>
      <c r="T845" s="69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T845" s="14" t="s">
        <v>127</v>
      </c>
      <c r="AU845" s="14" t="s">
        <v>87</v>
      </c>
    </row>
    <row r="846" spans="1:65" s="2" customFormat="1" ht="16.5" customHeight="1">
      <c r="A846" s="31"/>
      <c r="B846" s="32"/>
      <c r="C846" s="183" t="s">
        <v>1476</v>
      </c>
      <c r="D846" s="183" t="s">
        <v>121</v>
      </c>
      <c r="E846" s="184" t="s">
        <v>1477</v>
      </c>
      <c r="F846" s="185" t="s">
        <v>1478</v>
      </c>
      <c r="G846" s="186" t="s">
        <v>152</v>
      </c>
      <c r="H846" s="187">
        <v>41</v>
      </c>
      <c r="I846" s="188"/>
      <c r="J846" s="189">
        <f>ROUND(I846*H846,2)</f>
        <v>0</v>
      </c>
      <c r="K846" s="185" t="s">
        <v>125</v>
      </c>
      <c r="L846" s="36"/>
      <c r="M846" s="190" t="s">
        <v>1</v>
      </c>
      <c r="N846" s="191" t="s">
        <v>42</v>
      </c>
      <c r="O846" s="68"/>
      <c r="P846" s="192">
        <f>O846*H846</f>
        <v>0</v>
      </c>
      <c r="Q846" s="192">
        <v>0</v>
      </c>
      <c r="R846" s="192">
        <f>Q846*H846</f>
        <v>0</v>
      </c>
      <c r="S846" s="192">
        <v>0</v>
      </c>
      <c r="T846" s="193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4" t="s">
        <v>126</v>
      </c>
      <c r="AT846" s="194" t="s">
        <v>121</v>
      </c>
      <c r="AU846" s="194" t="s">
        <v>87</v>
      </c>
      <c r="AY846" s="14" t="s">
        <v>118</v>
      </c>
      <c r="BE846" s="195">
        <f>IF(N846="základní",J846,0)</f>
        <v>0</v>
      </c>
      <c r="BF846" s="195">
        <f>IF(N846="snížená",J846,0)</f>
        <v>0</v>
      </c>
      <c r="BG846" s="195">
        <f>IF(N846="zákl. přenesená",J846,0)</f>
        <v>0</v>
      </c>
      <c r="BH846" s="195">
        <f>IF(N846="sníž. přenesená",J846,0)</f>
        <v>0</v>
      </c>
      <c r="BI846" s="195">
        <f>IF(N846="nulová",J846,0)</f>
        <v>0</v>
      </c>
      <c r="BJ846" s="14" t="s">
        <v>85</v>
      </c>
      <c r="BK846" s="195">
        <f>ROUND(I846*H846,2)</f>
        <v>0</v>
      </c>
      <c r="BL846" s="14" t="s">
        <v>126</v>
      </c>
      <c r="BM846" s="194" t="s">
        <v>1479</v>
      </c>
    </row>
    <row r="847" spans="1:65" s="2" customFormat="1" ht="18">
      <c r="A847" s="31"/>
      <c r="B847" s="32"/>
      <c r="C847" s="33"/>
      <c r="D847" s="196" t="s">
        <v>127</v>
      </c>
      <c r="E847" s="33"/>
      <c r="F847" s="197" t="s">
        <v>1480</v>
      </c>
      <c r="G847" s="33"/>
      <c r="H847" s="33"/>
      <c r="I847" s="198"/>
      <c r="J847" s="33"/>
      <c r="K847" s="33"/>
      <c r="L847" s="36"/>
      <c r="M847" s="199"/>
      <c r="N847" s="200"/>
      <c r="O847" s="68"/>
      <c r="P847" s="68"/>
      <c r="Q847" s="68"/>
      <c r="R847" s="68"/>
      <c r="S847" s="68"/>
      <c r="T847" s="69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4" t="s">
        <v>127</v>
      </c>
      <c r="AU847" s="14" t="s">
        <v>87</v>
      </c>
    </row>
    <row r="848" spans="1:65" s="2" customFormat="1" ht="21.75" customHeight="1">
      <c r="A848" s="31"/>
      <c r="B848" s="32"/>
      <c r="C848" s="183" t="s">
        <v>803</v>
      </c>
      <c r="D848" s="183" t="s">
        <v>121</v>
      </c>
      <c r="E848" s="184" t="s">
        <v>1481</v>
      </c>
      <c r="F848" s="185" t="s">
        <v>1482</v>
      </c>
      <c r="G848" s="186" t="s">
        <v>152</v>
      </c>
      <c r="H848" s="187">
        <v>320</v>
      </c>
      <c r="I848" s="188"/>
      <c r="J848" s="189">
        <f>ROUND(I848*H848,2)</f>
        <v>0</v>
      </c>
      <c r="K848" s="185" t="s">
        <v>125</v>
      </c>
      <c r="L848" s="36"/>
      <c r="M848" s="190" t="s">
        <v>1</v>
      </c>
      <c r="N848" s="191" t="s">
        <v>42</v>
      </c>
      <c r="O848" s="68"/>
      <c r="P848" s="192">
        <f>O848*H848</f>
        <v>0</v>
      </c>
      <c r="Q848" s="192">
        <v>0</v>
      </c>
      <c r="R848" s="192">
        <f>Q848*H848</f>
        <v>0</v>
      </c>
      <c r="S848" s="192">
        <v>0</v>
      </c>
      <c r="T848" s="193">
        <f>S848*H848</f>
        <v>0</v>
      </c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R848" s="194" t="s">
        <v>126</v>
      </c>
      <c r="AT848" s="194" t="s">
        <v>121</v>
      </c>
      <c r="AU848" s="194" t="s">
        <v>87</v>
      </c>
      <c r="AY848" s="14" t="s">
        <v>118</v>
      </c>
      <c r="BE848" s="195">
        <f>IF(N848="základní",J848,0)</f>
        <v>0</v>
      </c>
      <c r="BF848" s="195">
        <f>IF(N848="snížená",J848,0)</f>
        <v>0</v>
      </c>
      <c r="BG848" s="195">
        <f>IF(N848="zákl. přenesená",J848,0)</f>
        <v>0</v>
      </c>
      <c r="BH848" s="195">
        <f>IF(N848="sníž. přenesená",J848,0)</f>
        <v>0</v>
      </c>
      <c r="BI848" s="195">
        <f>IF(N848="nulová",J848,0)</f>
        <v>0</v>
      </c>
      <c r="BJ848" s="14" t="s">
        <v>85</v>
      </c>
      <c r="BK848" s="195">
        <f>ROUND(I848*H848,2)</f>
        <v>0</v>
      </c>
      <c r="BL848" s="14" t="s">
        <v>126</v>
      </c>
      <c r="BM848" s="194" t="s">
        <v>1483</v>
      </c>
    </row>
    <row r="849" spans="1:65" s="2" customFormat="1" ht="10">
      <c r="A849" s="31"/>
      <c r="B849" s="32"/>
      <c r="C849" s="33"/>
      <c r="D849" s="196" t="s">
        <v>127</v>
      </c>
      <c r="E849" s="33"/>
      <c r="F849" s="197" t="s">
        <v>1482</v>
      </c>
      <c r="G849" s="33"/>
      <c r="H849" s="33"/>
      <c r="I849" s="198"/>
      <c r="J849" s="33"/>
      <c r="K849" s="33"/>
      <c r="L849" s="36"/>
      <c r="M849" s="199"/>
      <c r="N849" s="200"/>
      <c r="O849" s="68"/>
      <c r="P849" s="68"/>
      <c r="Q849" s="68"/>
      <c r="R849" s="68"/>
      <c r="S849" s="68"/>
      <c r="T849" s="69"/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T849" s="14" t="s">
        <v>127</v>
      </c>
      <c r="AU849" s="14" t="s">
        <v>87</v>
      </c>
    </row>
    <row r="850" spans="1:65" s="2" customFormat="1" ht="16.5" customHeight="1">
      <c r="A850" s="31"/>
      <c r="B850" s="32"/>
      <c r="C850" s="183" t="s">
        <v>1484</v>
      </c>
      <c r="D850" s="183" t="s">
        <v>121</v>
      </c>
      <c r="E850" s="184" t="s">
        <v>1485</v>
      </c>
      <c r="F850" s="185" t="s">
        <v>1486</v>
      </c>
      <c r="G850" s="186" t="s">
        <v>152</v>
      </c>
      <c r="H850" s="187">
        <v>240</v>
      </c>
      <c r="I850" s="188"/>
      <c r="J850" s="189">
        <f>ROUND(I850*H850,2)</f>
        <v>0</v>
      </c>
      <c r="K850" s="185" t="s">
        <v>125</v>
      </c>
      <c r="L850" s="36"/>
      <c r="M850" s="190" t="s">
        <v>1</v>
      </c>
      <c r="N850" s="191" t="s">
        <v>42</v>
      </c>
      <c r="O850" s="68"/>
      <c r="P850" s="192">
        <f>O850*H850</f>
        <v>0</v>
      </c>
      <c r="Q850" s="192">
        <v>0</v>
      </c>
      <c r="R850" s="192">
        <f>Q850*H850</f>
        <v>0</v>
      </c>
      <c r="S850" s="192">
        <v>0</v>
      </c>
      <c r="T850" s="193">
        <f>S850*H850</f>
        <v>0</v>
      </c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R850" s="194" t="s">
        <v>126</v>
      </c>
      <c r="AT850" s="194" t="s">
        <v>121</v>
      </c>
      <c r="AU850" s="194" t="s">
        <v>87</v>
      </c>
      <c r="AY850" s="14" t="s">
        <v>118</v>
      </c>
      <c r="BE850" s="195">
        <f>IF(N850="základní",J850,0)</f>
        <v>0</v>
      </c>
      <c r="BF850" s="195">
        <f>IF(N850="snížená",J850,0)</f>
        <v>0</v>
      </c>
      <c r="BG850" s="195">
        <f>IF(N850="zákl. přenesená",J850,0)</f>
        <v>0</v>
      </c>
      <c r="BH850" s="195">
        <f>IF(N850="sníž. přenesená",J850,0)</f>
        <v>0</v>
      </c>
      <c r="BI850" s="195">
        <f>IF(N850="nulová",J850,0)</f>
        <v>0</v>
      </c>
      <c r="BJ850" s="14" t="s">
        <v>85</v>
      </c>
      <c r="BK850" s="195">
        <f>ROUND(I850*H850,2)</f>
        <v>0</v>
      </c>
      <c r="BL850" s="14" t="s">
        <v>126</v>
      </c>
      <c r="BM850" s="194" t="s">
        <v>1487</v>
      </c>
    </row>
    <row r="851" spans="1:65" s="2" customFormat="1" ht="10">
      <c r="A851" s="31"/>
      <c r="B851" s="32"/>
      <c r="C851" s="33"/>
      <c r="D851" s="196" t="s">
        <v>127</v>
      </c>
      <c r="E851" s="33"/>
      <c r="F851" s="197" t="s">
        <v>1486</v>
      </c>
      <c r="G851" s="33"/>
      <c r="H851" s="33"/>
      <c r="I851" s="198"/>
      <c r="J851" s="33"/>
      <c r="K851" s="33"/>
      <c r="L851" s="36"/>
      <c r="M851" s="199"/>
      <c r="N851" s="200"/>
      <c r="O851" s="68"/>
      <c r="P851" s="68"/>
      <c r="Q851" s="68"/>
      <c r="R851" s="68"/>
      <c r="S851" s="68"/>
      <c r="T851" s="69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4" t="s">
        <v>127</v>
      </c>
      <c r="AU851" s="14" t="s">
        <v>87</v>
      </c>
    </row>
    <row r="852" spans="1:65" s="2" customFormat="1" ht="16.5" customHeight="1">
      <c r="A852" s="31"/>
      <c r="B852" s="32"/>
      <c r="C852" s="183" t="s">
        <v>808</v>
      </c>
      <c r="D852" s="183" t="s">
        <v>121</v>
      </c>
      <c r="E852" s="184" t="s">
        <v>1488</v>
      </c>
      <c r="F852" s="185" t="s">
        <v>1489</v>
      </c>
      <c r="G852" s="186" t="s">
        <v>152</v>
      </c>
      <c r="H852" s="187">
        <v>65</v>
      </c>
      <c r="I852" s="188"/>
      <c r="J852" s="189">
        <f>ROUND(I852*H852,2)</f>
        <v>0</v>
      </c>
      <c r="K852" s="185" t="s">
        <v>125</v>
      </c>
      <c r="L852" s="36"/>
      <c r="M852" s="190" t="s">
        <v>1</v>
      </c>
      <c r="N852" s="191" t="s">
        <v>42</v>
      </c>
      <c r="O852" s="68"/>
      <c r="P852" s="192">
        <f>O852*H852</f>
        <v>0</v>
      </c>
      <c r="Q852" s="192">
        <v>0</v>
      </c>
      <c r="R852" s="192">
        <f>Q852*H852</f>
        <v>0</v>
      </c>
      <c r="S852" s="192">
        <v>0</v>
      </c>
      <c r="T852" s="193">
        <f>S852*H852</f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4" t="s">
        <v>126</v>
      </c>
      <c r="AT852" s="194" t="s">
        <v>121</v>
      </c>
      <c r="AU852" s="194" t="s">
        <v>87</v>
      </c>
      <c r="AY852" s="14" t="s">
        <v>118</v>
      </c>
      <c r="BE852" s="195">
        <f>IF(N852="základní",J852,0)</f>
        <v>0</v>
      </c>
      <c r="BF852" s="195">
        <f>IF(N852="snížená",J852,0)</f>
        <v>0</v>
      </c>
      <c r="BG852" s="195">
        <f>IF(N852="zákl. přenesená",J852,0)</f>
        <v>0</v>
      </c>
      <c r="BH852" s="195">
        <f>IF(N852="sníž. přenesená",J852,0)</f>
        <v>0</v>
      </c>
      <c r="BI852" s="195">
        <f>IF(N852="nulová",J852,0)</f>
        <v>0</v>
      </c>
      <c r="BJ852" s="14" t="s">
        <v>85</v>
      </c>
      <c r="BK852" s="195">
        <f>ROUND(I852*H852,2)</f>
        <v>0</v>
      </c>
      <c r="BL852" s="14" t="s">
        <v>126</v>
      </c>
      <c r="BM852" s="194" t="s">
        <v>1490</v>
      </c>
    </row>
    <row r="853" spans="1:65" s="2" customFormat="1" ht="10">
      <c r="A853" s="31"/>
      <c r="B853" s="32"/>
      <c r="C853" s="33"/>
      <c r="D853" s="196" t="s">
        <v>127</v>
      </c>
      <c r="E853" s="33"/>
      <c r="F853" s="197" t="s">
        <v>1489</v>
      </c>
      <c r="G853" s="33"/>
      <c r="H853" s="33"/>
      <c r="I853" s="198"/>
      <c r="J853" s="33"/>
      <c r="K853" s="33"/>
      <c r="L853" s="36"/>
      <c r="M853" s="199"/>
      <c r="N853" s="200"/>
      <c r="O853" s="68"/>
      <c r="P853" s="68"/>
      <c r="Q853" s="68"/>
      <c r="R853" s="68"/>
      <c r="S853" s="68"/>
      <c r="T853" s="69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T853" s="14" t="s">
        <v>127</v>
      </c>
      <c r="AU853" s="14" t="s">
        <v>87</v>
      </c>
    </row>
    <row r="854" spans="1:65" s="2" customFormat="1" ht="16.5" customHeight="1">
      <c r="A854" s="31"/>
      <c r="B854" s="32"/>
      <c r="C854" s="183" t="s">
        <v>1491</v>
      </c>
      <c r="D854" s="183" t="s">
        <v>121</v>
      </c>
      <c r="E854" s="184" t="s">
        <v>1492</v>
      </c>
      <c r="F854" s="185" t="s">
        <v>1493</v>
      </c>
      <c r="G854" s="186" t="s">
        <v>152</v>
      </c>
      <c r="H854" s="187">
        <v>48</v>
      </c>
      <c r="I854" s="188"/>
      <c r="J854" s="189">
        <f>ROUND(I854*H854,2)</f>
        <v>0</v>
      </c>
      <c r="K854" s="185" t="s">
        <v>125</v>
      </c>
      <c r="L854" s="36"/>
      <c r="M854" s="190" t="s">
        <v>1</v>
      </c>
      <c r="N854" s="191" t="s">
        <v>42</v>
      </c>
      <c r="O854" s="68"/>
      <c r="P854" s="192">
        <f>O854*H854</f>
        <v>0</v>
      </c>
      <c r="Q854" s="192">
        <v>0</v>
      </c>
      <c r="R854" s="192">
        <f>Q854*H854</f>
        <v>0</v>
      </c>
      <c r="S854" s="192">
        <v>0</v>
      </c>
      <c r="T854" s="193">
        <f>S854*H854</f>
        <v>0</v>
      </c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R854" s="194" t="s">
        <v>126</v>
      </c>
      <c r="AT854" s="194" t="s">
        <v>121</v>
      </c>
      <c r="AU854" s="194" t="s">
        <v>87</v>
      </c>
      <c r="AY854" s="14" t="s">
        <v>118</v>
      </c>
      <c r="BE854" s="195">
        <f>IF(N854="základní",J854,0)</f>
        <v>0</v>
      </c>
      <c r="BF854" s="195">
        <f>IF(N854="snížená",J854,0)</f>
        <v>0</v>
      </c>
      <c r="BG854" s="195">
        <f>IF(N854="zákl. přenesená",J854,0)</f>
        <v>0</v>
      </c>
      <c r="BH854" s="195">
        <f>IF(N854="sníž. přenesená",J854,0)</f>
        <v>0</v>
      </c>
      <c r="BI854" s="195">
        <f>IF(N854="nulová",J854,0)</f>
        <v>0</v>
      </c>
      <c r="BJ854" s="14" t="s">
        <v>85</v>
      </c>
      <c r="BK854" s="195">
        <f>ROUND(I854*H854,2)</f>
        <v>0</v>
      </c>
      <c r="BL854" s="14" t="s">
        <v>126</v>
      </c>
      <c r="BM854" s="194" t="s">
        <v>1494</v>
      </c>
    </row>
    <row r="855" spans="1:65" s="2" customFormat="1" ht="10">
      <c r="A855" s="31"/>
      <c r="B855" s="32"/>
      <c r="C855" s="33"/>
      <c r="D855" s="196" t="s">
        <v>127</v>
      </c>
      <c r="E855" s="33"/>
      <c r="F855" s="197" t="s">
        <v>1493</v>
      </c>
      <c r="G855" s="33"/>
      <c r="H855" s="33"/>
      <c r="I855" s="198"/>
      <c r="J855" s="33"/>
      <c r="K855" s="33"/>
      <c r="L855" s="36"/>
      <c r="M855" s="199"/>
      <c r="N855" s="200"/>
      <c r="O855" s="68"/>
      <c r="P855" s="68"/>
      <c r="Q855" s="68"/>
      <c r="R855" s="68"/>
      <c r="S855" s="68"/>
      <c r="T855" s="69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T855" s="14" t="s">
        <v>127</v>
      </c>
      <c r="AU855" s="14" t="s">
        <v>87</v>
      </c>
    </row>
    <row r="856" spans="1:65" s="2" customFormat="1" ht="16.5" customHeight="1">
      <c r="A856" s="31"/>
      <c r="B856" s="32"/>
      <c r="C856" s="183" t="s">
        <v>813</v>
      </c>
      <c r="D856" s="183" t="s">
        <v>121</v>
      </c>
      <c r="E856" s="184" t="s">
        <v>1495</v>
      </c>
      <c r="F856" s="185" t="s">
        <v>1496</v>
      </c>
      <c r="G856" s="186" t="s">
        <v>152</v>
      </c>
      <c r="H856" s="187">
        <v>130</v>
      </c>
      <c r="I856" s="188"/>
      <c r="J856" s="189">
        <f>ROUND(I856*H856,2)</f>
        <v>0</v>
      </c>
      <c r="K856" s="185" t="s">
        <v>125</v>
      </c>
      <c r="L856" s="36"/>
      <c r="M856" s="190" t="s">
        <v>1</v>
      </c>
      <c r="N856" s="191" t="s">
        <v>42</v>
      </c>
      <c r="O856" s="68"/>
      <c r="P856" s="192">
        <f>O856*H856</f>
        <v>0</v>
      </c>
      <c r="Q856" s="192">
        <v>0</v>
      </c>
      <c r="R856" s="192">
        <f>Q856*H856</f>
        <v>0</v>
      </c>
      <c r="S856" s="192">
        <v>0</v>
      </c>
      <c r="T856" s="193">
        <f>S856*H856</f>
        <v>0</v>
      </c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R856" s="194" t="s">
        <v>126</v>
      </c>
      <c r="AT856" s="194" t="s">
        <v>121</v>
      </c>
      <c r="AU856" s="194" t="s">
        <v>87</v>
      </c>
      <c r="AY856" s="14" t="s">
        <v>118</v>
      </c>
      <c r="BE856" s="195">
        <f>IF(N856="základní",J856,0)</f>
        <v>0</v>
      </c>
      <c r="BF856" s="195">
        <f>IF(N856="snížená",J856,0)</f>
        <v>0</v>
      </c>
      <c r="BG856" s="195">
        <f>IF(N856="zákl. přenesená",J856,0)</f>
        <v>0</v>
      </c>
      <c r="BH856" s="195">
        <f>IF(N856="sníž. přenesená",J856,0)</f>
        <v>0</v>
      </c>
      <c r="BI856" s="195">
        <f>IF(N856="nulová",J856,0)</f>
        <v>0</v>
      </c>
      <c r="BJ856" s="14" t="s">
        <v>85</v>
      </c>
      <c r="BK856" s="195">
        <f>ROUND(I856*H856,2)</f>
        <v>0</v>
      </c>
      <c r="BL856" s="14" t="s">
        <v>126</v>
      </c>
      <c r="BM856" s="194" t="s">
        <v>1497</v>
      </c>
    </row>
    <row r="857" spans="1:65" s="2" customFormat="1" ht="10">
      <c r="A857" s="31"/>
      <c r="B857" s="32"/>
      <c r="C857" s="33"/>
      <c r="D857" s="196" t="s">
        <v>127</v>
      </c>
      <c r="E857" s="33"/>
      <c r="F857" s="197" t="s">
        <v>1496</v>
      </c>
      <c r="G857" s="33"/>
      <c r="H857" s="33"/>
      <c r="I857" s="198"/>
      <c r="J857" s="33"/>
      <c r="K857" s="33"/>
      <c r="L857" s="36"/>
      <c r="M857" s="199"/>
      <c r="N857" s="200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127</v>
      </c>
      <c r="AU857" s="14" t="s">
        <v>87</v>
      </c>
    </row>
    <row r="858" spans="1:65" s="2" customFormat="1" ht="16.5" customHeight="1">
      <c r="A858" s="31"/>
      <c r="B858" s="32"/>
      <c r="C858" s="183" t="s">
        <v>1498</v>
      </c>
      <c r="D858" s="183" t="s">
        <v>121</v>
      </c>
      <c r="E858" s="184" t="s">
        <v>1499</v>
      </c>
      <c r="F858" s="185" t="s">
        <v>1500</v>
      </c>
      <c r="G858" s="186" t="s">
        <v>152</v>
      </c>
      <c r="H858" s="187">
        <v>97</v>
      </c>
      <c r="I858" s="188"/>
      <c r="J858" s="189">
        <f>ROUND(I858*H858,2)</f>
        <v>0</v>
      </c>
      <c r="K858" s="185" t="s">
        <v>125</v>
      </c>
      <c r="L858" s="36"/>
      <c r="M858" s="190" t="s">
        <v>1</v>
      </c>
      <c r="N858" s="191" t="s">
        <v>42</v>
      </c>
      <c r="O858" s="68"/>
      <c r="P858" s="192">
        <f>O858*H858</f>
        <v>0</v>
      </c>
      <c r="Q858" s="192">
        <v>0</v>
      </c>
      <c r="R858" s="192">
        <f>Q858*H858</f>
        <v>0</v>
      </c>
      <c r="S858" s="192">
        <v>0</v>
      </c>
      <c r="T858" s="193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4" t="s">
        <v>126</v>
      </c>
      <c r="AT858" s="194" t="s">
        <v>121</v>
      </c>
      <c r="AU858" s="194" t="s">
        <v>87</v>
      </c>
      <c r="AY858" s="14" t="s">
        <v>118</v>
      </c>
      <c r="BE858" s="195">
        <f>IF(N858="základní",J858,0)</f>
        <v>0</v>
      </c>
      <c r="BF858" s="195">
        <f>IF(N858="snížená",J858,0)</f>
        <v>0</v>
      </c>
      <c r="BG858" s="195">
        <f>IF(N858="zákl. přenesená",J858,0)</f>
        <v>0</v>
      </c>
      <c r="BH858" s="195">
        <f>IF(N858="sníž. přenesená",J858,0)</f>
        <v>0</v>
      </c>
      <c r="BI858" s="195">
        <f>IF(N858="nulová",J858,0)</f>
        <v>0</v>
      </c>
      <c r="BJ858" s="14" t="s">
        <v>85</v>
      </c>
      <c r="BK858" s="195">
        <f>ROUND(I858*H858,2)</f>
        <v>0</v>
      </c>
      <c r="BL858" s="14" t="s">
        <v>126</v>
      </c>
      <c r="BM858" s="194" t="s">
        <v>1501</v>
      </c>
    </row>
    <row r="859" spans="1:65" s="2" customFormat="1" ht="10">
      <c r="A859" s="31"/>
      <c r="B859" s="32"/>
      <c r="C859" s="33"/>
      <c r="D859" s="196" t="s">
        <v>127</v>
      </c>
      <c r="E859" s="33"/>
      <c r="F859" s="197" t="s">
        <v>1500</v>
      </c>
      <c r="G859" s="33"/>
      <c r="H859" s="33"/>
      <c r="I859" s="198"/>
      <c r="J859" s="33"/>
      <c r="K859" s="33"/>
      <c r="L859" s="36"/>
      <c r="M859" s="199"/>
      <c r="N859" s="200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127</v>
      </c>
      <c r="AU859" s="14" t="s">
        <v>87</v>
      </c>
    </row>
    <row r="860" spans="1:65" s="12" customFormat="1" ht="22.75" customHeight="1">
      <c r="B860" s="167"/>
      <c r="C860" s="168"/>
      <c r="D860" s="169" t="s">
        <v>76</v>
      </c>
      <c r="E860" s="181" t="s">
        <v>1502</v>
      </c>
      <c r="F860" s="181" t="s">
        <v>1503</v>
      </c>
      <c r="G860" s="168"/>
      <c r="H860" s="168"/>
      <c r="I860" s="171"/>
      <c r="J860" s="182">
        <f>BK860</f>
        <v>0</v>
      </c>
      <c r="K860" s="168"/>
      <c r="L860" s="173"/>
      <c r="M860" s="174"/>
      <c r="N860" s="175"/>
      <c r="O860" s="175"/>
      <c r="P860" s="176">
        <f>SUM(P861:P974)</f>
        <v>0</v>
      </c>
      <c r="Q860" s="175"/>
      <c r="R860" s="176">
        <f>SUM(R861:R974)</f>
        <v>746.80529999999987</v>
      </c>
      <c r="S860" s="175"/>
      <c r="T860" s="177">
        <f>SUM(T861:T974)</f>
        <v>0</v>
      </c>
      <c r="AR860" s="178" t="s">
        <v>133</v>
      </c>
      <c r="AT860" s="179" t="s">
        <v>76</v>
      </c>
      <c r="AU860" s="179" t="s">
        <v>85</v>
      </c>
      <c r="AY860" s="178" t="s">
        <v>118</v>
      </c>
      <c r="BK860" s="180">
        <f>SUM(BK861:BK974)</f>
        <v>0</v>
      </c>
    </row>
    <row r="861" spans="1:65" s="2" customFormat="1" ht="16.5" customHeight="1">
      <c r="A861" s="31"/>
      <c r="B861" s="32"/>
      <c r="C861" s="202" t="s">
        <v>817</v>
      </c>
      <c r="D861" s="202" t="s">
        <v>1502</v>
      </c>
      <c r="E861" s="203" t="s">
        <v>1504</v>
      </c>
      <c r="F861" s="204" t="s">
        <v>1505</v>
      </c>
      <c r="G861" s="205" t="s">
        <v>1314</v>
      </c>
      <c r="H861" s="206">
        <v>200</v>
      </c>
      <c r="I861" s="207"/>
      <c r="J861" s="208">
        <f>ROUND(I861*H861,2)</f>
        <v>0</v>
      </c>
      <c r="K861" s="204" t="s">
        <v>125</v>
      </c>
      <c r="L861" s="209"/>
      <c r="M861" s="210" t="s">
        <v>1</v>
      </c>
      <c r="N861" s="211" t="s">
        <v>42</v>
      </c>
      <c r="O861" s="68"/>
      <c r="P861" s="192">
        <f>O861*H861</f>
        <v>0</v>
      </c>
      <c r="Q861" s="192">
        <v>1</v>
      </c>
      <c r="R861" s="192">
        <f>Q861*H861</f>
        <v>200</v>
      </c>
      <c r="S861" s="192">
        <v>0</v>
      </c>
      <c r="T861" s="193">
        <f>S861*H861</f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94" t="s">
        <v>707</v>
      </c>
      <c r="AT861" s="194" t="s">
        <v>1502</v>
      </c>
      <c r="AU861" s="194" t="s">
        <v>87</v>
      </c>
      <c r="AY861" s="14" t="s">
        <v>118</v>
      </c>
      <c r="BE861" s="195">
        <f>IF(N861="základní",J861,0)</f>
        <v>0</v>
      </c>
      <c r="BF861" s="195">
        <f>IF(N861="snížená",J861,0)</f>
        <v>0</v>
      </c>
      <c r="BG861" s="195">
        <f>IF(N861="zákl. přenesená",J861,0)</f>
        <v>0</v>
      </c>
      <c r="BH861" s="195">
        <f>IF(N861="sníž. přenesená",J861,0)</f>
        <v>0</v>
      </c>
      <c r="BI861" s="195">
        <f>IF(N861="nulová",J861,0)</f>
        <v>0</v>
      </c>
      <c r="BJ861" s="14" t="s">
        <v>85</v>
      </c>
      <c r="BK861" s="195">
        <f>ROUND(I861*H861,2)</f>
        <v>0</v>
      </c>
      <c r="BL861" s="14" t="s">
        <v>269</v>
      </c>
      <c r="BM861" s="194" t="s">
        <v>1506</v>
      </c>
    </row>
    <row r="862" spans="1:65" s="2" customFormat="1" ht="10">
      <c r="A862" s="31"/>
      <c r="B862" s="32"/>
      <c r="C862" s="33"/>
      <c r="D862" s="196" t="s">
        <v>127</v>
      </c>
      <c r="E862" s="33"/>
      <c r="F862" s="197" t="s">
        <v>1505</v>
      </c>
      <c r="G862" s="33"/>
      <c r="H862" s="33"/>
      <c r="I862" s="198"/>
      <c r="J862" s="33"/>
      <c r="K862" s="33"/>
      <c r="L862" s="36"/>
      <c r="M862" s="199"/>
      <c r="N862" s="200"/>
      <c r="O862" s="68"/>
      <c r="P862" s="68"/>
      <c r="Q862" s="68"/>
      <c r="R862" s="68"/>
      <c r="S862" s="68"/>
      <c r="T862" s="69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T862" s="14" t="s">
        <v>127</v>
      </c>
      <c r="AU862" s="14" t="s">
        <v>87</v>
      </c>
    </row>
    <row r="863" spans="1:65" s="2" customFormat="1" ht="16.5" customHeight="1">
      <c r="A863" s="31"/>
      <c r="B863" s="32"/>
      <c r="C863" s="202" t="s">
        <v>1507</v>
      </c>
      <c r="D863" s="202" t="s">
        <v>1502</v>
      </c>
      <c r="E863" s="203" t="s">
        <v>1508</v>
      </c>
      <c r="F863" s="204" t="s">
        <v>1509</v>
      </c>
      <c r="G863" s="205" t="s">
        <v>1314</v>
      </c>
      <c r="H863" s="206">
        <v>270</v>
      </c>
      <c r="I863" s="207"/>
      <c r="J863" s="208">
        <f>ROUND(I863*H863,2)</f>
        <v>0</v>
      </c>
      <c r="K863" s="204" t="s">
        <v>125</v>
      </c>
      <c r="L863" s="209"/>
      <c r="M863" s="210" t="s">
        <v>1</v>
      </c>
      <c r="N863" s="211" t="s">
        <v>42</v>
      </c>
      <c r="O863" s="68"/>
      <c r="P863" s="192">
        <f>O863*H863</f>
        <v>0</v>
      </c>
      <c r="Q863" s="192">
        <v>1</v>
      </c>
      <c r="R863" s="192">
        <f>Q863*H863</f>
        <v>270</v>
      </c>
      <c r="S863" s="192">
        <v>0</v>
      </c>
      <c r="T863" s="193">
        <f>S863*H863</f>
        <v>0</v>
      </c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R863" s="194" t="s">
        <v>707</v>
      </c>
      <c r="AT863" s="194" t="s">
        <v>1502</v>
      </c>
      <c r="AU863" s="194" t="s">
        <v>87</v>
      </c>
      <c r="AY863" s="14" t="s">
        <v>118</v>
      </c>
      <c r="BE863" s="195">
        <f>IF(N863="základní",J863,0)</f>
        <v>0</v>
      </c>
      <c r="BF863" s="195">
        <f>IF(N863="snížená",J863,0)</f>
        <v>0</v>
      </c>
      <c r="BG863" s="195">
        <f>IF(N863="zákl. přenesená",J863,0)</f>
        <v>0</v>
      </c>
      <c r="BH863" s="195">
        <f>IF(N863="sníž. přenesená",J863,0)</f>
        <v>0</v>
      </c>
      <c r="BI863" s="195">
        <f>IF(N863="nulová",J863,0)</f>
        <v>0</v>
      </c>
      <c r="BJ863" s="14" t="s">
        <v>85</v>
      </c>
      <c r="BK863" s="195">
        <f>ROUND(I863*H863,2)</f>
        <v>0</v>
      </c>
      <c r="BL863" s="14" t="s">
        <v>269</v>
      </c>
      <c r="BM863" s="194" t="s">
        <v>1510</v>
      </c>
    </row>
    <row r="864" spans="1:65" s="2" customFormat="1" ht="10">
      <c r="A864" s="31"/>
      <c r="B864" s="32"/>
      <c r="C864" s="33"/>
      <c r="D864" s="196" t="s">
        <v>127</v>
      </c>
      <c r="E864" s="33"/>
      <c r="F864" s="197" t="s">
        <v>1509</v>
      </c>
      <c r="G864" s="33"/>
      <c r="H864" s="33"/>
      <c r="I864" s="198"/>
      <c r="J864" s="33"/>
      <c r="K864" s="33"/>
      <c r="L864" s="36"/>
      <c r="M864" s="199"/>
      <c r="N864" s="200"/>
      <c r="O864" s="68"/>
      <c r="P864" s="68"/>
      <c r="Q864" s="68"/>
      <c r="R864" s="68"/>
      <c r="S864" s="68"/>
      <c r="T864" s="69"/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T864" s="14" t="s">
        <v>127</v>
      </c>
      <c r="AU864" s="14" t="s">
        <v>87</v>
      </c>
    </row>
    <row r="865" spans="1:65" s="2" customFormat="1" ht="16.5" customHeight="1">
      <c r="A865" s="31"/>
      <c r="B865" s="32"/>
      <c r="C865" s="202" t="s">
        <v>822</v>
      </c>
      <c r="D865" s="202" t="s">
        <v>1502</v>
      </c>
      <c r="E865" s="203" t="s">
        <v>1511</v>
      </c>
      <c r="F865" s="204" t="s">
        <v>1512</v>
      </c>
      <c r="G865" s="205" t="s">
        <v>1314</v>
      </c>
      <c r="H865" s="206">
        <v>260</v>
      </c>
      <c r="I865" s="207"/>
      <c r="J865" s="208">
        <f>ROUND(I865*H865,2)</f>
        <v>0</v>
      </c>
      <c r="K865" s="204" t="s">
        <v>125</v>
      </c>
      <c r="L865" s="209"/>
      <c r="M865" s="210" t="s">
        <v>1</v>
      </c>
      <c r="N865" s="211" t="s">
        <v>42</v>
      </c>
      <c r="O865" s="68"/>
      <c r="P865" s="192">
        <f>O865*H865</f>
        <v>0</v>
      </c>
      <c r="Q865" s="192">
        <v>1</v>
      </c>
      <c r="R865" s="192">
        <f>Q865*H865</f>
        <v>260</v>
      </c>
      <c r="S865" s="192">
        <v>0</v>
      </c>
      <c r="T865" s="193">
        <f>S865*H865</f>
        <v>0</v>
      </c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R865" s="194" t="s">
        <v>707</v>
      </c>
      <c r="AT865" s="194" t="s">
        <v>1502</v>
      </c>
      <c r="AU865" s="194" t="s">
        <v>87</v>
      </c>
      <c r="AY865" s="14" t="s">
        <v>118</v>
      </c>
      <c r="BE865" s="195">
        <f>IF(N865="základní",J865,0)</f>
        <v>0</v>
      </c>
      <c r="BF865" s="195">
        <f>IF(N865="snížená",J865,0)</f>
        <v>0</v>
      </c>
      <c r="BG865" s="195">
        <f>IF(N865="zákl. přenesená",J865,0)</f>
        <v>0</v>
      </c>
      <c r="BH865" s="195">
        <f>IF(N865="sníž. přenesená",J865,0)</f>
        <v>0</v>
      </c>
      <c r="BI865" s="195">
        <f>IF(N865="nulová",J865,0)</f>
        <v>0</v>
      </c>
      <c r="BJ865" s="14" t="s">
        <v>85</v>
      </c>
      <c r="BK865" s="195">
        <f>ROUND(I865*H865,2)</f>
        <v>0</v>
      </c>
      <c r="BL865" s="14" t="s">
        <v>269</v>
      </c>
      <c r="BM865" s="194" t="s">
        <v>1513</v>
      </c>
    </row>
    <row r="866" spans="1:65" s="2" customFormat="1" ht="10">
      <c r="A866" s="31"/>
      <c r="B866" s="32"/>
      <c r="C866" s="33"/>
      <c r="D866" s="196" t="s">
        <v>127</v>
      </c>
      <c r="E866" s="33"/>
      <c r="F866" s="197" t="s">
        <v>1512</v>
      </c>
      <c r="G866" s="33"/>
      <c r="H866" s="33"/>
      <c r="I866" s="198"/>
      <c r="J866" s="33"/>
      <c r="K866" s="33"/>
      <c r="L866" s="36"/>
      <c r="M866" s="199"/>
      <c r="N866" s="200"/>
      <c r="O866" s="68"/>
      <c r="P866" s="68"/>
      <c r="Q866" s="68"/>
      <c r="R866" s="68"/>
      <c r="S866" s="68"/>
      <c r="T866" s="69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T866" s="14" t="s">
        <v>127</v>
      </c>
      <c r="AU866" s="14" t="s">
        <v>87</v>
      </c>
    </row>
    <row r="867" spans="1:65" s="2" customFormat="1" ht="16.5" customHeight="1">
      <c r="A867" s="31"/>
      <c r="B867" s="32"/>
      <c r="C867" s="202" t="s">
        <v>1514</v>
      </c>
      <c r="D867" s="202" t="s">
        <v>1502</v>
      </c>
      <c r="E867" s="203" t="s">
        <v>1515</v>
      </c>
      <c r="F867" s="204" t="s">
        <v>1516</v>
      </c>
      <c r="G867" s="205" t="s">
        <v>152</v>
      </c>
      <c r="H867" s="206">
        <v>1</v>
      </c>
      <c r="I867" s="207"/>
      <c r="J867" s="208">
        <f>ROUND(I867*H867,2)</f>
        <v>0</v>
      </c>
      <c r="K867" s="204" t="s">
        <v>125</v>
      </c>
      <c r="L867" s="209"/>
      <c r="M867" s="210" t="s">
        <v>1</v>
      </c>
      <c r="N867" s="211" t="s">
        <v>42</v>
      </c>
      <c r="O867" s="68"/>
      <c r="P867" s="192">
        <f>O867*H867</f>
        <v>0</v>
      </c>
      <c r="Q867" s="192">
        <v>1.50075</v>
      </c>
      <c r="R867" s="192">
        <f>Q867*H867</f>
        <v>1.50075</v>
      </c>
      <c r="S867" s="192">
        <v>0</v>
      </c>
      <c r="T867" s="193">
        <f>S867*H867</f>
        <v>0</v>
      </c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R867" s="194" t="s">
        <v>707</v>
      </c>
      <c r="AT867" s="194" t="s">
        <v>1502</v>
      </c>
      <c r="AU867" s="194" t="s">
        <v>87</v>
      </c>
      <c r="AY867" s="14" t="s">
        <v>118</v>
      </c>
      <c r="BE867" s="195">
        <f>IF(N867="základní",J867,0)</f>
        <v>0</v>
      </c>
      <c r="BF867" s="195">
        <f>IF(N867="snížená",J867,0)</f>
        <v>0</v>
      </c>
      <c r="BG867" s="195">
        <f>IF(N867="zákl. přenesená",J867,0)</f>
        <v>0</v>
      </c>
      <c r="BH867" s="195">
        <f>IF(N867="sníž. přenesená",J867,0)</f>
        <v>0</v>
      </c>
      <c r="BI867" s="195">
        <f>IF(N867="nulová",J867,0)</f>
        <v>0</v>
      </c>
      <c r="BJ867" s="14" t="s">
        <v>85</v>
      </c>
      <c r="BK867" s="195">
        <f>ROUND(I867*H867,2)</f>
        <v>0</v>
      </c>
      <c r="BL867" s="14" t="s">
        <v>269</v>
      </c>
      <c r="BM867" s="194" t="s">
        <v>1517</v>
      </c>
    </row>
    <row r="868" spans="1:65" s="2" customFormat="1" ht="10">
      <c r="A868" s="31"/>
      <c r="B868" s="32"/>
      <c r="C868" s="33"/>
      <c r="D868" s="196" t="s">
        <v>127</v>
      </c>
      <c r="E868" s="33"/>
      <c r="F868" s="197" t="s">
        <v>1516</v>
      </c>
      <c r="G868" s="33"/>
      <c r="H868" s="33"/>
      <c r="I868" s="198"/>
      <c r="J868" s="33"/>
      <c r="K868" s="33"/>
      <c r="L868" s="36"/>
      <c r="M868" s="199"/>
      <c r="N868" s="200"/>
      <c r="O868" s="68"/>
      <c r="P868" s="68"/>
      <c r="Q868" s="68"/>
      <c r="R868" s="68"/>
      <c r="S868" s="68"/>
      <c r="T868" s="69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T868" s="14" t="s">
        <v>127</v>
      </c>
      <c r="AU868" s="14" t="s">
        <v>87</v>
      </c>
    </row>
    <row r="869" spans="1:65" s="2" customFormat="1" ht="16.5" customHeight="1">
      <c r="A869" s="31"/>
      <c r="B869" s="32"/>
      <c r="C869" s="202" t="s">
        <v>827</v>
      </c>
      <c r="D869" s="202" t="s">
        <v>1502</v>
      </c>
      <c r="E869" s="203" t="s">
        <v>1518</v>
      </c>
      <c r="F869" s="204" t="s">
        <v>1519</v>
      </c>
      <c r="G869" s="205" t="s">
        <v>152</v>
      </c>
      <c r="H869" s="206">
        <v>1</v>
      </c>
      <c r="I869" s="207"/>
      <c r="J869" s="208">
        <f>ROUND(I869*H869,2)</f>
        <v>0</v>
      </c>
      <c r="K869" s="204" t="s">
        <v>125</v>
      </c>
      <c r="L869" s="209"/>
      <c r="M869" s="210" t="s">
        <v>1</v>
      </c>
      <c r="N869" s="211" t="s">
        <v>42</v>
      </c>
      <c r="O869" s="68"/>
      <c r="P869" s="192">
        <f>O869*H869</f>
        <v>0</v>
      </c>
      <c r="Q869" s="192">
        <v>1.23475</v>
      </c>
      <c r="R869" s="192">
        <f>Q869*H869</f>
        <v>1.23475</v>
      </c>
      <c r="S869" s="192">
        <v>0</v>
      </c>
      <c r="T869" s="193">
        <f>S869*H869</f>
        <v>0</v>
      </c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R869" s="194" t="s">
        <v>707</v>
      </c>
      <c r="AT869" s="194" t="s">
        <v>1502</v>
      </c>
      <c r="AU869" s="194" t="s">
        <v>87</v>
      </c>
      <c r="AY869" s="14" t="s">
        <v>118</v>
      </c>
      <c r="BE869" s="195">
        <f>IF(N869="základní",J869,0)</f>
        <v>0</v>
      </c>
      <c r="BF869" s="195">
        <f>IF(N869="snížená",J869,0)</f>
        <v>0</v>
      </c>
      <c r="BG869" s="195">
        <f>IF(N869="zákl. přenesená",J869,0)</f>
        <v>0</v>
      </c>
      <c r="BH869" s="195">
        <f>IF(N869="sníž. přenesená",J869,0)</f>
        <v>0</v>
      </c>
      <c r="BI869" s="195">
        <f>IF(N869="nulová",J869,0)</f>
        <v>0</v>
      </c>
      <c r="BJ869" s="14" t="s">
        <v>85</v>
      </c>
      <c r="BK869" s="195">
        <f>ROUND(I869*H869,2)</f>
        <v>0</v>
      </c>
      <c r="BL869" s="14" t="s">
        <v>269</v>
      </c>
      <c r="BM869" s="194" t="s">
        <v>1520</v>
      </c>
    </row>
    <row r="870" spans="1:65" s="2" customFormat="1" ht="10">
      <c r="A870" s="31"/>
      <c r="B870" s="32"/>
      <c r="C870" s="33"/>
      <c r="D870" s="196" t="s">
        <v>127</v>
      </c>
      <c r="E870" s="33"/>
      <c r="F870" s="197" t="s">
        <v>1519</v>
      </c>
      <c r="G870" s="33"/>
      <c r="H870" s="33"/>
      <c r="I870" s="198"/>
      <c r="J870" s="33"/>
      <c r="K870" s="33"/>
      <c r="L870" s="36"/>
      <c r="M870" s="199"/>
      <c r="N870" s="200"/>
      <c r="O870" s="68"/>
      <c r="P870" s="68"/>
      <c r="Q870" s="68"/>
      <c r="R870" s="68"/>
      <c r="S870" s="68"/>
      <c r="T870" s="69"/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T870" s="14" t="s">
        <v>127</v>
      </c>
      <c r="AU870" s="14" t="s">
        <v>87</v>
      </c>
    </row>
    <row r="871" spans="1:65" s="2" customFormat="1" ht="16.5" customHeight="1">
      <c r="A871" s="31"/>
      <c r="B871" s="32"/>
      <c r="C871" s="202" t="s">
        <v>1521</v>
      </c>
      <c r="D871" s="202" t="s">
        <v>1502</v>
      </c>
      <c r="E871" s="203" t="s">
        <v>1522</v>
      </c>
      <c r="F871" s="204" t="s">
        <v>1523</v>
      </c>
      <c r="G871" s="205" t="s">
        <v>152</v>
      </c>
      <c r="H871" s="206">
        <v>1</v>
      </c>
      <c r="I871" s="207"/>
      <c r="J871" s="208">
        <f>ROUND(I871*H871,2)</f>
        <v>0</v>
      </c>
      <c r="K871" s="204" t="s">
        <v>125</v>
      </c>
      <c r="L871" s="209"/>
      <c r="M871" s="210" t="s">
        <v>1</v>
      </c>
      <c r="N871" s="211" t="s">
        <v>42</v>
      </c>
      <c r="O871" s="68"/>
      <c r="P871" s="192">
        <f>O871*H871</f>
        <v>0</v>
      </c>
      <c r="Q871" s="192">
        <v>0.28093000000000001</v>
      </c>
      <c r="R871" s="192">
        <f>Q871*H871</f>
        <v>0.28093000000000001</v>
      </c>
      <c r="S871" s="192">
        <v>0</v>
      </c>
      <c r="T871" s="193">
        <f>S871*H871</f>
        <v>0</v>
      </c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R871" s="194" t="s">
        <v>707</v>
      </c>
      <c r="AT871" s="194" t="s">
        <v>1502</v>
      </c>
      <c r="AU871" s="194" t="s">
        <v>87</v>
      </c>
      <c r="AY871" s="14" t="s">
        <v>118</v>
      </c>
      <c r="BE871" s="195">
        <f>IF(N871="základní",J871,0)</f>
        <v>0</v>
      </c>
      <c r="BF871" s="195">
        <f>IF(N871="snížená",J871,0)</f>
        <v>0</v>
      </c>
      <c r="BG871" s="195">
        <f>IF(N871="zákl. přenesená",J871,0)</f>
        <v>0</v>
      </c>
      <c r="BH871" s="195">
        <f>IF(N871="sníž. přenesená",J871,0)</f>
        <v>0</v>
      </c>
      <c r="BI871" s="195">
        <f>IF(N871="nulová",J871,0)</f>
        <v>0</v>
      </c>
      <c r="BJ871" s="14" t="s">
        <v>85</v>
      </c>
      <c r="BK871" s="195">
        <f>ROUND(I871*H871,2)</f>
        <v>0</v>
      </c>
      <c r="BL871" s="14" t="s">
        <v>269</v>
      </c>
      <c r="BM871" s="194" t="s">
        <v>1524</v>
      </c>
    </row>
    <row r="872" spans="1:65" s="2" customFormat="1" ht="10">
      <c r="A872" s="31"/>
      <c r="B872" s="32"/>
      <c r="C872" s="33"/>
      <c r="D872" s="196" t="s">
        <v>127</v>
      </c>
      <c r="E872" s="33"/>
      <c r="F872" s="197" t="s">
        <v>1523</v>
      </c>
      <c r="G872" s="33"/>
      <c r="H872" s="33"/>
      <c r="I872" s="198"/>
      <c r="J872" s="33"/>
      <c r="K872" s="33"/>
      <c r="L872" s="36"/>
      <c r="M872" s="199"/>
      <c r="N872" s="200"/>
      <c r="O872" s="68"/>
      <c r="P872" s="68"/>
      <c r="Q872" s="68"/>
      <c r="R872" s="68"/>
      <c r="S872" s="68"/>
      <c r="T872" s="69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T872" s="14" t="s">
        <v>127</v>
      </c>
      <c r="AU872" s="14" t="s">
        <v>87</v>
      </c>
    </row>
    <row r="873" spans="1:65" s="2" customFormat="1" ht="16.5" customHeight="1">
      <c r="A873" s="31"/>
      <c r="B873" s="32"/>
      <c r="C873" s="202" t="s">
        <v>832</v>
      </c>
      <c r="D873" s="202" t="s">
        <v>1502</v>
      </c>
      <c r="E873" s="203" t="s">
        <v>1525</v>
      </c>
      <c r="F873" s="204" t="s">
        <v>1526</v>
      </c>
      <c r="G873" s="205" t="s">
        <v>152</v>
      </c>
      <c r="H873" s="206">
        <v>1</v>
      </c>
      <c r="I873" s="207"/>
      <c r="J873" s="208">
        <f>ROUND(I873*H873,2)</f>
        <v>0</v>
      </c>
      <c r="K873" s="204" t="s">
        <v>125</v>
      </c>
      <c r="L873" s="209"/>
      <c r="M873" s="210" t="s">
        <v>1</v>
      </c>
      <c r="N873" s="211" t="s">
        <v>42</v>
      </c>
      <c r="O873" s="68"/>
      <c r="P873" s="192">
        <f>O873*H873</f>
        <v>0</v>
      </c>
      <c r="Q873" s="192">
        <v>0.30498999999999998</v>
      </c>
      <c r="R873" s="192">
        <f>Q873*H873</f>
        <v>0.30498999999999998</v>
      </c>
      <c r="S873" s="192">
        <v>0</v>
      </c>
      <c r="T873" s="193">
        <f>S873*H873</f>
        <v>0</v>
      </c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R873" s="194" t="s">
        <v>707</v>
      </c>
      <c r="AT873" s="194" t="s">
        <v>1502</v>
      </c>
      <c r="AU873" s="194" t="s">
        <v>87</v>
      </c>
      <c r="AY873" s="14" t="s">
        <v>118</v>
      </c>
      <c r="BE873" s="195">
        <f>IF(N873="základní",J873,0)</f>
        <v>0</v>
      </c>
      <c r="BF873" s="195">
        <f>IF(N873="snížená",J873,0)</f>
        <v>0</v>
      </c>
      <c r="BG873" s="195">
        <f>IF(N873="zákl. přenesená",J873,0)</f>
        <v>0</v>
      </c>
      <c r="BH873" s="195">
        <f>IF(N873="sníž. přenesená",J873,0)</f>
        <v>0</v>
      </c>
      <c r="BI873" s="195">
        <f>IF(N873="nulová",J873,0)</f>
        <v>0</v>
      </c>
      <c r="BJ873" s="14" t="s">
        <v>85</v>
      </c>
      <c r="BK873" s="195">
        <f>ROUND(I873*H873,2)</f>
        <v>0</v>
      </c>
      <c r="BL873" s="14" t="s">
        <v>269</v>
      </c>
      <c r="BM873" s="194" t="s">
        <v>1527</v>
      </c>
    </row>
    <row r="874" spans="1:65" s="2" customFormat="1" ht="10">
      <c r="A874" s="31"/>
      <c r="B874" s="32"/>
      <c r="C874" s="33"/>
      <c r="D874" s="196" t="s">
        <v>127</v>
      </c>
      <c r="E874" s="33"/>
      <c r="F874" s="197" t="s">
        <v>1526</v>
      </c>
      <c r="G874" s="33"/>
      <c r="H874" s="33"/>
      <c r="I874" s="198"/>
      <c r="J874" s="33"/>
      <c r="K874" s="33"/>
      <c r="L874" s="36"/>
      <c r="M874" s="199"/>
      <c r="N874" s="200"/>
      <c r="O874" s="68"/>
      <c r="P874" s="68"/>
      <c r="Q874" s="68"/>
      <c r="R874" s="68"/>
      <c r="S874" s="68"/>
      <c r="T874" s="69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T874" s="14" t="s">
        <v>127</v>
      </c>
      <c r="AU874" s="14" t="s">
        <v>87</v>
      </c>
    </row>
    <row r="875" spans="1:65" s="2" customFormat="1" ht="16.5" customHeight="1">
      <c r="A875" s="31"/>
      <c r="B875" s="32"/>
      <c r="C875" s="202" t="s">
        <v>1528</v>
      </c>
      <c r="D875" s="202" t="s">
        <v>1502</v>
      </c>
      <c r="E875" s="203" t="s">
        <v>1529</v>
      </c>
      <c r="F875" s="204" t="s">
        <v>1530</v>
      </c>
      <c r="G875" s="205" t="s">
        <v>152</v>
      </c>
      <c r="H875" s="206">
        <v>1</v>
      </c>
      <c r="I875" s="207"/>
      <c r="J875" s="208">
        <f>ROUND(I875*H875,2)</f>
        <v>0</v>
      </c>
      <c r="K875" s="204" t="s">
        <v>125</v>
      </c>
      <c r="L875" s="209"/>
      <c r="M875" s="210" t="s">
        <v>1</v>
      </c>
      <c r="N875" s="211" t="s">
        <v>42</v>
      </c>
      <c r="O875" s="68"/>
      <c r="P875" s="192">
        <f>O875*H875</f>
        <v>0</v>
      </c>
      <c r="Q875" s="192">
        <v>0.24418999999999999</v>
      </c>
      <c r="R875" s="192">
        <f>Q875*H875</f>
        <v>0.24418999999999999</v>
      </c>
      <c r="S875" s="192">
        <v>0</v>
      </c>
      <c r="T875" s="193">
        <f>S875*H875</f>
        <v>0</v>
      </c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R875" s="194" t="s">
        <v>707</v>
      </c>
      <c r="AT875" s="194" t="s">
        <v>1502</v>
      </c>
      <c r="AU875" s="194" t="s">
        <v>87</v>
      </c>
      <c r="AY875" s="14" t="s">
        <v>118</v>
      </c>
      <c r="BE875" s="195">
        <f>IF(N875="základní",J875,0)</f>
        <v>0</v>
      </c>
      <c r="BF875" s="195">
        <f>IF(N875="snížená",J875,0)</f>
        <v>0</v>
      </c>
      <c r="BG875" s="195">
        <f>IF(N875="zákl. přenesená",J875,0)</f>
        <v>0</v>
      </c>
      <c r="BH875" s="195">
        <f>IF(N875="sníž. přenesená",J875,0)</f>
        <v>0</v>
      </c>
      <c r="BI875" s="195">
        <f>IF(N875="nulová",J875,0)</f>
        <v>0</v>
      </c>
      <c r="BJ875" s="14" t="s">
        <v>85</v>
      </c>
      <c r="BK875" s="195">
        <f>ROUND(I875*H875,2)</f>
        <v>0</v>
      </c>
      <c r="BL875" s="14" t="s">
        <v>269</v>
      </c>
      <c r="BM875" s="194" t="s">
        <v>1531</v>
      </c>
    </row>
    <row r="876" spans="1:65" s="2" customFormat="1" ht="10">
      <c r="A876" s="31"/>
      <c r="B876" s="32"/>
      <c r="C876" s="33"/>
      <c r="D876" s="196" t="s">
        <v>127</v>
      </c>
      <c r="E876" s="33"/>
      <c r="F876" s="197" t="s">
        <v>1530</v>
      </c>
      <c r="G876" s="33"/>
      <c r="H876" s="33"/>
      <c r="I876" s="198"/>
      <c r="J876" s="33"/>
      <c r="K876" s="33"/>
      <c r="L876" s="36"/>
      <c r="M876" s="199"/>
      <c r="N876" s="200"/>
      <c r="O876" s="68"/>
      <c r="P876" s="68"/>
      <c r="Q876" s="68"/>
      <c r="R876" s="68"/>
      <c r="S876" s="68"/>
      <c r="T876" s="69"/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T876" s="14" t="s">
        <v>127</v>
      </c>
      <c r="AU876" s="14" t="s">
        <v>87</v>
      </c>
    </row>
    <row r="877" spans="1:65" s="2" customFormat="1" ht="16.5" customHeight="1">
      <c r="A877" s="31"/>
      <c r="B877" s="32"/>
      <c r="C877" s="202" t="s">
        <v>836</v>
      </c>
      <c r="D877" s="202" t="s">
        <v>1502</v>
      </c>
      <c r="E877" s="203" t="s">
        <v>1532</v>
      </c>
      <c r="F877" s="204" t="s">
        <v>1533</v>
      </c>
      <c r="G877" s="205" t="s">
        <v>152</v>
      </c>
      <c r="H877" s="206">
        <v>3</v>
      </c>
      <c r="I877" s="207"/>
      <c r="J877" s="208">
        <f>ROUND(I877*H877,2)</f>
        <v>0</v>
      </c>
      <c r="K877" s="204" t="s">
        <v>125</v>
      </c>
      <c r="L877" s="209"/>
      <c r="M877" s="210" t="s">
        <v>1</v>
      </c>
      <c r="N877" s="211" t="s">
        <v>42</v>
      </c>
      <c r="O877" s="68"/>
      <c r="P877" s="192">
        <f>O877*H877</f>
        <v>0</v>
      </c>
      <c r="Q877" s="192">
        <v>0.06</v>
      </c>
      <c r="R877" s="192">
        <f>Q877*H877</f>
        <v>0.18</v>
      </c>
      <c r="S877" s="192">
        <v>0</v>
      </c>
      <c r="T877" s="193">
        <f>S877*H877</f>
        <v>0</v>
      </c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R877" s="194" t="s">
        <v>707</v>
      </c>
      <c r="AT877" s="194" t="s">
        <v>1502</v>
      </c>
      <c r="AU877" s="194" t="s">
        <v>87</v>
      </c>
      <c r="AY877" s="14" t="s">
        <v>118</v>
      </c>
      <c r="BE877" s="195">
        <f>IF(N877="základní",J877,0)</f>
        <v>0</v>
      </c>
      <c r="BF877" s="195">
        <f>IF(N877="snížená",J877,0)</f>
        <v>0</v>
      </c>
      <c r="BG877" s="195">
        <f>IF(N877="zákl. přenesená",J877,0)</f>
        <v>0</v>
      </c>
      <c r="BH877" s="195">
        <f>IF(N877="sníž. přenesená",J877,0)</f>
        <v>0</v>
      </c>
      <c r="BI877" s="195">
        <f>IF(N877="nulová",J877,0)</f>
        <v>0</v>
      </c>
      <c r="BJ877" s="14" t="s">
        <v>85</v>
      </c>
      <c r="BK877" s="195">
        <f>ROUND(I877*H877,2)</f>
        <v>0</v>
      </c>
      <c r="BL877" s="14" t="s">
        <v>269</v>
      </c>
      <c r="BM877" s="194" t="s">
        <v>1534</v>
      </c>
    </row>
    <row r="878" spans="1:65" s="2" customFormat="1" ht="10">
      <c r="A878" s="31"/>
      <c r="B878" s="32"/>
      <c r="C878" s="33"/>
      <c r="D878" s="196" t="s">
        <v>127</v>
      </c>
      <c r="E878" s="33"/>
      <c r="F878" s="197" t="s">
        <v>1533</v>
      </c>
      <c r="G878" s="33"/>
      <c r="H878" s="33"/>
      <c r="I878" s="198"/>
      <c r="J878" s="33"/>
      <c r="K878" s="33"/>
      <c r="L878" s="36"/>
      <c r="M878" s="199"/>
      <c r="N878" s="200"/>
      <c r="O878" s="68"/>
      <c r="P878" s="68"/>
      <c r="Q878" s="68"/>
      <c r="R878" s="68"/>
      <c r="S878" s="68"/>
      <c r="T878" s="69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T878" s="14" t="s">
        <v>127</v>
      </c>
      <c r="AU878" s="14" t="s">
        <v>87</v>
      </c>
    </row>
    <row r="879" spans="1:65" s="2" customFormat="1" ht="16.5" customHeight="1">
      <c r="A879" s="31"/>
      <c r="B879" s="32"/>
      <c r="C879" s="202" t="s">
        <v>1535</v>
      </c>
      <c r="D879" s="202" t="s">
        <v>1502</v>
      </c>
      <c r="E879" s="203" t="s">
        <v>1536</v>
      </c>
      <c r="F879" s="204" t="s">
        <v>1537</v>
      </c>
      <c r="G879" s="205" t="s">
        <v>152</v>
      </c>
      <c r="H879" s="206">
        <v>3</v>
      </c>
      <c r="I879" s="207"/>
      <c r="J879" s="208">
        <f>ROUND(I879*H879,2)</f>
        <v>0</v>
      </c>
      <c r="K879" s="204" t="s">
        <v>125</v>
      </c>
      <c r="L879" s="209"/>
      <c r="M879" s="210" t="s">
        <v>1</v>
      </c>
      <c r="N879" s="211" t="s">
        <v>42</v>
      </c>
      <c r="O879" s="68"/>
      <c r="P879" s="192">
        <f>O879*H879</f>
        <v>0</v>
      </c>
      <c r="Q879" s="192">
        <v>6.4000000000000001E-2</v>
      </c>
      <c r="R879" s="192">
        <f>Q879*H879</f>
        <v>0.192</v>
      </c>
      <c r="S879" s="192">
        <v>0</v>
      </c>
      <c r="T879" s="193">
        <f>S879*H879</f>
        <v>0</v>
      </c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R879" s="194" t="s">
        <v>707</v>
      </c>
      <c r="AT879" s="194" t="s">
        <v>1502</v>
      </c>
      <c r="AU879" s="194" t="s">
        <v>87</v>
      </c>
      <c r="AY879" s="14" t="s">
        <v>118</v>
      </c>
      <c r="BE879" s="195">
        <f>IF(N879="základní",J879,0)</f>
        <v>0</v>
      </c>
      <c r="BF879" s="195">
        <f>IF(N879="snížená",J879,0)</f>
        <v>0</v>
      </c>
      <c r="BG879" s="195">
        <f>IF(N879="zákl. přenesená",J879,0)</f>
        <v>0</v>
      </c>
      <c r="BH879" s="195">
        <f>IF(N879="sníž. přenesená",J879,0)</f>
        <v>0</v>
      </c>
      <c r="BI879" s="195">
        <f>IF(N879="nulová",J879,0)</f>
        <v>0</v>
      </c>
      <c r="BJ879" s="14" t="s">
        <v>85</v>
      </c>
      <c r="BK879" s="195">
        <f>ROUND(I879*H879,2)</f>
        <v>0</v>
      </c>
      <c r="BL879" s="14" t="s">
        <v>269</v>
      </c>
      <c r="BM879" s="194" t="s">
        <v>1538</v>
      </c>
    </row>
    <row r="880" spans="1:65" s="2" customFormat="1" ht="10">
      <c r="A880" s="31"/>
      <c r="B880" s="32"/>
      <c r="C880" s="33"/>
      <c r="D880" s="196" t="s">
        <v>127</v>
      </c>
      <c r="E880" s="33"/>
      <c r="F880" s="197" t="s">
        <v>1537</v>
      </c>
      <c r="G880" s="33"/>
      <c r="H880" s="33"/>
      <c r="I880" s="198"/>
      <c r="J880" s="33"/>
      <c r="K880" s="33"/>
      <c r="L880" s="36"/>
      <c r="M880" s="199"/>
      <c r="N880" s="200"/>
      <c r="O880" s="68"/>
      <c r="P880" s="68"/>
      <c r="Q880" s="68"/>
      <c r="R880" s="68"/>
      <c r="S880" s="68"/>
      <c r="T880" s="69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T880" s="14" t="s">
        <v>127</v>
      </c>
      <c r="AU880" s="14" t="s">
        <v>87</v>
      </c>
    </row>
    <row r="881" spans="1:65" s="2" customFormat="1" ht="16.5" customHeight="1">
      <c r="A881" s="31"/>
      <c r="B881" s="32"/>
      <c r="C881" s="202" t="s">
        <v>841</v>
      </c>
      <c r="D881" s="202" t="s">
        <v>1502</v>
      </c>
      <c r="E881" s="203" t="s">
        <v>1539</v>
      </c>
      <c r="F881" s="204" t="s">
        <v>1540</v>
      </c>
      <c r="G881" s="205" t="s">
        <v>152</v>
      </c>
      <c r="H881" s="206">
        <v>3</v>
      </c>
      <c r="I881" s="207"/>
      <c r="J881" s="208">
        <f>ROUND(I881*H881,2)</f>
        <v>0</v>
      </c>
      <c r="K881" s="204" t="s">
        <v>125</v>
      </c>
      <c r="L881" s="209"/>
      <c r="M881" s="210" t="s">
        <v>1</v>
      </c>
      <c r="N881" s="211" t="s">
        <v>42</v>
      </c>
      <c r="O881" s="68"/>
      <c r="P881" s="192">
        <f>O881*H881</f>
        <v>0</v>
      </c>
      <c r="Q881" s="192">
        <v>4.4999999999999998E-2</v>
      </c>
      <c r="R881" s="192">
        <f>Q881*H881</f>
        <v>0.13500000000000001</v>
      </c>
      <c r="S881" s="192">
        <v>0</v>
      </c>
      <c r="T881" s="193">
        <f>S881*H881</f>
        <v>0</v>
      </c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R881" s="194" t="s">
        <v>707</v>
      </c>
      <c r="AT881" s="194" t="s">
        <v>1502</v>
      </c>
      <c r="AU881" s="194" t="s">
        <v>87</v>
      </c>
      <c r="AY881" s="14" t="s">
        <v>118</v>
      </c>
      <c r="BE881" s="195">
        <f>IF(N881="základní",J881,0)</f>
        <v>0</v>
      </c>
      <c r="BF881" s="195">
        <f>IF(N881="snížená",J881,0)</f>
        <v>0</v>
      </c>
      <c r="BG881" s="195">
        <f>IF(N881="zákl. přenesená",J881,0)</f>
        <v>0</v>
      </c>
      <c r="BH881" s="195">
        <f>IF(N881="sníž. přenesená",J881,0)</f>
        <v>0</v>
      </c>
      <c r="BI881" s="195">
        <f>IF(N881="nulová",J881,0)</f>
        <v>0</v>
      </c>
      <c r="BJ881" s="14" t="s">
        <v>85</v>
      </c>
      <c r="BK881" s="195">
        <f>ROUND(I881*H881,2)</f>
        <v>0</v>
      </c>
      <c r="BL881" s="14" t="s">
        <v>269</v>
      </c>
      <c r="BM881" s="194" t="s">
        <v>1541</v>
      </c>
    </row>
    <row r="882" spans="1:65" s="2" customFormat="1" ht="10">
      <c r="A882" s="31"/>
      <c r="B882" s="32"/>
      <c r="C882" s="33"/>
      <c r="D882" s="196" t="s">
        <v>127</v>
      </c>
      <c r="E882" s="33"/>
      <c r="F882" s="197" t="s">
        <v>1540</v>
      </c>
      <c r="G882" s="33"/>
      <c r="H882" s="33"/>
      <c r="I882" s="198"/>
      <c r="J882" s="33"/>
      <c r="K882" s="33"/>
      <c r="L882" s="36"/>
      <c r="M882" s="199"/>
      <c r="N882" s="200"/>
      <c r="O882" s="68"/>
      <c r="P882" s="68"/>
      <c r="Q882" s="68"/>
      <c r="R882" s="68"/>
      <c r="S882" s="68"/>
      <c r="T882" s="69"/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T882" s="14" t="s">
        <v>127</v>
      </c>
      <c r="AU882" s="14" t="s">
        <v>87</v>
      </c>
    </row>
    <row r="883" spans="1:65" s="2" customFormat="1" ht="16.5" customHeight="1">
      <c r="A883" s="31"/>
      <c r="B883" s="32"/>
      <c r="C883" s="202" t="s">
        <v>1542</v>
      </c>
      <c r="D883" s="202" t="s">
        <v>1502</v>
      </c>
      <c r="E883" s="203" t="s">
        <v>1543</v>
      </c>
      <c r="F883" s="204" t="s">
        <v>1544</v>
      </c>
      <c r="G883" s="205" t="s">
        <v>152</v>
      </c>
      <c r="H883" s="206">
        <v>3</v>
      </c>
      <c r="I883" s="207"/>
      <c r="J883" s="208">
        <f>ROUND(I883*H883,2)</f>
        <v>0</v>
      </c>
      <c r="K883" s="204" t="s">
        <v>125</v>
      </c>
      <c r="L883" s="209"/>
      <c r="M883" s="210" t="s">
        <v>1</v>
      </c>
      <c r="N883" s="211" t="s">
        <v>42</v>
      </c>
      <c r="O883" s="68"/>
      <c r="P883" s="192">
        <f>O883*H883</f>
        <v>0</v>
      </c>
      <c r="Q883" s="192">
        <v>4.8000000000000001E-2</v>
      </c>
      <c r="R883" s="192">
        <f>Q883*H883</f>
        <v>0.14400000000000002</v>
      </c>
      <c r="S883" s="192">
        <v>0</v>
      </c>
      <c r="T883" s="193">
        <f>S883*H883</f>
        <v>0</v>
      </c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R883" s="194" t="s">
        <v>707</v>
      </c>
      <c r="AT883" s="194" t="s">
        <v>1502</v>
      </c>
      <c r="AU883" s="194" t="s">
        <v>87</v>
      </c>
      <c r="AY883" s="14" t="s">
        <v>118</v>
      </c>
      <c r="BE883" s="195">
        <f>IF(N883="základní",J883,0)</f>
        <v>0</v>
      </c>
      <c r="BF883" s="195">
        <f>IF(N883="snížená",J883,0)</f>
        <v>0</v>
      </c>
      <c r="BG883" s="195">
        <f>IF(N883="zákl. přenesená",J883,0)</f>
        <v>0</v>
      </c>
      <c r="BH883" s="195">
        <f>IF(N883="sníž. přenesená",J883,0)</f>
        <v>0</v>
      </c>
      <c r="BI883" s="195">
        <f>IF(N883="nulová",J883,0)</f>
        <v>0</v>
      </c>
      <c r="BJ883" s="14" t="s">
        <v>85</v>
      </c>
      <c r="BK883" s="195">
        <f>ROUND(I883*H883,2)</f>
        <v>0</v>
      </c>
      <c r="BL883" s="14" t="s">
        <v>269</v>
      </c>
      <c r="BM883" s="194" t="s">
        <v>1545</v>
      </c>
    </row>
    <row r="884" spans="1:65" s="2" customFormat="1" ht="10">
      <c r="A884" s="31"/>
      <c r="B884" s="32"/>
      <c r="C884" s="33"/>
      <c r="D884" s="196" t="s">
        <v>127</v>
      </c>
      <c r="E884" s="33"/>
      <c r="F884" s="197" t="s">
        <v>1544</v>
      </c>
      <c r="G884" s="33"/>
      <c r="H884" s="33"/>
      <c r="I884" s="198"/>
      <c r="J884" s="33"/>
      <c r="K884" s="33"/>
      <c r="L884" s="36"/>
      <c r="M884" s="199"/>
      <c r="N884" s="200"/>
      <c r="O884" s="68"/>
      <c r="P884" s="68"/>
      <c r="Q884" s="68"/>
      <c r="R884" s="68"/>
      <c r="S884" s="68"/>
      <c r="T884" s="69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T884" s="14" t="s">
        <v>127</v>
      </c>
      <c r="AU884" s="14" t="s">
        <v>87</v>
      </c>
    </row>
    <row r="885" spans="1:65" s="2" customFormat="1" ht="16.5" customHeight="1">
      <c r="A885" s="31"/>
      <c r="B885" s="32"/>
      <c r="C885" s="202" t="s">
        <v>846</v>
      </c>
      <c r="D885" s="202" t="s">
        <v>1502</v>
      </c>
      <c r="E885" s="203" t="s">
        <v>1546</v>
      </c>
      <c r="F885" s="204" t="s">
        <v>1547</v>
      </c>
      <c r="G885" s="205" t="s">
        <v>152</v>
      </c>
      <c r="H885" s="206">
        <v>3</v>
      </c>
      <c r="I885" s="207"/>
      <c r="J885" s="208">
        <f>ROUND(I885*H885,2)</f>
        <v>0</v>
      </c>
      <c r="K885" s="204" t="s">
        <v>125</v>
      </c>
      <c r="L885" s="209"/>
      <c r="M885" s="210" t="s">
        <v>1</v>
      </c>
      <c r="N885" s="211" t="s">
        <v>42</v>
      </c>
      <c r="O885" s="68"/>
      <c r="P885" s="192">
        <f>O885*H885</f>
        <v>0</v>
      </c>
      <c r="Q885" s="192">
        <v>3.5000000000000003E-2</v>
      </c>
      <c r="R885" s="192">
        <f>Q885*H885</f>
        <v>0.10500000000000001</v>
      </c>
      <c r="S885" s="192">
        <v>0</v>
      </c>
      <c r="T885" s="193">
        <f>S885*H885</f>
        <v>0</v>
      </c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R885" s="194" t="s">
        <v>707</v>
      </c>
      <c r="AT885" s="194" t="s">
        <v>1502</v>
      </c>
      <c r="AU885" s="194" t="s">
        <v>87</v>
      </c>
      <c r="AY885" s="14" t="s">
        <v>118</v>
      </c>
      <c r="BE885" s="195">
        <f>IF(N885="základní",J885,0)</f>
        <v>0</v>
      </c>
      <c r="BF885" s="195">
        <f>IF(N885="snížená",J885,0)</f>
        <v>0</v>
      </c>
      <c r="BG885" s="195">
        <f>IF(N885="zákl. přenesená",J885,0)</f>
        <v>0</v>
      </c>
      <c r="BH885" s="195">
        <f>IF(N885="sníž. přenesená",J885,0)</f>
        <v>0</v>
      </c>
      <c r="BI885" s="195">
        <f>IF(N885="nulová",J885,0)</f>
        <v>0</v>
      </c>
      <c r="BJ885" s="14" t="s">
        <v>85</v>
      </c>
      <c r="BK885" s="195">
        <f>ROUND(I885*H885,2)</f>
        <v>0</v>
      </c>
      <c r="BL885" s="14" t="s">
        <v>269</v>
      </c>
      <c r="BM885" s="194" t="s">
        <v>1548</v>
      </c>
    </row>
    <row r="886" spans="1:65" s="2" customFormat="1" ht="10">
      <c r="A886" s="31"/>
      <c r="B886" s="32"/>
      <c r="C886" s="33"/>
      <c r="D886" s="196" t="s">
        <v>127</v>
      </c>
      <c r="E886" s="33"/>
      <c r="F886" s="197" t="s">
        <v>1547</v>
      </c>
      <c r="G886" s="33"/>
      <c r="H886" s="33"/>
      <c r="I886" s="198"/>
      <c r="J886" s="33"/>
      <c r="K886" s="33"/>
      <c r="L886" s="36"/>
      <c r="M886" s="199"/>
      <c r="N886" s="200"/>
      <c r="O886" s="68"/>
      <c r="P886" s="68"/>
      <c r="Q886" s="68"/>
      <c r="R886" s="68"/>
      <c r="S886" s="68"/>
      <c r="T886" s="69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T886" s="14" t="s">
        <v>127</v>
      </c>
      <c r="AU886" s="14" t="s">
        <v>87</v>
      </c>
    </row>
    <row r="887" spans="1:65" s="2" customFormat="1" ht="16.5" customHeight="1">
      <c r="A887" s="31"/>
      <c r="B887" s="32"/>
      <c r="C887" s="202" t="s">
        <v>1549</v>
      </c>
      <c r="D887" s="202" t="s">
        <v>1502</v>
      </c>
      <c r="E887" s="203" t="s">
        <v>1550</v>
      </c>
      <c r="F887" s="204" t="s">
        <v>1551</v>
      </c>
      <c r="G887" s="205" t="s">
        <v>152</v>
      </c>
      <c r="H887" s="206">
        <v>15</v>
      </c>
      <c r="I887" s="207"/>
      <c r="J887" s="208">
        <f>ROUND(I887*H887,2)</f>
        <v>0</v>
      </c>
      <c r="K887" s="204" t="s">
        <v>125</v>
      </c>
      <c r="L887" s="209"/>
      <c r="M887" s="210" t="s">
        <v>1</v>
      </c>
      <c r="N887" s="211" t="s">
        <v>42</v>
      </c>
      <c r="O887" s="68"/>
      <c r="P887" s="192">
        <f>O887*H887</f>
        <v>0</v>
      </c>
      <c r="Q887" s="192">
        <v>3.4290000000000001E-2</v>
      </c>
      <c r="R887" s="192">
        <f>Q887*H887</f>
        <v>0.51434999999999997</v>
      </c>
      <c r="S887" s="192">
        <v>0</v>
      </c>
      <c r="T887" s="193">
        <f>S887*H887</f>
        <v>0</v>
      </c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R887" s="194" t="s">
        <v>707</v>
      </c>
      <c r="AT887" s="194" t="s">
        <v>1502</v>
      </c>
      <c r="AU887" s="194" t="s">
        <v>87</v>
      </c>
      <c r="AY887" s="14" t="s">
        <v>118</v>
      </c>
      <c r="BE887" s="195">
        <f>IF(N887="základní",J887,0)</f>
        <v>0</v>
      </c>
      <c r="BF887" s="195">
        <f>IF(N887="snížená",J887,0)</f>
        <v>0</v>
      </c>
      <c r="BG887" s="195">
        <f>IF(N887="zákl. přenesená",J887,0)</f>
        <v>0</v>
      </c>
      <c r="BH887" s="195">
        <f>IF(N887="sníž. přenesená",J887,0)</f>
        <v>0</v>
      </c>
      <c r="BI887" s="195">
        <f>IF(N887="nulová",J887,0)</f>
        <v>0</v>
      </c>
      <c r="BJ887" s="14" t="s">
        <v>85</v>
      </c>
      <c r="BK887" s="195">
        <f>ROUND(I887*H887,2)</f>
        <v>0</v>
      </c>
      <c r="BL887" s="14" t="s">
        <v>269</v>
      </c>
      <c r="BM887" s="194" t="s">
        <v>1552</v>
      </c>
    </row>
    <row r="888" spans="1:65" s="2" customFormat="1" ht="10">
      <c r="A888" s="31"/>
      <c r="B888" s="32"/>
      <c r="C888" s="33"/>
      <c r="D888" s="196" t="s">
        <v>127</v>
      </c>
      <c r="E888" s="33"/>
      <c r="F888" s="197" t="s">
        <v>1551</v>
      </c>
      <c r="G888" s="33"/>
      <c r="H888" s="33"/>
      <c r="I888" s="198"/>
      <c r="J888" s="33"/>
      <c r="K888" s="33"/>
      <c r="L888" s="36"/>
      <c r="M888" s="199"/>
      <c r="N888" s="200"/>
      <c r="O888" s="68"/>
      <c r="P888" s="68"/>
      <c r="Q888" s="68"/>
      <c r="R888" s="68"/>
      <c r="S888" s="68"/>
      <c r="T888" s="69"/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T888" s="14" t="s">
        <v>127</v>
      </c>
      <c r="AU888" s="14" t="s">
        <v>87</v>
      </c>
    </row>
    <row r="889" spans="1:65" s="2" customFormat="1" ht="16.5" customHeight="1">
      <c r="A889" s="31"/>
      <c r="B889" s="32"/>
      <c r="C889" s="202" t="s">
        <v>851</v>
      </c>
      <c r="D889" s="202" t="s">
        <v>1502</v>
      </c>
      <c r="E889" s="203" t="s">
        <v>1553</v>
      </c>
      <c r="F889" s="204" t="s">
        <v>1554</v>
      </c>
      <c r="G889" s="205" t="s">
        <v>152</v>
      </c>
      <c r="H889" s="206">
        <v>15</v>
      </c>
      <c r="I889" s="207"/>
      <c r="J889" s="208">
        <f>ROUND(I889*H889,2)</f>
        <v>0</v>
      </c>
      <c r="K889" s="204" t="s">
        <v>125</v>
      </c>
      <c r="L889" s="209"/>
      <c r="M889" s="210" t="s">
        <v>1</v>
      </c>
      <c r="N889" s="211" t="s">
        <v>42</v>
      </c>
      <c r="O889" s="68"/>
      <c r="P889" s="192">
        <f>O889*H889</f>
        <v>0</v>
      </c>
      <c r="Q889" s="192">
        <v>3.9789999999999999E-2</v>
      </c>
      <c r="R889" s="192">
        <f>Q889*H889</f>
        <v>0.59684999999999999</v>
      </c>
      <c r="S889" s="192">
        <v>0</v>
      </c>
      <c r="T889" s="193">
        <f>S889*H889</f>
        <v>0</v>
      </c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R889" s="194" t="s">
        <v>707</v>
      </c>
      <c r="AT889" s="194" t="s">
        <v>1502</v>
      </c>
      <c r="AU889" s="194" t="s">
        <v>87</v>
      </c>
      <c r="AY889" s="14" t="s">
        <v>118</v>
      </c>
      <c r="BE889" s="195">
        <f>IF(N889="základní",J889,0)</f>
        <v>0</v>
      </c>
      <c r="BF889" s="195">
        <f>IF(N889="snížená",J889,0)</f>
        <v>0</v>
      </c>
      <c r="BG889" s="195">
        <f>IF(N889="zákl. přenesená",J889,0)</f>
        <v>0</v>
      </c>
      <c r="BH889" s="195">
        <f>IF(N889="sníž. přenesená",J889,0)</f>
        <v>0</v>
      </c>
      <c r="BI889" s="195">
        <f>IF(N889="nulová",J889,0)</f>
        <v>0</v>
      </c>
      <c r="BJ889" s="14" t="s">
        <v>85</v>
      </c>
      <c r="BK889" s="195">
        <f>ROUND(I889*H889,2)</f>
        <v>0</v>
      </c>
      <c r="BL889" s="14" t="s">
        <v>269</v>
      </c>
      <c r="BM889" s="194" t="s">
        <v>1555</v>
      </c>
    </row>
    <row r="890" spans="1:65" s="2" customFormat="1" ht="10">
      <c r="A890" s="31"/>
      <c r="B890" s="32"/>
      <c r="C890" s="33"/>
      <c r="D890" s="196" t="s">
        <v>127</v>
      </c>
      <c r="E890" s="33"/>
      <c r="F890" s="197" t="s">
        <v>1554</v>
      </c>
      <c r="G890" s="33"/>
      <c r="H890" s="33"/>
      <c r="I890" s="198"/>
      <c r="J890" s="33"/>
      <c r="K890" s="33"/>
      <c r="L890" s="36"/>
      <c r="M890" s="199"/>
      <c r="N890" s="200"/>
      <c r="O890" s="68"/>
      <c r="P890" s="68"/>
      <c r="Q890" s="68"/>
      <c r="R890" s="68"/>
      <c r="S890" s="68"/>
      <c r="T890" s="69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T890" s="14" t="s">
        <v>127</v>
      </c>
      <c r="AU890" s="14" t="s">
        <v>87</v>
      </c>
    </row>
    <row r="891" spans="1:65" s="2" customFormat="1" ht="16.5" customHeight="1">
      <c r="A891" s="31"/>
      <c r="B891" s="32"/>
      <c r="C891" s="202" t="s">
        <v>1556</v>
      </c>
      <c r="D891" s="202" t="s">
        <v>1502</v>
      </c>
      <c r="E891" s="203" t="s">
        <v>1557</v>
      </c>
      <c r="F891" s="204" t="s">
        <v>1558</v>
      </c>
      <c r="G891" s="205" t="s">
        <v>152</v>
      </c>
      <c r="H891" s="206">
        <v>760</v>
      </c>
      <c r="I891" s="207"/>
      <c r="J891" s="208">
        <f>ROUND(I891*H891,2)</f>
        <v>0</v>
      </c>
      <c r="K891" s="204" t="s">
        <v>125</v>
      </c>
      <c r="L891" s="209"/>
      <c r="M891" s="210" t="s">
        <v>1</v>
      </c>
      <c r="N891" s="211" t="s">
        <v>42</v>
      </c>
      <c r="O891" s="68"/>
      <c r="P891" s="192">
        <f>O891*H891</f>
        <v>0</v>
      </c>
      <c r="Q891" s="192">
        <v>1.8000000000000001E-4</v>
      </c>
      <c r="R891" s="192">
        <f>Q891*H891</f>
        <v>0.1368</v>
      </c>
      <c r="S891" s="192">
        <v>0</v>
      </c>
      <c r="T891" s="193">
        <f>S891*H891</f>
        <v>0</v>
      </c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R891" s="194" t="s">
        <v>707</v>
      </c>
      <c r="AT891" s="194" t="s">
        <v>1502</v>
      </c>
      <c r="AU891" s="194" t="s">
        <v>87</v>
      </c>
      <c r="AY891" s="14" t="s">
        <v>118</v>
      </c>
      <c r="BE891" s="195">
        <f>IF(N891="základní",J891,0)</f>
        <v>0</v>
      </c>
      <c r="BF891" s="195">
        <f>IF(N891="snížená",J891,0)</f>
        <v>0</v>
      </c>
      <c r="BG891" s="195">
        <f>IF(N891="zákl. přenesená",J891,0)</f>
        <v>0</v>
      </c>
      <c r="BH891" s="195">
        <f>IF(N891="sníž. přenesená",J891,0)</f>
        <v>0</v>
      </c>
      <c r="BI891" s="195">
        <f>IF(N891="nulová",J891,0)</f>
        <v>0</v>
      </c>
      <c r="BJ891" s="14" t="s">
        <v>85</v>
      </c>
      <c r="BK891" s="195">
        <f>ROUND(I891*H891,2)</f>
        <v>0</v>
      </c>
      <c r="BL891" s="14" t="s">
        <v>269</v>
      </c>
      <c r="BM891" s="194" t="s">
        <v>1559</v>
      </c>
    </row>
    <row r="892" spans="1:65" s="2" customFormat="1" ht="10">
      <c r="A892" s="31"/>
      <c r="B892" s="32"/>
      <c r="C892" s="33"/>
      <c r="D892" s="196" t="s">
        <v>127</v>
      </c>
      <c r="E892" s="33"/>
      <c r="F892" s="197" t="s">
        <v>1558</v>
      </c>
      <c r="G892" s="33"/>
      <c r="H892" s="33"/>
      <c r="I892" s="198"/>
      <c r="J892" s="33"/>
      <c r="K892" s="33"/>
      <c r="L892" s="36"/>
      <c r="M892" s="199"/>
      <c r="N892" s="200"/>
      <c r="O892" s="68"/>
      <c r="P892" s="68"/>
      <c r="Q892" s="68"/>
      <c r="R892" s="68"/>
      <c r="S892" s="68"/>
      <c r="T892" s="69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T892" s="14" t="s">
        <v>127</v>
      </c>
      <c r="AU892" s="14" t="s">
        <v>87</v>
      </c>
    </row>
    <row r="893" spans="1:65" s="2" customFormat="1" ht="16.5" customHeight="1">
      <c r="A893" s="31"/>
      <c r="B893" s="32"/>
      <c r="C893" s="202" t="s">
        <v>855</v>
      </c>
      <c r="D893" s="202" t="s">
        <v>1502</v>
      </c>
      <c r="E893" s="203" t="s">
        <v>1560</v>
      </c>
      <c r="F893" s="204" t="s">
        <v>1561</v>
      </c>
      <c r="G893" s="205" t="s">
        <v>152</v>
      </c>
      <c r="H893" s="206">
        <v>1100</v>
      </c>
      <c r="I893" s="207"/>
      <c r="J893" s="208">
        <f>ROUND(I893*H893,2)</f>
        <v>0</v>
      </c>
      <c r="K893" s="204" t="s">
        <v>125</v>
      </c>
      <c r="L893" s="209"/>
      <c r="M893" s="210" t="s">
        <v>1</v>
      </c>
      <c r="N893" s="211" t="s">
        <v>42</v>
      </c>
      <c r="O893" s="68"/>
      <c r="P893" s="192">
        <f>O893*H893</f>
        <v>0</v>
      </c>
      <c r="Q893" s="192">
        <v>1.8000000000000001E-4</v>
      </c>
      <c r="R893" s="192">
        <f>Q893*H893</f>
        <v>0.19800000000000001</v>
      </c>
      <c r="S893" s="192">
        <v>0</v>
      </c>
      <c r="T893" s="193">
        <f>S893*H893</f>
        <v>0</v>
      </c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R893" s="194" t="s">
        <v>707</v>
      </c>
      <c r="AT893" s="194" t="s">
        <v>1502</v>
      </c>
      <c r="AU893" s="194" t="s">
        <v>87</v>
      </c>
      <c r="AY893" s="14" t="s">
        <v>118</v>
      </c>
      <c r="BE893" s="195">
        <f>IF(N893="základní",J893,0)</f>
        <v>0</v>
      </c>
      <c r="BF893" s="195">
        <f>IF(N893="snížená",J893,0)</f>
        <v>0</v>
      </c>
      <c r="BG893" s="195">
        <f>IF(N893="zákl. přenesená",J893,0)</f>
        <v>0</v>
      </c>
      <c r="BH893" s="195">
        <f>IF(N893="sníž. přenesená",J893,0)</f>
        <v>0</v>
      </c>
      <c r="BI893" s="195">
        <f>IF(N893="nulová",J893,0)</f>
        <v>0</v>
      </c>
      <c r="BJ893" s="14" t="s">
        <v>85</v>
      </c>
      <c r="BK893" s="195">
        <f>ROUND(I893*H893,2)</f>
        <v>0</v>
      </c>
      <c r="BL893" s="14" t="s">
        <v>269</v>
      </c>
      <c r="BM893" s="194" t="s">
        <v>1562</v>
      </c>
    </row>
    <row r="894" spans="1:65" s="2" customFormat="1" ht="10">
      <c r="A894" s="31"/>
      <c r="B894" s="32"/>
      <c r="C894" s="33"/>
      <c r="D894" s="196" t="s">
        <v>127</v>
      </c>
      <c r="E894" s="33"/>
      <c r="F894" s="197" t="s">
        <v>1561</v>
      </c>
      <c r="G894" s="33"/>
      <c r="H894" s="33"/>
      <c r="I894" s="198"/>
      <c r="J894" s="33"/>
      <c r="K894" s="33"/>
      <c r="L894" s="36"/>
      <c r="M894" s="199"/>
      <c r="N894" s="200"/>
      <c r="O894" s="68"/>
      <c r="P894" s="68"/>
      <c r="Q894" s="68"/>
      <c r="R894" s="68"/>
      <c r="S894" s="68"/>
      <c r="T894" s="69"/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T894" s="14" t="s">
        <v>127</v>
      </c>
      <c r="AU894" s="14" t="s">
        <v>87</v>
      </c>
    </row>
    <row r="895" spans="1:65" s="2" customFormat="1" ht="16.5" customHeight="1">
      <c r="A895" s="31"/>
      <c r="B895" s="32"/>
      <c r="C895" s="202" t="s">
        <v>1563</v>
      </c>
      <c r="D895" s="202" t="s">
        <v>1502</v>
      </c>
      <c r="E895" s="203" t="s">
        <v>1564</v>
      </c>
      <c r="F895" s="204" t="s">
        <v>1565</v>
      </c>
      <c r="G895" s="205" t="s">
        <v>152</v>
      </c>
      <c r="H895" s="206">
        <v>1000</v>
      </c>
      <c r="I895" s="207"/>
      <c r="J895" s="208">
        <f>ROUND(I895*H895,2)</f>
        <v>0</v>
      </c>
      <c r="K895" s="204" t="s">
        <v>125</v>
      </c>
      <c r="L895" s="209"/>
      <c r="M895" s="210" t="s">
        <v>1</v>
      </c>
      <c r="N895" s="211" t="s">
        <v>42</v>
      </c>
      <c r="O895" s="68"/>
      <c r="P895" s="192">
        <f>O895*H895</f>
        <v>0</v>
      </c>
      <c r="Q895" s="192">
        <v>2.1000000000000001E-4</v>
      </c>
      <c r="R895" s="192">
        <f>Q895*H895</f>
        <v>0.21000000000000002</v>
      </c>
      <c r="S895" s="192">
        <v>0</v>
      </c>
      <c r="T895" s="193">
        <f>S895*H895</f>
        <v>0</v>
      </c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R895" s="194" t="s">
        <v>707</v>
      </c>
      <c r="AT895" s="194" t="s">
        <v>1502</v>
      </c>
      <c r="AU895" s="194" t="s">
        <v>87</v>
      </c>
      <c r="AY895" s="14" t="s">
        <v>118</v>
      </c>
      <c r="BE895" s="195">
        <f>IF(N895="základní",J895,0)</f>
        <v>0</v>
      </c>
      <c r="BF895" s="195">
        <f>IF(N895="snížená",J895,0)</f>
        <v>0</v>
      </c>
      <c r="BG895" s="195">
        <f>IF(N895="zákl. přenesená",J895,0)</f>
        <v>0</v>
      </c>
      <c r="BH895" s="195">
        <f>IF(N895="sníž. přenesená",J895,0)</f>
        <v>0</v>
      </c>
      <c r="BI895" s="195">
        <f>IF(N895="nulová",J895,0)</f>
        <v>0</v>
      </c>
      <c r="BJ895" s="14" t="s">
        <v>85</v>
      </c>
      <c r="BK895" s="195">
        <f>ROUND(I895*H895,2)</f>
        <v>0</v>
      </c>
      <c r="BL895" s="14" t="s">
        <v>269</v>
      </c>
      <c r="BM895" s="194" t="s">
        <v>1566</v>
      </c>
    </row>
    <row r="896" spans="1:65" s="2" customFormat="1" ht="10">
      <c r="A896" s="31"/>
      <c r="B896" s="32"/>
      <c r="C896" s="33"/>
      <c r="D896" s="196" t="s">
        <v>127</v>
      </c>
      <c r="E896" s="33"/>
      <c r="F896" s="197" t="s">
        <v>1565</v>
      </c>
      <c r="G896" s="33"/>
      <c r="H896" s="33"/>
      <c r="I896" s="198"/>
      <c r="J896" s="33"/>
      <c r="K896" s="33"/>
      <c r="L896" s="36"/>
      <c r="M896" s="199"/>
      <c r="N896" s="200"/>
      <c r="O896" s="68"/>
      <c r="P896" s="68"/>
      <c r="Q896" s="68"/>
      <c r="R896" s="68"/>
      <c r="S896" s="68"/>
      <c r="T896" s="69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T896" s="14" t="s">
        <v>127</v>
      </c>
      <c r="AU896" s="14" t="s">
        <v>87</v>
      </c>
    </row>
    <row r="897" spans="1:65" s="2" customFormat="1" ht="16.5" customHeight="1">
      <c r="A897" s="31"/>
      <c r="B897" s="32"/>
      <c r="C897" s="202" t="s">
        <v>860</v>
      </c>
      <c r="D897" s="202" t="s">
        <v>1502</v>
      </c>
      <c r="E897" s="203" t="s">
        <v>1567</v>
      </c>
      <c r="F897" s="204" t="s">
        <v>1568</v>
      </c>
      <c r="G897" s="205" t="s">
        <v>152</v>
      </c>
      <c r="H897" s="206">
        <v>76</v>
      </c>
      <c r="I897" s="207"/>
      <c r="J897" s="208">
        <f>ROUND(I897*H897,2)</f>
        <v>0</v>
      </c>
      <c r="K897" s="204" t="s">
        <v>125</v>
      </c>
      <c r="L897" s="209"/>
      <c r="M897" s="210" t="s">
        <v>1</v>
      </c>
      <c r="N897" s="211" t="s">
        <v>42</v>
      </c>
      <c r="O897" s="68"/>
      <c r="P897" s="192">
        <f>O897*H897</f>
        <v>0</v>
      </c>
      <c r="Q897" s="192">
        <v>1.004E-2</v>
      </c>
      <c r="R897" s="192">
        <f>Q897*H897</f>
        <v>0.76304000000000005</v>
      </c>
      <c r="S897" s="192">
        <v>0</v>
      </c>
      <c r="T897" s="193">
        <f>S897*H897</f>
        <v>0</v>
      </c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R897" s="194" t="s">
        <v>707</v>
      </c>
      <c r="AT897" s="194" t="s">
        <v>1502</v>
      </c>
      <c r="AU897" s="194" t="s">
        <v>87</v>
      </c>
      <c r="AY897" s="14" t="s">
        <v>118</v>
      </c>
      <c r="BE897" s="195">
        <f>IF(N897="základní",J897,0)</f>
        <v>0</v>
      </c>
      <c r="BF897" s="195">
        <f>IF(N897="snížená",J897,0)</f>
        <v>0</v>
      </c>
      <c r="BG897" s="195">
        <f>IF(N897="zákl. přenesená",J897,0)</f>
        <v>0</v>
      </c>
      <c r="BH897" s="195">
        <f>IF(N897="sníž. přenesená",J897,0)</f>
        <v>0</v>
      </c>
      <c r="BI897" s="195">
        <f>IF(N897="nulová",J897,0)</f>
        <v>0</v>
      </c>
      <c r="BJ897" s="14" t="s">
        <v>85</v>
      </c>
      <c r="BK897" s="195">
        <f>ROUND(I897*H897,2)</f>
        <v>0</v>
      </c>
      <c r="BL897" s="14" t="s">
        <v>269</v>
      </c>
      <c r="BM897" s="194" t="s">
        <v>1569</v>
      </c>
    </row>
    <row r="898" spans="1:65" s="2" customFormat="1" ht="10">
      <c r="A898" s="31"/>
      <c r="B898" s="32"/>
      <c r="C898" s="33"/>
      <c r="D898" s="196" t="s">
        <v>127</v>
      </c>
      <c r="E898" s="33"/>
      <c r="F898" s="197" t="s">
        <v>1568</v>
      </c>
      <c r="G898" s="33"/>
      <c r="H898" s="33"/>
      <c r="I898" s="198"/>
      <c r="J898" s="33"/>
      <c r="K898" s="33"/>
      <c r="L898" s="36"/>
      <c r="M898" s="199"/>
      <c r="N898" s="200"/>
      <c r="O898" s="68"/>
      <c r="P898" s="68"/>
      <c r="Q898" s="68"/>
      <c r="R898" s="68"/>
      <c r="S898" s="68"/>
      <c r="T898" s="69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T898" s="14" t="s">
        <v>127</v>
      </c>
      <c r="AU898" s="14" t="s">
        <v>87</v>
      </c>
    </row>
    <row r="899" spans="1:65" s="2" customFormat="1" ht="16.5" customHeight="1">
      <c r="A899" s="31"/>
      <c r="B899" s="32"/>
      <c r="C899" s="202" t="s">
        <v>1570</v>
      </c>
      <c r="D899" s="202" t="s">
        <v>1502</v>
      </c>
      <c r="E899" s="203" t="s">
        <v>1571</v>
      </c>
      <c r="F899" s="204" t="s">
        <v>1572</v>
      </c>
      <c r="G899" s="205" t="s">
        <v>152</v>
      </c>
      <c r="H899" s="206">
        <v>76</v>
      </c>
      <c r="I899" s="207"/>
      <c r="J899" s="208">
        <f>ROUND(I899*H899,2)</f>
        <v>0</v>
      </c>
      <c r="K899" s="204" t="s">
        <v>125</v>
      </c>
      <c r="L899" s="209"/>
      <c r="M899" s="210" t="s">
        <v>1</v>
      </c>
      <c r="N899" s="211" t="s">
        <v>42</v>
      </c>
      <c r="O899" s="68"/>
      <c r="P899" s="192">
        <f>O899*H899</f>
        <v>0</v>
      </c>
      <c r="Q899" s="192">
        <v>1.0059999999999999E-2</v>
      </c>
      <c r="R899" s="192">
        <f>Q899*H899</f>
        <v>0.76455999999999991</v>
      </c>
      <c r="S899" s="192">
        <v>0</v>
      </c>
      <c r="T899" s="193">
        <f>S899*H899</f>
        <v>0</v>
      </c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R899" s="194" t="s">
        <v>707</v>
      </c>
      <c r="AT899" s="194" t="s">
        <v>1502</v>
      </c>
      <c r="AU899" s="194" t="s">
        <v>87</v>
      </c>
      <c r="AY899" s="14" t="s">
        <v>118</v>
      </c>
      <c r="BE899" s="195">
        <f>IF(N899="základní",J899,0)</f>
        <v>0</v>
      </c>
      <c r="BF899" s="195">
        <f>IF(N899="snížená",J899,0)</f>
        <v>0</v>
      </c>
      <c r="BG899" s="195">
        <f>IF(N899="zákl. přenesená",J899,0)</f>
        <v>0</v>
      </c>
      <c r="BH899" s="195">
        <f>IF(N899="sníž. přenesená",J899,0)</f>
        <v>0</v>
      </c>
      <c r="BI899" s="195">
        <f>IF(N899="nulová",J899,0)</f>
        <v>0</v>
      </c>
      <c r="BJ899" s="14" t="s">
        <v>85</v>
      </c>
      <c r="BK899" s="195">
        <f>ROUND(I899*H899,2)</f>
        <v>0</v>
      </c>
      <c r="BL899" s="14" t="s">
        <v>269</v>
      </c>
      <c r="BM899" s="194" t="s">
        <v>1573</v>
      </c>
    </row>
    <row r="900" spans="1:65" s="2" customFormat="1" ht="10">
      <c r="A900" s="31"/>
      <c r="B900" s="32"/>
      <c r="C900" s="33"/>
      <c r="D900" s="196" t="s">
        <v>127</v>
      </c>
      <c r="E900" s="33"/>
      <c r="F900" s="197" t="s">
        <v>1572</v>
      </c>
      <c r="G900" s="33"/>
      <c r="H900" s="33"/>
      <c r="I900" s="198"/>
      <c r="J900" s="33"/>
      <c r="K900" s="33"/>
      <c r="L900" s="36"/>
      <c r="M900" s="199"/>
      <c r="N900" s="200"/>
      <c r="O900" s="68"/>
      <c r="P900" s="68"/>
      <c r="Q900" s="68"/>
      <c r="R900" s="68"/>
      <c r="S900" s="68"/>
      <c r="T900" s="69"/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T900" s="14" t="s">
        <v>127</v>
      </c>
      <c r="AU900" s="14" t="s">
        <v>87</v>
      </c>
    </row>
    <row r="901" spans="1:65" s="2" customFormat="1" ht="16.5" customHeight="1">
      <c r="A901" s="31"/>
      <c r="B901" s="32"/>
      <c r="C901" s="202" t="s">
        <v>865</v>
      </c>
      <c r="D901" s="202" t="s">
        <v>1502</v>
      </c>
      <c r="E901" s="203" t="s">
        <v>1574</v>
      </c>
      <c r="F901" s="204" t="s">
        <v>1575</v>
      </c>
      <c r="G901" s="205" t="s">
        <v>152</v>
      </c>
      <c r="H901" s="206">
        <v>76</v>
      </c>
      <c r="I901" s="207"/>
      <c r="J901" s="208">
        <f>ROUND(I901*H901,2)</f>
        <v>0</v>
      </c>
      <c r="K901" s="204" t="s">
        <v>125</v>
      </c>
      <c r="L901" s="209"/>
      <c r="M901" s="210" t="s">
        <v>1</v>
      </c>
      <c r="N901" s="211" t="s">
        <v>42</v>
      </c>
      <c r="O901" s="68"/>
      <c r="P901" s="192">
        <f>O901*H901</f>
        <v>0</v>
      </c>
      <c r="Q901" s="192">
        <v>1.0030000000000001E-2</v>
      </c>
      <c r="R901" s="192">
        <f>Q901*H901</f>
        <v>0.76228000000000007</v>
      </c>
      <c r="S901" s="192">
        <v>0</v>
      </c>
      <c r="T901" s="193">
        <f>S901*H901</f>
        <v>0</v>
      </c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R901" s="194" t="s">
        <v>707</v>
      </c>
      <c r="AT901" s="194" t="s">
        <v>1502</v>
      </c>
      <c r="AU901" s="194" t="s">
        <v>87</v>
      </c>
      <c r="AY901" s="14" t="s">
        <v>118</v>
      </c>
      <c r="BE901" s="195">
        <f>IF(N901="základní",J901,0)</f>
        <v>0</v>
      </c>
      <c r="BF901" s="195">
        <f>IF(N901="snížená",J901,0)</f>
        <v>0</v>
      </c>
      <c r="BG901" s="195">
        <f>IF(N901="zákl. přenesená",J901,0)</f>
        <v>0</v>
      </c>
      <c r="BH901" s="195">
        <f>IF(N901="sníž. přenesená",J901,0)</f>
        <v>0</v>
      </c>
      <c r="BI901" s="195">
        <f>IF(N901="nulová",J901,0)</f>
        <v>0</v>
      </c>
      <c r="BJ901" s="14" t="s">
        <v>85</v>
      </c>
      <c r="BK901" s="195">
        <f>ROUND(I901*H901,2)</f>
        <v>0</v>
      </c>
      <c r="BL901" s="14" t="s">
        <v>269</v>
      </c>
      <c r="BM901" s="194" t="s">
        <v>1576</v>
      </c>
    </row>
    <row r="902" spans="1:65" s="2" customFormat="1" ht="10">
      <c r="A902" s="31"/>
      <c r="B902" s="32"/>
      <c r="C902" s="33"/>
      <c r="D902" s="196" t="s">
        <v>127</v>
      </c>
      <c r="E902" s="33"/>
      <c r="F902" s="197" t="s">
        <v>1575</v>
      </c>
      <c r="G902" s="33"/>
      <c r="H902" s="33"/>
      <c r="I902" s="198"/>
      <c r="J902" s="33"/>
      <c r="K902" s="33"/>
      <c r="L902" s="36"/>
      <c r="M902" s="199"/>
      <c r="N902" s="200"/>
      <c r="O902" s="68"/>
      <c r="P902" s="68"/>
      <c r="Q902" s="68"/>
      <c r="R902" s="68"/>
      <c r="S902" s="68"/>
      <c r="T902" s="69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T902" s="14" t="s">
        <v>127</v>
      </c>
      <c r="AU902" s="14" t="s">
        <v>87</v>
      </c>
    </row>
    <row r="903" spans="1:65" s="2" customFormat="1" ht="16.5" customHeight="1">
      <c r="A903" s="31"/>
      <c r="B903" s="32"/>
      <c r="C903" s="202" t="s">
        <v>1577</v>
      </c>
      <c r="D903" s="202" t="s">
        <v>1502</v>
      </c>
      <c r="E903" s="203" t="s">
        <v>1578</v>
      </c>
      <c r="F903" s="204" t="s">
        <v>1579</v>
      </c>
      <c r="G903" s="205" t="s">
        <v>152</v>
      </c>
      <c r="H903" s="206">
        <v>76</v>
      </c>
      <c r="I903" s="207"/>
      <c r="J903" s="208">
        <f>ROUND(I903*H903,2)</f>
        <v>0</v>
      </c>
      <c r="K903" s="204" t="s">
        <v>125</v>
      </c>
      <c r="L903" s="209"/>
      <c r="M903" s="210" t="s">
        <v>1</v>
      </c>
      <c r="N903" s="211" t="s">
        <v>42</v>
      </c>
      <c r="O903" s="68"/>
      <c r="P903" s="192">
        <f>O903*H903</f>
        <v>0</v>
      </c>
      <c r="Q903" s="192">
        <v>1.0030000000000001E-2</v>
      </c>
      <c r="R903" s="192">
        <f>Q903*H903</f>
        <v>0.76228000000000007</v>
      </c>
      <c r="S903" s="192">
        <v>0</v>
      </c>
      <c r="T903" s="193">
        <f>S903*H903</f>
        <v>0</v>
      </c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R903" s="194" t="s">
        <v>707</v>
      </c>
      <c r="AT903" s="194" t="s">
        <v>1502</v>
      </c>
      <c r="AU903" s="194" t="s">
        <v>87</v>
      </c>
      <c r="AY903" s="14" t="s">
        <v>118</v>
      </c>
      <c r="BE903" s="195">
        <f>IF(N903="základní",J903,0)</f>
        <v>0</v>
      </c>
      <c r="BF903" s="195">
        <f>IF(N903="snížená",J903,0)</f>
        <v>0</v>
      </c>
      <c r="BG903" s="195">
        <f>IF(N903="zákl. přenesená",J903,0)</f>
        <v>0</v>
      </c>
      <c r="BH903" s="195">
        <f>IF(N903="sníž. přenesená",J903,0)</f>
        <v>0</v>
      </c>
      <c r="BI903" s="195">
        <f>IF(N903="nulová",J903,0)</f>
        <v>0</v>
      </c>
      <c r="BJ903" s="14" t="s">
        <v>85</v>
      </c>
      <c r="BK903" s="195">
        <f>ROUND(I903*H903,2)</f>
        <v>0</v>
      </c>
      <c r="BL903" s="14" t="s">
        <v>269</v>
      </c>
      <c r="BM903" s="194" t="s">
        <v>1580</v>
      </c>
    </row>
    <row r="904" spans="1:65" s="2" customFormat="1" ht="10">
      <c r="A904" s="31"/>
      <c r="B904" s="32"/>
      <c r="C904" s="33"/>
      <c r="D904" s="196" t="s">
        <v>127</v>
      </c>
      <c r="E904" s="33"/>
      <c r="F904" s="197" t="s">
        <v>1579</v>
      </c>
      <c r="G904" s="33"/>
      <c r="H904" s="33"/>
      <c r="I904" s="198"/>
      <c r="J904" s="33"/>
      <c r="K904" s="33"/>
      <c r="L904" s="36"/>
      <c r="M904" s="199"/>
      <c r="N904" s="200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127</v>
      </c>
      <c r="AU904" s="14" t="s">
        <v>87</v>
      </c>
    </row>
    <row r="905" spans="1:65" s="2" customFormat="1" ht="16.5" customHeight="1">
      <c r="A905" s="31"/>
      <c r="B905" s="32"/>
      <c r="C905" s="202" t="s">
        <v>870</v>
      </c>
      <c r="D905" s="202" t="s">
        <v>1502</v>
      </c>
      <c r="E905" s="203" t="s">
        <v>1581</v>
      </c>
      <c r="F905" s="204" t="s">
        <v>1582</v>
      </c>
      <c r="G905" s="205" t="s">
        <v>152</v>
      </c>
      <c r="H905" s="206">
        <v>76</v>
      </c>
      <c r="I905" s="207"/>
      <c r="J905" s="208">
        <f>ROUND(I905*H905,2)</f>
        <v>0</v>
      </c>
      <c r="K905" s="204" t="s">
        <v>125</v>
      </c>
      <c r="L905" s="209"/>
      <c r="M905" s="210" t="s">
        <v>1</v>
      </c>
      <c r="N905" s="211" t="s">
        <v>42</v>
      </c>
      <c r="O905" s="68"/>
      <c r="P905" s="192">
        <f>O905*H905</f>
        <v>0</v>
      </c>
      <c r="Q905" s="192">
        <v>9.9799999999999993E-3</v>
      </c>
      <c r="R905" s="192">
        <f>Q905*H905</f>
        <v>0.75847999999999993</v>
      </c>
      <c r="S905" s="192">
        <v>0</v>
      </c>
      <c r="T905" s="193">
        <f>S905*H905</f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94" t="s">
        <v>707</v>
      </c>
      <c r="AT905" s="194" t="s">
        <v>1502</v>
      </c>
      <c r="AU905" s="194" t="s">
        <v>87</v>
      </c>
      <c r="AY905" s="14" t="s">
        <v>118</v>
      </c>
      <c r="BE905" s="195">
        <f>IF(N905="základní",J905,0)</f>
        <v>0</v>
      </c>
      <c r="BF905" s="195">
        <f>IF(N905="snížená",J905,0)</f>
        <v>0</v>
      </c>
      <c r="BG905" s="195">
        <f>IF(N905="zákl. přenesená",J905,0)</f>
        <v>0</v>
      </c>
      <c r="BH905" s="195">
        <f>IF(N905="sníž. přenesená",J905,0)</f>
        <v>0</v>
      </c>
      <c r="BI905" s="195">
        <f>IF(N905="nulová",J905,0)</f>
        <v>0</v>
      </c>
      <c r="BJ905" s="14" t="s">
        <v>85</v>
      </c>
      <c r="BK905" s="195">
        <f>ROUND(I905*H905,2)</f>
        <v>0</v>
      </c>
      <c r="BL905" s="14" t="s">
        <v>269</v>
      </c>
      <c r="BM905" s="194" t="s">
        <v>1583</v>
      </c>
    </row>
    <row r="906" spans="1:65" s="2" customFormat="1" ht="10">
      <c r="A906" s="31"/>
      <c r="B906" s="32"/>
      <c r="C906" s="33"/>
      <c r="D906" s="196" t="s">
        <v>127</v>
      </c>
      <c r="E906" s="33"/>
      <c r="F906" s="197" t="s">
        <v>1582</v>
      </c>
      <c r="G906" s="33"/>
      <c r="H906" s="33"/>
      <c r="I906" s="198"/>
      <c r="J906" s="33"/>
      <c r="K906" s="33"/>
      <c r="L906" s="36"/>
      <c r="M906" s="199"/>
      <c r="N906" s="200"/>
      <c r="O906" s="68"/>
      <c r="P906" s="68"/>
      <c r="Q906" s="68"/>
      <c r="R906" s="68"/>
      <c r="S906" s="68"/>
      <c r="T906" s="69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T906" s="14" t="s">
        <v>127</v>
      </c>
      <c r="AU906" s="14" t="s">
        <v>87</v>
      </c>
    </row>
    <row r="907" spans="1:65" s="2" customFormat="1" ht="16.5" customHeight="1">
      <c r="A907" s="31"/>
      <c r="B907" s="32"/>
      <c r="C907" s="202" t="s">
        <v>1584</v>
      </c>
      <c r="D907" s="202" t="s">
        <v>1502</v>
      </c>
      <c r="E907" s="203" t="s">
        <v>1585</v>
      </c>
      <c r="F907" s="204" t="s">
        <v>1586</v>
      </c>
      <c r="G907" s="205" t="s">
        <v>152</v>
      </c>
      <c r="H907" s="206">
        <v>76</v>
      </c>
      <c r="I907" s="207"/>
      <c r="J907" s="208">
        <f>ROUND(I907*H907,2)</f>
        <v>0</v>
      </c>
      <c r="K907" s="204" t="s">
        <v>125</v>
      </c>
      <c r="L907" s="209"/>
      <c r="M907" s="210" t="s">
        <v>1</v>
      </c>
      <c r="N907" s="211" t="s">
        <v>42</v>
      </c>
      <c r="O907" s="68"/>
      <c r="P907" s="192">
        <f>O907*H907</f>
        <v>0</v>
      </c>
      <c r="Q907" s="192">
        <v>1.0070000000000001E-2</v>
      </c>
      <c r="R907" s="192">
        <f>Q907*H907</f>
        <v>0.76532000000000011</v>
      </c>
      <c r="S907" s="192">
        <v>0</v>
      </c>
      <c r="T907" s="193">
        <f>S907*H907</f>
        <v>0</v>
      </c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R907" s="194" t="s">
        <v>707</v>
      </c>
      <c r="AT907" s="194" t="s">
        <v>1502</v>
      </c>
      <c r="AU907" s="194" t="s">
        <v>87</v>
      </c>
      <c r="AY907" s="14" t="s">
        <v>118</v>
      </c>
      <c r="BE907" s="195">
        <f>IF(N907="základní",J907,0)</f>
        <v>0</v>
      </c>
      <c r="BF907" s="195">
        <f>IF(N907="snížená",J907,0)</f>
        <v>0</v>
      </c>
      <c r="BG907" s="195">
        <f>IF(N907="zákl. přenesená",J907,0)</f>
        <v>0</v>
      </c>
      <c r="BH907" s="195">
        <f>IF(N907="sníž. přenesená",J907,0)</f>
        <v>0</v>
      </c>
      <c r="BI907" s="195">
        <f>IF(N907="nulová",J907,0)</f>
        <v>0</v>
      </c>
      <c r="BJ907" s="14" t="s">
        <v>85</v>
      </c>
      <c r="BK907" s="195">
        <f>ROUND(I907*H907,2)</f>
        <v>0</v>
      </c>
      <c r="BL907" s="14" t="s">
        <v>269</v>
      </c>
      <c r="BM907" s="194" t="s">
        <v>1587</v>
      </c>
    </row>
    <row r="908" spans="1:65" s="2" customFormat="1" ht="10">
      <c r="A908" s="31"/>
      <c r="B908" s="32"/>
      <c r="C908" s="33"/>
      <c r="D908" s="196" t="s">
        <v>127</v>
      </c>
      <c r="E908" s="33"/>
      <c r="F908" s="197" t="s">
        <v>1586</v>
      </c>
      <c r="G908" s="33"/>
      <c r="H908" s="33"/>
      <c r="I908" s="198"/>
      <c r="J908" s="33"/>
      <c r="K908" s="33"/>
      <c r="L908" s="36"/>
      <c r="M908" s="199"/>
      <c r="N908" s="200"/>
      <c r="O908" s="68"/>
      <c r="P908" s="68"/>
      <c r="Q908" s="68"/>
      <c r="R908" s="68"/>
      <c r="S908" s="68"/>
      <c r="T908" s="69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T908" s="14" t="s">
        <v>127</v>
      </c>
      <c r="AU908" s="14" t="s">
        <v>87</v>
      </c>
    </row>
    <row r="909" spans="1:65" s="2" customFormat="1" ht="16.5" customHeight="1">
      <c r="A909" s="31"/>
      <c r="B909" s="32"/>
      <c r="C909" s="202" t="s">
        <v>874</v>
      </c>
      <c r="D909" s="202" t="s">
        <v>1502</v>
      </c>
      <c r="E909" s="203" t="s">
        <v>1588</v>
      </c>
      <c r="F909" s="204" t="s">
        <v>1589</v>
      </c>
      <c r="G909" s="205" t="s">
        <v>152</v>
      </c>
      <c r="H909" s="206">
        <v>71</v>
      </c>
      <c r="I909" s="207"/>
      <c r="J909" s="208">
        <f>ROUND(I909*H909,2)</f>
        <v>0</v>
      </c>
      <c r="K909" s="204" t="s">
        <v>125</v>
      </c>
      <c r="L909" s="209"/>
      <c r="M909" s="210" t="s">
        <v>1</v>
      </c>
      <c r="N909" s="211" t="s">
        <v>42</v>
      </c>
      <c r="O909" s="68"/>
      <c r="P909" s="192">
        <f>O909*H909</f>
        <v>0</v>
      </c>
      <c r="Q909" s="192">
        <v>1.014E-2</v>
      </c>
      <c r="R909" s="192">
        <f>Q909*H909</f>
        <v>0.71994000000000002</v>
      </c>
      <c r="S909" s="192">
        <v>0</v>
      </c>
      <c r="T909" s="193">
        <f>S909*H909</f>
        <v>0</v>
      </c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R909" s="194" t="s">
        <v>707</v>
      </c>
      <c r="AT909" s="194" t="s">
        <v>1502</v>
      </c>
      <c r="AU909" s="194" t="s">
        <v>87</v>
      </c>
      <c r="AY909" s="14" t="s">
        <v>118</v>
      </c>
      <c r="BE909" s="195">
        <f>IF(N909="základní",J909,0)</f>
        <v>0</v>
      </c>
      <c r="BF909" s="195">
        <f>IF(N909="snížená",J909,0)</f>
        <v>0</v>
      </c>
      <c r="BG909" s="195">
        <f>IF(N909="zákl. přenesená",J909,0)</f>
        <v>0</v>
      </c>
      <c r="BH909" s="195">
        <f>IF(N909="sníž. přenesená",J909,0)</f>
        <v>0</v>
      </c>
      <c r="BI909" s="195">
        <f>IF(N909="nulová",J909,0)</f>
        <v>0</v>
      </c>
      <c r="BJ909" s="14" t="s">
        <v>85</v>
      </c>
      <c r="BK909" s="195">
        <f>ROUND(I909*H909,2)</f>
        <v>0</v>
      </c>
      <c r="BL909" s="14" t="s">
        <v>269</v>
      </c>
      <c r="BM909" s="194" t="s">
        <v>1590</v>
      </c>
    </row>
    <row r="910" spans="1:65" s="2" customFormat="1" ht="10">
      <c r="A910" s="31"/>
      <c r="B910" s="32"/>
      <c r="C910" s="33"/>
      <c r="D910" s="196" t="s">
        <v>127</v>
      </c>
      <c r="E910" s="33"/>
      <c r="F910" s="197" t="s">
        <v>1589</v>
      </c>
      <c r="G910" s="33"/>
      <c r="H910" s="33"/>
      <c r="I910" s="198"/>
      <c r="J910" s="33"/>
      <c r="K910" s="33"/>
      <c r="L910" s="36"/>
      <c r="M910" s="199"/>
      <c r="N910" s="200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127</v>
      </c>
      <c r="AU910" s="14" t="s">
        <v>87</v>
      </c>
    </row>
    <row r="911" spans="1:65" s="2" customFormat="1" ht="16.5" customHeight="1">
      <c r="A911" s="31"/>
      <c r="B911" s="32"/>
      <c r="C911" s="202" t="s">
        <v>1591</v>
      </c>
      <c r="D911" s="202" t="s">
        <v>1502</v>
      </c>
      <c r="E911" s="203" t="s">
        <v>1592</v>
      </c>
      <c r="F911" s="204" t="s">
        <v>1593</v>
      </c>
      <c r="G911" s="205" t="s">
        <v>152</v>
      </c>
      <c r="H911" s="206">
        <v>71</v>
      </c>
      <c r="I911" s="207"/>
      <c r="J911" s="208">
        <f>ROUND(I911*H911,2)</f>
        <v>0</v>
      </c>
      <c r="K911" s="204" t="s">
        <v>125</v>
      </c>
      <c r="L911" s="209"/>
      <c r="M911" s="210" t="s">
        <v>1</v>
      </c>
      <c r="N911" s="211" t="s">
        <v>42</v>
      </c>
      <c r="O911" s="68"/>
      <c r="P911" s="192">
        <f>O911*H911</f>
        <v>0</v>
      </c>
      <c r="Q911" s="192">
        <v>1.099E-2</v>
      </c>
      <c r="R911" s="192">
        <f>Q911*H911</f>
        <v>0.78028999999999993</v>
      </c>
      <c r="S911" s="192">
        <v>0</v>
      </c>
      <c r="T911" s="193">
        <f>S911*H911</f>
        <v>0</v>
      </c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R911" s="194" t="s">
        <v>707</v>
      </c>
      <c r="AT911" s="194" t="s">
        <v>1502</v>
      </c>
      <c r="AU911" s="194" t="s">
        <v>87</v>
      </c>
      <c r="AY911" s="14" t="s">
        <v>118</v>
      </c>
      <c r="BE911" s="195">
        <f>IF(N911="základní",J911,0)</f>
        <v>0</v>
      </c>
      <c r="BF911" s="195">
        <f>IF(N911="snížená",J911,0)</f>
        <v>0</v>
      </c>
      <c r="BG911" s="195">
        <f>IF(N911="zákl. přenesená",J911,0)</f>
        <v>0</v>
      </c>
      <c r="BH911" s="195">
        <f>IF(N911="sníž. přenesená",J911,0)</f>
        <v>0</v>
      </c>
      <c r="BI911" s="195">
        <f>IF(N911="nulová",J911,0)</f>
        <v>0</v>
      </c>
      <c r="BJ911" s="14" t="s">
        <v>85</v>
      </c>
      <c r="BK911" s="195">
        <f>ROUND(I911*H911,2)</f>
        <v>0</v>
      </c>
      <c r="BL911" s="14" t="s">
        <v>269</v>
      </c>
      <c r="BM911" s="194" t="s">
        <v>1594</v>
      </c>
    </row>
    <row r="912" spans="1:65" s="2" customFormat="1" ht="10">
      <c r="A912" s="31"/>
      <c r="B912" s="32"/>
      <c r="C912" s="33"/>
      <c r="D912" s="196" t="s">
        <v>127</v>
      </c>
      <c r="E912" s="33"/>
      <c r="F912" s="197" t="s">
        <v>1593</v>
      </c>
      <c r="G912" s="33"/>
      <c r="H912" s="33"/>
      <c r="I912" s="198"/>
      <c r="J912" s="33"/>
      <c r="K912" s="33"/>
      <c r="L912" s="36"/>
      <c r="M912" s="199"/>
      <c r="N912" s="200"/>
      <c r="O912" s="68"/>
      <c r="P912" s="68"/>
      <c r="Q912" s="68"/>
      <c r="R912" s="68"/>
      <c r="S912" s="68"/>
      <c r="T912" s="69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T912" s="14" t="s">
        <v>127</v>
      </c>
      <c r="AU912" s="14" t="s">
        <v>87</v>
      </c>
    </row>
    <row r="913" spans="1:65" s="2" customFormat="1" ht="16.5" customHeight="1">
      <c r="A913" s="31"/>
      <c r="B913" s="32"/>
      <c r="C913" s="202" t="s">
        <v>879</v>
      </c>
      <c r="D913" s="202" t="s">
        <v>1502</v>
      </c>
      <c r="E913" s="203" t="s">
        <v>1595</v>
      </c>
      <c r="F913" s="204" t="s">
        <v>1596</v>
      </c>
      <c r="G913" s="205" t="s">
        <v>152</v>
      </c>
      <c r="H913" s="206">
        <v>5</v>
      </c>
      <c r="I913" s="207"/>
      <c r="J913" s="208">
        <f>ROUND(I913*H913,2)</f>
        <v>0</v>
      </c>
      <c r="K913" s="204" t="s">
        <v>125</v>
      </c>
      <c r="L913" s="209"/>
      <c r="M913" s="210" t="s">
        <v>1</v>
      </c>
      <c r="N913" s="211" t="s">
        <v>42</v>
      </c>
      <c r="O913" s="68"/>
      <c r="P913" s="192">
        <f>O913*H913</f>
        <v>0</v>
      </c>
      <c r="Q913" s="192">
        <v>0.08</v>
      </c>
      <c r="R913" s="192">
        <f>Q913*H913</f>
        <v>0.4</v>
      </c>
      <c r="S913" s="192">
        <v>0</v>
      </c>
      <c r="T913" s="193">
        <f>S913*H913</f>
        <v>0</v>
      </c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R913" s="194" t="s">
        <v>707</v>
      </c>
      <c r="AT913" s="194" t="s">
        <v>1502</v>
      </c>
      <c r="AU913" s="194" t="s">
        <v>87</v>
      </c>
      <c r="AY913" s="14" t="s">
        <v>118</v>
      </c>
      <c r="BE913" s="195">
        <f>IF(N913="základní",J913,0)</f>
        <v>0</v>
      </c>
      <c r="BF913" s="195">
        <f>IF(N913="snížená",J913,0)</f>
        <v>0</v>
      </c>
      <c r="BG913" s="195">
        <f>IF(N913="zákl. přenesená",J913,0)</f>
        <v>0</v>
      </c>
      <c r="BH913" s="195">
        <f>IF(N913="sníž. přenesená",J913,0)</f>
        <v>0</v>
      </c>
      <c r="BI913" s="195">
        <f>IF(N913="nulová",J913,0)</f>
        <v>0</v>
      </c>
      <c r="BJ913" s="14" t="s">
        <v>85</v>
      </c>
      <c r="BK913" s="195">
        <f>ROUND(I913*H913,2)</f>
        <v>0</v>
      </c>
      <c r="BL913" s="14" t="s">
        <v>269</v>
      </c>
      <c r="BM913" s="194" t="s">
        <v>1597</v>
      </c>
    </row>
    <row r="914" spans="1:65" s="2" customFormat="1" ht="10">
      <c r="A914" s="31"/>
      <c r="B914" s="32"/>
      <c r="C914" s="33"/>
      <c r="D914" s="196" t="s">
        <v>127</v>
      </c>
      <c r="E914" s="33"/>
      <c r="F914" s="197" t="s">
        <v>1596</v>
      </c>
      <c r="G914" s="33"/>
      <c r="H914" s="33"/>
      <c r="I914" s="198"/>
      <c r="J914" s="33"/>
      <c r="K914" s="33"/>
      <c r="L914" s="36"/>
      <c r="M914" s="199"/>
      <c r="N914" s="200"/>
      <c r="O914" s="68"/>
      <c r="P914" s="68"/>
      <c r="Q914" s="68"/>
      <c r="R914" s="68"/>
      <c r="S914" s="68"/>
      <c r="T914" s="69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T914" s="14" t="s">
        <v>127</v>
      </c>
      <c r="AU914" s="14" t="s">
        <v>87</v>
      </c>
    </row>
    <row r="915" spans="1:65" s="2" customFormat="1" ht="16.5" customHeight="1">
      <c r="A915" s="31"/>
      <c r="B915" s="32"/>
      <c r="C915" s="202" t="s">
        <v>1598</v>
      </c>
      <c r="D915" s="202" t="s">
        <v>1502</v>
      </c>
      <c r="E915" s="203" t="s">
        <v>1599</v>
      </c>
      <c r="F915" s="204" t="s">
        <v>1600</v>
      </c>
      <c r="G915" s="205" t="s">
        <v>152</v>
      </c>
      <c r="H915" s="206">
        <v>2</v>
      </c>
      <c r="I915" s="207"/>
      <c r="J915" s="208">
        <f>ROUND(I915*H915,2)</f>
        <v>0</v>
      </c>
      <c r="K915" s="204" t="s">
        <v>125</v>
      </c>
      <c r="L915" s="209"/>
      <c r="M915" s="210" t="s">
        <v>1</v>
      </c>
      <c r="N915" s="211" t="s">
        <v>42</v>
      </c>
      <c r="O915" s="68"/>
      <c r="P915" s="192">
        <f>O915*H915</f>
        <v>0</v>
      </c>
      <c r="Q915" s="192">
        <v>0.24</v>
      </c>
      <c r="R915" s="192">
        <f>Q915*H915</f>
        <v>0.48</v>
      </c>
      <c r="S915" s="192">
        <v>0</v>
      </c>
      <c r="T915" s="193">
        <f>S915*H915</f>
        <v>0</v>
      </c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R915" s="194" t="s">
        <v>707</v>
      </c>
      <c r="AT915" s="194" t="s">
        <v>1502</v>
      </c>
      <c r="AU915" s="194" t="s">
        <v>87</v>
      </c>
      <c r="AY915" s="14" t="s">
        <v>118</v>
      </c>
      <c r="BE915" s="195">
        <f>IF(N915="základní",J915,0)</f>
        <v>0</v>
      </c>
      <c r="BF915" s="195">
        <f>IF(N915="snížená",J915,0)</f>
        <v>0</v>
      </c>
      <c r="BG915" s="195">
        <f>IF(N915="zákl. přenesená",J915,0)</f>
        <v>0</v>
      </c>
      <c r="BH915" s="195">
        <f>IF(N915="sníž. přenesená",J915,0)</f>
        <v>0</v>
      </c>
      <c r="BI915" s="195">
        <f>IF(N915="nulová",J915,0)</f>
        <v>0</v>
      </c>
      <c r="BJ915" s="14" t="s">
        <v>85</v>
      </c>
      <c r="BK915" s="195">
        <f>ROUND(I915*H915,2)</f>
        <v>0</v>
      </c>
      <c r="BL915" s="14" t="s">
        <v>269</v>
      </c>
      <c r="BM915" s="194" t="s">
        <v>1601</v>
      </c>
    </row>
    <row r="916" spans="1:65" s="2" customFormat="1" ht="10">
      <c r="A916" s="31"/>
      <c r="B916" s="32"/>
      <c r="C916" s="33"/>
      <c r="D916" s="196" t="s">
        <v>127</v>
      </c>
      <c r="E916" s="33"/>
      <c r="F916" s="197" t="s">
        <v>1600</v>
      </c>
      <c r="G916" s="33"/>
      <c r="H916" s="33"/>
      <c r="I916" s="198"/>
      <c r="J916" s="33"/>
      <c r="K916" s="33"/>
      <c r="L916" s="36"/>
      <c r="M916" s="199"/>
      <c r="N916" s="200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127</v>
      </c>
      <c r="AU916" s="14" t="s">
        <v>87</v>
      </c>
    </row>
    <row r="917" spans="1:65" s="2" customFormat="1" ht="24.15" customHeight="1">
      <c r="A917" s="31"/>
      <c r="B917" s="32"/>
      <c r="C917" s="202" t="s">
        <v>884</v>
      </c>
      <c r="D917" s="202" t="s">
        <v>1502</v>
      </c>
      <c r="E917" s="203" t="s">
        <v>1602</v>
      </c>
      <c r="F917" s="204" t="s">
        <v>1603</v>
      </c>
      <c r="G917" s="205" t="s">
        <v>152</v>
      </c>
      <c r="H917" s="206">
        <v>13</v>
      </c>
      <c r="I917" s="207"/>
      <c r="J917" s="208">
        <f>ROUND(I917*H917,2)</f>
        <v>0</v>
      </c>
      <c r="K917" s="204" t="s">
        <v>125</v>
      </c>
      <c r="L917" s="209"/>
      <c r="M917" s="210" t="s">
        <v>1</v>
      </c>
      <c r="N917" s="211" t="s">
        <v>42</v>
      </c>
      <c r="O917" s="68"/>
      <c r="P917" s="192">
        <f>O917*H917</f>
        <v>0</v>
      </c>
      <c r="Q917" s="192">
        <v>1.4999999999999999E-2</v>
      </c>
      <c r="R917" s="192">
        <f>Q917*H917</f>
        <v>0.19500000000000001</v>
      </c>
      <c r="S917" s="192">
        <v>0</v>
      </c>
      <c r="T917" s="193">
        <f>S917*H917</f>
        <v>0</v>
      </c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R917" s="194" t="s">
        <v>707</v>
      </c>
      <c r="AT917" s="194" t="s">
        <v>1502</v>
      </c>
      <c r="AU917" s="194" t="s">
        <v>87</v>
      </c>
      <c r="AY917" s="14" t="s">
        <v>118</v>
      </c>
      <c r="BE917" s="195">
        <f>IF(N917="základní",J917,0)</f>
        <v>0</v>
      </c>
      <c r="BF917" s="195">
        <f>IF(N917="snížená",J917,0)</f>
        <v>0</v>
      </c>
      <c r="BG917" s="195">
        <f>IF(N917="zákl. přenesená",J917,0)</f>
        <v>0</v>
      </c>
      <c r="BH917" s="195">
        <f>IF(N917="sníž. přenesená",J917,0)</f>
        <v>0</v>
      </c>
      <c r="BI917" s="195">
        <f>IF(N917="nulová",J917,0)</f>
        <v>0</v>
      </c>
      <c r="BJ917" s="14" t="s">
        <v>85</v>
      </c>
      <c r="BK917" s="195">
        <f>ROUND(I917*H917,2)</f>
        <v>0</v>
      </c>
      <c r="BL917" s="14" t="s">
        <v>269</v>
      </c>
      <c r="BM917" s="194" t="s">
        <v>1604</v>
      </c>
    </row>
    <row r="918" spans="1:65" s="2" customFormat="1" ht="10">
      <c r="A918" s="31"/>
      <c r="B918" s="32"/>
      <c r="C918" s="33"/>
      <c r="D918" s="196" t="s">
        <v>127</v>
      </c>
      <c r="E918" s="33"/>
      <c r="F918" s="197" t="s">
        <v>1603</v>
      </c>
      <c r="G918" s="33"/>
      <c r="H918" s="33"/>
      <c r="I918" s="198"/>
      <c r="J918" s="33"/>
      <c r="K918" s="33"/>
      <c r="L918" s="36"/>
      <c r="M918" s="199"/>
      <c r="N918" s="200"/>
      <c r="O918" s="68"/>
      <c r="P918" s="68"/>
      <c r="Q918" s="68"/>
      <c r="R918" s="68"/>
      <c r="S918" s="68"/>
      <c r="T918" s="69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T918" s="14" t="s">
        <v>127</v>
      </c>
      <c r="AU918" s="14" t="s">
        <v>87</v>
      </c>
    </row>
    <row r="919" spans="1:65" s="2" customFormat="1" ht="24.15" customHeight="1">
      <c r="A919" s="31"/>
      <c r="B919" s="32"/>
      <c r="C919" s="202" t="s">
        <v>1605</v>
      </c>
      <c r="D919" s="202" t="s">
        <v>1502</v>
      </c>
      <c r="E919" s="203" t="s">
        <v>1606</v>
      </c>
      <c r="F919" s="204" t="s">
        <v>1607</v>
      </c>
      <c r="G919" s="205" t="s">
        <v>152</v>
      </c>
      <c r="H919" s="206">
        <v>11</v>
      </c>
      <c r="I919" s="207"/>
      <c r="J919" s="208">
        <f>ROUND(I919*H919,2)</f>
        <v>0</v>
      </c>
      <c r="K919" s="204" t="s">
        <v>125</v>
      </c>
      <c r="L919" s="209"/>
      <c r="M919" s="210" t="s">
        <v>1</v>
      </c>
      <c r="N919" s="211" t="s">
        <v>42</v>
      </c>
      <c r="O919" s="68"/>
      <c r="P919" s="192">
        <f>O919*H919</f>
        <v>0</v>
      </c>
      <c r="Q919" s="192">
        <v>1.4999999999999999E-2</v>
      </c>
      <c r="R919" s="192">
        <f>Q919*H919</f>
        <v>0.16499999999999998</v>
      </c>
      <c r="S919" s="192">
        <v>0</v>
      </c>
      <c r="T919" s="193">
        <f>S919*H919</f>
        <v>0</v>
      </c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R919" s="194" t="s">
        <v>707</v>
      </c>
      <c r="AT919" s="194" t="s">
        <v>1502</v>
      </c>
      <c r="AU919" s="194" t="s">
        <v>87</v>
      </c>
      <c r="AY919" s="14" t="s">
        <v>118</v>
      </c>
      <c r="BE919" s="195">
        <f>IF(N919="základní",J919,0)</f>
        <v>0</v>
      </c>
      <c r="BF919" s="195">
        <f>IF(N919="snížená",J919,0)</f>
        <v>0</v>
      </c>
      <c r="BG919" s="195">
        <f>IF(N919="zákl. přenesená",J919,0)</f>
        <v>0</v>
      </c>
      <c r="BH919" s="195">
        <f>IF(N919="sníž. přenesená",J919,0)</f>
        <v>0</v>
      </c>
      <c r="BI919" s="195">
        <f>IF(N919="nulová",J919,0)</f>
        <v>0</v>
      </c>
      <c r="BJ919" s="14" t="s">
        <v>85</v>
      </c>
      <c r="BK919" s="195">
        <f>ROUND(I919*H919,2)</f>
        <v>0</v>
      </c>
      <c r="BL919" s="14" t="s">
        <v>269</v>
      </c>
      <c r="BM919" s="194" t="s">
        <v>1608</v>
      </c>
    </row>
    <row r="920" spans="1:65" s="2" customFormat="1" ht="10">
      <c r="A920" s="31"/>
      <c r="B920" s="32"/>
      <c r="C920" s="33"/>
      <c r="D920" s="196" t="s">
        <v>127</v>
      </c>
      <c r="E920" s="33"/>
      <c r="F920" s="197" t="s">
        <v>1607</v>
      </c>
      <c r="G920" s="33"/>
      <c r="H920" s="33"/>
      <c r="I920" s="198"/>
      <c r="J920" s="33"/>
      <c r="K920" s="33"/>
      <c r="L920" s="36"/>
      <c r="M920" s="199"/>
      <c r="N920" s="200"/>
      <c r="O920" s="68"/>
      <c r="P920" s="68"/>
      <c r="Q920" s="68"/>
      <c r="R920" s="68"/>
      <c r="S920" s="68"/>
      <c r="T920" s="69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T920" s="14" t="s">
        <v>127</v>
      </c>
      <c r="AU920" s="14" t="s">
        <v>87</v>
      </c>
    </row>
    <row r="921" spans="1:65" s="2" customFormat="1" ht="24.15" customHeight="1">
      <c r="A921" s="31"/>
      <c r="B921" s="32"/>
      <c r="C921" s="202" t="s">
        <v>889</v>
      </c>
      <c r="D921" s="202" t="s">
        <v>1502</v>
      </c>
      <c r="E921" s="203" t="s">
        <v>1609</v>
      </c>
      <c r="F921" s="204" t="s">
        <v>1610</v>
      </c>
      <c r="G921" s="205" t="s">
        <v>152</v>
      </c>
      <c r="H921" s="206">
        <v>26</v>
      </c>
      <c r="I921" s="207"/>
      <c r="J921" s="208">
        <f>ROUND(I921*H921,2)</f>
        <v>0</v>
      </c>
      <c r="K921" s="204" t="s">
        <v>125</v>
      </c>
      <c r="L921" s="209"/>
      <c r="M921" s="210" t="s">
        <v>1</v>
      </c>
      <c r="N921" s="211" t="s">
        <v>42</v>
      </c>
      <c r="O921" s="68"/>
      <c r="P921" s="192">
        <f>O921*H921</f>
        <v>0</v>
      </c>
      <c r="Q921" s="192">
        <v>5.0000000000000001E-3</v>
      </c>
      <c r="R921" s="192">
        <f>Q921*H921</f>
        <v>0.13</v>
      </c>
      <c r="S921" s="192">
        <v>0</v>
      </c>
      <c r="T921" s="193">
        <f>S921*H921</f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94" t="s">
        <v>707</v>
      </c>
      <c r="AT921" s="194" t="s">
        <v>1502</v>
      </c>
      <c r="AU921" s="194" t="s">
        <v>87</v>
      </c>
      <c r="AY921" s="14" t="s">
        <v>118</v>
      </c>
      <c r="BE921" s="195">
        <f>IF(N921="základní",J921,0)</f>
        <v>0</v>
      </c>
      <c r="BF921" s="195">
        <f>IF(N921="snížená",J921,0)</f>
        <v>0</v>
      </c>
      <c r="BG921" s="195">
        <f>IF(N921="zákl. přenesená",J921,0)</f>
        <v>0</v>
      </c>
      <c r="BH921" s="195">
        <f>IF(N921="sníž. přenesená",J921,0)</f>
        <v>0</v>
      </c>
      <c r="BI921" s="195">
        <f>IF(N921="nulová",J921,0)</f>
        <v>0</v>
      </c>
      <c r="BJ921" s="14" t="s">
        <v>85</v>
      </c>
      <c r="BK921" s="195">
        <f>ROUND(I921*H921,2)</f>
        <v>0</v>
      </c>
      <c r="BL921" s="14" t="s">
        <v>269</v>
      </c>
      <c r="BM921" s="194" t="s">
        <v>1611</v>
      </c>
    </row>
    <row r="922" spans="1:65" s="2" customFormat="1" ht="10">
      <c r="A922" s="31"/>
      <c r="B922" s="32"/>
      <c r="C922" s="33"/>
      <c r="D922" s="196" t="s">
        <v>127</v>
      </c>
      <c r="E922" s="33"/>
      <c r="F922" s="197" t="s">
        <v>1610</v>
      </c>
      <c r="G922" s="33"/>
      <c r="H922" s="33"/>
      <c r="I922" s="198"/>
      <c r="J922" s="33"/>
      <c r="K922" s="33"/>
      <c r="L922" s="36"/>
      <c r="M922" s="199"/>
      <c r="N922" s="200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127</v>
      </c>
      <c r="AU922" s="14" t="s">
        <v>87</v>
      </c>
    </row>
    <row r="923" spans="1:65" s="2" customFormat="1" ht="24.15" customHeight="1">
      <c r="A923" s="31"/>
      <c r="B923" s="32"/>
      <c r="C923" s="202" t="s">
        <v>1612</v>
      </c>
      <c r="D923" s="202" t="s">
        <v>1502</v>
      </c>
      <c r="E923" s="203" t="s">
        <v>1613</v>
      </c>
      <c r="F923" s="204" t="s">
        <v>1614</v>
      </c>
      <c r="G923" s="205" t="s">
        <v>152</v>
      </c>
      <c r="H923" s="206">
        <v>140</v>
      </c>
      <c r="I923" s="207"/>
      <c r="J923" s="208">
        <f>ROUND(I923*H923,2)</f>
        <v>0</v>
      </c>
      <c r="K923" s="204" t="s">
        <v>125</v>
      </c>
      <c r="L923" s="209"/>
      <c r="M923" s="210" t="s">
        <v>1</v>
      </c>
      <c r="N923" s="211" t="s">
        <v>42</v>
      </c>
      <c r="O923" s="68"/>
      <c r="P923" s="192">
        <f>O923*H923</f>
        <v>0</v>
      </c>
      <c r="Q923" s="192">
        <v>2E-3</v>
      </c>
      <c r="R923" s="192">
        <f>Q923*H923</f>
        <v>0.28000000000000003</v>
      </c>
      <c r="S923" s="192">
        <v>0</v>
      </c>
      <c r="T923" s="193">
        <f>S923*H923</f>
        <v>0</v>
      </c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R923" s="194" t="s">
        <v>707</v>
      </c>
      <c r="AT923" s="194" t="s">
        <v>1502</v>
      </c>
      <c r="AU923" s="194" t="s">
        <v>87</v>
      </c>
      <c r="AY923" s="14" t="s">
        <v>118</v>
      </c>
      <c r="BE923" s="195">
        <f>IF(N923="základní",J923,0)</f>
        <v>0</v>
      </c>
      <c r="BF923" s="195">
        <f>IF(N923="snížená",J923,0)</f>
        <v>0</v>
      </c>
      <c r="BG923" s="195">
        <f>IF(N923="zákl. přenesená",J923,0)</f>
        <v>0</v>
      </c>
      <c r="BH923" s="195">
        <f>IF(N923="sníž. přenesená",J923,0)</f>
        <v>0</v>
      </c>
      <c r="BI923" s="195">
        <f>IF(N923="nulová",J923,0)</f>
        <v>0</v>
      </c>
      <c r="BJ923" s="14" t="s">
        <v>85</v>
      </c>
      <c r="BK923" s="195">
        <f>ROUND(I923*H923,2)</f>
        <v>0</v>
      </c>
      <c r="BL923" s="14" t="s">
        <v>269</v>
      </c>
      <c r="BM923" s="194" t="s">
        <v>1615</v>
      </c>
    </row>
    <row r="924" spans="1:65" s="2" customFormat="1" ht="10">
      <c r="A924" s="31"/>
      <c r="B924" s="32"/>
      <c r="C924" s="33"/>
      <c r="D924" s="196" t="s">
        <v>127</v>
      </c>
      <c r="E924" s="33"/>
      <c r="F924" s="197" t="s">
        <v>1614</v>
      </c>
      <c r="G924" s="33"/>
      <c r="H924" s="33"/>
      <c r="I924" s="198"/>
      <c r="J924" s="33"/>
      <c r="K924" s="33"/>
      <c r="L924" s="36"/>
      <c r="M924" s="199"/>
      <c r="N924" s="200"/>
      <c r="O924" s="68"/>
      <c r="P924" s="68"/>
      <c r="Q924" s="68"/>
      <c r="R924" s="68"/>
      <c r="S924" s="68"/>
      <c r="T924" s="69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T924" s="14" t="s">
        <v>127</v>
      </c>
      <c r="AU924" s="14" t="s">
        <v>87</v>
      </c>
    </row>
    <row r="925" spans="1:65" s="2" customFormat="1" ht="24.15" customHeight="1">
      <c r="A925" s="31"/>
      <c r="B925" s="32"/>
      <c r="C925" s="202" t="s">
        <v>893</v>
      </c>
      <c r="D925" s="202" t="s">
        <v>1502</v>
      </c>
      <c r="E925" s="203" t="s">
        <v>1616</v>
      </c>
      <c r="F925" s="204" t="s">
        <v>1617</v>
      </c>
      <c r="G925" s="205" t="s">
        <v>152</v>
      </c>
      <c r="H925" s="206">
        <v>6</v>
      </c>
      <c r="I925" s="207"/>
      <c r="J925" s="208">
        <f>ROUND(I925*H925,2)</f>
        <v>0</v>
      </c>
      <c r="K925" s="204" t="s">
        <v>125</v>
      </c>
      <c r="L925" s="209"/>
      <c r="M925" s="210" t="s">
        <v>1</v>
      </c>
      <c r="N925" s="211" t="s">
        <v>42</v>
      </c>
      <c r="O925" s="68"/>
      <c r="P925" s="192">
        <f>O925*H925</f>
        <v>0</v>
      </c>
      <c r="Q925" s="192">
        <v>2.4E-2</v>
      </c>
      <c r="R925" s="192">
        <f>Q925*H925</f>
        <v>0.14400000000000002</v>
      </c>
      <c r="S925" s="192">
        <v>0</v>
      </c>
      <c r="T925" s="193">
        <f>S925*H925</f>
        <v>0</v>
      </c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R925" s="194" t="s">
        <v>707</v>
      </c>
      <c r="AT925" s="194" t="s">
        <v>1502</v>
      </c>
      <c r="AU925" s="194" t="s">
        <v>87</v>
      </c>
      <c r="AY925" s="14" t="s">
        <v>118</v>
      </c>
      <c r="BE925" s="195">
        <f>IF(N925="základní",J925,0)</f>
        <v>0</v>
      </c>
      <c r="BF925" s="195">
        <f>IF(N925="snížená",J925,0)</f>
        <v>0</v>
      </c>
      <c r="BG925" s="195">
        <f>IF(N925="zákl. přenesená",J925,0)</f>
        <v>0</v>
      </c>
      <c r="BH925" s="195">
        <f>IF(N925="sníž. přenesená",J925,0)</f>
        <v>0</v>
      </c>
      <c r="BI925" s="195">
        <f>IF(N925="nulová",J925,0)</f>
        <v>0</v>
      </c>
      <c r="BJ925" s="14" t="s">
        <v>85</v>
      </c>
      <c r="BK925" s="195">
        <f>ROUND(I925*H925,2)</f>
        <v>0</v>
      </c>
      <c r="BL925" s="14" t="s">
        <v>269</v>
      </c>
      <c r="BM925" s="194" t="s">
        <v>1618</v>
      </c>
    </row>
    <row r="926" spans="1:65" s="2" customFormat="1" ht="10">
      <c r="A926" s="31"/>
      <c r="B926" s="32"/>
      <c r="C926" s="33"/>
      <c r="D926" s="196" t="s">
        <v>127</v>
      </c>
      <c r="E926" s="33"/>
      <c r="F926" s="197" t="s">
        <v>1617</v>
      </c>
      <c r="G926" s="33"/>
      <c r="H926" s="33"/>
      <c r="I926" s="198"/>
      <c r="J926" s="33"/>
      <c r="K926" s="33"/>
      <c r="L926" s="36"/>
      <c r="M926" s="199"/>
      <c r="N926" s="200"/>
      <c r="O926" s="68"/>
      <c r="P926" s="68"/>
      <c r="Q926" s="68"/>
      <c r="R926" s="68"/>
      <c r="S926" s="68"/>
      <c r="T926" s="69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T926" s="14" t="s">
        <v>127</v>
      </c>
      <c r="AU926" s="14" t="s">
        <v>87</v>
      </c>
    </row>
    <row r="927" spans="1:65" s="2" customFormat="1" ht="21.75" customHeight="1">
      <c r="A927" s="31"/>
      <c r="B927" s="32"/>
      <c r="C927" s="202" t="s">
        <v>1619</v>
      </c>
      <c r="D927" s="202" t="s">
        <v>1502</v>
      </c>
      <c r="E927" s="203" t="s">
        <v>1620</v>
      </c>
      <c r="F927" s="204" t="s">
        <v>1621</v>
      </c>
      <c r="G927" s="205" t="s">
        <v>152</v>
      </c>
      <c r="H927" s="206">
        <v>230</v>
      </c>
      <c r="I927" s="207"/>
      <c r="J927" s="208">
        <f>ROUND(I927*H927,2)</f>
        <v>0</v>
      </c>
      <c r="K927" s="204" t="s">
        <v>125</v>
      </c>
      <c r="L927" s="209"/>
      <c r="M927" s="210" t="s">
        <v>1</v>
      </c>
      <c r="N927" s="211" t="s">
        <v>42</v>
      </c>
      <c r="O927" s="68"/>
      <c r="P927" s="192">
        <f>O927*H927</f>
        <v>0</v>
      </c>
      <c r="Q927" s="192">
        <v>5.0000000000000001E-4</v>
      </c>
      <c r="R927" s="192">
        <f>Q927*H927</f>
        <v>0.115</v>
      </c>
      <c r="S927" s="192">
        <v>0</v>
      </c>
      <c r="T927" s="193">
        <f>S927*H927</f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94" t="s">
        <v>707</v>
      </c>
      <c r="AT927" s="194" t="s">
        <v>1502</v>
      </c>
      <c r="AU927" s="194" t="s">
        <v>87</v>
      </c>
      <c r="AY927" s="14" t="s">
        <v>118</v>
      </c>
      <c r="BE927" s="195">
        <f>IF(N927="základní",J927,0)</f>
        <v>0</v>
      </c>
      <c r="BF927" s="195">
        <f>IF(N927="snížená",J927,0)</f>
        <v>0</v>
      </c>
      <c r="BG927" s="195">
        <f>IF(N927="zákl. přenesená",J927,0)</f>
        <v>0</v>
      </c>
      <c r="BH927" s="195">
        <f>IF(N927="sníž. přenesená",J927,0)</f>
        <v>0</v>
      </c>
      <c r="BI927" s="195">
        <f>IF(N927="nulová",J927,0)</f>
        <v>0</v>
      </c>
      <c r="BJ927" s="14" t="s">
        <v>85</v>
      </c>
      <c r="BK927" s="195">
        <f>ROUND(I927*H927,2)</f>
        <v>0</v>
      </c>
      <c r="BL927" s="14" t="s">
        <v>269</v>
      </c>
      <c r="BM927" s="194" t="s">
        <v>1622</v>
      </c>
    </row>
    <row r="928" spans="1:65" s="2" customFormat="1" ht="10">
      <c r="A928" s="31"/>
      <c r="B928" s="32"/>
      <c r="C928" s="33"/>
      <c r="D928" s="196" t="s">
        <v>127</v>
      </c>
      <c r="E928" s="33"/>
      <c r="F928" s="197" t="s">
        <v>1621</v>
      </c>
      <c r="G928" s="33"/>
      <c r="H928" s="33"/>
      <c r="I928" s="198"/>
      <c r="J928" s="33"/>
      <c r="K928" s="33"/>
      <c r="L928" s="36"/>
      <c r="M928" s="199"/>
      <c r="N928" s="200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127</v>
      </c>
      <c r="AU928" s="14" t="s">
        <v>87</v>
      </c>
    </row>
    <row r="929" spans="1:65" s="2" customFormat="1" ht="24.15" customHeight="1">
      <c r="A929" s="31"/>
      <c r="B929" s="32"/>
      <c r="C929" s="202" t="s">
        <v>898</v>
      </c>
      <c r="D929" s="202" t="s">
        <v>1502</v>
      </c>
      <c r="E929" s="203" t="s">
        <v>1623</v>
      </c>
      <c r="F929" s="204" t="s">
        <v>1624</v>
      </c>
      <c r="G929" s="205" t="s">
        <v>152</v>
      </c>
      <c r="H929" s="206">
        <v>160</v>
      </c>
      <c r="I929" s="207"/>
      <c r="J929" s="208">
        <f>ROUND(I929*H929,2)</f>
        <v>0</v>
      </c>
      <c r="K929" s="204" t="s">
        <v>125</v>
      </c>
      <c r="L929" s="209"/>
      <c r="M929" s="210" t="s">
        <v>1</v>
      </c>
      <c r="N929" s="211" t="s">
        <v>42</v>
      </c>
      <c r="O929" s="68"/>
      <c r="P929" s="192">
        <f>O929*H929</f>
        <v>0</v>
      </c>
      <c r="Q929" s="192">
        <v>1E-3</v>
      </c>
      <c r="R929" s="192">
        <f>Q929*H929</f>
        <v>0.16</v>
      </c>
      <c r="S929" s="192">
        <v>0</v>
      </c>
      <c r="T929" s="193">
        <f>S929*H929</f>
        <v>0</v>
      </c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R929" s="194" t="s">
        <v>707</v>
      </c>
      <c r="AT929" s="194" t="s">
        <v>1502</v>
      </c>
      <c r="AU929" s="194" t="s">
        <v>87</v>
      </c>
      <c r="AY929" s="14" t="s">
        <v>118</v>
      </c>
      <c r="BE929" s="195">
        <f>IF(N929="základní",J929,0)</f>
        <v>0</v>
      </c>
      <c r="BF929" s="195">
        <f>IF(N929="snížená",J929,0)</f>
        <v>0</v>
      </c>
      <c r="BG929" s="195">
        <f>IF(N929="zákl. přenesená",J929,0)</f>
        <v>0</v>
      </c>
      <c r="BH929" s="195">
        <f>IF(N929="sníž. přenesená",J929,0)</f>
        <v>0</v>
      </c>
      <c r="BI929" s="195">
        <f>IF(N929="nulová",J929,0)</f>
        <v>0</v>
      </c>
      <c r="BJ929" s="14" t="s">
        <v>85</v>
      </c>
      <c r="BK929" s="195">
        <f>ROUND(I929*H929,2)</f>
        <v>0</v>
      </c>
      <c r="BL929" s="14" t="s">
        <v>269</v>
      </c>
      <c r="BM929" s="194" t="s">
        <v>1625</v>
      </c>
    </row>
    <row r="930" spans="1:65" s="2" customFormat="1" ht="10">
      <c r="A930" s="31"/>
      <c r="B930" s="32"/>
      <c r="C930" s="33"/>
      <c r="D930" s="196" t="s">
        <v>127</v>
      </c>
      <c r="E930" s="33"/>
      <c r="F930" s="197" t="s">
        <v>1624</v>
      </c>
      <c r="G930" s="33"/>
      <c r="H930" s="33"/>
      <c r="I930" s="198"/>
      <c r="J930" s="33"/>
      <c r="K930" s="33"/>
      <c r="L930" s="36"/>
      <c r="M930" s="199"/>
      <c r="N930" s="200"/>
      <c r="O930" s="68"/>
      <c r="P930" s="68"/>
      <c r="Q930" s="68"/>
      <c r="R930" s="68"/>
      <c r="S930" s="68"/>
      <c r="T930" s="69"/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T930" s="14" t="s">
        <v>127</v>
      </c>
      <c r="AU930" s="14" t="s">
        <v>87</v>
      </c>
    </row>
    <row r="931" spans="1:65" s="2" customFormat="1" ht="24.15" customHeight="1">
      <c r="A931" s="31"/>
      <c r="B931" s="32"/>
      <c r="C931" s="202" t="s">
        <v>1626</v>
      </c>
      <c r="D931" s="202" t="s">
        <v>1502</v>
      </c>
      <c r="E931" s="203" t="s">
        <v>1627</v>
      </c>
      <c r="F931" s="204" t="s">
        <v>1628</v>
      </c>
      <c r="G931" s="205" t="s">
        <v>152</v>
      </c>
      <c r="H931" s="206">
        <v>120</v>
      </c>
      <c r="I931" s="207"/>
      <c r="J931" s="208">
        <f>ROUND(I931*H931,2)</f>
        <v>0</v>
      </c>
      <c r="K931" s="204" t="s">
        <v>125</v>
      </c>
      <c r="L931" s="209"/>
      <c r="M931" s="210" t="s">
        <v>1</v>
      </c>
      <c r="N931" s="211" t="s">
        <v>42</v>
      </c>
      <c r="O931" s="68"/>
      <c r="P931" s="192">
        <f>O931*H931</f>
        <v>0</v>
      </c>
      <c r="Q931" s="192">
        <v>2.9999999999999997E-4</v>
      </c>
      <c r="R931" s="192">
        <f>Q931*H931</f>
        <v>3.5999999999999997E-2</v>
      </c>
      <c r="S931" s="192">
        <v>0</v>
      </c>
      <c r="T931" s="193">
        <f>S931*H931</f>
        <v>0</v>
      </c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R931" s="194" t="s">
        <v>707</v>
      </c>
      <c r="AT931" s="194" t="s">
        <v>1502</v>
      </c>
      <c r="AU931" s="194" t="s">
        <v>87</v>
      </c>
      <c r="AY931" s="14" t="s">
        <v>118</v>
      </c>
      <c r="BE931" s="195">
        <f>IF(N931="základní",J931,0)</f>
        <v>0</v>
      </c>
      <c r="BF931" s="195">
        <f>IF(N931="snížená",J931,0)</f>
        <v>0</v>
      </c>
      <c r="BG931" s="195">
        <f>IF(N931="zákl. přenesená",J931,0)</f>
        <v>0</v>
      </c>
      <c r="BH931" s="195">
        <f>IF(N931="sníž. přenesená",J931,0)</f>
        <v>0</v>
      </c>
      <c r="BI931" s="195">
        <f>IF(N931="nulová",J931,0)</f>
        <v>0</v>
      </c>
      <c r="BJ931" s="14" t="s">
        <v>85</v>
      </c>
      <c r="BK931" s="195">
        <f>ROUND(I931*H931,2)</f>
        <v>0</v>
      </c>
      <c r="BL931" s="14" t="s">
        <v>269</v>
      </c>
      <c r="BM931" s="194" t="s">
        <v>1629</v>
      </c>
    </row>
    <row r="932" spans="1:65" s="2" customFormat="1" ht="10">
      <c r="A932" s="31"/>
      <c r="B932" s="32"/>
      <c r="C932" s="33"/>
      <c r="D932" s="196" t="s">
        <v>127</v>
      </c>
      <c r="E932" s="33"/>
      <c r="F932" s="197" t="s">
        <v>1628</v>
      </c>
      <c r="G932" s="33"/>
      <c r="H932" s="33"/>
      <c r="I932" s="198"/>
      <c r="J932" s="33"/>
      <c r="K932" s="33"/>
      <c r="L932" s="36"/>
      <c r="M932" s="199"/>
      <c r="N932" s="200"/>
      <c r="O932" s="68"/>
      <c r="P932" s="68"/>
      <c r="Q932" s="68"/>
      <c r="R932" s="68"/>
      <c r="S932" s="68"/>
      <c r="T932" s="69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T932" s="14" t="s">
        <v>127</v>
      </c>
      <c r="AU932" s="14" t="s">
        <v>87</v>
      </c>
    </row>
    <row r="933" spans="1:65" s="2" customFormat="1" ht="21.75" customHeight="1">
      <c r="A933" s="31"/>
      <c r="B933" s="32"/>
      <c r="C933" s="202" t="s">
        <v>902</v>
      </c>
      <c r="D933" s="202" t="s">
        <v>1502</v>
      </c>
      <c r="E933" s="203" t="s">
        <v>1630</v>
      </c>
      <c r="F933" s="204" t="s">
        <v>1631</v>
      </c>
      <c r="G933" s="205" t="s">
        <v>152</v>
      </c>
      <c r="H933" s="206">
        <v>130</v>
      </c>
      <c r="I933" s="207"/>
      <c r="J933" s="208">
        <f>ROUND(I933*H933,2)</f>
        <v>0</v>
      </c>
      <c r="K933" s="204" t="s">
        <v>125</v>
      </c>
      <c r="L933" s="209"/>
      <c r="M933" s="210" t="s">
        <v>1</v>
      </c>
      <c r="N933" s="211" t="s">
        <v>42</v>
      </c>
      <c r="O933" s="68"/>
      <c r="P933" s="192">
        <f>O933*H933</f>
        <v>0</v>
      </c>
      <c r="Q933" s="192">
        <v>2.0000000000000001E-4</v>
      </c>
      <c r="R933" s="192">
        <f>Q933*H933</f>
        <v>2.6000000000000002E-2</v>
      </c>
      <c r="S933" s="192">
        <v>0</v>
      </c>
      <c r="T933" s="193">
        <f>S933*H933</f>
        <v>0</v>
      </c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R933" s="194" t="s">
        <v>707</v>
      </c>
      <c r="AT933" s="194" t="s">
        <v>1502</v>
      </c>
      <c r="AU933" s="194" t="s">
        <v>87</v>
      </c>
      <c r="AY933" s="14" t="s">
        <v>118</v>
      </c>
      <c r="BE933" s="195">
        <f>IF(N933="základní",J933,0)</f>
        <v>0</v>
      </c>
      <c r="BF933" s="195">
        <f>IF(N933="snížená",J933,0)</f>
        <v>0</v>
      </c>
      <c r="BG933" s="195">
        <f>IF(N933="zákl. přenesená",J933,0)</f>
        <v>0</v>
      </c>
      <c r="BH933" s="195">
        <f>IF(N933="sníž. přenesená",J933,0)</f>
        <v>0</v>
      </c>
      <c r="BI933" s="195">
        <f>IF(N933="nulová",J933,0)</f>
        <v>0</v>
      </c>
      <c r="BJ933" s="14" t="s">
        <v>85</v>
      </c>
      <c r="BK933" s="195">
        <f>ROUND(I933*H933,2)</f>
        <v>0</v>
      </c>
      <c r="BL933" s="14" t="s">
        <v>269</v>
      </c>
      <c r="BM933" s="194" t="s">
        <v>1632</v>
      </c>
    </row>
    <row r="934" spans="1:65" s="2" customFormat="1" ht="10">
      <c r="A934" s="31"/>
      <c r="B934" s="32"/>
      <c r="C934" s="33"/>
      <c r="D934" s="196" t="s">
        <v>127</v>
      </c>
      <c r="E934" s="33"/>
      <c r="F934" s="197" t="s">
        <v>1631</v>
      </c>
      <c r="G934" s="33"/>
      <c r="H934" s="33"/>
      <c r="I934" s="198"/>
      <c r="J934" s="33"/>
      <c r="K934" s="33"/>
      <c r="L934" s="36"/>
      <c r="M934" s="199"/>
      <c r="N934" s="200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127</v>
      </c>
      <c r="AU934" s="14" t="s">
        <v>87</v>
      </c>
    </row>
    <row r="935" spans="1:65" s="2" customFormat="1" ht="21.75" customHeight="1">
      <c r="A935" s="31"/>
      <c r="B935" s="32"/>
      <c r="C935" s="202" t="s">
        <v>1633</v>
      </c>
      <c r="D935" s="202" t="s">
        <v>1502</v>
      </c>
      <c r="E935" s="203" t="s">
        <v>1634</v>
      </c>
      <c r="F935" s="204" t="s">
        <v>1635</v>
      </c>
      <c r="G935" s="205" t="s">
        <v>152</v>
      </c>
      <c r="H935" s="206">
        <v>53</v>
      </c>
      <c r="I935" s="207"/>
      <c r="J935" s="208">
        <f>ROUND(I935*H935,2)</f>
        <v>0</v>
      </c>
      <c r="K935" s="204" t="s">
        <v>125</v>
      </c>
      <c r="L935" s="209"/>
      <c r="M935" s="210" t="s">
        <v>1</v>
      </c>
      <c r="N935" s="211" t="s">
        <v>42</v>
      </c>
      <c r="O935" s="68"/>
      <c r="P935" s="192">
        <f>O935*H935</f>
        <v>0</v>
      </c>
      <c r="Q935" s="192">
        <v>1.5E-3</v>
      </c>
      <c r="R935" s="192">
        <f>Q935*H935</f>
        <v>7.9500000000000001E-2</v>
      </c>
      <c r="S935" s="192">
        <v>0</v>
      </c>
      <c r="T935" s="193">
        <f>S935*H935</f>
        <v>0</v>
      </c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R935" s="194" t="s">
        <v>707</v>
      </c>
      <c r="AT935" s="194" t="s">
        <v>1502</v>
      </c>
      <c r="AU935" s="194" t="s">
        <v>87</v>
      </c>
      <c r="AY935" s="14" t="s">
        <v>118</v>
      </c>
      <c r="BE935" s="195">
        <f>IF(N935="základní",J935,0)</f>
        <v>0</v>
      </c>
      <c r="BF935" s="195">
        <f>IF(N935="snížená",J935,0)</f>
        <v>0</v>
      </c>
      <c r="BG935" s="195">
        <f>IF(N935="zákl. přenesená",J935,0)</f>
        <v>0</v>
      </c>
      <c r="BH935" s="195">
        <f>IF(N935="sníž. přenesená",J935,0)</f>
        <v>0</v>
      </c>
      <c r="BI935" s="195">
        <f>IF(N935="nulová",J935,0)</f>
        <v>0</v>
      </c>
      <c r="BJ935" s="14" t="s">
        <v>85</v>
      </c>
      <c r="BK935" s="195">
        <f>ROUND(I935*H935,2)</f>
        <v>0</v>
      </c>
      <c r="BL935" s="14" t="s">
        <v>269</v>
      </c>
      <c r="BM935" s="194" t="s">
        <v>1636</v>
      </c>
    </row>
    <row r="936" spans="1:65" s="2" customFormat="1" ht="10">
      <c r="A936" s="31"/>
      <c r="B936" s="32"/>
      <c r="C936" s="33"/>
      <c r="D936" s="196" t="s">
        <v>127</v>
      </c>
      <c r="E936" s="33"/>
      <c r="F936" s="197" t="s">
        <v>1635</v>
      </c>
      <c r="G936" s="33"/>
      <c r="H936" s="33"/>
      <c r="I936" s="198"/>
      <c r="J936" s="33"/>
      <c r="K936" s="33"/>
      <c r="L936" s="36"/>
      <c r="M936" s="199"/>
      <c r="N936" s="200"/>
      <c r="O936" s="68"/>
      <c r="P936" s="68"/>
      <c r="Q936" s="68"/>
      <c r="R936" s="68"/>
      <c r="S936" s="68"/>
      <c r="T936" s="69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T936" s="14" t="s">
        <v>127</v>
      </c>
      <c r="AU936" s="14" t="s">
        <v>87</v>
      </c>
    </row>
    <row r="937" spans="1:65" s="2" customFormat="1" ht="16.5" customHeight="1">
      <c r="A937" s="31"/>
      <c r="B937" s="32"/>
      <c r="C937" s="202" t="s">
        <v>907</v>
      </c>
      <c r="D937" s="202" t="s">
        <v>1502</v>
      </c>
      <c r="E937" s="203" t="s">
        <v>1637</v>
      </c>
      <c r="F937" s="204" t="s">
        <v>1638</v>
      </c>
      <c r="G937" s="205" t="s">
        <v>152</v>
      </c>
      <c r="H937" s="206">
        <v>8</v>
      </c>
      <c r="I937" s="207"/>
      <c r="J937" s="208">
        <f>ROUND(I937*H937,2)</f>
        <v>0</v>
      </c>
      <c r="K937" s="204" t="s">
        <v>125</v>
      </c>
      <c r="L937" s="209"/>
      <c r="M937" s="210" t="s">
        <v>1</v>
      </c>
      <c r="N937" s="211" t="s">
        <v>42</v>
      </c>
      <c r="O937" s="68"/>
      <c r="P937" s="192">
        <f>O937*H937</f>
        <v>0</v>
      </c>
      <c r="Q937" s="192">
        <v>1.7999999999999999E-2</v>
      </c>
      <c r="R937" s="192">
        <f>Q937*H937</f>
        <v>0.14399999999999999</v>
      </c>
      <c r="S937" s="192">
        <v>0</v>
      </c>
      <c r="T937" s="193">
        <f>S937*H937</f>
        <v>0</v>
      </c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R937" s="194" t="s">
        <v>707</v>
      </c>
      <c r="AT937" s="194" t="s">
        <v>1502</v>
      </c>
      <c r="AU937" s="194" t="s">
        <v>87</v>
      </c>
      <c r="AY937" s="14" t="s">
        <v>118</v>
      </c>
      <c r="BE937" s="195">
        <f>IF(N937="základní",J937,0)</f>
        <v>0</v>
      </c>
      <c r="BF937" s="195">
        <f>IF(N937="snížená",J937,0)</f>
        <v>0</v>
      </c>
      <c r="BG937" s="195">
        <f>IF(N937="zákl. přenesená",J937,0)</f>
        <v>0</v>
      </c>
      <c r="BH937" s="195">
        <f>IF(N937="sníž. přenesená",J937,0)</f>
        <v>0</v>
      </c>
      <c r="BI937" s="195">
        <f>IF(N937="nulová",J937,0)</f>
        <v>0</v>
      </c>
      <c r="BJ937" s="14" t="s">
        <v>85</v>
      </c>
      <c r="BK937" s="195">
        <f>ROUND(I937*H937,2)</f>
        <v>0</v>
      </c>
      <c r="BL937" s="14" t="s">
        <v>269</v>
      </c>
      <c r="BM937" s="194" t="s">
        <v>1639</v>
      </c>
    </row>
    <row r="938" spans="1:65" s="2" customFormat="1" ht="10">
      <c r="A938" s="31"/>
      <c r="B938" s="32"/>
      <c r="C938" s="33"/>
      <c r="D938" s="196" t="s">
        <v>127</v>
      </c>
      <c r="E938" s="33"/>
      <c r="F938" s="197" t="s">
        <v>1638</v>
      </c>
      <c r="G938" s="33"/>
      <c r="H938" s="33"/>
      <c r="I938" s="198"/>
      <c r="J938" s="33"/>
      <c r="K938" s="33"/>
      <c r="L938" s="36"/>
      <c r="M938" s="199"/>
      <c r="N938" s="200"/>
      <c r="O938" s="68"/>
      <c r="P938" s="68"/>
      <c r="Q938" s="68"/>
      <c r="R938" s="68"/>
      <c r="S938" s="68"/>
      <c r="T938" s="69"/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T938" s="14" t="s">
        <v>127</v>
      </c>
      <c r="AU938" s="14" t="s">
        <v>87</v>
      </c>
    </row>
    <row r="939" spans="1:65" s="2" customFormat="1" ht="16.5" customHeight="1">
      <c r="A939" s="31"/>
      <c r="B939" s="32"/>
      <c r="C939" s="202" t="s">
        <v>1640</v>
      </c>
      <c r="D939" s="202" t="s">
        <v>1502</v>
      </c>
      <c r="E939" s="203" t="s">
        <v>1641</v>
      </c>
      <c r="F939" s="204" t="s">
        <v>1642</v>
      </c>
      <c r="G939" s="205" t="s">
        <v>152</v>
      </c>
      <c r="H939" s="206">
        <v>8</v>
      </c>
      <c r="I939" s="207"/>
      <c r="J939" s="208">
        <f>ROUND(I939*H939,2)</f>
        <v>0</v>
      </c>
      <c r="K939" s="204" t="s">
        <v>125</v>
      </c>
      <c r="L939" s="209"/>
      <c r="M939" s="210" t="s">
        <v>1</v>
      </c>
      <c r="N939" s="211" t="s">
        <v>42</v>
      </c>
      <c r="O939" s="68"/>
      <c r="P939" s="192">
        <f>O939*H939</f>
        <v>0</v>
      </c>
      <c r="Q939" s="192">
        <v>1.2E-2</v>
      </c>
      <c r="R939" s="192">
        <f>Q939*H939</f>
        <v>9.6000000000000002E-2</v>
      </c>
      <c r="S939" s="192">
        <v>0</v>
      </c>
      <c r="T939" s="193">
        <f>S939*H939</f>
        <v>0</v>
      </c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R939" s="194" t="s">
        <v>707</v>
      </c>
      <c r="AT939" s="194" t="s">
        <v>1502</v>
      </c>
      <c r="AU939" s="194" t="s">
        <v>87</v>
      </c>
      <c r="AY939" s="14" t="s">
        <v>118</v>
      </c>
      <c r="BE939" s="195">
        <f>IF(N939="základní",J939,0)</f>
        <v>0</v>
      </c>
      <c r="BF939" s="195">
        <f>IF(N939="snížená",J939,0)</f>
        <v>0</v>
      </c>
      <c r="BG939" s="195">
        <f>IF(N939="zákl. přenesená",J939,0)</f>
        <v>0</v>
      </c>
      <c r="BH939" s="195">
        <f>IF(N939="sníž. přenesená",J939,0)</f>
        <v>0</v>
      </c>
      <c r="BI939" s="195">
        <f>IF(N939="nulová",J939,0)</f>
        <v>0</v>
      </c>
      <c r="BJ939" s="14" t="s">
        <v>85</v>
      </c>
      <c r="BK939" s="195">
        <f>ROUND(I939*H939,2)</f>
        <v>0</v>
      </c>
      <c r="BL939" s="14" t="s">
        <v>269</v>
      </c>
      <c r="BM939" s="194" t="s">
        <v>1643</v>
      </c>
    </row>
    <row r="940" spans="1:65" s="2" customFormat="1" ht="10">
      <c r="A940" s="31"/>
      <c r="B940" s="32"/>
      <c r="C940" s="33"/>
      <c r="D940" s="196" t="s">
        <v>127</v>
      </c>
      <c r="E940" s="33"/>
      <c r="F940" s="197" t="s">
        <v>1642</v>
      </c>
      <c r="G940" s="33"/>
      <c r="H940" s="33"/>
      <c r="I940" s="198"/>
      <c r="J940" s="33"/>
      <c r="K940" s="33"/>
      <c r="L940" s="36"/>
      <c r="M940" s="199"/>
      <c r="N940" s="200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127</v>
      </c>
      <c r="AU940" s="14" t="s">
        <v>87</v>
      </c>
    </row>
    <row r="941" spans="1:65" s="2" customFormat="1" ht="16.5" customHeight="1">
      <c r="A941" s="31"/>
      <c r="B941" s="32"/>
      <c r="C941" s="202" t="s">
        <v>911</v>
      </c>
      <c r="D941" s="202" t="s">
        <v>1502</v>
      </c>
      <c r="E941" s="203" t="s">
        <v>1644</v>
      </c>
      <c r="F941" s="204" t="s">
        <v>1645</v>
      </c>
      <c r="G941" s="205" t="s">
        <v>152</v>
      </c>
      <c r="H941" s="206">
        <v>16</v>
      </c>
      <c r="I941" s="207"/>
      <c r="J941" s="208">
        <f>ROUND(I941*H941,2)</f>
        <v>0</v>
      </c>
      <c r="K941" s="204" t="s">
        <v>125</v>
      </c>
      <c r="L941" s="209"/>
      <c r="M941" s="210" t="s">
        <v>1</v>
      </c>
      <c r="N941" s="211" t="s">
        <v>42</v>
      </c>
      <c r="O941" s="68"/>
      <c r="P941" s="192">
        <f>O941*H941</f>
        <v>0</v>
      </c>
      <c r="Q941" s="192">
        <v>1.2E-2</v>
      </c>
      <c r="R941" s="192">
        <f>Q941*H941</f>
        <v>0.192</v>
      </c>
      <c r="S941" s="192">
        <v>0</v>
      </c>
      <c r="T941" s="193">
        <f>S941*H941</f>
        <v>0</v>
      </c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R941" s="194" t="s">
        <v>707</v>
      </c>
      <c r="AT941" s="194" t="s">
        <v>1502</v>
      </c>
      <c r="AU941" s="194" t="s">
        <v>87</v>
      </c>
      <c r="AY941" s="14" t="s">
        <v>118</v>
      </c>
      <c r="BE941" s="195">
        <f>IF(N941="základní",J941,0)</f>
        <v>0</v>
      </c>
      <c r="BF941" s="195">
        <f>IF(N941="snížená",J941,0)</f>
        <v>0</v>
      </c>
      <c r="BG941" s="195">
        <f>IF(N941="zákl. přenesená",J941,0)</f>
        <v>0</v>
      </c>
      <c r="BH941" s="195">
        <f>IF(N941="sníž. přenesená",J941,0)</f>
        <v>0</v>
      </c>
      <c r="BI941" s="195">
        <f>IF(N941="nulová",J941,0)</f>
        <v>0</v>
      </c>
      <c r="BJ941" s="14" t="s">
        <v>85</v>
      </c>
      <c r="BK941" s="195">
        <f>ROUND(I941*H941,2)</f>
        <v>0</v>
      </c>
      <c r="BL941" s="14" t="s">
        <v>269</v>
      </c>
      <c r="BM941" s="194" t="s">
        <v>1646</v>
      </c>
    </row>
    <row r="942" spans="1:65" s="2" customFormat="1" ht="10">
      <c r="A942" s="31"/>
      <c r="B942" s="32"/>
      <c r="C942" s="33"/>
      <c r="D942" s="196" t="s">
        <v>127</v>
      </c>
      <c r="E942" s="33"/>
      <c r="F942" s="197" t="s">
        <v>1645</v>
      </c>
      <c r="G942" s="33"/>
      <c r="H942" s="33"/>
      <c r="I942" s="198"/>
      <c r="J942" s="33"/>
      <c r="K942" s="33"/>
      <c r="L942" s="36"/>
      <c r="M942" s="199"/>
      <c r="N942" s="200"/>
      <c r="O942" s="68"/>
      <c r="P942" s="68"/>
      <c r="Q942" s="68"/>
      <c r="R942" s="68"/>
      <c r="S942" s="68"/>
      <c r="T942" s="69"/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T942" s="14" t="s">
        <v>127</v>
      </c>
      <c r="AU942" s="14" t="s">
        <v>87</v>
      </c>
    </row>
    <row r="943" spans="1:65" s="2" customFormat="1" ht="16.5" customHeight="1">
      <c r="A943" s="31"/>
      <c r="B943" s="32"/>
      <c r="C943" s="202" t="s">
        <v>1647</v>
      </c>
      <c r="D943" s="202" t="s">
        <v>1502</v>
      </c>
      <c r="E943" s="203" t="s">
        <v>1648</v>
      </c>
      <c r="F943" s="204" t="s">
        <v>1649</v>
      </c>
      <c r="G943" s="205" t="s">
        <v>152</v>
      </c>
      <c r="H943" s="206">
        <v>16</v>
      </c>
      <c r="I943" s="207"/>
      <c r="J943" s="208">
        <f>ROUND(I943*H943,2)</f>
        <v>0</v>
      </c>
      <c r="K943" s="204" t="s">
        <v>125</v>
      </c>
      <c r="L943" s="209"/>
      <c r="M943" s="210" t="s">
        <v>1</v>
      </c>
      <c r="N943" s="211" t="s">
        <v>42</v>
      </c>
      <c r="O943" s="68"/>
      <c r="P943" s="192">
        <f>O943*H943</f>
        <v>0</v>
      </c>
      <c r="Q943" s="192">
        <v>1.2E-2</v>
      </c>
      <c r="R943" s="192">
        <f>Q943*H943</f>
        <v>0.192</v>
      </c>
      <c r="S943" s="192">
        <v>0</v>
      </c>
      <c r="T943" s="193">
        <f>S943*H943</f>
        <v>0</v>
      </c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R943" s="194" t="s">
        <v>707</v>
      </c>
      <c r="AT943" s="194" t="s">
        <v>1502</v>
      </c>
      <c r="AU943" s="194" t="s">
        <v>87</v>
      </c>
      <c r="AY943" s="14" t="s">
        <v>118</v>
      </c>
      <c r="BE943" s="195">
        <f>IF(N943="základní",J943,0)</f>
        <v>0</v>
      </c>
      <c r="BF943" s="195">
        <f>IF(N943="snížená",J943,0)</f>
        <v>0</v>
      </c>
      <c r="BG943" s="195">
        <f>IF(N943="zákl. přenesená",J943,0)</f>
        <v>0</v>
      </c>
      <c r="BH943" s="195">
        <f>IF(N943="sníž. přenesená",J943,0)</f>
        <v>0</v>
      </c>
      <c r="BI943" s="195">
        <f>IF(N943="nulová",J943,0)</f>
        <v>0</v>
      </c>
      <c r="BJ943" s="14" t="s">
        <v>85</v>
      </c>
      <c r="BK943" s="195">
        <f>ROUND(I943*H943,2)</f>
        <v>0</v>
      </c>
      <c r="BL943" s="14" t="s">
        <v>269</v>
      </c>
      <c r="BM943" s="194" t="s">
        <v>1650</v>
      </c>
    </row>
    <row r="944" spans="1:65" s="2" customFormat="1" ht="10">
      <c r="A944" s="31"/>
      <c r="B944" s="32"/>
      <c r="C944" s="33"/>
      <c r="D944" s="196" t="s">
        <v>127</v>
      </c>
      <c r="E944" s="33"/>
      <c r="F944" s="197" t="s">
        <v>1649</v>
      </c>
      <c r="G944" s="33"/>
      <c r="H944" s="33"/>
      <c r="I944" s="198"/>
      <c r="J944" s="33"/>
      <c r="K944" s="33"/>
      <c r="L944" s="36"/>
      <c r="M944" s="199"/>
      <c r="N944" s="200"/>
      <c r="O944" s="68"/>
      <c r="P944" s="68"/>
      <c r="Q944" s="68"/>
      <c r="R944" s="68"/>
      <c r="S944" s="68"/>
      <c r="T944" s="69"/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T944" s="14" t="s">
        <v>127</v>
      </c>
      <c r="AU944" s="14" t="s">
        <v>87</v>
      </c>
    </row>
    <row r="945" spans="1:65" s="2" customFormat="1" ht="16.5" customHeight="1">
      <c r="A945" s="31"/>
      <c r="B945" s="32"/>
      <c r="C945" s="202" t="s">
        <v>916</v>
      </c>
      <c r="D945" s="202" t="s">
        <v>1502</v>
      </c>
      <c r="E945" s="203" t="s">
        <v>1651</v>
      </c>
      <c r="F945" s="204" t="s">
        <v>1652</v>
      </c>
      <c r="G945" s="205" t="s">
        <v>152</v>
      </c>
      <c r="H945" s="206">
        <v>16</v>
      </c>
      <c r="I945" s="207"/>
      <c r="J945" s="208">
        <f>ROUND(I945*H945,2)</f>
        <v>0</v>
      </c>
      <c r="K945" s="204" t="s">
        <v>125</v>
      </c>
      <c r="L945" s="209"/>
      <c r="M945" s="210" t="s">
        <v>1</v>
      </c>
      <c r="N945" s="211" t="s">
        <v>42</v>
      </c>
      <c r="O945" s="68"/>
      <c r="P945" s="192">
        <f>O945*H945</f>
        <v>0</v>
      </c>
      <c r="Q945" s="192">
        <v>1.2E-2</v>
      </c>
      <c r="R945" s="192">
        <f>Q945*H945</f>
        <v>0.192</v>
      </c>
      <c r="S945" s="192">
        <v>0</v>
      </c>
      <c r="T945" s="193">
        <f>S945*H945</f>
        <v>0</v>
      </c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R945" s="194" t="s">
        <v>707</v>
      </c>
      <c r="AT945" s="194" t="s">
        <v>1502</v>
      </c>
      <c r="AU945" s="194" t="s">
        <v>87</v>
      </c>
      <c r="AY945" s="14" t="s">
        <v>118</v>
      </c>
      <c r="BE945" s="195">
        <f>IF(N945="základní",J945,0)</f>
        <v>0</v>
      </c>
      <c r="BF945" s="195">
        <f>IF(N945="snížená",J945,0)</f>
        <v>0</v>
      </c>
      <c r="BG945" s="195">
        <f>IF(N945="zákl. přenesená",J945,0)</f>
        <v>0</v>
      </c>
      <c r="BH945" s="195">
        <f>IF(N945="sníž. přenesená",J945,0)</f>
        <v>0</v>
      </c>
      <c r="BI945" s="195">
        <f>IF(N945="nulová",J945,0)</f>
        <v>0</v>
      </c>
      <c r="BJ945" s="14" t="s">
        <v>85</v>
      </c>
      <c r="BK945" s="195">
        <f>ROUND(I945*H945,2)</f>
        <v>0</v>
      </c>
      <c r="BL945" s="14" t="s">
        <v>269</v>
      </c>
      <c r="BM945" s="194" t="s">
        <v>1653</v>
      </c>
    </row>
    <row r="946" spans="1:65" s="2" customFormat="1" ht="10">
      <c r="A946" s="31"/>
      <c r="B946" s="32"/>
      <c r="C946" s="33"/>
      <c r="D946" s="196" t="s">
        <v>127</v>
      </c>
      <c r="E946" s="33"/>
      <c r="F946" s="197" t="s">
        <v>1652</v>
      </c>
      <c r="G946" s="33"/>
      <c r="H946" s="33"/>
      <c r="I946" s="198"/>
      <c r="J946" s="33"/>
      <c r="K946" s="33"/>
      <c r="L946" s="36"/>
      <c r="M946" s="199"/>
      <c r="N946" s="200"/>
      <c r="O946" s="68"/>
      <c r="P946" s="68"/>
      <c r="Q946" s="68"/>
      <c r="R946" s="68"/>
      <c r="S946" s="68"/>
      <c r="T946" s="69"/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T946" s="14" t="s">
        <v>127</v>
      </c>
      <c r="AU946" s="14" t="s">
        <v>87</v>
      </c>
    </row>
    <row r="947" spans="1:65" s="2" customFormat="1" ht="16.5" customHeight="1">
      <c r="A947" s="31"/>
      <c r="B947" s="32"/>
      <c r="C947" s="202" t="s">
        <v>1654</v>
      </c>
      <c r="D947" s="202" t="s">
        <v>1502</v>
      </c>
      <c r="E947" s="203" t="s">
        <v>1655</v>
      </c>
      <c r="F947" s="204" t="s">
        <v>1656</v>
      </c>
      <c r="G947" s="205" t="s">
        <v>152</v>
      </c>
      <c r="H947" s="206">
        <v>16</v>
      </c>
      <c r="I947" s="207"/>
      <c r="J947" s="208">
        <f>ROUND(I947*H947,2)</f>
        <v>0</v>
      </c>
      <c r="K947" s="204" t="s">
        <v>125</v>
      </c>
      <c r="L947" s="209"/>
      <c r="M947" s="210" t="s">
        <v>1</v>
      </c>
      <c r="N947" s="211" t="s">
        <v>42</v>
      </c>
      <c r="O947" s="68"/>
      <c r="P947" s="192">
        <f>O947*H947</f>
        <v>0</v>
      </c>
      <c r="Q947" s="192">
        <v>1.2E-2</v>
      </c>
      <c r="R947" s="192">
        <f>Q947*H947</f>
        <v>0.192</v>
      </c>
      <c r="S947" s="192">
        <v>0</v>
      </c>
      <c r="T947" s="193">
        <f>S947*H947</f>
        <v>0</v>
      </c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R947" s="194" t="s">
        <v>707</v>
      </c>
      <c r="AT947" s="194" t="s">
        <v>1502</v>
      </c>
      <c r="AU947" s="194" t="s">
        <v>87</v>
      </c>
      <c r="AY947" s="14" t="s">
        <v>118</v>
      </c>
      <c r="BE947" s="195">
        <f>IF(N947="základní",J947,0)</f>
        <v>0</v>
      </c>
      <c r="BF947" s="195">
        <f>IF(N947="snížená",J947,0)</f>
        <v>0</v>
      </c>
      <c r="BG947" s="195">
        <f>IF(N947="zákl. přenesená",J947,0)</f>
        <v>0</v>
      </c>
      <c r="BH947" s="195">
        <f>IF(N947="sníž. přenesená",J947,0)</f>
        <v>0</v>
      </c>
      <c r="BI947" s="195">
        <f>IF(N947="nulová",J947,0)</f>
        <v>0</v>
      </c>
      <c r="BJ947" s="14" t="s">
        <v>85</v>
      </c>
      <c r="BK947" s="195">
        <f>ROUND(I947*H947,2)</f>
        <v>0</v>
      </c>
      <c r="BL947" s="14" t="s">
        <v>269</v>
      </c>
      <c r="BM947" s="194" t="s">
        <v>1657</v>
      </c>
    </row>
    <row r="948" spans="1:65" s="2" customFormat="1" ht="10">
      <c r="A948" s="31"/>
      <c r="B948" s="32"/>
      <c r="C948" s="33"/>
      <c r="D948" s="196" t="s">
        <v>127</v>
      </c>
      <c r="E948" s="33"/>
      <c r="F948" s="197" t="s">
        <v>1656</v>
      </c>
      <c r="G948" s="33"/>
      <c r="H948" s="33"/>
      <c r="I948" s="198"/>
      <c r="J948" s="33"/>
      <c r="K948" s="33"/>
      <c r="L948" s="36"/>
      <c r="M948" s="199"/>
      <c r="N948" s="200"/>
      <c r="O948" s="68"/>
      <c r="P948" s="68"/>
      <c r="Q948" s="68"/>
      <c r="R948" s="68"/>
      <c r="S948" s="68"/>
      <c r="T948" s="69"/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T948" s="14" t="s">
        <v>127</v>
      </c>
      <c r="AU948" s="14" t="s">
        <v>87</v>
      </c>
    </row>
    <row r="949" spans="1:65" s="2" customFormat="1" ht="16.5" customHeight="1">
      <c r="A949" s="31"/>
      <c r="B949" s="32"/>
      <c r="C949" s="202" t="s">
        <v>920</v>
      </c>
      <c r="D949" s="202" t="s">
        <v>1502</v>
      </c>
      <c r="E949" s="203" t="s">
        <v>1658</v>
      </c>
      <c r="F949" s="204" t="s">
        <v>1659</v>
      </c>
      <c r="G949" s="205" t="s">
        <v>152</v>
      </c>
      <c r="H949" s="206">
        <v>16</v>
      </c>
      <c r="I949" s="207"/>
      <c r="J949" s="208">
        <f>ROUND(I949*H949,2)</f>
        <v>0</v>
      </c>
      <c r="K949" s="204" t="s">
        <v>125</v>
      </c>
      <c r="L949" s="209"/>
      <c r="M949" s="210" t="s">
        <v>1</v>
      </c>
      <c r="N949" s="211" t="s">
        <v>42</v>
      </c>
      <c r="O949" s="68"/>
      <c r="P949" s="192">
        <f>O949*H949</f>
        <v>0</v>
      </c>
      <c r="Q949" s="192">
        <v>1.2E-2</v>
      </c>
      <c r="R949" s="192">
        <f>Q949*H949</f>
        <v>0.192</v>
      </c>
      <c r="S949" s="192">
        <v>0</v>
      </c>
      <c r="T949" s="193">
        <f>S949*H949</f>
        <v>0</v>
      </c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R949" s="194" t="s">
        <v>707</v>
      </c>
      <c r="AT949" s="194" t="s">
        <v>1502</v>
      </c>
      <c r="AU949" s="194" t="s">
        <v>87</v>
      </c>
      <c r="AY949" s="14" t="s">
        <v>118</v>
      </c>
      <c r="BE949" s="195">
        <f>IF(N949="základní",J949,0)</f>
        <v>0</v>
      </c>
      <c r="BF949" s="195">
        <f>IF(N949="snížená",J949,0)</f>
        <v>0</v>
      </c>
      <c r="BG949" s="195">
        <f>IF(N949="zákl. přenesená",J949,0)</f>
        <v>0</v>
      </c>
      <c r="BH949" s="195">
        <f>IF(N949="sníž. přenesená",J949,0)</f>
        <v>0</v>
      </c>
      <c r="BI949" s="195">
        <f>IF(N949="nulová",J949,0)</f>
        <v>0</v>
      </c>
      <c r="BJ949" s="14" t="s">
        <v>85</v>
      </c>
      <c r="BK949" s="195">
        <f>ROUND(I949*H949,2)</f>
        <v>0</v>
      </c>
      <c r="BL949" s="14" t="s">
        <v>269</v>
      </c>
      <c r="BM949" s="194" t="s">
        <v>1660</v>
      </c>
    </row>
    <row r="950" spans="1:65" s="2" customFormat="1" ht="10">
      <c r="A950" s="31"/>
      <c r="B950" s="32"/>
      <c r="C950" s="33"/>
      <c r="D950" s="196" t="s">
        <v>127</v>
      </c>
      <c r="E950" s="33"/>
      <c r="F950" s="197" t="s">
        <v>1659</v>
      </c>
      <c r="G950" s="33"/>
      <c r="H950" s="33"/>
      <c r="I950" s="198"/>
      <c r="J950" s="33"/>
      <c r="K950" s="33"/>
      <c r="L950" s="36"/>
      <c r="M950" s="199"/>
      <c r="N950" s="200"/>
      <c r="O950" s="68"/>
      <c r="P950" s="68"/>
      <c r="Q950" s="68"/>
      <c r="R950" s="68"/>
      <c r="S950" s="68"/>
      <c r="T950" s="69"/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T950" s="14" t="s">
        <v>127</v>
      </c>
      <c r="AU950" s="14" t="s">
        <v>87</v>
      </c>
    </row>
    <row r="951" spans="1:65" s="2" customFormat="1" ht="16.5" customHeight="1">
      <c r="A951" s="31"/>
      <c r="B951" s="32"/>
      <c r="C951" s="202" t="s">
        <v>1661</v>
      </c>
      <c r="D951" s="202" t="s">
        <v>1502</v>
      </c>
      <c r="E951" s="203" t="s">
        <v>1662</v>
      </c>
      <c r="F951" s="204" t="s">
        <v>1663</v>
      </c>
      <c r="G951" s="205" t="s">
        <v>152</v>
      </c>
      <c r="H951" s="206">
        <v>16</v>
      </c>
      <c r="I951" s="207"/>
      <c r="J951" s="208">
        <f>ROUND(I951*H951,2)</f>
        <v>0</v>
      </c>
      <c r="K951" s="204" t="s">
        <v>125</v>
      </c>
      <c r="L951" s="209"/>
      <c r="M951" s="210" t="s">
        <v>1</v>
      </c>
      <c r="N951" s="211" t="s">
        <v>42</v>
      </c>
      <c r="O951" s="68"/>
      <c r="P951" s="192">
        <f>O951*H951</f>
        <v>0</v>
      </c>
      <c r="Q951" s="192">
        <v>1.2E-2</v>
      </c>
      <c r="R951" s="192">
        <f>Q951*H951</f>
        <v>0.192</v>
      </c>
      <c r="S951" s="192">
        <v>0</v>
      </c>
      <c r="T951" s="193">
        <f>S951*H951</f>
        <v>0</v>
      </c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R951" s="194" t="s">
        <v>707</v>
      </c>
      <c r="AT951" s="194" t="s">
        <v>1502</v>
      </c>
      <c r="AU951" s="194" t="s">
        <v>87</v>
      </c>
      <c r="AY951" s="14" t="s">
        <v>118</v>
      </c>
      <c r="BE951" s="195">
        <f>IF(N951="základní",J951,0)</f>
        <v>0</v>
      </c>
      <c r="BF951" s="195">
        <f>IF(N951="snížená",J951,0)</f>
        <v>0</v>
      </c>
      <c r="BG951" s="195">
        <f>IF(N951="zákl. přenesená",J951,0)</f>
        <v>0</v>
      </c>
      <c r="BH951" s="195">
        <f>IF(N951="sníž. přenesená",J951,0)</f>
        <v>0</v>
      </c>
      <c r="BI951" s="195">
        <f>IF(N951="nulová",J951,0)</f>
        <v>0</v>
      </c>
      <c r="BJ951" s="14" t="s">
        <v>85</v>
      </c>
      <c r="BK951" s="195">
        <f>ROUND(I951*H951,2)</f>
        <v>0</v>
      </c>
      <c r="BL951" s="14" t="s">
        <v>269</v>
      </c>
      <c r="BM951" s="194" t="s">
        <v>1664</v>
      </c>
    </row>
    <row r="952" spans="1:65" s="2" customFormat="1" ht="10">
      <c r="A952" s="31"/>
      <c r="B952" s="32"/>
      <c r="C952" s="33"/>
      <c r="D952" s="196" t="s">
        <v>127</v>
      </c>
      <c r="E952" s="33"/>
      <c r="F952" s="197" t="s">
        <v>1663</v>
      </c>
      <c r="G952" s="33"/>
      <c r="H952" s="33"/>
      <c r="I952" s="198"/>
      <c r="J952" s="33"/>
      <c r="K952" s="33"/>
      <c r="L952" s="36"/>
      <c r="M952" s="199"/>
      <c r="N952" s="200"/>
      <c r="O952" s="68"/>
      <c r="P952" s="68"/>
      <c r="Q952" s="68"/>
      <c r="R952" s="68"/>
      <c r="S952" s="68"/>
      <c r="T952" s="69"/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T952" s="14" t="s">
        <v>127</v>
      </c>
      <c r="AU952" s="14" t="s">
        <v>87</v>
      </c>
    </row>
    <row r="953" spans="1:65" s="2" customFormat="1" ht="21.75" customHeight="1">
      <c r="A953" s="31"/>
      <c r="B953" s="32"/>
      <c r="C953" s="202" t="s">
        <v>926</v>
      </c>
      <c r="D953" s="202" t="s">
        <v>1502</v>
      </c>
      <c r="E953" s="203" t="s">
        <v>1665</v>
      </c>
      <c r="F953" s="204" t="s">
        <v>1666</v>
      </c>
      <c r="G953" s="205" t="s">
        <v>152</v>
      </c>
      <c r="H953" s="206">
        <v>10</v>
      </c>
      <c r="I953" s="207"/>
      <c r="J953" s="208">
        <f>ROUND(I953*H953,2)</f>
        <v>0</v>
      </c>
      <c r="K953" s="204" t="s">
        <v>125</v>
      </c>
      <c r="L953" s="209"/>
      <c r="M953" s="210" t="s">
        <v>1</v>
      </c>
      <c r="N953" s="211" t="s">
        <v>42</v>
      </c>
      <c r="O953" s="68"/>
      <c r="P953" s="192">
        <f>O953*H953</f>
        <v>0</v>
      </c>
      <c r="Q953" s="192">
        <v>1.4999999999999999E-2</v>
      </c>
      <c r="R953" s="192">
        <f>Q953*H953</f>
        <v>0.15</v>
      </c>
      <c r="S953" s="192">
        <v>0</v>
      </c>
      <c r="T953" s="193">
        <f>S953*H953</f>
        <v>0</v>
      </c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R953" s="194" t="s">
        <v>707</v>
      </c>
      <c r="AT953" s="194" t="s">
        <v>1502</v>
      </c>
      <c r="AU953" s="194" t="s">
        <v>87</v>
      </c>
      <c r="AY953" s="14" t="s">
        <v>118</v>
      </c>
      <c r="BE953" s="195">
        <f>IF(N953="základní",J953,0)</f>
        <v>0</v>
      </c>
      <c r="BF953" s="195">
        <f>IF(N953="snížená",J953,0)</f>
        <v>0</v>
      </c>
      <c r="BG953" s="195">
        <f>IF(N953="zákl. přenesená",J953,0)</f>
        <v>0</v>
      </c>
      <c r="BH953" s="195">
        <f>IF(N953="sníž. přenesená",J953,0)</f>
        <v>0</v>
      </c>
      <c r="BI953" s="195">
        <f>IF(N953="nulová",J953,0)</f>
        <v>0</v>
      </c>
      <c r="BJ953" s="14" t="s">
        <v>85</v>
      </c>
      <c r="BK953" s="195">
        <f>ROUND(I953*H953,2)</f>
        <v>0</v>
      </c>
      <c r="BL953" s="14" t="s">
        <v>269</v>
      </c>
      <c r="BM953" s="194" t="s">
        <v>1667</v>
      </c>
    </row>
    <row r="954" spans="1:65" s="2" customFormat="1" ht="10">
      <c r="A954" s="31"/>
      <c r="B954" s="32"/>
      <c r="C954" s="33"/>
      <c r="D954" s="196" t="s">
        <v>127</v>
      </c>
      <c r="E954" s="33"/>
      <c r="F954" s="197" t="s">
        <v>1666</v>
      </c>
      <c r="G954" s="33"/>
      <c r="H954" s="33"/>
      <c r="I954" s="198"/>
      <c r="J954" s="33"/>
      <c r="K954" s="33"/>
      <c r="L954" s="36"/>
      <c r="M954" s="199"/>
      <c r="N954" s="200"/>
      <c r="O954" s="68"/>
      <c r="P954" s="68"/>
      <c r="Q954" s="68"/>
      <c r="R954" s="68"/>
      <c r="S954" s="68"/>
      <c r="T954" s="69"/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T954" s="14" t="s">
        <v>127</v>
      </c>
      <c r="AU954" s="14" t="s">
        <v>87</v>
      </c>
    </row>
    <row r="955" spans="1:65" s="2" customFormat="1" ht="16.5" customHeight="1">
      <c r="A955" s="31"/>
      <c r="B955" s="32"/>
      <c r="C955" s="202" t="s">
        <v>1668</v>
      </c>
      <c r="D955" s="202" t="s">
        <v>1502</v>
      </c>
      <c r="E955" s="203" t="s">
        <v>1669</v>
      </c>
      <c r="F955" s="204" t="s">
        <v>1670</v>
      </c>
      <c r="G955" s="205" t="s">
        <v>152</v>
      </c>
      <c r="H955" s="206">
        <v>10</v>
      </c>
      <c r="I955" s="207"/>
      <c r="J955" s="208">
        <f>ROUND(I955*H955,2)</f>
        <v>0</v>
      </c>
      <c r="K955" s="204" t="s">
        <v>125</v>
      </c>
      <c r="L955" s="209"/>
      <c r="M955" s="210" t="s">
        <v>1</v>
      </c>
      <c r="N955" s="211" t="s">
        <v>42</v>
      </c>
      <c r="O955" s="68"/>
      <c r="P955" s="192">
        <f>O955*H955</f>
        <v>0</v>
      </c>
      <c r="Q955" s="192">
        <v>1.4999999999999999E-2</v>
      </c>
      <c r="R955" s="192">
        <f>Q955*H955</f>
        <v>0.15</v>
      </c>
      <c r="S955" s="192">
        <v>0</v>
      </c>
      <c r="T955" s="193">
        <f>S955*H955</f>
        <v>0</v>
      </c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R955" s="194" t="s">
        <v>707</v>
      </c>
      <c r="AT955" s="194" t="s">
        <v>1502</v>
      </c>
      <c r="AU955" s="194" t="s">
        <v>87</v>
      </c>
      <c r="AY955" s="14" t="s">
        <v>118</v>
      </c>
      <c r="BE955" s="195">
        <f>IF(N955="základní",J955,0)</f>
        <v>0</v>
      </c>
      <c r="BF955" s="195">
        <f>IF(N955="snížená",J955,0)</f>
        <v>0</v>
      </c>
      <c r="BG955" s="195">
        <f>IF(N955="zákl. přenesená",J955,0)</f>
        <v>0</v>
      </c>
      <c r="BH955" s="195">
        <f>IF(N955="sníž. přenesená",J955,0)</f>
        <v>0</v>
      </c>
      <c r="BI955" s="195">
        <f>IF(N955="nulová",J955,0)</f>
        <v>0</v>
      </c>
      <c r="BJ955" s="14" t="s">
        <v>85</v>
      </c>
      <c r="BK955" s="195">
        <f>ROUND(I955*H955,2)</f>
        <v>0</v>
      </c>
      <c r="BL955" s="14" t="s">
        <v>269</v>
      </c>
      <c r="BM955" s="194" t="s">
        <v>1671</v>
      </c>
    </row>
    <row r="956" spans="1:65" s="2" customFormat="1" ht="10">
      <c r="A956" s="31"/>
      <c r="B956" s="32"/>
      <c r="C956" s="33"/>
      <c r="D956" s="196" t="s">
        <v>127</v>
      </c>
      <c r="E956" s="33"/>
      <c r="F956" s="197" t="s">
        <v>1670</v>
      </c>
      <c r="G956" s="33"/>
      <c r="H956" s="33"/>
      <c r="I956" s="198"/>
      <c r="J956" s="33"/>
      <c r="K956" s="33"/>
      <c r="L956" s="36"/>
      <c r="M956" s="199"/>
      <c r="N956" s="200"/>
      <c r="O956" s="68"/>
      <c r="P956" s="68"/>
      <c r="Q956" s="68"/>
      <c r="R956" s="68"/>
      <c r="S956" s="68"/>
      <c r="T956" s="69"/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T956" s="14" t="s">
        <v>127</v>
      </c>
      <c r="AU956" s="14" t="s">
        <v>87</v>
      </c>
    </row>
    <row r="957" spans="1:65" s="2" customFormat="1" ht="16.5" customHeight="1">
      <c r="A957" s="31"/>
      <c r="B957" s="32"/>
      <c r="C957" s="202" t="s">
        <v>930</v>
      </c>
      <c r="D957" s="202" t="s">
        <v>1502</v>
      </c>
      <c r="E957" s="203" t="s">
        <v>1672</v>
      </c>
      <c r="F957" s="204" t="s">
        <v>1673</v>
      </c>
      <c r="G957" s="205" t="s">
        <v>152</v>
      </c>
      <c r="H957" s="206">
        <v>11</v>
      </c>
      <c r="I957" s="207"/>
      <c r="J957" s="208">
        <f>ROUND(I957*H957,2)</f>
        <v>0</v>
      </c>
      <c r="K957" s="204" t="s">
        <v>125</v>
      </c>
      <c r="L957" s="209"/>
      <c r="M957" s="210" t="s">
        <v>1</v>
      </c>
      <c r="N957" s="211" t="s">
        <v>42</v>
      </c>
      <c r="O957" s="68"/>
      <c r="P957" s="192">
        <f>O957*H957</f>
        <v>0</v>
      </c>
      <c r="Q957" s="192">
        <v>1.4999999999999999E-2</v>
      </c>
      <c r="R957" s="192">
        <f>Q957*H957</f>
        <v>0.16499999999999998</v>
      </c>
      <c r="S957" s="192">
        <v>0</v>
      </c>
      <c r="T957" s="193">
        <f>S957*H957</f>
        <v>0</v>
      </c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R957" s="194" t="s">
        <v>707</v>
      </c>
      <c r="AT957" s="194" t="s">
        <v>1502</v>
      </c>
      <c r="AU957" s="194" t="s">
        <v>87</v>
      </c>
      <c r="AY957" s="14" t="s">
        <v>118</v>
      </c>
      <c r="BE957" s="195">
        <f>IF(N957="základní",J957,0)</f>
        <v>0</v>
      </c>
      <c r="BF957" s="195">
        <f>IF(N957="snížená",J957,0)</f>
        <v>0</v>
      </c>
      <c r="BG957" s="195">
        <f>IF(N957="zákl. přenesená",J957,0)</f>
        <v>0</v>
      </c>
      <c r="BH957" s="195">
        <f>IF(N957="sníž. přenesená",J957,0)</f>
        <v>0</v>
      </c>
      <c r="BI957" s="195">
        <f>IF(N957="nulová",J957,0)</f>
        <v>0</v>
      </c>
      <c r="BJ957" s="14" t="s">
        <v>85</v>
      </c>
      <c r="BK957" s="195">
        <f>ROUND(I957*H957,2)</f>
        <v>0</v>
      </c>
      <c r="BL957" s="14" t="s">
        <v>269</v>
      </c>
      <c r="BM957" s="194" t="s">
        <v>1674</v>
      </c>
    </row>
    <row r="958" spans="1:65" s="2" customFormat="1" ht="10">
      <c r="A958" s="31"/>
      <c r="B958" s="32"/>
      <c r="C958" s="33"/>
      <c r="D958" s="196" t="s">
        <v>127</v>
      </c>
      <c r="E958" s="33"/>
      <c r="F958" s="197" t="s">
        <v>1673</v>
      </c>
      <c r="G958" s="33"/>
      <c r="H958" s="33"/>
      <c r="I958" s="198"/>
      <c r="J958" s="33"/>
      <c r="K958" s="33"/>
      <c r="L958" s="36"/>
      <c r="M958" s="199"/>
      <c r="N958" s="200"/>
      <c r="O958" s="68"/>
      <c r="P958" s="68"/>
      <c r="Q958" s="68"/>
      <c r="R958" s="68"/>
      <c r="S958" s="68"/>
      <c r="T958" s="69"/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T958" s="14" t="s">
        <v>127</v>
      </c>
      <c r="AU958" s="14" t="s">
        <v>87</v>
      </c>
    </row>
    <row r="959" spans="1:65" s="2" customFormat="1" ht="16.5" customHeight="1">
      <c r="A959" s="31"/>
      <c r="B959" s="32"/>
      <c r="C959" s="202" t="s">
        <v>1675</v>
      </c>
      <c r="D959" s="202" t="s">
        <v>1502</v>
      </c>
      <c r="E959" s="203" t="s">
        <v>1676</v>
      </c>
      <c r="F959" s="204" t="s">
        <v>1677</v>
      </c>
      <c r="G959" s="205" t="s">
        <v>152</v>
      </c>
      <c r="H959" s="206">
        <v>11</v>
      </c>
      <c r="I959" s="207"/>
      <c r="J959" s="208">
        <f>ROUND(I959*H959,2)</f>
        <v>0</v>
      </c>
      <c r="K959" s="204" t="s">
        <v>125</v>
      </c>
      <c r="L959" s="209"/>
      <c r="M959" s="210" t="s">
        <v>1</v>
      </c>
      <c r="N959" s="211" t="s">
        <v>42</v>
      </c>
      <c r="O959" s="68"/>
      <c r="P959" s="192">
        <f>O959*H959</f>
        <v>0</v>
      </c>
      <c r="Q959" s="192">
        <v>1.4999999999999999E-2</v>
      </c>
      <c r="R959" s="192">
        <f>Q959*H959</f>
        <v>0.16499999999999998</v>
      </c>
      <c r="S959" s="192">
        <v>0</v>
      </c>
      <c r="T959" s="193">
        <f>S959*H959</f>
        <v>0</v>
      </c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R959" s="194" t="s">
        <v>707</v>
      </c>
      <c r="AT959" s="194" t="s">
        <v>1502</v>
      </c>
      <c r="AU959" s="194" t="s">
        <v>87</v>
      </c>
      <c r="AY959" s="14" t="s">
        <v>118</v>
      </c>
      <c r="BE959" s="195">
        <f>IF(N959="základní",J959,0)</f>
        <v>0</v>
      </c>
      <c r="BF959" s="195">
        <f>IF(N959="snížená",J959,0)</f>
        <v>0</v>
      </c>
      <c r="BG959" s="195">
        <f>IF(N959="zákl. přenesená",J959,0)</f>
        <v>0</v>
      </c>
      <c r="BH959" s="195">
        <f>IF(N959="sníž. přenesená",J959,0)</f>
        <v>0</v>
      </c>
      <c r="BI959" s="195">
        <f>IF(N959="nulová",J959,0)</f>
        <v>0</v>
      </c>
      <c r="BJ959" s="14" t="s">
        <v>85</v>
      </c>
      <c r="BK959" s="195">
        <f>ROUND(I959*H959,2)</f>
        <v>0</v>
      </c>
      <c r="BL959" s="14" t="s">
        <v>269</v>
      </c>
      <c r="BM959" s="194" t="s">
        <v>1678</v>
      </c>
    </row>
    <row r="960" spans="1:65" s="2" customFormat="1" ht="10">
      <c r="A960" s="31"/>
      <c r="B960" s="32"/>
      <c r="C960" s="33"/>
      <c r="D960" s="196" t="s">
        <v>127</v>
      </c>
      <c r="E960" s="33"/>
      <c r="F960" s="197" t="s">
        <v>1677</v>
      </c>
      <c r="G960" s="33"/>
      <c r="H960" s="33"/>
      <c r="I960" s="198"/>
      <c r="J960" s="33"/>
      <c r="K960" s="33"/>
      <c r="L960" s="36"/>
      <c r="M960" s="199"/>
      <c r="N960" s="200"/>
      <c r="O960" s="68"/>
      <c r="P960" s="68"/>
      <c r="Q960" s="68"/>
      <c r="R960" s="68"/>
      <c r="S960" s="68"/>
      <c r="T960" s="69"/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T960" s="14" t="s">
        <v>127</v>
      </c>
      <c r="AU960" s="14" t="s">
        <v>87</v>
      </c>
    </row>
    <row r="961" spans="1:65" s="2" customFormat="1" ht="16.5" customHeight="1">
      <c r="A961" s="31"/>
      <c r="B961" s="32"/>
      <c r="C961" s="202" t="s">
        <v>935</v>
      </c>
      <c r="D961" s="202" t="s">
        <v>1502</v>
      </c>
      <c r="E961" s="203" t="s">
        <v>1679</v>
      </c>
      <c r="F961" s="204" t="s">
        <v>1680</v>
      </c>
      <c r="G961" s="205" t="s">
        <v>152</v>
      </c>
      <c r="H961" s="206">
        <v>17</v>
      </c>
      <c r="I961" s="207"/>
      <c r="J961" s="208">
        <f>ROUND(I961*H961,2)</f>
        <v>0</v>
      </c>
      <c r="K961" s="204" t="s">
        <v>125</v>
      </c>
      <c r="L961" s="209"/>
      <c r="M961" s="210" t="s">
        <v>1</v>
      </c>
      <c r="N961" s="211" t="s">
        <v>42</v>
      </c>
      <c r="O961" s="68"/>
      <c r="P961" s="192">
        <f>O961*H961</f>
        <v>0</v>
      </c>
      <c r="Q961" s="192">
        <v>1.9E-2</v>
      </c>
      <c r="R961" s="192">
        <f>Q961*H961</f>
        <v>0.32300000000000001</v>
      </c>
      <c r="S961" s="192">
        <v>0</v>
      </c>
      <c r="T961" s="193">
        <f>S961*H961</f>
        <v>0</v>
      </c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R961" s="194" t="s">
        <v>707</v>
      </c>
      <c r="AT961" s="194" t="s">
        <v>1502</v>
      </c>
      <c r="AU961" s="194" t="s">
        <v>87</v>
      </c>
      <c r="AY961" s="14" t="s">
        <v>118</v>
      </c>
      <c r="BE961" s="195">
        <f>IF(N961="základní",J961,0)</f>
        <v>0</v>
      </c>
      <c r="BF961" s="195">
        <f>IF(N961="snížená",J961,0)</f>
        <v>0</v>
      </c>
      <c r="BG961" s="195">
        <f>IF(N961="zákl. přenesená",J961,0)</f>
        <v>0</v>
      </c>
      <c r="BH961" s="195">
        <f>IF(N961="sníž. přenesená",J961,0)</f>
        <v>0</v>
      </c>
      <c r="BI961" s="195">
        <f>IF(N961="nulová",J961,0)</f>
        <v>0</v>
      </c>
      <c r="BJ961" s="14" t="s">
        <v>85</v>
      </c>
      <c r="BK961" s="195">
        <f>ROUND(I961*H961,2)</f>
        <v>0</v>
      </c>
      <c r="BL961" s="14" t="s">
        <v>269</v>
      </c>
      <c r="BM961" s="194" t="s">
        <v>1681</v>
      </c>
    </row>
    <row r="962" spans="1:65" s="2" customFormat="1" ht="10">
      <c r="A962" s="31"/>
      <c r="B962" s="32"/>
      <c r="C962" s="33"/>
      <c r="D962" s="196" t="s">
        <v>127</v>
      </c>
      <c r="E962" s="33"/>
      <c r="F962" s="197" t="s">
        <v>1680</v>
      </c>
      <c r="G962" s="33"/>
      <c r="H962" s="33"/>
      <c r="I962" s="198"/>
      <c r="J962" s="33"/>
      <c r="K962" s="33"/>
      <c r="L962" s="36"/>
      <c r="M962" s="199"/>
      <c r="N962" s="200"/>
      <c r="O962" s="68"/>
      <c r="P962" s="68"/>
      <c r="Q962" s="68"/>
      <c r="R962" s="68"/>
      <c r="S962" s="68"/>
      <c r="T962" s="69"/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T962" s="14" t="s">
        <v>127</v>
      </c>
      <c r="AU962" s="14" t="s">
        <v>87</v>
      </c>
    </row>
    <row r="963" spans="1:65" s="2" customFormat="1" ht="16.5" customHeight="1">
      <c r="A963" s="31"/>
      <c r="B963" s="32"/>
      <c r="C963" s="202" t="s">
        <v>1682</v>
      </c>
      <c r="D963" s="202" t="s">
        <v>1502</v>
      </c>
      <c r="E963" s="203" t="s">
        <v>1683</v>
      </c>
      <c r="F963" s="204" t="s">
        <v>1684</v>
      </c>
      <c r="G963" s="205" t="s">
        <v>152</v>
      </c>
      <c r="H963" s="206">
        <v>14</v>
      </c>
      <c r="I963" s="207"/>
      <c r="J963" s="208">
        <f>ROUND(I963*H963,2)</f>
        <v>0</v>
      </c>
      <c r="K963" s="204" t="s">
        <v>125</v>
      </c>
      <c r="L963" s="209"/>
      <c r="M963" s="210" t="s">
        <v>1</v>
      </c>
      <c r="N963" s="211" t="s">
        <v>42</v>
      </c>
      <c r="O963" s="68"/>
      <c r="P963" s="192">
        <f>O963*H963</f>
        <v>0</v>
      </c>
      <c r="Q963" s="192">
        <v>1.4E-2</v>
      </c>
      <c r="R963" s="192">
        <f>Q963*H963</f>
        <v>0.19600000000000001</v>
      </c>
      <c r="S963" s="192">
        <v>0</v>
      </c>
      <c r="T963" s="193">
        <f>S963*H963</f>
        <v>0</v>
      </c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R963" s="194" t="s">
        <v>707</v>
      </c>
      <c r="AT963" s="194" t="s">
        <v>1502</v>
      </c>
      <c r="AU963" s="194" t="s">
        <v>87</v>
      </c>
      <c r="AY963" s="14" t="s">
        <v>118</v>
      </c>
      <c r="BE963" s="195">
        <f>IF(N963="základní",J963,0)</f>
        <v>0</v>
      </c>
      <c r="BF963" s="195">
        <f>IF(N963="snížená",J963,0)</f>
        <v>0</v>
      </c>
      <c r="BG963" s="195">
        <f>IF(N963="zákl. přenesená",J963,0)</f>
        <v>0</v>
      </c>
      <c r="BH963" s="195">
        <f>IF(N963="sníž. přenesená",J963,0)</f>
        <v>0</v>
      </c>
      <c r="BI963" s="195">
        <f>IF(N963="nulová",J963,0)</f>
        <v>0</v>
      </c>
      <c r="BJ963" s="14" t="s">
        <v>85</v>
      </c>
      <c r="BK963" s="195">
        <f>ROUND(I963*H963,2)</f>
        <v>0</v>
      </c>
      <c r="BL963" s="14" t="s">
        <v>269</v>
      </c>
      <c r="BM963" s="194" t="s">
        <v>1685</v>
      </c>
    </row>
    <row r="964" spans="1:65" s="2" customFormat="1" ht="10">
      <c r="A964" s="31"/>
      <c r="B964" s="32"/>
      <c r="C964" s="33"/>
      <c r="D964" s="196" t="s">
        <v>127</v>
      </c>
      <c r="E964" s="33"/>
      <c r="F964" s="197" t="s">
        <v>1684</v>
      </c>
      <c r="G964" s="33"/>
      <c r="H964" s="33"/>
      <c r="I964" s="198"/>
      <c r="J964" s="33"/>
      <c r="K964" s="33"/>
      <c r="L964" s="36"/>
      <c r="M964" s="199"/>
      <c r="N964" s="200"/>
      <c r="O964" s="68"/>
      <c r="P964" s="68"/>
      <c r="Q964" s="68"/>
      <c r="R964" s="68"/>
      <c r="S964" s="68"/>
      <c r="T964" s="69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T964" s="14" t="s">
        <v>127</v>
      </c>
      <c r="AU964" s="14" t="s">
        <v>87</v>
      </c>
    </row>
    <row r="965" spans="1:65" s="2" customFormat="1" ht="16.5" customHeight="1">
      <c r="A965" s="31"/>
      <c r="B965" s="32"/>
      <c r="C965" s="202" t="s">
        <v>939</v>
      </c>
      <c r="D965" s="202" t="s">
        <v>1502</v>
      </c>
      <c r="E965" s="203" t="s">
        <v>1686</v>
      </c>
      <c r="F965" s="204" t="s">
        <v>1687</v>
      </c>
      <c r="G965" s="205" t="s">
        <v>152</v>
      </c>
      <c r="H965" s="206">
        <v>14</v>
      </c>
      <c r="I965" s="207"/>
      <c r="J965" s="208">
        <f>ROUND(I965*H965,2)</f>
        <v>0</v>
      </c>
      <c r="K965" s="204" t="s">
        <v>1</v>
      </c>
      <c r="L965" s="209"/>
      <c r="M965" s="210" t="s">
        <v>1</v>
      </c>
      <c r="N965" s="211" t="s">
        <v>42</v>
      </c>
      <c r="O965" s="68"/>
      <c r="P965" s="192">
        <f>O965*H965</f>
        <v>0</v>
      </c>
      <c r="Q965" s="192">
        <v>0</v>
      </c>
      <c r="R965" s="192">
        <f>Q965*H965</f>
        <v>0</v>
      </c>
      <c r="S965" s="192">
        <v>0</v>
      </c>
      <c r="T965" s="193">
        <f>S965*H965</f>
        <v>0</v>
      </c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R965" s="194" t="s">
        <v>707</v>
      </c>
      <c r="AT965" s="194" t="s">
        <v>1502</v>
      </c>
      <c r="AU965" s="194" t="s">
        <v>87</v>
      </c>
      <c r="AY965" s="14" t="s">
        <v>118</v>
      </c>
      <c r="BE965" s="195">
        <f>IF(N965="základní",J965,0)</f>
        <v>0</v>
      </c>
      <c r="BF965" s="195">
        <f>IF(N965="snížená",J965,0)</f>
        <v>0</v>
      </c>
      <c r="BG965" s="195">
        <f>IF(N965="zákl. přenesená",J965,0)</f>
        <v>0</v>
      </c>
      <c r="BH965" s="195">
        <f>IF(N965="sníž. přenesená",J965,0)</f>
        <v>0</v>
      </c>
      <c r="BI965" s="195">
        <f>IF(N965="nulová",J965,0)</f>
        <v>0</v>
      </c>
      <c r="BJ965" s="14" t="s">
        <v>85</v>
      </c>
      <c r="BK965" s="195">
        <f>ROUND(I965*H965,2)</f>
        <v>0</v>
      </c>
      <c r="BL965" s="14" t="s">
        <v>269</v>
      </c>
      <c r="BM965" s="194" t="s">
        <v>1688</v>
      </c>
    </row>
    <row r="966" spans="1:65" s="2" customFormat="1" ht="10">
      <c r="A966" s="31"/>
      <c r="B966" s="32"/>
      <c r="C966" s="33"/>
      <c r="D966" s="196" t="s">
        <v>127</v>
      </c>
      <c r="E966" s="33"/>
      <c r="F966" s="197" t="s">
        <v>1687</v>
      </c>
      <c r="G966" s="33"/>
      <c r="H966" s="33"/>
      <c r="I966" s="198"/>
      <c r="J966" s="33"/>
      <c r="K966" s="33"/>
      <c r="L966" s="36"/>
      <c r="M966" s="199"/>
      <c r="N966" s="200"/>
      <c r="O966" s="68"/>
      <c r="P966" s="68"/>
      <c r="Q966" s="68"/>
      <c r="R966" s="68"/>
      <c r="S966" s="68"/>
      <c r="T966" s="69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T966" s="14" t="s">
        <v>127</v>
      </c>
      <c r="AU966" s="14" t="s">
        <v>87</v>
      </c>
    </row>
    <row r="967" spans="1:65" s="2" customFormat="1" ht="16.5" customHeight="1">
      <c r="A967" s="31"/>
      <c r="B967" s="32"/>
      <c r="C967" s="202" t="s">
        <v>1689</v>
      </c>
      <c r="D967" s="202" t="s">
        <v>1502</v>
      </c>
      <c r="E967" s="203" t="s">
        <v>1690</v>
      </c>
      <c r="F967" s="204" t="s">
        <v>1691</v>
      </c>
      <c r="G967" s="205" t="s">
        <v>152</v>
      </c>
      <c r="H967" s="206">
        <v>14</v>
      </c>
      <c r="I967" s="207"/>
      <c r="J967" s="208">
        <f>ROUND(I967*H967,2)</f>
        <v>0</v>
      </c>
      <c r="K967" s="204" t="s">
        <v>1</v>
      </c>
      <c r="L967" s="209"/>
      <c r="M967" s="210" t="s">
        <v>1</v>
      </c>
      <c r="N967" s="211" t="s">
        <v>42</v>
      </c>
      <c r="O967" s="68"/>
      <c r="P967" s="192">
        <f>O967*H967</f>
        <v>0</v>
      </c>
      <c r="Q967" s="192">
        <v>0</v>
      </c>
      <c r="R967" s="192">
        <f>Q967*H967</f>
        <v>0</v>
      </c>
      <c r="S967" s="192">
        <v>0</v>
      </c>
      <c r="T967" s="193">
        <f>S967*H967</f>
        <v>0</v>
      </c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R967" s="194" t="s">
        <v>707</v>
      </c>
      <c r="AT967" s="194" t="s">
        <v>1502</v>
      </c>
      <c r="AU967" s="194" t="s">
        <v>87</v>
      </c>
      <c r="AY967" s="14" t="s">
        <v>118</v>
      </c>
      <c r="BE967" s="195">
        <f>IF(N967="základní",J967,0)</f>
        <v>0</v>
      </c>
      <c r="BF967" s="195">
        <f>IF(N967="snížená",J967,0)</f>
        <v>0</v>
      </c>
      <c r="BG967" s="195">
        <f>IF(N967="zákl. přenesená",J967,0)</f>
        <v>0</v>
      </c>
      <c r="BH967" s="195">
        <f>IF(N967="sníž. přenesená",J967,0)</f>
        <v>0</v>
      </c>
      <c r="BI967" s="195">
        <f>IF(N967="nulová",J967,0)</f>
        <v>0</v>
      </c>
      <c r="BJ967" s="14" t="s">
        <v>85</v>
      </c>
      <c r="BK967" s="195">
        <f>ROUND(I967*H967,2)</f>
        <v>0</v>
      </c>
      <c r="BL967" s="14" t="s">
        <v>269</v>
      </c>
      <c r="BM967" s="194" t="s">
        <v>1692</v>
      </c>
    </row>
    <row r="968" spans="1:65" s="2" customFormat="1" ht="10">
      <c r="A968" s="31"/>
      <c r="B968" s="32"/>
      <c r="C968" s="33"/>
      <c r="D968" s="196" t="s">
        <v>127</v>
      </c>
      <c r="E968" s="33"/>
      <c r="F968" s="197" t="s">
        <v>1691</v>
      </c>
      <c r="G968" s="33"/>
      <c r="H968" s="33"/>
      <c r="I968" s="198"/>
      <c r="J968" s="33"/>
      <c r="K968" s="33"/>
      <c r="L968" s="36"/>
      <c r="M968" s="199"/>
      <c r="N968" s="200"/>
      <c r="O968" s="68"/>
      <c r="P968" s="68"/>
      <c r="Q968" s="68"/>
      <c r="R968" s="68"/>
      <c r="S968" s="68"/>
      <c r="T968" s="69"/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T968" s="14" t="s">
        <v>127</v>
      </c>
      <c r="AU968" s="14" t="s">
        <v>87</v>
      </c>
    </row>
    <row r="969" spans="1:65" s="2" customFormat="1" ht="21.75" customHeight="1">
      <c r="A969" s="31"/>
      <c r="B969" s="32"/>
      <c r="C969" s="202" t="s">
        <v>944</v>
      </c>
      <c r="D969" s="202" t="s">
        <v>1502</v>
      </c>
      <c r="E969" s="203" t="s">
        <v>1693</v>
      </c>
      <c r="F969" s="204" t="s">
        <v>1694</v>
      </c>
      <c r="G969" s="205" t="s">
        <v>152</v>
      </c>
      <c r="H969" s="206">
        <v>43</v>
      </c>
      <c r="I969" s="207"/>
      <c r="J969" s="208">
        <f>ROUND(I969*H969,2)</f>
        <v>0</v>
      </c>
      <c r="K969" s="204" t="s">
        <v>125</v>
      </c>
      <c r="L969" s="209"/>
      <c r="M969" s="210" t="s">
        <v>1</v>
      </c>
      <c r="N969" s="211" t="s">
        <v>42</v>
      </c>
      <c r="O969" s="68"/>
      <c r="P969" s="192">
        <f>O969*H969</f>
        <v>0</v>
      </c>
      <c r="Q969" s="192">
        <v>0</v>
      </c>
      <c r="R969" s="192">
        <f>Q969*H969</f>
        <v>0</v>
      </c>
      <c r="S969" s="192">
        <v>0</v>
      </c>
      <c r="T969" s="193">
        <f>S969*H969</f>
        <v>0</v>
      </c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R969" s="194" t="s">
        <v>707</v>
      </c>
      <c r="AT969" s="194" t="s">
        <v>1502</v>
      </c>
      <c r="AU969" s="194" t="s">
        <v>87</v>
      </c>
      <c r="AY969" s="14" t="s">
        <v>118</v>
      </c>
      <c r="BE969" s="195">
        <f>IF(N969="základní",J969,0)</f>
        <v>0</v>
      </c>
      <c r="BF969" s="195">
        <f>IF(N969="snížená",J969,0)</f>
        <v>0</v>
      </c>
      <c r="BG969" s="195">
        <f>IF(N969="zákl. přenesená",J969,0)</f>
        <v>0</v>
      </c>
      <c r="BH969" s="195">
        <f>IF(N969="sníž. přenesená",J969,0)</f>
        <v>0</v>
      </c>
      <c r="BI969" s="195">
        <f>IF(N969="nulová",J969,0)</f>
        <v>0</v>
      </c>
      <c r="BJ969" s="14" t="s">
        <v>85</v>
      </c>
      <c r="BK969" s="195">
        <f>ROUND(I969*H969,2)</f>
        <v>0</v>
      </c>
      <c r="BL969" s="14" t="s">
        <v>269</v>
      </c>
      <c r="BM969" s="194" t="s">
        <v>1695</v>
      </c>
    </row>
    <row r="970" spans="1:65" s="2" customFormat="1" ht="10">
      <c r="A970" s="31"/>
      <c r="B970" s="32"/>
      <c r="C970" s="33"/>
      <c r="D970" s="196" t="s">
        <v>127</v>
      </c>
      <c r="E970" s="33"/>
      <c r="F970" s="197" t="s">
        <v>1694</v>
      </c>
      <c r="G970" s="33"/>
      <c r="H970" s="33"/>
      <c r="I970" s="198"/>
      <c r="J970" s="33"/>
      <c r="K970" s="33"/>
      <c r="L970" s="36"/>
      <c r="M970" s="199"/>
      <c r="N970" s="200"/>
      <c r="O970" s="68"/>
      <c r="P970" s="68"/>
      <c r="Q970" s="68"/>
      <c r="R970" s="68"/>
      <c r="S970" s="68"/>
      <c r="T970" s="69"/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T970" s="14" t="s">
        <v>127</v>
      </c>
      <c r="AU970" s="14" t="s">
        <v>87</v>
      </c>
    </row>
    <row r="971" spans="1:65" s="2" customFormat="1" ht="21.75" customHeight="1">
      <c r="A971" s="31"/>
      <c r="B971" s="32"/>
      <c r="C971" s="202" t="s">
        <v>1696</v>
      </c>
      <c r="D971" s="202" t="s">
        <v>1502</v>
      </c>
      <c r="E971" s="203" t="s">
        <v>1697</v>
      </c>
      <c r="F971" s="204" t="s">
        <v>1698</v>
      </c>
      <c r="G971" s="205" t="s">
        <v>152</v>
      </c>
      <c r="H971" s="206">
        <v>59</v>
      </c>
      <c r="I971" s="207"/>
      <c r="J971" s="208">
        <f>ROUND(I971*H971,2)</f>
        <v>0</v>
      </c>
      <c r="K971" s="204" t="s">
        <v>125</v>
      </c>
      <c r="L971" s="209"/>
      <c r="M971" s="210" t="s">
        <v>1</v>
      </c>
      <c r="N971" s="211" t="s">
        <v>42</v>
      </c>
      <c r="O971" s="68"/>
      <c r="P971" s="192">
        <f>O971*H971</f>
        <v>0</v>
      </c>
      <c r="Q971" s="192">
        <v>0</v>
      </c>
      <c r="R971" s="192">
        <f>Q971*H971</f>
        <v>0</v>
      </c>
      <c r="S971" s="192">
        <v>0</v>
      </c>
      <c r="T971" s="193">
        <f>S971*H971</f>
        <v>0</v>
      </c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R971" s="194" t="s">
        <v>707</v>
      </c>
      <c r="AT971" s="194" t="s">
        <v>1502</v>
      </c>
      <c r="AU971" s="194" t="s">
        <v>87</v>
      </c>
      <c r="AY971" s="14" t="s">
        <v>118</v>
      </c>
      <c r="BE971" s="195">
        <f>IF(N971="základní",J971,0)</f>
        <v>0</v>
      </c>
      <c r="BF971" s="195">
        <f>IF(N971="snížená",J971,0)</f>
        <v>0</v>
      </c>
      <c r="BG971" s="195">
        <f>IF(N971="zákl. přenesená",J971,0)</f>
        <v>0</v>
      </c>
      <c r="BH971" s="195">
        <f>IF(N971="sníž. přenesená",J971,0)</f>
        <v>0</v>
      </c>
      <c r="BI971" s="195">
        <f>IF(N971="nulová",J971,0)</f>
        <v>0</v>
      </c>
      <c r="BJ971" s="14" t="s">
        <v>85</v>
      </c>
      <c r="BK971" s="195">
        <f>ROUND(I971*H971,2)</f>
        <v>0</v>
      </c>
      <c r="BL971" s="14" t="s">
        <v>269</v>
      </c>
      <c r="BM971" s="194" t="s">
        <v>1699</v>
      </c>
    </row>
    <row r="972" spans="1:65" s="2" customFormat="1" ht="10">
      <c r="A972" s="31"/>
      <c r="B972" s="32"/>
      <c r="C972" s="33"/>
      <c r="D972" s="196" t="s">
        <v>127</v>
      </c>
      <c r="E972" s="33"/>
      <c r="F972" s="197" t="s">
        <v>1698</v>
      </c>
      <c r="G972" s="33"/>
      <c r="H972" s="33"/>
      <c r="I972" s="198"/>
      <c r="J972" s="33"/>
      <c r="K972" s="33"/>
      <c r="L972" s="36"/>
      <c r="M972" s="199"/>
      <c r="N972" s="200"/>
      <c r="O972" s="68"/>
      <c r="P972" s="68"/>
      <c r="Q972" s="68"/>
      <c r="R972" s="68"/>
      <c r="S972" s="68"/>
      <c r="T972" s="69"/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T972" s="14" t="s">
        <v>127</v>
      </c>
      <c r="AU972" s="14" t="s">
        <v>87</v>
      </c>
    </row>
    <row r="973" spans="1:65" s="2" customFormat="1" ht="16.5" customHeight="1">
      <c r="A973" s="31"/>
      <c r="B973" s="32"/>
      <c r="C973" s="202" t="s">
        <v>948</v>
      </c>
      <c r="D973" s="202" t="s">
        <v>1502</v>
      </c>
      <c r="E973" s="203" t="s">
        <v>1700</v>
      </c>
      <c r="F973" s="204" t="s">
        <v>1701</v>
      </c>
      <c r="G973" s="205" t="s">
        <v>152</v>
      </c>
      <c r="H973" s="206">
        <v>140</v>
      </c>
      <c r="I973" s="207"/>
      <c r="J973" s="208">
        <f>ROUND(I973*H973,2)</f>
        <v>0</v>
      </c>
      <c r="K973" s="204" t="s">
        <v>125</v>
      </c>
      <c r="L973" s="209"/>
      <c r="M973" s="210" t="s">
        <v>1</v>
      </c>
      <c r="N973" s="211" t="s">
        <v>42</v>
      </c>
      <c r="O973" s="68"/>
      <c r="P973" s="192">
        <f>O973*H973</f>
        <v>0</v>
      </c>
      <c r="Q973" s="192">
        <v>0</v>
      </c>
      <c r="R973" s="192">
        <f>Q973*H973</f>
        <v>0</v>
      </c>
      <c r="S973" s="192">
        <v>0</v>
      </c>
      <c r="T973" s="193">
        <f>S973*H973</f>
        <v>0</v>
      </c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R973" s="194" t="s">
        <v>707</v>
      </c>
      <c r="AT973" s="194" t="s">
        <v>1502</v>
      </c>
      <c r="AU973" s="194" t="s">
        <v>87</v>
      </c>
      <c r="AY973" s="14" t="s">
        <v>118</v>
      </c>
      <c r="BE973" s="195">
        <f>IF(N973="základní",J973,0)</f>
        <v>0</v>
      </c>
      <c r="BF973" s="195">
        <f>IF(N973="snížená",J973,0)</f>
        <v>0</v>
      </c>
      <c r="BG973" s="195">
        <f>IF(N973="zákl. přenesená",J973,0)</f>
        <v>0</v>
      </c>
      <c r="BH973" s="195">
        <f>IF(N973="sníž. přenesená",J973,0)</f>
        <v>0</v>
      </c>
      <c r="BI973" s="195">
        <f>IF(N973="nulová",J973,0)</f>
        <v>0</v>
      </c>
      <c r="BJ973" s="14" t="s">
        <v>85</v>
      </c>
      <c r="BK973" s="195">
        <f>ROUND(I973*H973,2)</f>
        <v>0</v>
      </c>
      <c r="BL973" s="14" t="s">
        <v>269</v>
      </c>
      <c r="BM973" s="194" t="s">
        <v>1702</v>
      </c>
    </row>
    <row r="974" spans="1:65" s="2" customFormat="1" ht="10">
      <c r="A974" s="31"/>
      <c r="B974" s="32"/>
      <c r="C974" s="33"/>
      <c r="D974" s="196" t="s">
        <v>127</v>
      </c>
      <c r="E974" s="33"/>
      <c r="F974" s="197" t="s">
        <v>1701</v>
      </c>
      <c r="G974" s="33"/>
      <c r="H974" s="33"/>
      <c r="I974" s="198"/>
      <c r="J974" s="33"/>
      <c r="K974" s="33"/>
      <c r="L974" s="36"/>
      <c r="M974" s="199"/>
      <c r="N974" s="200"/>
      <c r="O974" s="68"/>
      <c r="P974" s="68"/>
      <c r="Q974" s="68"/>
      <c r="R974" s="68"/>
      <c r="S974" s="68"/>
      <c r="T974" s="69"/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T974" s="14" t="s">
        <v>127</v>
      </c>
      <c r="AU974" s="14" t="s">
        <v>87</v>
      </c>
    </row>
    <row r="975" spans="1:65" s="12" customFormat="1" ht="25.9" customHeight="1">
      <c r="B975" s="167"/>
      <c r="C975" s="168"/>
      <c r="D975" s="169" t="s">
        <v>76</v>
      </c>
      <c r="E975" s="170" t="s">
        <v>1703</v>
      </c>
      <c r="F975" s="170" t="s">
        <v>1704</v>
      </c>
      <c r="G975" s="168"/>
      <c r="H975" s="168"/>
      <c r="I975" s="171"/>
      <c r="J975" s="172">
        <f>BK975</f>
        <v>0</v>
      </c>
      <c r="K975" s="168"/>
      <c r="L975" s="173"/>
      <c r="M975" s="174"/>
      <c r="N975" s="175"/>
      <c r="O975" s="175"/>
      <c r="P975" s="176">
        <f>SUM(P976:P1039)</f>
        <v>0</v>
      </c>
      <c r="Q975" s="175"/>
      <c r="R975" s="176">
        <f>SUM(R976:R1039)</f>
        <v>0</v>
      </c>
      <c r="S975" s="175"/>
      <c r="T975" s="177">
        <f>SUM(T976:T1039)</f>
        <v>0</v>
      </c>
      <c r="AR975" s="178" t="s">
        <v>126</v>
      </c>
      <c r="AT975" s="179" t="s">
        <v>76</v>
      </c>
      <c r="AU975" s="179" t="s">
        <v>77</v>
      </c>
      <c r="AY975" s="178" t="s">
        <v>118</v>
      </c>
      <c r="BK975" s="180">
        <f>SUM(BK976:BK1039)</f>
        <v>0</v>
      </c>
    </row>
    <row r="976" spans="1:65" s="2" customFormat="1" ht="37.75" customHeight="1">
      <c r="A976" s="31"/>
      <c r="B976" s="32"/>
      <c r="C976" s="183" t="s">
        <v>1705</v>
      </c>
      <c r="D976" s="183" t="s">
        <v>121</v>
      </c>
      <c r="E976" s="184" t="s">
        <v>1706</v>
      </c>
      <c r="F976" s="185" t="s">
        <v>1707</v>
      </c>
      <c r="G976" s="186" t="s">
        <v>1314</v>
      </c>
      <c r="H976" s="187">
        <v>120</v>
      </c>
      <c r="I976" s="188"/>
      <c r="J976" s="189">
        <f>ROUND(I976*H976,2)</f>
        <v>0</v>
      </c>
      <c r="K976" s="185" t="s">
        <v>125</v>
      </c>
      <c r="L976" s="36"/>
      <c r="M976" s="190" t="s">
        <v>1</v>
      </c>
      <c r="N976" s="191" t="s">
        <v>42</v>
      </c>
      <c r="O976" s="68"/>
      <c r="P976" s="192">
        <f>O976*H976</f>
        <v>0</v>
      </c>
      <c r="Q976" s="192">
        <v>0</v>
      </c>
      <c r="R976" s="192">
        <f>Q976*H976</f>
        <v>0</v>
      </c>
      <c r="S976" s="192">
        <v>0</v>
      </c>
      <c r="T976" s="193">
        <f>S976*H976</f>
        <v>0</v>
      </c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R976" s="194" t="s">
        <v>1708</v>
      </c>
      <c r="AT976" s="194" t="s">
        <v>121</v>
      </c>
      <c r="AU976" s="194" t="s">
        <v>85</v>
      </c>
      <c r="AY976" s="14" t="s">
        <v>118</v>
      </c>
      <c r="BE976" s="195">
        <f>IF(N976="základní",J976,0)</f>
        <v>0</v>
      </c>
      <c r="BF976" s="195">
        <f>IF(N976="snížená",J976,0)</f>
        <v>0</v>
      </c>
      <c r="BG976" s="195">
        <f>IF(N976="zákl. přenesená",J976,0)</f>
        <v>0</v>
      </c>
      <c r="BH976" s="195">
        <f>IF(N976="sníž. přenesená",J976,0)</f>
        <v>0</v>
      </c>
      <c r="BI976" s="195">
        <f>IF(N976="nulová",J976,0)</f>
        <v>0</v>
      </c>
      <c r="BJ976" s="14" t="s">
        <v>85</v>
      </c>
      <c r="BK976" s="195">
        <f>ROUND(I976*H976,2)</f>
        <v>0</v>
      </c>
      <c r="BL976" s="14" t="s">
        <v>1708</v>
      </c>
      <c r="BM976" s="194" t="s">
        <v>1709</v>
      </c>
    </row>
    <row r="977" spans="1:65" s="2" customFormat="1" ht="36">
      <c r="A977" s="31"/>
      <c r="B977" s="32"/>
      <c r="C977" s="33"/>
      <c r="D977" s="196" t="s">
        <v>127</v>
      </c>
      <c r="E977" s="33"/>
      <c r="F977" s="197" t="s">
        <v>1710</v>
      </c>
      <c r="G977" s="33"/>
      <c r="H977" s="33"/>
      <c r="I977" s="198"/>
      <c r="J977" s="33"/>
      <c r="K977" s="33"/>
      <c r="L977" s="36"/>
      <c r="M977" s="199"/>
      <c r="N977" s="200"/>
      <c r="O977" s="68"/>
      <c r="P977" s="68"/>
      <c r="Q977" s="68"/>
      <c r="R977" s="68"/>
      <c r="S977" s="68"/>
      <c r="T977" s="69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T977" s="14" t="s">
        <v>127</v>
      </c>
      <c r="AU977" s="14" t="s">
        <v>85</v>
      </c>
    </row>
    <row r="978" spans="1:65" s="2" customFormat="1" ht="18">
      <c r="A978" s="31"/>
      <c r="B978" s="32"/>
      <c r="C978" s="33"/>
      <c r="D978" s="196" t="s">
        <v>148</v>
      </c>
      <c r="E978" s="33"/>
      <c r="F978" s="201" t="s">
        <v>1711</v>
      </c>
      <c r="G978" s="33"/>
      <c r="H978" s="33"/>
      <c r="I978" s="198"/>
      <c r="J978" s="33"/>
      <c r="K978" s="33"/>
      <c r="L978" s="36"/>
      <c r="M978" s="199"/>
      <c r="N978" s="200"/>
      <c r="O978" s="68"/>
      <c r="P978" s="68"/>
      <c r="Q978" s="68"/>
      <c r="R978" s="68"/>
      <c r="S978" s="68"/>
      <c r="T978" s="69"/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T978" s="14" t="s">
        <v>148</v>
      </c>
      <c r="AU978" s="14" t="s">
        <v>85</v>
      </c>
    </row>
    <row r="979" spans="1:65" s="2" customFormat="1" ht="37.75" customHeight="1">
      <c r="A979" s="31"/>
      <c r="B979" s="32"/>
      <c r="C979" s="183" t="s">
        <v>953</v>
      </c>
      <c r="D979" s="183" t="s">
        <v>121</v>
      </c>
      <c r="E979" s="184" t="s">
        <v>1712</v>
      </c>
      <c r="F979" s="185" t="s">
        <v>1713</v>
      </c>
      <c r="G979" s="186" t="s">
        <v>1314</v>
      </c>
      <c r="H979" s="187">
        <v>110</v>
      </c>
      <c r="I979" s="188"/>
      <c r="J979" s="189">
        <f>ROUND(I979*H979,2)</f>
        <v>0</v>
      </c>
      <c r="K979" s="185" t="s">
        <v>125</v>
      </c>
      <c r="L979" s="36"/>
      <c r="M979" s="190" t="s">
        <v>1</v>
      </c>
      <c r="N979" s="191" t="s">
        <v>42</v>
      </c>
      <c r="O979" s="68"/>
      <c r="P979" s="192">
        <f>O979*H979</f>
        <v>0</v>
      </c>
      <c r="Q979" s="192">
        <v>0</v>
      </c>
      <c r="R979" s="192">
        <f>Q979*H979</f>
        <v>0</v>
      </c>
      <c r="S979" s="192">
        <v>0</v>
      </c>
      <c r="T979" s="193">
        <f>S979*H979</f>
        <v>0</v>
      </c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R979" s="194" t="s">
        <v>1708</v>
      </c>
      <c r="AT979" s="194" t="s">
        <v>121</v>
      </c>
      <c r="AU979" s="194" t="s">
        <v>85</v>
      </c>
      <c r="AY979" s="14" t="s">
        <v>118</v>
      </c>
      <c r="BE979" s="195">
        <f>IF(N979="základní",J979,0)</f>
        <v>0</v>
      </c>
      <c r="BF979" s="195">
        <f>IF(N979="snížená",J979,0)</f>
        <v>0</v>
      </c>
      <c r="BG979" s="195">
        <f>IF(N979="zákl. přenesená",J979,0)</f>
        <v>0</v>
      </c>
      <c r="BH979" s="195">
        <f>IF(N979="sníž. přenesená",J979,0)</f>
        <v>0</v>
      </c>
      <c r="BI979" s="195">
        <f>IF(N979="nulová",J979,0)</f>
        <v>0</v>
      </c>
      <c r="BJ979" s="14" t="s">
        <v>85</v>
      </c>
      <c r="BK979" s="195">
        <f>ROUND(I979*H979,2)</f>
        <v>0</v>
      </c>
      <c r="BL979" s="14" t="s">
        <v>1708</v>
      </c>
      <c r="BM979" s="194" t="s">
        <v>1714</v>
      </c>
    </row>
    <row r="980" spans="1:65" s="2" customFormat="1" ht="36">
      <c r="A980" s="31"/>
      <c r="B980" s="32"/>
      <c r="C980" s="33"/>
      <c r="D980" s="196" t="s">
        <v>127</v>
      </c>
      <c r="E980" s="33"/>
      <c r="F980" s="197" t="s">
        <v>1715</v>
      </c>
      <c r="G980" s="33"/>
      <c r="H980" s="33"/>
      <c r="I980" s="198"/>
      <c r="J980" s="33"/>
      <c r="K980" s="33"/>
      <c r="L980" s="36"/>
      <c r="M980" s="199"/>
      <c r="N980" s="200"/>
      <c r="O980" s="68"/>
      <c r="P980" s="68"/>
      <c r="Q980" s="68"/>
      <c r="R980" s="68"/>
      <c r="S980" s="68"/>
      <c r="T980" s="69"/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T980" s="14" t="s">
        <v>127</v>
      </c>
      <c r="AU980" s="14" t="s">
        <v>85</v>
      </c>
    </row>
    <row r="981" spans="1:65" s="2" customFormat="1" ht="18">
      <c r="A981" s="31"/>
      <c r="B981" s="32"/>
      <c r="C981" s="33"/>
      <c r="D981" s="196" t="s">
        <v>148</v>
      </c>
      <c r="E981" s="33"/>
      <c r="F981" s="201" t="s">
        <v>1711</v>
      </c>
      <c r="G981" s="33"/>
      <c r="H981" s="33"/>
      <c r="I981" s="198"/>
      <c r="J981" s="33"/>
      <c r="K981" s="33"/>
      <c r="L981" s="36"/>
      <c r="M981" s="199"/>
      <c r="N981" s="200"/>
      <c r="O981" s="68"/>
      <c r="P981" s="68"/>
      <c r="Q981" s="68"/>
      <c r="R981" s="68"/>
      <c r="S981" s="68"/>
      <c r="T981" s="69"/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T981" s="14" t="s">
        <v>148</v>
      </c>
      <c r="AU981" s="14" t="s">
        <v>85</v>
      </c>
    </row>
    <row r="982" spans="1:65" s="2" customFormat="1" ht="37.75" customHeight="1">
      <c r="A982" s="31"/>
      <c r="B982" s="32"/>
      <c r="C982" s="183" t="s">
        <v>1716</v>
      </c>
      <c r="D982" s="183" t="s">
        <v>121</v>
      </c>
      <c r="E982" s="184" t="s">
        <v>1717</v>
      </c>
      <c r="F982" s="185" t="s">
        <v>1718</v>
      </c>
      <c r="G982" s="186" t="s">
        <v>1314</v>
      </c>
      <c r="H982" s="187">
        <v>92</v>
      </c>
      <c r="I982" s="188"/>
      <c r="J982" s="189">
        <f>ROUND(I982*H982,2)</f>
        <v>0</v>
      </c>
      <c r="K982" s="185" t="s">
        <v>125</v>
      </c>
      <c r="L982" s="36"/>
      <c r="M982" s="190" t="s">
        <v>1</v>
      </c>
      <c r="N982" s="191" t="s">
        <v>42</v>
      </c>
      <c r="O982" s="68"/>
      <c r="P982" s="192">
        <f>O982*H982</f>
        <v>0</v>
      </c>
      <c r="Q982" s="192">
        <v>0</v>
      </c>
      <c r="R982" s="192">
        <f>Q982*H982</f>
        <v>0</v>
      </c>
      <c r="S982" s="192">
        <v>0</v>
      </c>
      <c r="T982" s="193">
        <f>S982*H982</f>
        <v>0</v>
      </c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R982" s="194" t="s">
        <v>1708</v>
      </c>
      <c r="AT982" s="194" t="s">
        <v>121</v>
      </c>
      <c r="AU982" s="194" t="s">
        <v>85</v>
      </c>
      <c r="AY982" s="14" t="s">
        <v>118</v>
      </c>
      <c r="BE982" s="195">
        <f>IF(N982="základní",J982,0)</f>
        <v>0</v>
      </c>
      <c r="BF982" s="195">
        <f>IF(N982="snížená",J982,0)</f>
        <v>0</v>
      </c>
      <c r="BG982" s="195">
        <f>IF(N982="zákl. přenesená",J982,0)</f>
        <v>0</v>
      </c>
      <c r="BH982" s="195">
        <f>IF(N982="sníž. přenesená",J982,0)</f>
        <v>0</v>
      </c>
      <c r="BI982" s="195">
        <f>IF(N982="nulová",J982,0)</f>
        <v>0</v>
      </c>
      <c r="BJ982" s="14" t="s">
        <v>85</v>
      </c>
      <c r="BK982" s="195">
        <f>ROUND(I982*H982,2)</f>
        <v>0</v>
      </c>
      <c r="BL982" s="14" t="s">
        <v>1708</v>
      </c>
      <c r="BM982" s="194" t="s">
        <v>1719</v>
      </c>
    </row>
    <row r="983" spans="1:65" s="2" customFormat="1" ht="36">
      <c r="A983" s="31"/>
      <c r="B983" s="32"/>
      <c r="C983" s="33"/>
      <c r="D983" s="196" t="s">
        <v>127</v>
      </c>
      <c r="E983" s="33"/>
      <c r="F983" s="197" t="s">
        <v>1720</v>
      </c>
      <c r="G983" s="33"/>
      <c r="H983" s="33"/>
      <c r="I983" s="198"/>
      <c r="J983" s="33"/>
      <c r="K983" s="33"/>
      <c r="L983" s="36"/>
      <c r="M983" s="199"/>
      <c r="N983" s="200"/>
      <c r="O983" s="68"/>
      <c r="P983" s="68"/>
      <c r="Q983" s="68"/>
      <c r="R983" s="68"/>
      <c r="S983" s="68"/>
      <c r="T983" s="69"/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T983" s="14" t="s">
        <v>127</v>
      </c>
      <c r="AU983" s="14" t="s">
        <v>85</v>
      </c>
    </row>
    <row r="984" spans="1:65" s="2" customFormat="1" ht="18">
      <c r="A984" s="31"/>
      <c r="B984" s="32"/>
      <c r="C984" s="33"/>
      <c r="D984" s="196" t="s">
        <v>148</v>
      </c>
      <c r="E984" s="33"/>
      <c r="F984" s="201" t="s">
        <v>1711</v>
      </c>
      <c r="G984" s="33"/>
      <c r="H984" s="33"/>
      <c r="I984" s="198"/>
      <c r="J984" s="33"/>
      <c r="K984" s="33"/>
      <c r="L984" s="36"/>
      <c r="M984" s="199"/>
      <c r="N984" s="200"/>
      <c r="O984" s="68"/>
      <c r="P984" s="68"/>
      <c r="Q984" s="68"/>
      <c r="R984" s="68"/>
      <c r="S984" s="68"/>
      <c r="T984" s="69"/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T984" s="14" t="s">
        <v>148</v>
      </c>
      <c r="AU984" s="14" t="s">
        <v>85</v>
      </c>
    </row>
    <row r="985" spans="1:65" s="2" customFormat="1" ht="37.75" customHeight="1">
      <c r="A985" s="31"/>
      <c r="B985" s="32"/>
      <c r="C985" s="183" t="s">
        <v>957</v>
      </c>
      <c r="D985" s="183" t="s">
        <v>121</v>
      </c>
      <c r="E985" s="184" t="s">
        <v>1721</v>
      </c>
      <c r="F985" s="185" t="s">
        <v>1722</v>
      </c>
      <c r="G985" s="186" t="s">
        <v>1314</v>
      </c>
      <c r="H985" s="187">
        <v>81</v>
      </c>
      <c r="I985" s="188"/>
      <c r="J985" s="189">
        <f>ROUND(I985*H985,2)</f>
        <v>0</v>
      </c>
      <c r="K985" s="185" t="s">
        <v>125</v>
      </c>
      <c r="L985" s="36"/>
      <c r="M985" s="190" t="s">
        <v>1</v>
      </c>
      <c r="N985" s="191" t="s">
        <v>42</v>
      </c>
      <c r="O985" s="68"/>
      <c r="P985" s="192">
        <f>O985*H985</f>
        <v>0</v>
      </c>
      <c r="Q985" s="192">
        <v>0</v>
      </c>
      <c r="R985" s="192">
        <f>Q985*H985</f>
        <v>0</v>
      </c>
      <c r="S985" s="192">
        <v>0</v>
      </c>
      <c r="T985" s="193">
        <f>S985*H985</f>
        <v>0</v>
      </c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R985" s="194" t="s">
        <v>1708</v>
      </c>
      <c r="AT985" s="194" t="s">
        <v>121</v>
      </c>
      <c r="AU985" s="194" t="s">
        <v>85</v>
      </c>
      <c r="AY985" s="14" t="s">
        <v>118</v>
      </c>
      <c r="BE985" s="195">
        <f>IF(N985="základní",J985,0)</f>
        <v>0</v>
      </c>
      <c r="BF985" s="195">
        <f>IF(N985="snížená",J985,0)</f>
        <v>0</v>
      </c>
      <c r="BG985" s="195">
        <f>IF(N985="zákl. přenesená",J985,0)</f>
        <v>0</v>
      </c>
      <c r="BH985" s="195">
        <f>IF(N985="sníž. přenesená",J985,0)</f>
        <v>0</v>
      </c>
      <c r="BI985" s="195">
        <f>IF(N985="nulová",J985,0)</f>
        <v>0</v>
      </c>
      <c r="BJ985" s="14" t="s">
        <v>85</v>
      </c>
      <c r="BK985" s="195">
        <f>ROUND(I985*H985,2)</f>
        <v>0</v>
      </c>
      <c r="BL985" s="14" t="s">
        <v>1708</v>
      </c>
      <c r="BM985" s="194" t="s">
        <v>1723</v>
      </c>
    </row>
    <row r="986" spans="1:65" s="2" customFormat="1" ht="36">
      <c r="A986" s="31"/>
      <c r="B986" s="32"/>
      <c r="C986" s="33"/>
      <c r="D986" s="196" t="s">
        <v>127</v>
      </c>
      <c r="E986" s="33"/>
      <c r="F986" s="197" t="s">
        <v>1724</v>
      </c>
      <c r="G986" s="33"/>
      <c r="H986" s="33"/>
      <c r="I986" s="198"/>
      <c r="J986" s="33"/>
      <c r="K986" s="33"/>
      <c r="L986" s="36"/>
      <c r="M986" s="199"/>
      <c r="N986" s="200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127</v>
      </c>
      <c r="AU986" s="14" t="s">
        <v>85</v>
      </c>
    </row>
    <row r="987" spans="1:65" s="2" customFormat="1" ht="18">
      <c r="A987" s="31"/>
      <c r="B987" s="32"/>
      <c r="C987" s="33"/>
      <c r="D987" s="196" t="s">
        <v>148</v>
      </c>
      <c r="E987" s="33"/>
      <c r="F987" s="201" t="s">
        <v>1711</v>
      </c>
      <c r="G987" s="33"/>
      <c r="H987" s="33"/>
      <c r="I987" s="198"/>
      <c r="J987" s="33"/>
      <c r="K987" s="33"/>
      <c r="L987" s="36"/>
      <c r="M987" s="199"/>
      <c r="N987" s="200"/>
      <c r="O987" s="68"/>
      <c r="P987" s="68"/>
      <c r="Q987" s="68"/>
      <c r="R987" s="68"/>
      <c r="S987" s="68"/>
      <c r="T987" s="69"/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T987" s="14" t="s">
        <v>148</v>
      </c>
      <c r="AU987" s="14" t="s">
        <v>85</v>
      </c>
    </row>
    <row r="988" spans="1:65" s="2" customFormat="1" ht="37.75" customHeight="1">
      <c r="A988" s="31"/>
      <c r="B988" s="32"/>
      <c r="C988" s="183" t="s">
        <v>1725</v>
      </c>
      <c r="D988" s="183" t="s">
        <v>121</v>
      </c>
      <c r="E988" s="184" t="s">
        <v>1726</v>
      </c>
      <c r="F988" s="185" t="s">
        <v>1727</v>
      </c>
      <c r="G988" s="186" t="s">
        <v>1314</v>
      </c>
      <c r="H988" s="187">
        <v>66</v>
      </c>
      <c r="I988" s="188"/>
      <c r="J988" s="189">
        <f>ROUND(I988*H988,2)</f>
        <v>0</v>
      </c>
      <c r="K988" s="185" t="s">
        <v>125</v>
      </c>
      <c r="L988" s="36"/>
      <c r="M988" s="190" t="s">
        <v>1</v>
      </c>
      <c r="N988" s="191" t="s">
        <v>42</v>
      </c>
      <c r="O988" s="68"/>
      <c r="P988" s="192">
        <f>O988*H988</f>
        <v>0</v>
      </c>
      <c r="Q988" s="192">
        <v>0</v>
      </c>
      <c r="R988" s="192">
        <f>Q988*H988</f>
        <v>0</v>
      </c>
      <c r="S988" s="192">
        <v>0</v>
      </c>
      <c r="T988" s="193">
        <f>S988*H988</f>
        <v>0</v>
      </c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R988" s="194" t="s">
        <v>1708</v>
      </c>
      <c r="AT988" s="194" t="s">
        <v>121</v>
      </c>
      <c r="AU988" s="194" t="s">
        <v>85</v>
      </c>
      <c r="AY988" s="14" t="s">
        <v>118</v>
      </c>
      <c r="BE988" s="195">
        <f>IF(N988="základní",J988,0)</f>
        <v>0</v>
      </c>
      <c r="BF988" s="195">
        <f>IF(N988="snížená",J988,0)</f>
        <v>0</v>
      </c>
      <c r="BG988" s="195">
        <f>IF(N988="zákl. přenesená",J988,0)</f>
        <v>0</v>
      </c>
      <c r="BH988" s="195">
        <f>IF(N988="sníž. přenesená",J988,0)</f>
        <v>0</v>
      </c>
      <c r="BI988" s="195">
        <f>IF(N988="nulová",J988,0)</f>
        <v>0</v>
      </c>
      <c r="BJ988" s="14" t="s">
        <v>85</v>
      </c>
      <c r="BK988" s="195">
        <f>ROUND(I988*H988,2)</f>
        <v>0</v>
      </c>
      <c r="BL988" s="14" t="s">
        <v>1708</v>
      </c>
      <c r="BM988" s="194" t="s">
        <v>1728</v>
      </c>
    </row>
    <row r="989" spans="1:65" s="2" customFormat="1" ht="36">
      <c r="A989" s="31"/>
      <c r="B989" s="32"/>
      <c r="C989" s="33"/>
      <c r="D989" s="196" t="s">
        <v>127</v>
      </c>
      <c r="E989" s="33"/>
      <c r="F989" s="197" t="s">
        <v>1729</v>
      </c>
      <c r="G989" s="33"/>
      <c r="H989" s="33"/>
      <c r="I989" s="198"/>
      <c r="J989" s="33"/>
      <c r="K989" s="33"/>
      <c r="L989" s="36"/>
      <c r="M989" s="199"/>
      <c r="N989" s="200"/>
      <c r="O989" s="68"/>
      <c r="P989" s="68"/>
      <c r="Q989" s="68"/>
      <c r="R989" s="68"/>
      <c r="S989" s="68"/>
      <c r="T989" s="69"/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T989" s="14" t="s">
        <v>127</v>
      </c>
      <c r="AU989" s="14" t="s">
        <v>85</v>
      </c>
    </row>
    <row r="990" spans="1:65" s="2" customFormat="1" ht="18">
      <c r="A990" s="31"/>
      <c r="B990" s="32"/>
      <c r="C990" s="33"/>
      <c r="D990" s="196" t="s">
        <v>148</v>
      </c>
      <c r="E990" s="33"/>
      <c r="F990" s="201" t="s">
        <v>1711</v>
      </c>
      <c r="G990" s="33"/>
      <c r="H990" s="33"/>
      <c r="I990" s="198"/>
      <c r="J990" s="33"/>
      <c r="K990" s="33"/>
      <c r="L990" s="36"/>
      <c r="M990" s="199"/>
      <c r="N990" s="200"/>
      <c r="O990" s="68"/>
      <c r="P990" s="68"/>
      <c r="Q990" s="68"/>
      <c r="R990" s="68"/>
      <c r="S990" s="68"/>
      <c r="T990" s="69"/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T990" s="14" t="s">
        <v>148</v>
      </c>
      <c r="AU990" s="14" t="s">
        <v>85</v>
      </c>
    </row>
    <row r="991" spans="1:65" s="2" customFormat="1" ht="37.75" customHeight="1">
      <c r="A991" s="31"/>
      <c r="B991" s="32"/>
      <c r="C991" s="183" t="s">
        <v>962</v>
      </c>
      <c r="D991" s="183" t="s">
        <v>121</v>
      </c>
      <c r="E991" s="184" t="s">
        <v>1730</v>
      </c>
      <c r="F991" s="185" t="s">
        <v>1731</v>
      </c>
      <c r="G991" s="186" t="s">
        <v>1314</v>
      </c>
      <c r="H991" s="187">
        <v>55</v>
      </c>
      <c r="I991" s="188"/>
      <c r="J991" s="189">
        <f>ROUND(I991*H991,2)</f>
        <v>0</v>
      </c>
      <c r="K991" s="185" t="s">
        <v>125</v>
      </c>
      <c r="L991" s="36"/>
      <c r="M991" s="190" t="s">
        <v>1</v>
      </c>
      <c r="N991" s="191" t="s">
        <v>42</v>
      </c>
      <c r="O991" s="68"/>
      <c r="P991" s="192">
        <f>O991*H991</f>
        <v>0</v>
      </c>
      <c r="Q991" s="192">
        <v>0</v>
      </c>
      <c r="R991" s="192">
        <f>Q991*H991</f>
        <v>0</v>
      </c>
      <c r="S991" s="192">
        <v>0</v>
      </c>
      <c r="T991" s="193">
        <f>S991*H991</f>
        <v>0</v>
      </c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R991" s="194" t="s">
        <v>1708</v>
      </c>
      <c r="AT991" s="194" t="s">
        <v>121</v>
      </c>
      <c r="AU991" s="194" t="s">
        <v>85</v>
      </c>
      <c r="AY991" s="14" t="s">
        <v>118</v>
      </c>
      <c r="BE991" s="195">
        <f>IF(N991="základní",J991,0)</f>
        <v>0</v>
      </c>
      <c r="BF991" s="195">
        <f>IF(N991="snížená",J991,0)</f>
        <v>0</v>
      </c>
      <c r="BG991" s="195">
        <f>IF(N991="zákl. přenesená",J991,0)</f>
        <v>0</v>
      </c>
      <c r="BH991" s="195">
        <f>IF(N991="sníž. přenesená",J991,0)</f>
        <v>0</v>
      </c>
      <c r="BI991" s="195">
        <f>IF(N991="nulová",J991,0)</f>
        <v>0</v>
      </c>
      <c r="BJ991" s="14" t="s">
        <v>85</v>
      </c>
      <c r="BK991" s="195">
        <f>ROUND(I991*H991,2)</f>
        <v>0</v>
      </c>
      <c r="BL991" s="14" t="s">
        <v>1708</v>
      </c>
      <c r="BM991" s="194" t="s">
        <v>1732</v>
      </c>
    </row>
    <row r="992" spans="1:65" s="2" customFormat="1" ht="36">
      <c r="A992" s="31"/>
      <c r="B992" s="32"/>
      <c r="C992" s="33"/>
      <c r="D992" s="196" t="s">
        <v>127</v>
      </c>
      <c r="E992" s="33"/>
      <c r="F992" s="197" t="s">
        <v>1733</v>
      </c>
      <c r="G992" s="33"/>
      <c r="H992" s="33"/>
      <c r="I992" s="198"/>
      <c r="J992" s="33"/>
      <c r="K992" s="33"/>
      <c r="L992" s="36"/>
      <c r="M992" s="199"/>
      <c r="N992" s="200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127</v>
      </c>
      <c r="AU992" s="14" t="s">
        <v>85</v>
      </c>
    </row>
    <row r="993" spans="1:65" s="2" customFormat="1" ht="18">
      <c r="A993" s="31"/>
      <c r="B993" s="32"/>
      <c r="C993" s="33"/>
      <c r="D993" s="196" t="s">
        <v>148</v>
      </c>
      <c r="E993" s="33"/>
      <c r="F993" s="201" t="s">
        <v>1711</v>
      </c>
      <c r="G993" s="33"/>
      <c r="H993" s="33"/>
      <c r="I993" s="198"/>
      <c r="J993" s="33"/>
      <c r="K993" s="33"/>
      <c r="L993" s="36"/>
      <c r="M993" s="199"/>
      <c r="N993" s="200"/>
      <c r="O993" s="68"/>
      <c r="P993" s="68"/>
      <c r="Q993" s="68"/>
      <c r="R993" s="68"/>
      <c r="S993" s="68"/>
      <c r="T993" s="69"/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T993" s="14" t="s">
        <v>148</v>
      </c>
      <c r="AU993" s="14" t="s">
        <v>85</v>
      </c>
    </row>
    <row r="994" spans="1:65" s="2" customFormat="1" ht="37.75" customHeight="1">
      <c r="A994" s="31"/>
      <c r="B994" s="32"/>
      <c r="C994" s="183" t="s">
        <v>1734</v>
      </c>
      <c r="D994" s="183" t="s">
        <v>121</v>
      </c>
      <c r="E994" s="184" t="s">
        <v>1735</v>
      </c>
      <c r="F994" s="185" t="s">
        <v>1736</v>
      </c>
      <c r="G994" s="186" t="s">
        <v>1314</v>
      </c>
      <c r="H994" s="187">
        <v>48</v>
      </c>
      <c r="I994" s="188"/>
      <c r="J994" s="189">
        <f>ROUND(I994*H994,2)</f>
        <v>0</v>
      </c>
      <c r="K994" s="185" t="s">
        <v>125</v>
      </c>
      <c r="L994" s="36"/>
      <c r="M994" s="190" t="s">
        <v>1</v>
      </c>
      <c r="N994" s="191" t="s">
        <v>42</v>
      </c>
      <c r="O994" s="68"/>
      <c r="P994" s="192">
        <f>O994*H994</f>
        <v>0</v>
      </c>
      <c r="Q994" s="192">
        <v>0</v>
      </c>
      <c r="R994" s="192">
        <f>Q994*H994</f>
        <v>0</v>
      </c>
      <c r="S994" s="192">
        <v>0</v>
      </c>
      <c r="T994" s="193">
        <f>S994*H994</f>
        <v>0</v>
      </c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R994" s="194" t="s">
        <v>1708</v>
      </c>
      <c r="AT994" s="194" t="s">
        <v>121</v>
      </c>
      <c r="AU994" s="194" t="s">
        <v>85</v>
      </c>
      <c r="AY994" s="14" t="s">
        <v>118</v>
      </c>
      <c r="BE994" s="195">
        <f>IF(N994="základní",J994,0)</f>
        <v>0</v>
      </c>
      <c r="BF994" s="195">
        <f>IF(N994="snížená",J994,0)</f>
        <v>0</v>
      </c>
      <c r="BG994" s="195">
        <f>IF(N994="zákl. přenesená",J994,0)</f>
        <v>0</v>
      </c>
      <c r="BH994" s="195">
        <f>IF(N994="sníž. přenesená",J994,0)</f>
        <v>0</v>
      </c>
      <c r="BI994" s="195">
        <f>IF(N994="nulová",J994,0)</f>
        <v>0</v>
      </c>
      <c r="BJ994" s="14" t="s">
        <v>85</v>
      </c>
      <c r="BK994" s="195">
        <f>ROUND(I994*H994,2)</f>
        <v>0</v>
      </c>
      <c r="BL994" s="14" t="s">
        <v>1708</v>
      </c>
      <c r="BM994" s="194" t="s">
        <v>1737</v>
      </c>
    </row>
    <row r="995" spans="1:65" s="2" customFormat="1" ht="36">
      <c r="A995" s="31"/>
      <c r="B995" s="32"/>
      <c r="C995" s="33"/>
      <c r="D995" s="196" t="s">
        <v>127</v>
      </c>
      <c r="E995" s="33"/>
      <c r="F995" s="197" t="s">
        <v>1738</v>
      </c>
      <c r="G995" s="33"/>
      <c r="H995" s="33"/>
      <c r="I995" s="198"/>
      <c r="J995" s="33"/>
      <c r="K995" s="33"/>
      <c r="L995" s="36"/>
      <c r="M995" s="199"/>
      <c r="N995" s="200"/>
      <c r="O995" s="68"/>
      <c r="P995" s="68"/>
      <c r="Q995" s="68"/>
      <c r="R995" s="68"/>
      <c r="S995" s="68"/>
      <c r="T995" s="69"/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T995" s="14" t="s">
        <v>127</v>
      </c>
      <c r="AU995" s="14" t="s">
        <v>85</v>
      </c>
    </row>
    <row r="996" spans="1:65" s="2" customFormat="1" ht="18">
      <c r="A996" s="31"/>
      <c r="B996" s="32"/>
      <c r="C996" s="33"/>
      <c r="D996" s="196" t="s">
        <v>148</v>
      </c>
      <c r="E996" s="33"/>
      <c r="F996" s="201" t="s">
        <v>1711</v>
      </c>
      <c r="G996" s="33"/>
      <c r="H996" s="33"/>
      <c r="I996" s="198"/>
      <c r="J996" s="33"/>
      <c r="K996" s="33"/>
      <c r="L996" s="36"/>
      <c r="M996" s="199"/>
      <c r="N996" s="200"/>
      <c r="O996" s="68"/>
      <c r="P996" s="68"/>
      <c r="Q996" s="68"/>
      <c r="R996" s="68"/>
      <c r="S996" s="68"/>
      <c r="T996" s="69"/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T996" s="14" t="s">
        <v>148</v>
      </c>
      <c r="AU996" s="14" t="s">
        <v>85</v>
      </c>
    </row>
    <row r="997" spans="1:65" s="2" customFormat="1" ht="37.75" customHeight="1">
      <c r="A997" s="31"/>
      <c r="B997" s="32"/>
      <c r="C997" s="183" t="s">
        <v>966</v>
      </c>
      <c r="D997" s="183" t="s">
        <v>121</v>
      </c>
      <c r="E997" s="184" t="s">
        <v>1739</v>
      </c>
      <c r="F997" s="185" t="s">
        <v>1740</v>
      </c>
      <c r="G997" s="186" t="s">
        <v>1314</v>
      </c>
      <c r="H997" s="187">
        <v>36</v>
      </c>
      <c r="I997" s="188"/>
      <c r="J997" s="189">
        <f>ROUND(I997*H997,2)</f>
        <v>0</v>
      </c>
      <c r="K997" s="185" t="s">
        <v>125</v>
      </c>
      <c r="L997" s="36"/>
      <c r="M997" s="190" t="s">
        <v>1</v>
      </c>
      <c r="N997" s="191" t="s">
        <v>42</v>
      </c>
      <c r="O997" s="68"/>
      <c r="P997" s="192">
        <f>O997*H997</f>
        <v>0</v>
      </c>
      <c r="Q997" s="192">
        <v>0</v>
      </c>
      <c r="R997" s="192">
        <f>Q997*H997</f>
        <v>0</v>
      </c>
      <c r="S997" s="192">
        <v>0</v>
      </c>
      <c r="T997" s="193">
        <f>S997*H997</f>
        <v>0</v>
      </c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R997" s="194" t="s">
        <v>1708</v>
      </c>
      <c r="AT997" s="194" t="s">
        <v>121</v>
      </c>
      <c r="AU997" s="194" t="s">
        <v>85</v>
      </c>
      <c r="AY997" s="14" t="s">
        <v>118</v>
      </c>
      <c r="BE997" s="195">
        <f>IF(N997="základní",J997,0)</f>
        <v>0</v>
      </c>
      <c r="BF997" s="195">
        <f>IF(N997="snížená",J997,0)</f>
        <v>0</v>
      </c>
      <c r="BG997" s="195">
        <f>IF(N997="zákl. přenesená",J997,0)</f>
        <v>0</v>
      </c>
      <c r="BH997" s="195">
        <f>IF(N997="sníž. přenesená",J997,0)</f>
        <v>0</v>
      </c>
      <c r="BI997" s="195">
        <f>IF(N997="nulová",J997,0)</f>
        <v>0</v>
      </c>
      <c r="BJ997" s="14" t="s">
        <v>85</v>
      </c>
      <c r="BK997" s="195">
        <f>ROUND(I997*H997,2)</f>
        <v>0</v>
      </c>
      <c r="BL997" s="14" t="s">
        <v>1708</v>
      </c>
      <c r="BM997" s="194" t="s">
        <v>1741</v>
      </c>
    </row>
    <row r="998" spans="1:65" s="2" customFormat="1" ht="36">
      <c r="A998" s="31"/>
      <c r="B998" s="32"/>
      <c r="C998" s="33"/>
      <c r="D998" s="196" t="s">
        <v>127</v>
      </c>
      <c r="E998" s="33"/>
      <c r="F998" s="197" t="s">
        <v>1742</v>
      </c>
      <c r="G998" s="33"/>
      <c r="H998" s="33"/>
      <c r="I998" s="198"/>
      <c r="J998" s="33"/>
      <c r="K998" s="33"/>
      <c r="L998" s="36"/>
      <c r="M998" s="199"/>
      <c r="N998" s="200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127</v>
      </c>
      <c r="AU998" s="14" t="s">
        <v>85</v>
      </c>
    </row>
    <row r="999" spans="1:65" s="2" customFormat="1" ht="18">
      <c r="A999" s="31"/>
      <c r="B999" s="32"/>
      <c r="C999" s="33"/>
      <c r="D999" s="196" t="s">
        <v>148</v>
      </c>
      <c r="E999" s="33"/>
      <c r="F999" s="201" t="s">
        <v>1711</v>
      </c>
      <c r="G999" s="33"/>
      <c r="H999" s="33"/>
      <c r="I999" s="198"/>
      <c r="J999" s="33"/>
      <c r="K999" s="33"/>
      <c r="L999" s="36"/>
      <c r="M999" s="199"/>
      <c r="N999" s="200"/>
      <c r="O999" s="68"/>
      <c r="P999" s="68"/>
      <c r="Q999" s="68"/>
      <c r="R999" s="68"/>
      <c r="S999" s="68"/>
      <c r="T999" s="69"/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T999" s="14" t="s">
        <v>148</v>
      </c>
      <c r="AU999" s="14" t="s">
        <v>85</v>
      </c>
    </row>
    <row r="1000" spans="1:65" s="2" customFormat="1" ht="33" customHeight="1">
      <c r="A1000" s="31"/>
      <c r="B1000" s="32"/>
      <c r="C1000" s="183" t="s">
        <v>1743</v>
      </c>
      <c r="D1000" s="183" t="s">
        <v>121</v>
      </c>
      <c r="E1000" s="184" t="s">
        <v>1744</v>
      </c>
      <c r="F1000" s="185" t="s">
        <v>1745</v>
      </c>
      <c r="G1000" s="186" t="s">
        <v>1314</v>
      </c>
      <c r="H1000" s="187">
        <v>140</v>
      </c>
      <c r="I1000" s="188"/>
      <c r="J1000" s="189">
        <f>ROUND(I1000*H1000,2)</f>
        <v>0</v>
      </c>
      <c r="K1000" s="185" t="s">
        <v>125</v>
      </c>
      <c r="L1000" s="36"/>
      <c r="M1000" s="190" t="s">
        <v>1</v>
      </c>
      <c r="N1000" s="191" t="s">
        <v>42</v>
      </c>
      <c r="O1000" s="68"/>
      <c r="P1000" s="192">
        <f>O1000*H1000</f>
        <v>0</v>
      </c>
      <c r="Q1000" s="192">
        <v>0</v>
      </c>
      <c r="R1000" s="192">
        <f>Q1000*H1000</f>
        <v>0</v>
      </c>
      <c r="S1000" s="192">
        <v>0</v>
      </c>
      <c r="T1000" s="193">
        <f>S1000*H1000</f>
        <v>0</v>
      </c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R1000" s="194" t="s">
        <v>1708</v>
      </c>
      <c r="AT1000" s="194" t="s">
        <v>121</v>
      </c>
      <c r="AU1000" s="194" t="s">
        <v>85</v>
      </c>
      <c r="AY1000" s="14" t="s">
        <v>118</v>
      </c>
      <c r="BE1000" s="195">
        <f>IF(N1000="základní",J1000,0)</f>
        <v>0</v>
      </c>
      <c r="BF1000" s="195">
        <f>IF(N1000="snížená",J1000,0)</f>
        <v>0</v>
      </c>
      <c r="BG1000" s="195">
        <f>IF(N1000="zákl. přenesená",J1000,0)</f>
        <v>0</v>
      </c>
      <c r="BH1000" s="195">
        <f>IF(N1000="sníž. přenesená",J1000,0)</f>
        <v>0</v>
      </c>
      <c r="BI1000" s="195">
        <f>IF(N1000="nulová",J1000,0)</f>
        <v>0</v>
      </c>
      <c r="BJ1000" s="14" t="s">
        <v>85</v>
      </c>
      <c r="BK1000" s="195">
        <f>ROUND(I1000*H1000,2)</f>
        <v>0</v>
      </c>
      <c r="BL1000" s="14" t="s">
        <v>1708</v>
      </c>
      <c r="BM1000" s="194" t="s">
        <v>1746</v>
      </c>
    </row>
    <row r="1001" spans="1:65" s="2" customFormat="1" ht="45">
      <c r="A1001" s="31"/>
      <c r="B1001" s="32"/>
      <c r="C1001" s="33"/>
      <c r="D1001" s="196" t="s">
        <v>127</v>
      </c>
      <c r="E1001" s="33"/>
      <c r="F1001" s="197" t="s">
        <v>1747</v>
      </c>
      <c r="G1001" s="33"/>
      <c r="H1001" s="33"/>
      <c r="I1001" s="198"/>
      <c r="J1001" s="33"/>
      <c r="K1001" s="33"/>
      <c r="L1001" s="36"/>
      <c r="M1001" s="199"/>
      <c r="N1001" s="200"/>
      <c r="O1001" s="68"/>
      <c r="P1001" s="68"/>
      <c r="Q1001" s="68"/>
      <c r="R1001" s="68"/>
      <c r="S1001" s="68"/>
      <c r="T1001" s="69"/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T1001" s="14" t="s">
        <v>127</v>
      </c>
      <c r="AU1001" s="14" t="s">
        <v>85</v>
      </c>
    </row>
    <row r="1002" spans="1:65" s="2" customFormat="1" ht="18">
      <c r="A1002" s="31"/>
      <c r="B1002" s="32"/>
      <c r="C1002" s="33"/>
      <c r="D1002" s="196" t="s">
        <v>148</v>
      </c>
      <c r="E1002" s="33"/>
      <c r="F1002" s="201" t="s">
        <v>1711</v>
      </c>
      <c r="G1002" s="33"/>
      <c r="H1002" s="33"/>
      <c r="I1002" s="198"/>
      <c r="J1002" s="33"/>
      <c r="K1002" s="33"/>
      <c r="L1002" s="36"/>
      <c r="M1002" s="199"/>
      <c r="N1002" s="200"/>
      <c r="O1002" s="68"/>
      <c r="P1002" s="68"/>
      <c r="Q1002" s="68"/>
      <c r="R1002" s="68"/>
      <c r="S1002" s="68"/>
      <c r="T1002" s="69"/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T1002" s="14" t="s">
        <v>148</v>
      </c>
      <c r="AU1002" s="14" t="s">
        <v>85</v>
      </c>
    </row>
    <row r="1003" spans="1:65" s="2" customFormat="1" ht="33" customHeight="1">
      <c r="A1003" s="31"/>
      <c r="B1003" s="32"/>
      <c r="C1003" s="183" t="s">
        <v>971</v>
      </c>
      <c r="D1003" s="183" t="s">
        <v>121</v>
      </c>
      <c r="E1003" s="184" t="s">
        <v>1748</v>
      </c>
      <c r="F1003" s="185" t="s">
        <v>1749</v>
      </c>
      <c r="G1003" s="186" t="s">
        <v>1314</v>
      </c>
      <c r="H1003" s="187">
        <v>120</v>
      </c>
      <c r="I1003" s="188"/>
      <c r="J1003" s="189">
        <f>ROUND(I1003*H1003,2)</f>
        <v>0</v>
      </c>
      <c r="K1003" s="185" t="s">
        <v>125</v>
      </c>
      <c r="L1003" s="36"/>
      <c r="M1003" s="190" t="s">
        <v>1</v>
      </c>
      <c r="N1003" s="191" t="s">
        <v>42</v>
      </c>
      <c r="O1003" s="68"/>
      <c r="P1003" s="192">
        <f>O1003*H1003</f>
        <v>0</v>
      </c>
      <c r="Q1003" s="192">
        <v>0</v>
      </c>
      <c r="R1003" s="192">
        <f>Q1003*H1003</f>
        <v>0</v>
      </c>
      <c r="S1003" s="192">
        <v>0</v>
      </c>
      <c r="T1003" s="193">
        <f>S1003*H1003</f>
        <v>0</v>
      </c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R1003" s="194" t="s">
        <v>1708</v>
      </c>
      <c r="AT1003" s="194" t="s">
        <v>121</v>
      </c>
      <c r="AU1003" s="194" t="s">
        <v>85</v>
      </c>
      <c r="AY1003" s="14" t="s">
        <v>118</v>
      </c>
      <c r="BE1003" s="195">
        <f>IF(N1003="základní",J1003,0)</f>
        <v>0</v>
      </c>
      <c r="BF1003" s="195">
        <f>IF(N1003="snížená",J1003,0)</f>
        <v>0</v>
      </c>
      <c r="BG1003" s="195">
        <f>IF(N1003="zákl. přenesená",J1003,0)</f>
        <v>0</v>
      </c>
      <c r="BH1003" s="195">
        <f>IF(N1003="sníž. přenesená",J1003,0)</f>
        <v>0</v>
      </c>
      <c r="BI1003" s="195">
        <f>IF(N1003="nulová",J1003,0)</f>
        <v>0</v>
      </c>
      <c r="BJ1003" s="14" t="s">
        <v>85</v>
      </c>
      <c r="BK1003" s="195">
        <f>ROUND(I1003*H1003,2)</f>
        <v>0</v>
      </c>
      <c r="BL1003" s="14" t="s">
        <v>1708</v>
      </c>
      <c r="BM1003" s="194" t="s">
        <v>1750</v>
      </c>
    </row>
    <row r="1004" spans="1:65" s="2" customFormat="1" ht="45">
      <c r="A1004" s="31"/>
      <c r="B1004" s="32"/>
      <c r="C1004" s="33"/>
      <c r="D1004" s="196" t="s">
        <v>127</v>
      </c>
      <c r="E1004" s="33"/>
      <c r="F1004" s="197" t="s">
        <v>1751</v>
      </c>
      <c r="G1004" s="33"/>
      <c r="H1004" s="33"/>
      <c r="I1004" s="198"/>
      <c r="J1004" s="33"/>
      <c r="K1004" s="33"/>
      <c r="L1004" s="36"/>
      <c r="M1004" s="199"/>
      <c r="N1004" s="200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127</v>
      </c>
      <c r="AU1004" s="14" t="s">
        <v>85</v>
      </c>
    </row>
    <row r="1005" spans="1:65" s="2" customFormat="1" ht="18">
      <c r="A1005" s="31"/>
      <c r="B1005" s="32"/>
      <c r="C1005" s="33"/>
      <c r="D1005" s="196" t="s">
        <v>148</v>
      </c>
      <c r="E1005" s="33"/>
      <c r="F1005" s="201" t="s">
        <v>1711</v>
      </c>
      <c r="G1005" s="33"/>
      <c r="H1005" s="33"/>
      <c r="I1005" s="198"/>
      <c r="J1005" s="33"/>
      <c r="K1005" s="33"/>
      <c r="L1005" s="36"/>
      <c r="M1005" s="199"/>
      <c r="N1005" s="200"/>
      <c r="O1005" s="68"/>
      <c r="P1005" s="68"/>
      <c r="Q1005" s="68"/>
      <c r="R1005" s="68"/>
      <c r="S1005" s="68"/>
      <c r="T1005" s="69"/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T1005" s="14" t="s">
        <v>148</v>
      </c>
      <c r="AU1005" s="14" t="s">
        <v>85</v>
      </c>
    </row>
    <row r="1006" spans="1:65" s="2" customFormat="1" ht="33" customHeight="1">
      <c r="A1006" s="31"/>
      <c r="B1006" s="32"/>
      <c r="C1006" s="183" t="s">
        <v>1752</v>
      </c>
      <c r="D1006" s="183" t="s">
        <v>121</v>
      </c>
      <c r="E1006" s="184" t="s">
        <v>1753</v>
      </c>
      <c r="F1006" s="185" t="s">
        <v>1754</v>
      </c>
      <c r="G1006" s="186" t="s">
        <v>1314</v>
      </c>
      <c r="H1006" s="187">
        <v>110</v>
      </c>
      <c r="I1006" s="188"/>
      <c r="J1006" s="189">
        <f>ROUND(I1006*H1006,2)</f>
        <v>0</v>
      </c>
      <c r="K1006" s="185" t="s">
        <v>125</v>
      </c>
      <c r="L1006" s="36"/>
      <c r="M1006" s="190" t="s">
        <v>1</v>
      </c>
      <c r="N1006" s="191" t="s">
        <v>42</v>
      </c>
      <c r="O1006" s="68"/>
      <c r="P1006" s="192">
        <f>O1006*H1006</f>
        <v>0</v>
      </c>
      <c r="Q1006" s="192">
        <v>0</v>
      </c>
      <c r="R1006" s="192">
        <f>Q1006*H1006</f>
        <v>0</v>
      </c>
      <c r="S1006" s="192">
        <v>0</v>
      </c>
      <c r="T1006" s="193">
        <f>S1006*H1006</f>
        <v>0</v>
      </c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R1006" s="194" t="s">
        <v>1708</v>
      </c>
      <c r="AT1006" s="194" t="s">
        <v>121</v>
      </c>
      <c r="AU1006" s="194" t="s">
        <v>85</v>
      </c>
      <c r="AY1006" s="14" t="s">
        <v>118</v>
      </c>
      <c r="BE1006" s="195">
        <f>IF(N1006="základní",J1006,0)</f>
        <v>0</v>
      </c>
      <c r="BF1006" s="195">
        <f>IF(N1006="snížená",J1006,0)</f>
        <v>0</v>
      </c>
      <c r="BG1006" s="195">
        <f>IF(N1006="zákl. přenesená",J1006,0)</f>
        <v>0</v>
      </c>
      <c r="BH1006" s="195">
        <f>IF(N1006="sníž. přenesená",J1006,0)</f>
        <v>0</v>
      </c>
      <c r="BI1006" s="195">
        <f>IF(N1006="nulová",J1006,0)</f>
        <v>0</v>
      </c>
      <c r="BJ1006" s="14" t="s">
        <v>85</v>
      </c>
      <c r="BK1006" s="195">
        <f>ROUND(I1006*H1006,2)</f>
        <v>0</v>
      </c>
      <c r="BL1006" s="14" t="s">
        <v>1708</v>
      </c>
      <c r="BM1006" s="194" t="s">
        <v>1755</v>
      </c>
    </row>
    <row r="1007" spans="1:65" s="2" customFormat="1" ht="45">
      <c r="A1007" s="31"/>
      <c r="B1007" s="32"/>
      <c r="C1007" s="33"/>
      <c r="D1007" s="196" t="s">
        <v>127</v>
      </c>
      <c r="E1007" s="33"/>
      <c r="F1007" s="197" t="s">
        <v>1756</v>
      </c>
      <c r="G1007" s="33"/>
      <c r="H1007" s="33"/>
      <c r="I1007" s="198"/>
      <c r="J1007" s="33"/>
      <c r="K1007" s="33"/>
      <c r="L1007" s="36"/>
      <c r="M1007" s="199"/>
      <c r="N1007" s="200"/>
      <c r="O1007" s="68"/>
      <c r="P1007" s="68"/>
      <c r="Q1007" s="68"/>
      <c r="R1007" s="68"/>
      <c r="S1007" s="68"/>
      <c r="T1007" s="69"/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T1007" s="14" t="s">
        <v>127</v>
      </c>
      <c r="AU1007" s="14" t="s">
        <v>85</v>
      </c>
    </row>
    <row r="1008" spans="1:65" s="2" customFormat="1" ht="18">
      <c r="A1008" s="31"/>
      <c r="B1008" s="32"/>
      <c r="C1008" s="33"/>
      <c r="D1008" s="196" t="s">
        <v>148</v>
      </c>
      <c r="E1008" s="33"/>
      <c r="F1008" s="201" t="s">
        <v>1711</v>
      </c>
      <c r="G1008" s="33"/>
      <c r="H1008" s="33"/>
      <c r="I1008" s="198"/>
      <c r="J1008" s="33"/>
      <c r="K1008" s="33"/>
      <c r="L1008" s="36"/>
      <c r="M1008" s="199"/>
      <c r="N1008" s="200"/>
      <c r="O1008" s="68"/>
      <c r="P1008" s="68"/>
      <c r="Q1008" s="68"/>
      <c r="R1008" s="68"/>
      <c r="S1008" s="68"/>
      <c r="T1008" s="69"/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T1008" s="14" t="s">
        <v>148</v>
      </c>
      <c r="AU1008" s="14" t="s">
        <v>85</v>
      </c>
    </row>
    <row r="1009" spans="1:65" s="2" customFormat="1" ht="33" customHeight="1">
      <c r="A1009" s="31"/>
      <c r="B1009" s="32"/>
      <c r="C1009" s="183" t="s">
        <v>975</v>
      </c>
      <c r="D1009" s="183" t="s">
        <v>121</v>
      </c>
      <c r="E1009" s="184" t="s">
        <v>1757</v>
      </c>
      <c r="F1009" s="185" t="s">
        <v>1758</v>
      </c>
      <c r="G1009" s="186" t="s">
        <v>1314</v>
      </c>
      <c r="H1009" s="187">
        <v>110</v>
      </c>
      <c r="I1009" s="188"/>
      <c r="J1009" s="189">
        <f>ROUND(I1009*H1009,2)</f>
        <v>0</v>
      </c>
      <c r="K1009" s="185" t="s">
        <v>125</v>
      </c>
      <c r="L1009" s="36"/>
      <c r="M1009" s="190" t="s">
        <v>1</v>
      </c>
      <c r="N1009" s="191" t="s">
        <v>42</v>
      </c>
      <c r="O1009" s="68"/>
      <c r="P1009" s="192">
        <f>O1009*H1009</f>
        <v>0</v>
      </c>
      <c r="Q1009" s="192">
        <v>0</v>
      </c>
      <c r="R1009" s="192">
        <f>Q1009*H1009</f>
        <v>0</v>
      </c>
      <c r="S1009" s="192">
        <v>0</v>
      </c>
      <c r="T1009" s="193">
        <f>S1009*H1009</f>
        <v>0</v>
      </c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R1009" s="194" t="s">
        <v>1708</v>
      </c>
      <c r="AT1009" s="194" t="s">
        <v>121</v>
      </c>
      <c r="AU1009" s="194" t="s">
        <v>85</v>
      </c>
      <c r="AY1009" s="14" t="s">
        <v>118</v>
      </c>
      <c r="BE1009" s="195">
        <f>IF(N1009="základní",J1009,0)</f>
        <v>0</v>
      </c>
      <c r="BF1009" s="195">
        <f>IF(N1009="snížená",J1009,0)</f>
        <v>0</v>
      </c>
      <c r="BG1009" s="195">
        <f>IF(N1009="zákl. přenesená",J1009,0)</f>
        <v>0</v>
      </c>
      <c r="BH1009" s="195">
        <f>IF(N1009="sníž. přenesená",J1009,0)</f>
        <v>0</v>
      </c>
      <c r="BI1009" s="195">
        <f>IF(N1009="nulová",J1009,0)</f>
        <v>0</v>
      </c>
      <c r="BJ1009" s="14" t="s">
        <v>85</v>
      </c>
      <c r="BK1009" s="195">
        <f>ROUND(I1009*H1009,2)</f>
        <v>0</v>
      </c>
      <c r="BL1009" s="14" t="s">
        <v>1708</v>
      </c>
      <c r="BM1009" s="194" t="s">
        <v>1759</v>
      </c>
    </row>
    <row r="1010" spans="1:65" s="2" customFormat="1" ht="45">
      <c r="A1010" s="31"/>
      <c r="B1010" s="32"/>
      <c r="C1010" s="33"/>
      <c r="D1010" s="196" t="s">
        <v>127</v>
      </c>
      <c r="E1010" s="33"/>
      <c r="F1010" s="197" t="s">
        <v>1760</v>
      </c>
      <c r="G1010" s="33"/>
      <c r="H1010" s="33"/>
      <c r="I1010" s="198"/>
      <c r="J1010" s="33"/>
      <c r="K1010" s="33"/>
      <c r="L1010" s="36"/>
      <c r="M1010" s="199"/>
      <c r="N1010" s="200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127</v>
      </c>
      <c r="AU1010" s="14" t="s">
        <v>85</v>
      </c>
    </row>
    <row r="1011" spans="1:65" s="2" customFormat="1" ht="18">
      <c r="A1011" s="31"/>
      <c r="B1011" s="32"/>
      <c r="C1011" s="33"/>
      <c r="D1011" s="196" t="s">
        <v>148</v>
      </c>
      <c r="E1011" s="33"/>
      <c r="F1011" s="201" t="s">
        <v>1711</v>
      </c>
      <c r="G1011" s="33"/>
      <c r="H1011" s="33"/>
      <c r="I1011" s="198"/>
      <c r="J1011" s="33"/>
      <c r="K1011" s="33"/>
      <c r="L1011" s="36"/>
      <c r="M1011" s="199"/>
      <c r="N1011" s="200"/>
      <c r="O1011" s="68"/>
      <c r="P1011" s="68"/>
      <c r="Q1011" s="68"/>
      <c r="R1011" s="68"/>
      <c r="S1011" s="68"/>
      <c r="T1011" s="69"/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T1011" s="14" t="s">
        <v>148</v>
      </c>
      <c r="AU1011" s="14" t="s">
        <v>85</v>
      </c>
    </row>
    <row r="1012" spans="1:65" s="2" customFormat="1" ht="33" customHeight="1">
      <c r="A1012" s="31"/>
      <c r="B1012" s="32"/>
      <c r="C1012" s="183" t="s">
        <v>1761</v>
      </c>
      <c r="D1012" s="183" t="s">
        <v>121</v>
      </c>
      <c r="E1012" s="184" t="s">
        <v>1762</v>
      </c>
      <c r="F1012" s="185" t="s">
        <v>1763</v>
      </c>
      <c r="G1012" s="186" t="s">
        <v>1314</v>
      </c>
      <c r="H1012" s="187">
        <v>92</v>
      </c>
      <c r="I1012" s="188"/>
      <c r="J1012" s="189">
        <f>ROUND(I1012*H1012,2)</f>
        <v>0</v>
      </c>
      <c r="K1012" s="185" t="s">
        <v>125</v>
      </c>
      <c r="L1012" s="36"/>
      <c r="M1012" s="190" t="s">
        <v>1</v>
      </c>
      <c r="N1012" s="191" t="s">
        <v>42</v>
      </c>
      <c r="O1012" s="68"/>
      <c r="P1012" s="192">
        <f>O1012*H1012</f>
        <v>0</v>
      </c>
      <c r="Q1012" s="192">
        <v>0</v>
      </c>
      <c r="R1012" s="192">
        <f>Q1012*H1012</f>
        <v>0</v>
      </c>
      <c r="S1012" s="192">
        <v>0</v>
      </c>
      <c r="T1012" s="193">
        <f>S1012*H1012</f>
        <v>0</v>
      </c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R1012" s="194" t="s">
        <v>1708</v>
      </c>
      <c r="AT1012" s="194" t="s">
        <v>121</v>
      </c>
      <c r="AU1012" s="194" t="s">
        <v>85</v>
      </c>
      <c r="AY1012" s="14" t="s">
        <v>118</v>
      </c>
      <c r="BE1012" s="195">
        <f>IF(N1012="základní",J1012,0)</f>
        <v>0</v>
      </c>
      <c r="BF1012" s="195">
        <f>IF(N1012="snížená",J1012,0)</f>
        <v>0</v>
      </c>
      <c r="BG1012" s="195">
        <f>IF(N1012="zákl. přenesená",J1012,0)</f>
        <v>0</v>
      </c>
      <c r="BH1012" s="195">
        <f>IF(N1012="sníž. přenesená",J1012,0)</f>
        <v>0</v>
      </c>
      <c r="BI1012" s="195">
        <f>IF(N1012="nulová",J1012,0)</f>
        <v>0</v>
      </c>
      <c r="BJ1012" s="14" t="s">
        <v>85</v>
      </c>
      <c r="BK1012" s="195">
        <f>ROUND(I1012*H1012,2)</f>
        <v>0</v>
      </c>
      <c r="BL1012" s="14" t="s">
        <v>1708</v>
      </c>
      <c r="BM1012" s="194" t="s">
        <v>1764</v>
      </c>
    </row>
    <row r="1013" spans="1:65" s="2" customFormat="1" ht="45">
      <c r="A1013" s="31"/>
      <c r="B1013" s="32"/>
      <c r="C1013" s="33"/>
      <c r="D1013" s="196" t="s">
        <v>127</v>
      </c>
      <c r="E1013" s="33"/>
      <c r="F1013" s="197" t="s">
        <v>1765</v>
      </c>
      <c r="G1013" s="33"/>
      <c r="H1013" s="33"/>
      <c r="I1013" s="198"/>
      <c r="J1013" s="33"/>
      <c r="K1013" s="33"/>
      <c r="L1013" s="36"/>
      <c r="M1013" s="199"/>
      <c r="N1013" s="200"/>
      <c r="O1013" s="68"/>
      <c r="P1013" s="68"/>
      <c r="Q1013" s="68"/>
      <c r="R1013" s="68"/>
      <c r="S1013" s="68"/>
      <c r="T1013" s="69"/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T1013" s="14" t="s">
        <v>127</v>
      </c>
      <c r="AU1013" s="14" t="s">
        <v>85</v>
      </c>
    </row>
    <row r="1014" spans="1:65" s="2" customFormat="1" ht="18">
      <c r="A1014" s="31"/>
      <c r="B1014" s="32"/>
      <c r="C1014" s="33"/>
      <c r="D1014" s="196" t="s">
        <v>148</v>
      </c>
      <c r="E1014" s="33"/>
      <c r="F1014" s="201" t="s">
        <v>1711</v>
      </c>
      <c r="G1014" s="33"/>
      <c r="H1014" s="33"/>
      <c r="I1014" s="198"/>
      <c r="J1014" s="33"/>
      <c r="K1014" s="33"/>
      <c r="L1014" s="36"/>
      <c r="M1014" s="199"/>
      <c r="N1014" s="200"/>
      <c r="O1014" s="68"/>
      <c r="P1014" s="68"/>
      <c r="Q1014" s="68"/>
      <c r="R1014" s="68"/>
      <c r="S1014" s="68"/>
      <c r="T1014" s="69"/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T1014" s="14" t="s">
        <v>148</v>
      </c>
      <c r="AU1014" s="14" t="s">
        <v>85</v>
      </c>
    </row>
    <row r="1015" spans="1:65" s="2" customFormat="1" ht="33" customHeight="1">
      <c r="A1015" s="31"/>
      <c r="B1015" s="32"/>
      <c r="C1015" s="183" t="s">
        <v>980</v>
      </c>
      <c r="D1015" s="183" t="s">
        <v>121</v>
      </c>
      <c r="E1015" s="184" t="s">
        <v>1766</v>
      </c>
      <c r="F1015" s="185" t="s">
        <v>1767</v>
      </c>
      <c r="G1015" s="186" t="s">
        <v>1314</v>
      </c>
      <c r="H1015" s="187">
        <v>81</v>
      </c>
      <c r="I1015" s="188"/>
      <c r="J1015" s="189">
        <f>ROUND(I1015*H1015,2)</f>
        <v>0</v>
      </c>
      <c r="K1015" s="185" t="s">
        <v>125</v>
      </c>
      <c r="L1015" s="36"/>
      <c r="M1015" s="190" t="s">
        <v>1</v>
      </c>
      <c r="N1015" s="191" t="s">
        <v>42</v>
      </c>
      <c r="O1015" s="68"/>
      <c r="P1015" s="192">
        <f>O1015*H1015</f>
        <v>0</v>
      </c>
      <c r="Q1015" s="192">
        <v>0</v>
      </c>
      <c r="R1015" s="192">
        <f>Q1015*H1015</f>
        <v>0</v>
      </c>
      <c r="S1015" s="192">
        <v>0</v>
      </c>
      <c r="T1015" s="193">
        <f>S1015*H1015</f>
        <v>0</v>
      </c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R1015" s="194" t="s">
        <v>1708</v>
      </c>
      <c r="AT1015" s="194" t="s">
        <v>121</v>
      </c>
      <c r="AU1015" s="194" t="s">
        <v>85</v>
      </c>
      <c r="AY1015" s="14" t="s">
        <v>118</v>
      </c>
      <c r="BE1015" s="195">
        <f>IF(N1015="základní",J1015,0)</f>
        <v>0</v>
      </c>
      <c r="BF1015" s="195">
        <f>IF(N1015="snížená",J1015,0)</f>
        <v>0</v>
      </c>
      <c r="BG1015" s="195">
        <f>IF(N1015="zákl. přenesená",J1015,0)</f>
        <v>0</v>
      </c>
      <c r="BH1015" s="195">
        <f>IF(N1015="sníž. přenesená",J1015,0)</f>
        <v>0</v>
      </c>
      <c r="BI1015" s="195">
        <f>IF(N1015="nulová",J1015,0)</f>
        <v>0</v>
      </c>
      <c r="BJ1015" s="14" t="s">
        <v>85</v>
      </c>
      <c r="BK1015" s="195">
        <f>ROUND(I1015*H1015,2)</f>
        <v>0</v>
      </c>
      <c r="BL1015" s="14" t="s">
        <v>1708</v>
      </c>
      <c r="BM1015" s="194" t="s">
        <v>1768</v>
      </c>
    </row>
    <row r="1016" spans="1:65" s="2" customFormat="1" ht="45">
      <c r="A1016" s="31"/>
      <c r="B1016" s="32"/>
      <c r="C1016" s="33"/>
      <c r="D1016" s="196" t="s">
        <v>127</v>
      </c>
      <c r="E1016" s="33"/>
      <c r="F1016" s="197" t="s">
        <v>1769</v>
      </c>
      <c r="G1016" s="33"/>
      <c r="H1016" s="33"/>
      <c r="I1016" s="198"/>
      <c r="J1016" s="33"/>
      <c r="K1016" s="33"/>
      <c r="L1016" s="36"/>
      <c r="M1016" s="199"/>
      <c r="N1016" s="200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127</v>
      </c>
      <c r="AU1016" s="14" t="s">
        <v>85</v>
      </c>
    </row>
    <row r="1017" spans="1:65" s="2" customFormat="1" ht="18">
      <c r="A1017" s="31"/>
      <c r="B1017" s="32"/>
      <c r="C1017" s="33"/>
      <c r="D1017" s="196" t="s">
        <v>148</v>
      </c>
      <c r="E1017" s="33"/>
      <c r="F1017" s="201" t="s">
        <v>1711</v>
      </c>
      <c r="G1017" s="33"/>
      <c r="H1017" s="33"/>
      <c r="I1017" s="198"/>
      <c r="J1017" s="33"/>
      <c r="K1017" s="33"/>
      <c r="L1017" s="36"/>
      <c r="M1017" s="199"/>
      <c r="N1017" s="200"/>
      <c r="O1017" s="68"/>
      <c r="P1017" s="68"/>
      <c r="Q1017" s="68"/>
      <c r="R1017" s="68"/>
      <c r="S1017" s="68"/>
      <c r="T1017" s="69"/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T1017" s="14" t="s">
        <v>148</v>
      </c>
      <c r="AU1017" s="14" t="s">
        <v>85</v>
      </c>
    </row>
    <row r="1018" spans="1:65" s="2" customFormat="1" ht="33" customHeight="1">
      <c r="A1018" s="31"/>
      <c r="B1018" s="32"/>
      <c r="C1018" s="183" t="s">
        <v>1770</v>
      </c>
      <c r="D1018" s="183" t="s">
        <v>121</v>
      </c>
      <c r="E1018" s="184" t="s">
        <v>1771</v>
      </c>
      <c r="F1018" s="185" t="s">
        <v>1772</v>
      </c>
      <c r="G1018" s="186" t="s">
        <v>1314</v>
      </c>
      <c r="H1018" s="187">
        <v>73</v>
      </c>
      <c r="I1018" s="188"/>
      <c r="J1018" s="189">
        <f>ROUND(I1018*H1018,2)</f>
        <v>0</v>
      </c>
      <c r="K1018" s="185" t="s">
        <v>125</v>
      </c>
      <c r="L1018" s="36"/>
      <c r="M1018" s="190" t="s">
        <v>1</v>
      </c>
      <c r="N1018" s="191" t="s">
        <v>42</v>
      </c>
      <c r="O1018" s="68"/>
      <c r="P1018" s="192">
        <f>O1018*H1018</f>
        <v>0</v>
      </c>
      <c r="Q1018" s="192">
        <v>0</v>
      </c>
      <c r="R1018" s="192">
        <f>Q1018*H1018</f>
        <v>0</v>
      </c>
      <c r="S1018" s="192">
        <v>0</v>
      </c>
      <c r="T1018" s="193">
        <f>S1018*H1018</f>
        <v>0</v>
      </c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R1018" s="194" t="s">
        <v>1708</v>
      </c>
      <c r="AT1018" s="194" t="s">
        <v>121</v>
      </c>
      <c r="AU1018" s="194" t="s">
        <v>85</v>
      </c>
      <c r="AY1018" s="14" t="s">
        <v>118</v>
      </c>
      <c r="BE1018" s="195">
        <f>IF(N1018="základní",J1018,0)</f>
        <v>0</v>
      </c>
      <c r="BF1018" s="195">
        <f>IF(N1018="snížená",J1018,0)</f>
        <v>0</v>
      </c>
      <c r="BG1018" s="195">
        <f>IF(N1018="zákl. přenesená",J1018,0)</f>
        <v>0</v>
      </c>
      <c r="BH1018" s="195">
        <f>IF(N1018="sníž. přenesená",J1018,0)</f>
        <v>0</v>
      </c>
      <c r="BI1018" s="195">
        <f>IF(N1018="nulová",J1018,0)</f>
        <v>0</v>
      </c>
      <c r="BJ1018" s="14" t="s">
        <v>85</v>
      </c>
      <c r="BK1018" s="195">
        <f>ROUND(I1018*H1018,2)</f>
        <v>0</v>
      </c>
      <c r="BL1018" s="14" t="s">
        <v>1708</v>
      </c>
      <c r="BM1018" s="194" t="s">
        <v>1773</v>
      </c>
    </row>
    <row r="1019" spans="1:65" s="2" customFormat="1" ht="45">
      <c r="A1019" s="31"/>
      <c r="B1019" s="32"/>
      <c r="C1019" s="33"/>
      <c r="D1019" s="196" t="s">
        <v>127</v>
      </c>
      <c r="E1019" s="33"/>
      <c r="F1019" s="197" t="s">
        <v>1774</v>
      </c>
      <c r="G1019" s="33"/>
      <c r="H1019" s="33"/>
      <c r="I1019" s="198"/>
      <c r="J1019" s="33"/>
      <c r="K1019" s="33"/>
      <c r="L1019" s="36"/>
      <c r="M1019" s="199"/>
      <c r="N1019" s="200"/>
      <c r="O1019" s="68"/>
      <c r="P1019" s="68"/>
      <c r="Q1019" s="68"/>
      <c r="R1019" s="68"/>
      <c r="S1019" s="68"/>
      <c r="T1019" s="69"/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T1019" s="14" t="s">
        <v>127</v>
      </c>
      <c r="AU1019" s="14" t="s">
        <v>85</v>
      </c>
    </row>
    <row r="1020" spans="1:65" s="2" customFormat="1" ht="18">
      <c r="A1020" s="31"/>
      <c r="B1020" s="32"/>
      <c r="C1020" s="33"/>
      <c r="D1020" s="196" t="s">
        <v>148</v>
      </c>
      <c r="E1020" s="33"/>
      <c r="F1020" s="201" t="s">
        <v>1711</v>
      </c>
      <c r="G1020" s="33"/>
      <c r="H1020" s="33"/>
      <c r="I1020" s="198"/>
      <c r="J1020" s="33"/>
      <c r="K1020" s="33"/>
      <c r="L1020" s="36"/>
      <c r="M1020" s="199"/>
      <c r="N1020" s="200"/>
      <c r="O1020" s="68"/>
      <c r="P1020" s="68"/>
      <c r="Q1020" s="68"/>
      <c r="R1020" s="68"/>
      <c r="S1020" s="68"/>
      <c r="T1020" s="69"/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T1020" s="14" t="s">
        <v>148</v>
      </c>
      <c r="AU1020" s="14" t="s">
        <v>85</v>
      </c>
    </row>
    <row r="1021" spans="1:65" s="2" customFormat="1" ht="33" customHeight="1">
      <c r="A1021" s="31"/>
      <c r="B1021" s="32"/>
      <c r="C1021" s="183" t="s">
        <v>984</v>
      </c>
      <c r="D1021" s="183" t="s">
        <v>121</v>
      </c>
      <c r="E1021" s="184" t="s">
        <v>1775</v>
      </c>
      <c r="F1021" s="185" t="s">
        <v>1776</v>
      </c>
      <c r="G1021" s="186" t="s">
        <v>1314</v>
      </c>
      <c r="H1021" s="187">
        <v>58</v>
      </c>
      <c r="I1021" s="188"/>
      <c r="J1021" s="189">
        <f>ROUND(I1021*H1021,2)</f>
        <v>0</v>
      </c>
      <c r="K1021" s="185" t="s">
        <v>125</v>
      </c>
      <c r="L1021" s="36"/>
      <c r="M1021" s="190" t="s">
        <v>1</v>
      </c>
      <c r="N1021" s="191" t="s">
        <v>42</v>
      </c>
      <c r="O1021" s="68"/>
      <c r="P1021" s="192">
        <f>O1021*H1021</f>
        <v>0</v>
      </c>
      <c r="Q1021" s="192">
        <v>0</v>
      </c>
      <c r="R1021" s="192">
        <f>Q1021*H1021</f>
        <v>0</v>
      </c>
      <c r="S1021" s="192">
        <v>0</v>
      </c>
      <c r="T1021" s="193">
        <f>S1021*H1021</f>
        <v>0</v>
      </c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R1021" s="194" t="s">
        <v>1708</v>
      </c>
      <c r="AT1021" s="194" t="s">
        <v>121</v>
      </c>
      <c r="AU1021" s="194" t="s">
        <v>85</v>
      </c>
      <c r="AY1021" s="14" t="s">
        <v>118</v>
      </c>
      <c r="BE1021" s="195">
        <f>IF(N1021="základní",J1021,0)</f>
        <v>0</v>
      </c>
      <c r="BF1021" s="195">
        <f>IF(N1021="snížená",J1021,0)</f>
        <v>0</v>
      </c>
      <c r="BG1021" s="195">
        <f>IF(N1021="zákl. přenesená",J1021,0)</f>
        <v>0</v>
      </c>
      <c r="BH1021" s="195">
        <f>IF(N1021="sníž. přenesená",J1021,0)</f>
        <v>0</v>
      </c>
      <c r="BI1021" s="195">
        <f>IF(N1021="nulová",J1021,0)</f>
        <v>0</v>
      </c>
      <c r="BJ1021" s="14" t="s">
        <v>85</v>
      </c>
      <c r="BK1021" s="195">
        <f>ROUND(I1021*H1021,2)</f>
        <v>0</v>
      </c>
      <c r="BL1021" s="14" t="s">
        <v>1708</v>
      </c>
      <c r="BM1021" s="194" t="s">
        <v>1777</v>
      </c>
    </row>
    <row r="1022" spans="1:65" s="2" customFormat="1" ht="45">
      <c r="A1022" s="31"/>
      <c r="B1022" s="32"/>
      <c r="C1022" s="33"/>
      <c r="D1022" s="196" t="s">
        <v>127</v>
      </c>
      <c r="E1022" s="33"/>
      <c r="F1022" s="197" t="s">
        <v>1778</v>
      </c>
      <c r="G1022" s="33"/>
      <c r="H1022" s="33"/>
      <c r="I1022" s="198"/>
      <c r="J1022" s="33"/>
      <c r="K1022" s="33"/>
      <c r="L1022" s="36"/>
      <c r="M1022" s="199"/>
      <c r="N1022" s="200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127</v>
      </c>
      <c r="AU1022" s="14" t="s">
        <v>85</v>
      </c>
    </row>
    <row r="1023" spans="1:65" s="2" customFormat="1" ht="18">
      <c r="A1023" s="31"/>
      <c r="B1023" s="32"/>
      <c r="C1023" s="33"/>
      <c r="D1023" s="196" t="s">
        <v>148</v>
      </c>
      <c r="E1023" s="33"/>
      <c r="F1023" s="201" t="s">
        <v>1711</v>
      </c>
      <c r="G1023" s="33"/>
      <c r="H1023" s="33"/>
      <c r="I1023" s="198"/>
      <c r="J1023" s="33"/>
      <c r="K1023" s="33"/>
      <c r="L1023" s="36"/>
      <c r="M1023" s="199"/>
      <c r="N1023" s="200"/>
      <c r="O1023" s="68"/>
      <c r="P1023" s="68"/>
      <c r="Q1023" s="68"/>
      <c r="R1023" s="68"/>
      <c r="S1023" s="68"/>
      <c r="T1023" s="69"/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T1023" s="14" t="s">
        <v>148</v>
      </c>
      <c r="AU1023" s="14" t="s">
        <v>85</v>
      </c>
    </row>
    <row r="1024" spans="1:65" s="2" customFormat="1" ht="16.5" customHeight="1">
      <c r="A1024" s="31"/>
      <c r="B1024" s="32"/>
      <c r="C1024" s="183" t="s">
        <v>1779</v>
      </c>
      <c r="D1024" s="183" t="s">
        <v>121</v>
      </c>
      <c r="E1024" s="184" t="s">
        <v>1780</v>
      </c>
      <c r="F1024" s="185" t="s">
        <v>1781</v>
      </c>
      <c r="G1024" s="186" t="s">
        <v>1314</v>
      </c>
      <c r="H1024" s="187">
        <v>650</v>
      </c>
      <c r="I1024" s="188"/>
      <c r="J1024" s="189">
        <f>ROUND(I1024*H1024,2)</f>
        <v>0</v>
      </c>
      <c r="K1024" s="185" t="s">
        <v>125</v>
      </c>
      <c r="L1024" s="36"/>
      <c r="M1024" s="190" t="s">
        <v>1</v>
      </c>
      <c r="N1024" s="191" t="s">
        <v>42</v>
      </c>
      <c r="O1024" s="68"/>
      <c r="P1024" s="192">
        <f>O1024*H1024</f>
        <v>0</v>
      </c>
      <c r="Q1024" s="192">
        <v>0</v>
      </c>
      <c r="R1024" s="192">
        <f>Q1024*H1024</f>
        <v>0</v>
      </c>
      <c r="S1024" s="192">
        <v>0</v>
      </c>
      <c r="T1024" s="193">
        <f>S1024*H1024</f>
        <v>0</v>
      </c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R1024" s="194" t="s">
        <v>1708</v>
      </c>
      <c r="AT1024" s="194" t="s">
        <v>121</v>
      </c>
      <c r="AU1024" s="194" t="s">
        <v>85</v>
      </c>
      <c r="AY1024" s="14" t="s">
        <v>118</v>
      </c>
      <c r="BE1024" s="195">
        <f>IF(N1024="základní",J1024,0)</f>
        <v>0</v>
      </c>
      <c r="BF1024" s="195">
        <f>IF(N1024="snížená",J1024,0)</f>
        <v>0</v>
      </c>
      <c r="BG1024" s="195">
        <f>IF(N1024="zákl. přenesená",J1024,0)</f>
        <v>0</v>
      </c>
      <c r="BH1024" s="195">
        <f>IF(N1024="sníž. přenesená",J1024,0)</f>
        <v>0</v>
      </c>
      <c r="BI1024" s="195">
        <f>IF(N1024="nulová",J1024,0)</f>
        <v>0</v>
      </c>
      <c r="BJ1024" s="14" t="s">
        <v>85</v>
      </c>
      <c r="BK1024" s="195">
        <f>ROUND(I1024*H1024,2)</f>
        <v>0</v>
      </c>
      <c r="BL1024" s="14" t="s">
        <v>1708</v>
      </c>
      <c r="BM1024" s="194" t="s">
        <v>1782</v>
      </c>
    </row>
    <row r="1025" spans="1:65" s="2" customFormat="1" ht="27">
      <c r="A1025" s="31"/>
      <c r="B1025" s="32"/>
      <c r="C1025" s="33"/>
      <c r="D1025" s="196" t="s">
        <v>127</v>
      </c>
      <c r="E1025" s="33"/>
      <c r="F1025" s="197" t="s">
        <v>1783</v>
      </c>
      <c r="G1025" s="33"/>
      <c r="H1025" s="33"/>
      <c r="I1025" s="198"/>
      <c r="J1025" s="33"/>
      <c r="K1025" s="33"/>
      <c r="L1025" s="36"/>
      <c r="M1025" s="199"/>
      <c r="N1025" s="200"/>
      <c r="O1025" s="68"/>
      <c r="P1025" s="68"/>
      <c r="Q1025" s="68"/>
      <c r="R1025" s="68"/>
      <c r="S1025" s="68"/>
      <c r="T1025" s="69"/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T1025" s="14" t="s">
        <v>127</v>
      </c>
      <c r="AU1025" s="14" t="s">
        <v>85</v>
      </c>
    </row>
    <row r="1026" spans="1:65" s="2" customFormat="1" ht="16.5" customHeight="1">
      <c r="A1026" s="31"/>
      <c r="B1026" s="32"/>
      <c r="C1026" s="183" t="s">
        <v>989</v>
      </c>
      <c r="D1026" s="183" t="s">
        <v>121</v>
      </c>
      <c r="E1026" s="184" t="s">
        <v>1784</v>
      </c>
      <c r="F1026" s="185" t="s">
        <v>1785</v>
      </c>
      <c r="G1026" s="186" t="s">
        <v>1314</v>
      </c>
      <c r="H1026" s="187">
        <v>240</v>
      </c>
      <c r="I1026" s="188"/>
      <c r="J1026" s="189">
        <f>ROUND(I1026*H1026,2)</f>
        <v>0</v>
      </c>
      <c r="K1026" s="185" t="s">
        <v>125</v>
      </c>
      <c r="L1026" s="36"/>
      <c r="M1026" s="190" t="s">
        <v>1</v>
      </c>
      <c r="N1026" s="191" t="s">
        <v>42</v>
      </c>
      <c r="O1026" s="68"/>
      <c r="P1026" s="192">
        <f>O1026*H1026</f>
        <v>0</v>
      </c>
      <c r="Q1026" s="192">
        <v>0</v>
      </c>
      <c r="R1026" s="192">
        <f>Q1026*H1026</f>
        <v>0</v>
      </c>
      <c r="S1026" s="192">
        <v>0</v>
      </c>
      <c r="T1026" s="193">
        <f>S1026*H1026</f>
        <v>0</v>
      </c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R1026" s="194" t="s">
        <v>1708</v>
      </c>
      <c r="AT1026" s="194" t="s">
        <v>121</v>
      </c>
      <c r="AU1026" s="194" t="s">
        <v>85</v>
      </c>
      <c r="AY1026" s="14" t="s">
        <v>118</v>
      </c>
      <c r="BE1026" s="195">
        <f>IF(N1026="základní",J1026,0)</f>
        <v>0</v>
      </c>
      <c r="BF1026" s="195">
        <f>IF(N1026="snížená",J1026,0)</f>
        <v>0</v>
      </c>
      <c r="BG1026" s="195">
        <f>IF(N1026="zákl. přenesená",J1026,0)</f>
        <v>0</v>
      </c>
      <c r="BH1026" s="195">
        <f>IF(N1026="sníž. přenesená",J1026,0)</f>
        <v>0</v>
      </c>
      <c r="BI1026" s="195">
        <f>IF(N1026="nulová",J1026,0)</f>
        <v>0</v>
      </c>
      <c r="BJ1026" s="14" t="s">
        <v>85</v>
      </c>
      <c r="BK1026" s="195">
        <f>ROUND(I1026*H1026,2)</f>
        <v>0</v>
      </c>
      <c r="BL1026" s="14" t="s">
        <v>1708</v>
      </c>
      <c r="BM1026" s="194" t="s">
        <v>1786</v>
      </c>
    </row>
    <row r="1027" spans="1:65" s="2" customFormat="1" ht="27">
      <c r="A1027" s="31"/>
      <c r="B1027" s="32"/>
      <c r="C1027" s="33"/>
      <c r="D1027" s="196" t="s">
        <v>127</v>
      </c>
      <c r="E1027" s="33"/>
      <c r="F1027" s="197" t="s">
        <v>1787</v>
      </c>
      <c r="G1027" s="33"/>
      <c r="H1027" s="33"/>
      <c r="I1027" s="198"/>
      <c r="J1027" s="33"/>
      <c r="K1027" s="33"/>
      <c r="L1027" s="36"/>
      <c r="M1027" s="199"/>
      <c r="N1027" s="200"/>
      <c r="O1027" s="68"/>
      <c r="P1027" s="68"/>
      <c r="Q1027" s="68"/>
      <c r="R1027" s="68"/>
      <c r="S1027" s="68"/>
      <c r="T1027" s="69"/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T1027" s="14" t="s">
        <v>127</v>
      </c>
      <c r="AU1027" s="14" t="s">
        <v>85</v>
      </c>
    </row>
    <row r="1028" spans="1:65" s="2" customFormat="1" ht="16.5" customHeight="1">
      <c r="A1028" s="31"/>
      <c r="B1028" s="32"/>
      <c r="C1028" s="183" t="s">
        <v>1788</v>
      </c>
      <c r="D1028" s="183" t="s">
        <v>121</v>
      </c>
      <c r="E1028" s="184" t="s">
        <v>1789</v>
      </c>
      <c r="F1028" s="185" t="s">
        <v>1790</v>
      </c>
      <c r="G1028" s="186" t="s">
        <v>1314</v>
      </c>
      <c r="H1028" s="187">
        <v>990</v>
      </c>
      <c r="I1028" s="188"/>
      <c r="J1028" s="189">
        <f>ROUND(I1028*H1028,2)</f>
        <v>0</v>
      </c>
      <c r="K1028" s="185" t="s">
        <v>125</v>
      </c>
      <c r="L1028" s="36"/>
      <c r="M1028" s="190" t="s">
        <v>1</v>
      </c>
      <c r="N1028" s="191" t="s">
        <v>42</v>
      </c>
      <c r="O1028" s="68"/>
      <c r="P1028" s="192">
        <f>O1028*H1028</f>
        <v>0</v>
      </c>
      <c r="Q1028" s="192">
        <v>0</v>
      </c>
      <c r="R1028" s="192">
        <f>Q1028*H1028</f>
        <v>0</v>
      </c>
      <c r="S1028" s="192">
        <v>0</v>
      </c>
      <c r="T1028" s="193">
        <f>S1028*H1028</f>
        <v>0</v>
      </c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R1028" s="194" t="s">
        <v>1708</v>
      </c>
      <c r="AT1028" s="194" t="s">
        <v>121</v>
      </c>
      <c r="AU1028" s="194" t="s">
        <v>85</v>
      </c>
      <c r="AY1028" s="14" t="s">
        <v>118</v>
      </c>
      <c r="BE1028" s="195">
        <f>IF(N1028="základní",J1028,0)</f>
        <v>0</v>
      </c>
      <c r="BF1028" s="195">
        <f>IF(N1028="snížená",J1028,0)</f>
        <v>0</v>
      </c>
      <c r="BG1028" s="195">
        <f>IF(N1028="zákl. přenesená",J1028,0)</f>
        <v>0</v>
      </c>
      <c r="BH1028" s="195">
        <f>IF(N1028="sníž. přenesená",J1028,0)</f>
        <v>0</v>
      </c>
      <c r="BI1028" s="195">
        <f>IF(N1028="nulová",J1028,0)</f>
        <v>0</v>
      </c>
      <c r="BJ1028" s="14" t="s">
        <v>85</v>
      </c>
      <c r="BK1028" s="195">
        <f>ROUND(I1028*H1028,2)</f>
        <v>0</v>
      </c>
      <c r="BL1028" s="14" t="s">
        <v>1708</v>
      </c>
      <c r="BM1028" s="194" t="s">
        <v>1791</v>
      </c>
    </row>
    <row r="1029" spans="1:65" s="2" customFormat="1" ht="10">
      <c r="A1029" s="31"/>
      <c r="B1029" s="32"/>
      <c r="C1029" s="33"/>
      <c r="D1029" s="196" t="s">
        <v>127</v>
      </c>
      <c r="E1029" s="33"/>
      <c r="F1029" s="197" t="s">
        <v>1792</v>
      </c>
      <c r="G1029" s="33"/>
      <c r="H1029" s="33"/>
      <c r="I1029" s="198"/>
      <c r="J1029" s="33"/>
      <c r="K1029" s="33"/>
      <c r="L1029" s="36"/>
      <c r="M1029" s="199"/>
      <c r="N1029" s="200"/>
      <c r="O1029" s="68"/>
      <c r="P1029" s="68"/>
      <c r="Q1029" s="68"/>
      <c r="R1029" s="68"/>
      <c r="S1029" s="68"/>
      <c r="T1029" s="69"/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T1029" s="14" t="s">
        <v>127</v>
      </c>
      <c r="AU1029" s="14" t="s">
        <v>85</v>
      </c>
    </row>
    <row r="1030" spans="1:65" s="2" customFormat="1" ht="16.5" customHeight="1">
      <c r="A1030" s="31"/>
      <c r="B1030" s="32"/>
      <c r="C1030" s="183" t="s">
        <v>993</v>
      </c>
      <c r="D1030" s="183" t="s">
        <v>121</v>
      </c>
      <c r="E1030" s="184" t="s">
        <v>1793</v>
      </c>
      <c r="F1030" s="185" t="s">
        <v>1794</v>
      </c>
      <c r="G1030" s="186" t="s">
        <v>1314</v>
      </c>
      <c r="H1030" s="187">
        <v>380</v>
      </c>
      <c r="I1030" s="188"/>
      <c r="J1030" s="189">
        <f>ROUND(I1030*H1030,2)</f>
        <v>0</v>
      </c>
      <c r="K1030" s="185" t="s">
        <v>125</v>
      </c>
      <c r="L1030" s="36"/>
      <c r="M1030" s="190" t="s">
        <v>1</v>
      </c>
      <c r="N1030" s="191" t="s">
        <v>42</v>
      </c>
      <c r="O1030" s="68"/>
      <c r="P1030" s="192">
        <f>O1030*H1030</f>
        <v>0</v>
      </c>
      <c r="Q1030" s="192">
        <v>0</v>
      </c>
      <c r="R1030" s="192">
        <f>Q1030*H1030</f>
        <v>0</v>
      </c>
      <c r="S1030" s="192">
        <v>0</v>
      </c>
      <c r="T1030" s="193">
        <f>S1030*H1030</f>
        <v>0</v>
      </c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R1030" s="194" t="s">
        <v>1708</v>
      </c>
      <c r="AT1030" s="194" t="s">
        <v>121</v>
      </c>
      <c r="AU1030" s="194" t="s">
        <v>85</v>
      </c>
      <c r="AY1030" s="14" t="s">
        <v>118</v>
      </c>
      <c r="BE1030" s="195">
        <f>IF(N1030="základní",J1030,0)</f>
        <v>0</v>
      </c>
      <c r="BF1030" s="195">
        <f>IF(N1030="snížená",J1030,0)</f>
        <v>0</v>
      </c>
      <c r="BG1030" s="195">
        <f>IF(N1030="zákl. přenesená",J1030,0)</f>
        <v>0</v>
      </c>
      <c r="BH1030" s="195">
        <f>IF(N1030="sníž. přenesená",J1030,0)</f>
        <v>0</v>
      </c>
      <c r="BI1030" s="195">
        <f>IF(N1030="nulová",J1030,0)</f>
        <v>0</v>
      </c>
      <c r="BJ1030" s="14" t="s">
        <v>85</v>
      </c>
      <c r="BK1030" s="195">
        <f>ROUND(I1030*H1030,2)</f>
        <v>0</v>
      </c>
      <c r="BL1030" s="14" t="s">
        <v>1708</v>
      </c>
      <c r="BM1030" s="194" t="s">
        <v>1795</v>
      </c>
    </row>
    <row r="1031" spans="1:65" s="2" customFormat="1" ht="18">
      <c r="A1031" s="31"/>
      <c r="B1031" s="32"/>
      <c r="C1031" s="33"/>
      <c r="D1031" s="196" t="s">
        <v>127</v>
      </c>
      <c r="E1031" s="33"/>
      <c r="F1031" s="197" t="s">
        <v>1796</v>
      </c>
      <c r="G1031" s="33"/>
      <c r="H1031" s="33"/>
      <c r="I1031" s="198"/>
      <c r="J1031" s="33"/>
      <c r="K1031" s="33"/>
      <c r="L1031" s="36"/>
      <c r="M1031" s="199"/>
      <c r="N1031" s="200"/>
      <c r="O1031" s="68"/>
      <c r="P1031" s="68"/>
      <c r="Q1031" s="68"/>
      <c r="R1031" s="68"/>
      <c r="S1031" s="68"/>
      <c r="T1031" s="69"/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T1031" s="14" t="s">
        <v>127</v>
      </c>
      <c r="AU1031" s="14" t="s">
        <v>85</v>
      </c>
    </row>
    <row r="1032" spans="1:65" s="2" customFormat="1" ht="16.5" customHeight="1">
      <c r="A1032" s="31"/>
      <c r="B1032" s="32"/>
      <c r="C1032" s="183" t="s">
        <v>1797</v>
      </c>
      <c r="D1032" s="183" t="s">
        <v>121</v>
      </c>
      <c r="E1032" s="184" t="s">
        <v>1798</v>
      </c>
      <c r="F1032" s="185" t="s">
        <v>1799</v>
      </c>
      <c r="G1032" s="186" t="s">
        <v>152</v>
      </c>
      <c r="H1032" s="187">
        <v>8</v>
      </c>
      <c r="I1032" s="188"/>
      <c r="J1032" s="189">
        <f>ROUND(I1032*H1032,2)</f>
        <v>0</v>
      </c>
      <c r="K1032" s="185" t="s">
        <v>125</v>
      </c>
      <c r="L1032" s="36"/>
      <c r="M1032" s="190" t="s">
        <v>1</v>
      </c>
      <c r="N1032" s="191" t="s">
        <v>42</v>
      </c>
      <c r="O1032" s="68"/>
      <c r="P1032" s="192">
        <f>O1032*H1032</f>
        <v>0</v>
      </c>
      <c r="Q1032" s="192">
        <v>0</v>
      </c>
      <c r="R1032" s="192">
        <f>Q1032*H1032</f>
        <v>0</v>
      </c>
      <c r="S1032" s="192">
        <v>0</v>
      </c>
      <c r="T1032" s="193">
        <f>S1032*H1032</f>
        <v>0</v>
      </c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R1032" s="194" t="s">
        <v>1708</v>
      </c>
      <c r="AT1032" s="194" t="s">
        <v>121</v>
      </c>
      <c r="AU1032" s="194" t="s">
        <v>85</v>
      </c>
      <c r="AY1032" s="14" t="s">
        <v>118</v>
      </c>
      <c r="BE1032" s="195">
        <f>IF(N1032="základní",J1032,0)</f>
        <v>0</v>
      </c>
      <c r="BF1032" s="195">
        <f>IF(N1032="snížená",J1032,0)</f>
        <v>0</v>
      </c>
      <c r="BG1032" s="195">
        <f>IF(N1032="zákl. přenesená",J1032,0)</f>
        <v>0</v>
      </c>
      <c r="BH1032" s="195">
        <f>IF(N1032="sníž. přenesená",J1032,0)</f>
        <v>0</v>
      </c>
      <c r="BI1032" s="195">
        <f>IF(N1032="nulová",J1032,0)</f>
        <v>0</v>
      </c>
      <c r="BJ1032" s="14" t="s">
        <v>85</v>
      </c>
      <c r="BK1032" s="195">
        <f>ROUND(I1032*H1032,2)</f>
        <v>0</v>
      </c>
      <c r="BL1032" s="14" t="s">
        <v>1708</v>
      </c>
      <c r="BM1032" s="194" t="s">
        <v>1800</v>
      </c>
    </row>
    <row r="1033" spans="1:65" s="2" customFormat="1" ht="27">
      <c r="A1033" s="31"/>
      <c r="B1033" s="32"/>
      <c r="C1033" s="33"/>
      <c r="D1033" s="196" t="s">
        <v>127</v>
      </c>
      <c r="E1033" s="33"/>
      <c r="F1033" s="197" t="s">
        <v>1801</v>
      </c>
      <c r="G1033" s="33"/>
      <c r="H1033" s="33"/>
      <c r="I1033" s="198"/>
      <c r="J1033" s="33"/>
      <c r="K1033" s="33"/>
      <c r="L1033" s="36"/>
      <c r="M1033" s="199"/>
      <c r="N1033" s="200"/>
      <c r="O1033" s="68"/>
      <c r="P1033" s="68"/>
      <c r="Q1033" s="68"/>
      <c r="R1033" s="68"/>
      <c r="S1033" s="68"/>
      <c r="T1033" s="69"/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T1033" s="14" t="s">
        <v>127</v>
      </c>
      <c r="AU1033" s="14" t="s">
        <v>85</v>
      </c>
    </row>
    <row r="1034" spans="1:65" s="2" customFormat="1" ht="16.5" customHeight="1">
      <c r="A1034" s="31"/>
      <c r="B1034" s="32"/>
      <c r="C1034" s="183" t="s">
        <v>998</v>
      </c>
      <c r="D1034" s="183" t="s">
        <v>121</v>
      </c>
      <c r="E1034" s="184" t="s">
        <v>1802</v>
      </c>
      <c r="F1034" s="185" t="s">
        <v>1803</v>
      </c>
      <c r="G1034" s="186" t="s">
        <v>152</v>
      </c>
      <c r="H1034" s="187">
        <v>2</v>
      </c>
      <c r="I1034" s="188"/>
      <c r="J1034" s="189">
        <f>ROUND(I1034*H1034,2)</f>
        <v>0</v>
      </c>
      <c r="K1034" s="185" t="s">
        <v>125</v>
      </c>
      <c r="L1034" s="36"/>
      <c r="M1034" s="190" t="s">
        <v>1</v>
      </c>
      <c r="N1034" s="191" t="s">
        <v>42</v>
      </c>
      <c r="O1034" s="68"/>
      <c r="P1034" s="192">
        <f>O1034*H1034</f>
        <v>0</v>
      </c>
      <c r="Q1034" s="192">
        <v>0</v>
      </c>
      <c r="R1034" s="192">
        <f>Q1034*H1034</f>
        <v>0</v>
      </c>
      <c r="S1034" s="192">
        <v>0</v>
      </c>
      <c r="T1034" s="193">
        <f>S1034*H1034</f>
        <v>0</v>
      </c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R1034" s="194" t="s">
        <v>1708</v>
      </c>
      <c r="AT1034" s="194" t="s">
        <v>121</v>
      </c>
      <c r="AU1034" s="194" t="s">
        <v>85</v>
      </c>
      <c r="AY1034" s="14" t="s">
        <v>118</v>
      </c>
      <c r="BE1034" s="195">
        <f>IF(N1034="základní",J1034,0)</f>
        <v>0</v>
      </c>
      <c r="BF1034" s="195">
        <f>IF(N1034="snížená",J1034,0)</f>
        <v>0</v>
      </c>
      <c r="BG1034" s="195">
        <f>IF(N1034="zákl. přenesená",J1034,0)</f>
        <v>0</v>
      </c>
      <c r="BH1034" s="195">
        <f>IF(N1034="sníž. přenesená",J1034,0)</f>
        <v>0</v>
      </c>
      <c r="BI1034" s="195">
        <f>IF(N1034="nulová",J1034,0)</f>
        <v>0</v>
      </c>
      <c r="BJ1034" s="14" t="s">
        <v>85</v>
      </c>
      <c r="BK1034" s="195">
        <f>ROUND(I1034*H1034,2)</f>
        <v>0</v>
      </c>
      <c r="BL1034" s="14" t="s">
        <v>1708</v>
      </c>
      <c r="BM1034" s="194" t="s">
        <v>1804</v>
      </c>
    </row>
    <row r="1035" spans="1:65" s="2" customFormat="1" ht="27">
      <c r="A1035" s="31"/>
      <c r="B1035" s="32"/>
      <c r="C1035" s="33"/>
      <c r="D1035" s="196" t="s">
        <v>127</v>
      </c>
      <c r="E1035" s="33"/>
      <c r="F1035" s="197" t="s">
        <v>1805</v>
      </c>
      <c r="G1035" s="33"/>
      <c r="H1035" s="33"/>
      <c r="I1035" s="198"/>
      <c r="J1035" s="33"/>
      <c r="K1035" s="33"/>
      <c r="L1035" s="36"/>
      <c r="M1035" s="199"/>
      <c r="N1035" s="200"/>
      <c r="O1035" s="68"/>
      <c r="P1035" s="68"/>
      <c r="Q1035" s="68"/>
      <c r="R1035" s="68"/>
      <c r="S1035" s="68"/>
      <c r="T1035" s="69"/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T1035" s="14" t="s">
        <v>127</v>
      </c>
      <c r="AU1035" s="14" t="s">
        <v>85</v>
      </c>
    </row>
    <row r="1036" spans="1:65" s="2" customFormat="1" ht="16.5" customHeight="1">
      <c r="A1036" s="31"/>
      <c r="B1036" s="32"/>
      <c r="C1036" s="183" t="s">
        <v>1806</v>
      </c>
      <c r="D1036" s="183" t="s">
        <v>121</v>
      </c>
      <c r="E1036" s="184" t="s">
        <v>1807</v>
      </c>
      <c r="F1036" s="185" t="s">
        <v>1808</v>
      </c>
      <c r="G1036" s="186" t="s">
        <v>1314</v>
      </c>
      <c r="H1036" s="187">
        <v>91</v>
      </c>
      <c r="I1036" s="188"/>
      <c r="J1036" s="189">
        <f>ROUND(I1036*H1036,2)</f>
        <v>0</v>
      </c>
      <c r="K1036" s="185" t="s">
        <v>125</v>
      </c>
      <c r="L1036" s="36"/>
      <c r="M1036" s="190" t="s">
        <v>1</v>
      </c>
      <c r="N1036" s="191" t="s">
        <v>42</v>
      </c>
      <c r="O1036" s="68"/>
      <c r="P1036" s="192">
        <f>O1036*H1036</f>
        <v>0</v>
      </c>
      <c r="Q1036" s="192">
        <v>0</v>
      </c>
      <c r="R1036" s="192">
        <f>Q1036*H1036</f>
        <v>0</v>
      </c>
      <c r="S1036" s="192">
        <v>0</v>
      </c>
      <c r="T1036" s="193">
        <f>S1036*H1036</f>
        <v>0</v>
      </c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R1036" s="194" t="s">
        <v>1708</v>
      </c>
      <c r="AT1036" s="194" t="s">
        <v>121</v>
      </c>
      <c r="AU1036" s="194" t="s">
        <v>85</v>
      </c>
      <c r="AY1036" s="14" t="s">
        <v>118</v>
      </c>
      <c r="BE1036" s="195">
        <f>IF(N1036="základní",J1036,0)</f>
        <v>0</v>
      </c>
      <c r="BF1036" s="195">
        <f>IF(N1036="snížená",J1036,0)</f>
        <v>0</v>
      </c>
      <c r="BG1036" s="195">
        <f>IF(N1036="zákl. přenesená",J1036,0)</f>
        <v>0</v>
      </c>
      <c r="BH1036" s="195">
        <f>IF(N1036="sníž. přenesená",J1036,0)</f>
        <v>0</v>
      </c>
      <c r="BI1036" s="195">
        <f>IF(N1036="nulová",J1036,0)</f>
        <v>0</v>
      </c>
      <c r="BJ1036" s="14" t="s">
        <v>85</v>
      </c>
      <c r="BK1036" s="195">
        <f>ROUND(I1036*H1036,2)</f>
        <v>0</v>
      </c>
      <c r="BL1036" s="14" t="s">
        <v>1708</v>
      </c>
      <c r="BM1036" s="194" t="s">
        <v>1809</v>
      </c>
    </row>
    <row r="1037" spans="1:65" s="2" customFormat="1" ht="27">
      <c r="A1037" s="31"/>
      <c r="B1037" s="32"/>
      <c r="C1037" s="33"/>
      <c r="D1037" s="196" t="s">
        <v>127</v>
      </c>
      <c r="E1037" s="33"/>
      <c r="F1037" s="197" t="s">
        <v>1810</v>
      </c>
      <c r="G1037" s="33"/>
      <c r="H1037" s="33"/>
      <c r="I1037" s="198"/>
      <c r="J1037" s="33"/>
      <c r="K1037" s="33"/>
      <c r="L1037" s="36"/>
      <c r="M1037" s="199"/>
      <c r="N1037" s="200"/>
      <c r="O1037" s="68"/>
      <c r="P1037" s="68"/>
      <c r="Q1037" s="68"/>
      <c r="R1037" s="68"/>
      <c r="S1037" s="68"/>
      <c r="T1037" s="69"/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T1037" s="14" t="s">
        <v>127</v>
      </c>
      <c r="AU1037" s="14" t="s">
        <v>85</v>
      </c>
    </row>
    <row r="1038" spans="1:65" s="2" customFormat="1" ht="16.5" customHeight="1">
      <c r="A1038" s="31"/>
      <c r="B1038" s="32"/>
      <c r="C1038" s="183" t="s">
        <v>1002</v>
      </c>
      <c r="D1038" s="183" t="s">
        <v>121</v>
      </c>
      <c r="E1038" s="184" t="s">
        <v>1811</v>
      </c>
      <c r="F1038" s="185" t="s">
        <v>1812</v>
      </c>
      <c r="G1038" s="186" t="s">
        <v>1314</v>
      </c>
      <c r="H1038" s="187">
        <v>59</v>
      </c>
      <c r="I1038" s="188"/>
      <c r="J1038" s="189">
        <f>ROUND(I1038*H1038,2)</f>
        <v>0</v>
      </c>
      <c r="K1038" s="185" t="s">
        <v>125</v>
      </c>
      <c r="L1038" s="36"/>
      <c r="M1038" s="190" t="s">
        <v>1</v>
      </c>
      <c r="N1038" s="191" t="s">
        <v>42</v>
      </c>
      <c r="O1038" s="68"/>
      <c r="P1038" s="192">
        <f>O1038*H1038</f>
        <v>0</v>
      </c>
      <c r="Q1038" s="192">
        <v>0</v>
      </c>
      <c r="R1038" s="192">
        <f>Q1038*H1038</f>
        <v>0</v>
      </c>
      <c r="S1038" s="192">
        <v>0</v>
      </c>
      <c r="T1038" s="193">
        <f>S1038*H1038</f>
        <v>0</v>
      </c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R1038" s="194" t="s">
        <v>1708</v>
      </c>
      <c r="AT1038" s="194" t="s">
        <v>121</v>
      </c>
      <c r="AU1038" s="194" t="s">
        <v>85</v>
      </c>
      <c r="AY1038" s="14" t="s">
        <v>118</v>
      </c>
      <c r="BE1038" s="195">
        <f>IF(N1038="základní",J1038,0)</f>
        <v>0</v>
      </c>
      <c r="BF1038" s="195">
        <f>IF(N1038="snížená",J1038,0)</f>
        <v>0</v>
      </c>
      <c r="BG1038" s="195">
        <f>IF(N1038="zákl. přenesená",J1038,0)</f>
        <v>0</v>
      </c>
      <c r="BH1038" s="195">
        <f>IF(N1038="sníž. přenesená",J1038,0)</f>
        <v>0</v>
      </c>
      <c r="BI1038" s="195">
        <f>IF(N1038="nulová",J1038,0)</f>
        <v>0</v>
      </c>
      <c r="BJ1038" s="14" t="s">
        <v>85</v>
      </c>
      <c r="BK1038" s="195">
        <f>ROUND(I1038*H1038,2)</f>
        <v>0</v>
      </c>
      <c r="BL1038" s="14" t="s">
        <v>1708</v>
      </c>
      <c r="BM1038" s="194" t="s">
        <v>1813</v>
      </c>
    </row>
    <row r="1039" spans="1:65" s="2" customFormat="1" ht="27">
      <c r="A1039" s="31"/>
      <c r="B1039" s="32"/>
      <c r="C1039" s="33"/>
      <c r="D1039" s="196" t="s">
        <v>127</v>
      </c>
      <c r="E1039" s="33"/>
      <c r="F1039" s="197" t="s">
        <v>1814</v>
      </c>
      <c r="G1039" s="33"/>
      <c r="H1039" s="33"/>
      <c r="I1039" s="198"/>
      <c r="J1039" s="33"/>
      <c r="K1039" s="33"/>
      <c r="L1039" s="36"/>
      <c r="M1039" s="212"/>
      <c r="N1039" s="213"/>
      <c r="O1039" s="214"/>
      <c r="P1039" s="214"/>
      <c r="Q1039" s="214"/>
      <c r="R1039" s="214"/>
      <c r="S1039" s="214"/>
      <c r="T1039" s="215"/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T1039" s="14" t="s">
        <v>127</v>
      </c>
      <c r="AU1039" s="14" t="s">
        <v>85</v>
      </c>
    </row>
    <row r="1040" spans="1:65" s="2" customFormat="1" ht="7" customHeight="1">
      <c r="A1040" s="31"/>
      <c r="B1040" s="51"/>
      <c r="C1040" s="52"/>
      <c r="D1040" s="52"/>
      <c r="E1040" s="52"/>
      <c r="F1040" s="52"/>
      <c r="G1040" s="52"/>
      <c r="H1040" s="52"/>
      <c r="I1040" s="52"/>
      <c r="J1040" s="52"/>
      <c r="K1040" s="52"/>
      <c r="L1040" s="36"/>
      <c r="M1040" s="31"/>
      <c r="O1040" s="31"/>
      <c r="P1040" s="31"/>
      <c r="Q1040" s="31"/>
      <c r="R1040" s="31"/>
      <c r="S1040" s="31"/>
      <c r="T1040" s="31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</row>
  </sheetData>
  <sheetProtection algorithmName="SHA-512" hashValue="w7SDjOSshqqMPzYjwX/kWNOvUsnhwUYyxD1/ISvQGCSrUbXOuc9DgBxG6axOauuQzvN856V4+9QjfyOxAZ7TMg==" saltValue="iv+YrgHQfIWG58JbrR1PGmBfZsp1idlkBGzUn31GTjjgPqQosMeSdqx7jQcHqh2rOhxMDWRtKIRdhqNwYnPkpQ==" spinCount="100000" sheet="1" objects="1" scenarios="1" formatColumns="0" formatRows="0" autoFilter="0"/>
  <autoFilter ref="C119:K1039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4"/>
  <sheetViews>
    <sheetView showGridLines="0" workbookViewId="0">
      <selection activeCell="H124" sqref="H124"/>
    </sheetView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90</v>
      </c>
    </row>
    <row r="3" spans="1:46" s="1" customFormat="1" ht="7" hidden="1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5" hidden="1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7" hidden="1" customHeight="1">
      <c r="B5" s="17"/>
      <c r="L5" s="17"/>
    </row>
    <row r="6" spans="1:46" s="1" customFormat="1" ht="12" hidden="1" customHeight="1">
      <c r="B6" s="17"/>
      <c r="D6" s="109" t="s">
        <v>16</v>
      </c>
      <c r="L6" s="17"/>
    </row>
    <row r="7" spans="1:46" s="1" customFormat="1" ht="16.5" hidden="1" customHeight="1">
      <c r="B7" s="17"/>
      <c r="E7" s="258" t="str">
        <f>'Rekapitulace stavby'!K6</f>
        <v>Svařování, navařování, broušení, výměna ocelových součástí výhybek a kolejnic 2023 - ST Olomouc</v>
      </c>
      <c r="F7" s="259"/>
      <c r="G7" s="259"/>
      <c r="H7" s="259"/>
      <c r="L7" s="17"/>
    </row>
    <row r="8" spans="1:46" s="2" customFormat="1" ht="12" hidden="1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60" t="s">
        <v>1815</v>
      </c>
      <c r="F9" s="261"/>
      <c r="G9" s="261"/>
      <c r="H9" s="261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19. 12. 2022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5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7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hidden="1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hidden="1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hidden="1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hidden="1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hidden="1" customHeight="1">
      <c r="A33" s="31"/>
      <c r="B33" s="36"/>
      <c r="C33" s="31"/>
      <c r="D33" s="119" t="s">
        <v>41</v>
      </c>
      <c r="E33" s="109" t="s">
        <v>42</v>
      </c>
      <c r="F33" s="120">
        <f>ROUND((SUM(BE117:BE133)),  2)</f>
        <v>0</v>
      </c>
      <c r="G33" s="31"/>
      <c r="H33" s="31"/>
      <c r="I33" s="121">
        <v>0.21</v>
      </c>
      <c r="J33" s="120">
        <f>ROUND(((SUM(BE117:BE133))*I33),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hidden="1" customHeight="1">
      <c r="A34" s="31"/>
      <c r="B34" s="36"/>
      <c r="C34" s="31"/>
      <c r="D34" s="31"/>
      <c r="E34" s="109" t="s">
        <v>43</v>
      </c>
      <c r="F34" s="120">
        <f>ROUND((SUM(BF117:BF133)),  2)</f>
        <v>0</v>
      </c>
      <c r="G34" s="31"/>
      <c r="H34" s="31"/>
      <c r="I34" s="121">
        <v>0.15</v>
      </c>
      <c r="J34" s="120">
        <f>ROUND(((SUM(BF117:BF133))*I34),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44</v>
      </c>
      <c r="F35" s="120">
        <f>ROUND((SUM(BG117:BG133)),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45</v>
      </c>
      <c r="F36" s="120">
        <f>ROUND((SUM(BH117:BH133)),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46</v>
      </c>
      <c r="F37" s="120">
        <f>ROUND((SUM(BI117:BI133)),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hidden="1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0" hidden="1">
      <c r="B51" s="17"/>
      <c r="L51" s="17"/>
    </row>
    <row r="52" spans="1:31" ht="10" hidden="1">
      <c r="B52" s="17"/>
      <c r="L52" s="17"/>
    </row>
    <row r="53" spans="1:31" ht="10" hidden="1">
      <c r="B53" s="17"/>
      <c r="L53" s="17"/>
    </row>
    <row r="54" spans="1:31" ht="10" hidden="1">
      <c r="B54" s="17"/>
      <c r="L54" s="17"/>
    </row>
    <row r="55" spans="1:31" ht="10" hidden="1">
      <c r="B55" s="17"/>
      <c r="L55" s="17"/>
    </row>
    <row r="56" spans="1:31" ht="10" hidden="1">
      <c r="B56" s="17"/>
      <c r="L56" s="17"/>
    </row>
    <row r="57" spans="1:31" ht="10" hidden="1">
      <c r="B57" s="17"/>
      <c r="L57" s="17"/>
    </row>
    <row r="58" spans="1:31" ht="10" hidden="1">
      <c r="B58" s="17"/>
      <c r="L58" s="17"/>
    </row>
    <row r="59" spans="1:31" ht="10" hidden="1">
      <c r="B59" s="17"/>
      <c r="L59" s="17"/>
    </row>
    <row r="60" spans="1:31" ht="10" hidden="1">
      <c r="B60" s="17"/>
      <c r="L60" s="17"/>
    </row>
    <row r="61" spans="1:31" s="2" customFormat="1" ht="12.5" hidden="1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" hidden="1">
      <c r="B62" s="17"/>
      <c r="L62" s="17"/>
    </row>
    <row r="63" spans="1:31" ht="10" hidden="1">
      <c r="B63" s="17"/>
      <c r="L63" s="17"/>
    </row>
    <row r="64" spans="1:31" ht="10" hidden="1">
      <c r="B64" s="17"/>
      <c r="L64" s="17"/>
    </row>
    <row r="65" spans="1:31" s="2" customFormat="1" ht="13" hidden="1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" hidden="1">
      <c r="B66" s="17"/>
      <c r="L66" s="17"/>
    </row>
    <row r="67" spans="1:31" ht="10" hidden="1">
      <c r="B67" s="17"/>
      <c r="L67" s="17"/>
    </row>
    <row r="68" spans="1:31" ht="10" hidden="1">
      <c r="B68" s="17"/>
      <c r="L68" s="17"/>
    </row>
    <row r="69" spans="1:31" ht="10" hidden="1">
      <c r="B69" s="17"/>
      <c r="L69" s="17"/>
    </row>
    <row r="70" spans="1:31" ht="10" hidden="1">
      <c r="B70" s="17"/>
      <c r="L70" s="17"/>
    </row>
    <row r="71" spans="1:31" ht="10" hidden="1">
      <c r="B71" s="17"/>
      <c r="L71" s="17"/>
    </row>
    <row r="72" spans="1:31" ht="10" hidden="1">
      <c r="B72" s="17"/>
      <c r="L72" s="17"/>
    </row>
    <row r="73" spans="1:31" ht="10" hidden="1">
      <c r="B73" s="17"/>
      <c r="L73" s="17"/>
    </row>
    <row r="74" spans="1:31" ht="10" hidden="1">
      <c r="B74" s="17"/>
      <c r="L74" s="17"/>
    </row>
    <row r="75" spans="1:31" ht="10" hidden="1">
      <c r="B75" s="17"/>
      <c r="L75" s="17"/>
    </row>
    <row r="76" spans="1:31" s="2" customFormat="1" ht="12.5" hidden="1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hidden="1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0" hidden="1"/>
    <row r="79" spans="1:31" ht="10" hidden="1"/>
    <row r="80" spans="1:31" ht="10" hidden="1"/>
    <row r="81" spans="1:47" s="2" customFormat="1" ht="7" hidden="1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hidden="1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65" t="str">
        <f>E7</f>
        <v>Svařování, navařování, broušení, výměna ocelových součástí výhybek a kolejnic 2023 - ST Olomouc</v>
      </c>
      <c r="F85" s="266"/>
      <c r="G85" s="266"/>
      <c r="H85" s="26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36" t="str">
        <f>E9</f>
        <v>VON - Vedlejší a ostatní náklady - ST Olomouc</v>
      </c>
      <c r="F87" s="267"/>
      <c r="G87" s="267"/>
      <c r="H87" s="267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obvod ST Olomouc</v>
      </c>
      <c r="G89" s="33"/>
      <c r="H89" s="33"/>
      <c r="I89" s="26" t="s">
        <v>22</v>
      </c>
      <c r="J89" s="63" t="str">
        <f>IF(J12="","",J12)</f>
        <v>19. 12. 2022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hidden="1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hidden="1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2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2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5" hidden="1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5" hidden="1" customHeight="1">
      <c r="B97" s="144"/>
      <c r="C97" s="145"/>
      <c r="D97" s="146" t="s">
        <v>1816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hidden="1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7" hidden="1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ht="10" hidden="1"/>
    <row r="101" spans="1:31" ht="10" hidden="1"/>
    <row r="102" spans="1:31" ht="10" hidden="1"/>
    <row r="103" spans="1:31" s="2" customFormat="1" ht="7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5" customHeight="1">
      <c r="A104" s="31"/>
      <c r="B104" s="32"/>
      <c r="C104" s="20" t="s">
        <v>103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7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65" t="str">
        <f>E7</f>
        <v>Svařování, navařování, broušení, výměna ocelových součástí výhybek a kolejnic 2023 - ST Olomouc</v>
      </c>
      <c r="F107" s="266"/>
      <c r="G107" s="266"/>
      <c r="H107" s="266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92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36" t="str">
        <f>E9</f>
        <v>VON - Vedlejší a ostatní náklady - ST Olomouc</v>
      </c>
      <c r="F109" s="267"/>
      <c r="G109" s="267"/>
      <c r="H109" s="267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7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obvod ST Olomouc</v>
      </c>
      <c r="G111" s="33"/>
      <c r="H111" s="33"/>
      <c r="I111" s="26" t="s">
        <v>22</v>
      </c>
      <c r="J111" s="63" t="str">
        <f>IF(J12="","",J12)</f>
        <v>19. 12. 2022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7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15" customHeight="1">
      <c r="A113" s="31"/>
      <c r="B113" s="32"/>
      <c r="C113" s="26" t="s">
        <v>24</v>
      </c>
      <c r="D113" s="33"/>
      <c r="E113" s="33"/>
      <c r="F113" s="24" t="str">
        <f>E15</f>
        <v>Správa železnic, státní organizace, OŘ Ostrava</v>
      </c>
      <c r="G113" s="33"/>
      <c r="H113" s="33"/>
      <c r="I113" s="26" t="s">
        <v>32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15" customHeight="1">
      <c r="A114" s="31"/>
      <c r="B114" s="32"/>
      <c r="C114" s="26" t="s">
        <v>30</v>
      </c>
      <c r="D114" s="33"/>
      <c r="E114" s="33"/>
      <c r="F114" s="24" t="str">
        <f>IF(E18="","",E18)</f>
        <v>Vyplň údaj</v>
      </c>
      <c r="G114" s="33"/>
      <c r="H114" s="33"/>
      <c r="I114" s="26" t="s">
        <v>35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2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104</v>
      </c>
      <c r="D116" s="159" t="s">
        <v>62</v>
      </c>
      <c r="E116" s="159" t="s">
        <v>58</v>
      </c>
      <c r="F116" s="159" t="s">
        <v>59</v>
      </c>
      <c r="G116" s="159" t="s">
        <v>105</v>
      </c>
      <c r="H116" s="159" t="s">
        <v>106</v>
      </c>
      <c r="I116" s="159" t="s">
        <v>107</v>
      </c>
      <c r="J116" s="159" t="s">
        <v>96</v>
      </c>
      <c r="K116" s="160" t="s">
        <v>108</v>
      </c>
      <c r="L116" s="161"/>
      <c r="M116" s="72" t="s">
        <v>1</v>
      </c>
      <c r="N116" s="73" t="s">
        <v>41</v>
      </c>
      <c r="O116" s="73" t="s">
        <v>109</v>
      </c>
      <c r="P116" s="73" t="s">
        <v>110</v>
      </c>
      <c r="Q116" s="73" t="s">
        <v>111</v>
      </c>
      <c r="R116" s="73" t="s">
        <v>112</v>
      </c>
      <c r="S116" s="73" t="s">
        <v>113</v>
      </c>
      <c r="T116" s="74" t="s">
        <v>114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75" customHeight="1">
      <c r="A117" s="31"/>
      <c r="B117" s="32"/>
      <c r="C117" s="79" t="s">
        <v>115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98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76</v>
      </c>
      <c r="E118" s="170" t="s">
        <v>1817</v>
      </c>
      <c r="F118" s="170" t="s">
        <v>1818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SUM(P119:P133)</f>
        <v>0</v>
      </c>
      <c r="Q118" s="175"/>
      <c r="R118" s="176">
        <f>SUM(R119:R133)</f>
        <v>0</v>
      </c>
      <c r="S118" s="175"/>
      <c r="T118" s="177">
        <f>SUM(T119:T133)</f>
        <v>0</v>
      </c>
      <c r="AR118" s="178" t="s">
        <v>119</v>
      </c>
      <c r="AT118" s="179" t="s">
        <v>76</v>
      </c>
      <c r="AU118" s="179" t="s">
        <v>77</v>
      </c>
      <c r="AY118" s="178" t="s">
        <v>118</v>
      </c>
      <c r="BK118" s="180">
        <f>SUM(BK119:BK133)</f>
        <v>0</v>
      </c>
    </row>
    <row r="119" spans="1:65" s="2" customFormat="1" ht="16.5" customHeight="1">
      <c r="A119" s="31"/>
      <c r="B119" s="32"/>
      <c r="C119" s="183" t="s">
        <v>85</v>
      </c>
      <c r="D119" s="183" t="s">
        <v>121</v>
      </c>
      <c r="E119" s="184" t="s">
        <v>1819</v>
      </c>
      <c r="F119" s="185" t="s">
        <v>1820</v>
      </c>
      <c r="G119" s="186" t="s">
        <v>124</v>
      </c>
      <c r="H119" s="187">
        <v>1500</v>
      </c>
      <c r="I119" s="188"/>
      <c r="J119" s="189">
        <f>ROUND(I119*H119,2)</f>
        <v>0</v>
      </c>
      <c r="K119" s="185" t="s">
        <v>125</v>
      </c>
      <c r="L119" s="36"/>
      <c r="M119" s="190" t="s">
        <v>1</v>
      </c>
      <c r="N119" s="191" t="s">
        <v>42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126</v>
      </c>
      <c r="AT119" s="194" t="s">
        <v>121</v>
      </c>
      <c r="AU119" s="194" t="s">
        <v>85</v>
      </c>
      <c r="AY119" s="14" t="s">
        <v>118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85</v>
      </c>
      <c r="BK119" s="195">
        <f>ROUND(I119*H119,2)</f>
        <v>0</v>
      </c>
      <c r="BL119" s="14" t="s">
        <v>126</v>
      </c>
      <c r="BM119" s="194" t="s">
        <v>87</v>
      </c>
    </row>
    <row r="120" spans="1:65" s="2" customFormat="1" ht="10">
      <c r="A120" s="31"/>
      <c r="B120" s="32"/>
      <c r="C120" s="33"/>
      <c r="D120" s="196" t="s">
        <v>127</v>
      </c>
      <c r="E120" s="33"/>
      <c r="F120" s="197" t="s">
        <v>1820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127</v>
      </c>
      <c r="AU120" s="14" t="s">
        <v>85</v>
      </c>
    </row>
    <row r="121" spans="1:65" s="2" customFormat="1" ht="16.5" customHeight="1">
      <c r="A121" s="31"/>
      <c r="B121" s="32"/>
      <c r="C121" s="183" t="s">
        <v>87</v>
      </c>
      <c r="D121" s="183" t="s">
        <v>121</v>
      </c>
      <c r="E121" s="184" t="s">
        <v>1821</v>
      </c>
      <c r="F121" s="185" t="s">
        <v>1822</v>
      </c>
      <c r="G121" s="186" t="s">
        <v>124</v>
      </c>
      <c r="H121" s="187">
        <v>1500</v>
      </c>
      <c r="I121" s="188"/>
      <c r="J121" s="189">
        <f>ROUND(I121*H121,2)</f>
        <v>0</v>
      </c>
      <c r="K121" s="185" t="s">
        <v>125</v>
      </c>
      <c r="L121" s="36"/>
      <c r="M121" s="190" t="s">
        <v>1</v>
      </c>
      <c r="N121" s="191" t="s">
        <v>42</v>
      </c>
      <c r="O121" s="68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126</v>
      </c>
      <c r="AT121" s="194" t="s">
        <v>121</v>
      </c>
      <c r="AU121" s="194" t="s">
        <v>85</v>
      </c>
      <c r="AY121" s="14" t="s">
        <v>118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4" t="s">
        <v>85</v>
      </c>
      <c r="BK121" s="195">
        <f>ROUND(I121*H121,2)</f>
        <v>0</v>
      </c>
      <c r="BL121" s="14" t="s">
        <v>126</v>
      </c>
      <c r="BM121" s="194" t="s">
        <v>126</v>
      </c>
    </row>
    <row r="122" spans="1:65" s="2" customFormat="1" ht="10">
      <c r="A122" s="31"/>
      <c r="B122" s="32"/>
      <c r="C122" s="33"/>
      <c r="D122" s="196" t="s">
        <v>127</v>
      </c>
      <c r="E122" s="33"/>
      <c r="F122" s="197" t="s">
        <v>1822</v>
      </c>
      <c r="G122" s="33"/>
      <c r="H122" s="33"/>
      <c r="I122" s="198"/>
      <c r="J122" s="33"/>
      <c r="K122" s="33"/>
      <c r="L122" s="36"/>
      <c r="M122" s="199"/>
      <c r="N122" s="200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127</v>
      </c>
      <c r="AU122" s="14" t="s">
        <v>85</v>
      </c>
    </row>
    <row r="123" spans="1:65" s="2" customFormat="1" ht="24.15" customHeight="1">
      <c r="A123" s="31"/>
      <c r="B123" s="32"/>
      <c r="C123" s="183" t="s">
        <v>133</v>
      </c>
      <c r="D123" s="183" t="s">
        <v>121</v>
      </c>
      <c r="E123" s="184" t="s">
        <v>1823</v>
      </c>
      <c r="F123" s="185" t="s">
        <v>1824</v>
      </c>
      <c r="G123" s="186" t="s">
        <v>1825</v>
      </c>
      <c r="H123" s="216">
        <v>0.1</v>
      </c>
      <c r="I123" s="188"/>
      <c r="J123" s="189">
        <f>ROUND(I123*H123,2)</f>
        <v>0</v>
      </c>
      <c r="K123" s="185" t="s">
        <v>125</v>
      </c>
      <c r="L123" s="36"/>
      <c r="M123" s="190" t="s">
        <v>1</v>
      </c>
      <c r="N123" s="191" t="s">
        <v>42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126</v>
      </c>
      <c r="AT123" s="194" t="s">
        <v>121</v>
      </c>
      <c r="AU123" s="194" t="s">
        <v>85</v>
      </c>
      <c r="AY123" s="14" t="s">
        <v>118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85</v>
      </c>
      <c r="BK123" s="195">
        <f>ROUND(I123*H123,2)</f>
        <v>0</v>
      </c>
      <c r="BL123" s="14" t="s">
        <v>126</v>
      </c>
      <c r="BM123" s="194" t="s">
        <v>137</v>
      </c>
    </row>
    <row r="124" spans="1:65" s="2" customFormat="1" ht="18">
      <c r="A124" s="31"/>
      <c r="B124" s="32"/>
      <c r="C124" s="33"/>
      <c r="D124" s="196" t="s">
        <v>127</v>
      </c>
      <c r="E124" s="33"/>
      <c r="F124" s="197" t="s">
        <v>1824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127</v>
      </c>
      <c r="AU124" s="14" t="s">
        <v>85</v>
      </c>
    </row>
    <row r="125" spans="1:65" s="2" customFormat="1" ht="24.15" customHeight="1">
      <c r="A125" s="31"/>
      <c r="B125" s="32"/>
      <c r="C125" s="183" t="s">
        <v>126</v>
      </c>
      <c r="D125" s="183" t="s">
        <v>121</v>
      </c>
      <c r="E125" s="184" t="s">
        <v>1826</v>
      </c>
      <c r="F125" s="185" t="s">
        <v>1827</v>
      </c>
      <c r="G125" s="186" t="s">
        <v>1825</v>
      </c>
      <c r="H125" s="216">
        <v>0.15</v>
      </c>
      <c r="I125" s="188"/>
      <c r="J125" s="189">
        <f>ROUND(I125*H125,2)</f>
        <v>0</v>
      </c>
      <c r="K125" s="185" t="s">
        <v>125</v>
      </c>
      <c r="L125" s="36"/>
      <c r="M125" s="190" t="s">
        <v>1</v>
      </c>
      <c r="N125" s="191" t="s">
        <v>42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126</v>
      </c>
      <c r="AT125" s="194" t="s">
        <v>121</v>
      </c>
      <c r="AU125" s="194" t="s">
        <v>85</v>
      </c>
      <c r="AY125" s="14" t="s">
        <v>118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85</v>
      </c>
      <c r="BK125" s="195">
        <f>ROUND(I125*H125,2)</f>
        <v>0</v>
      </c>
      <c r="BL125" s="14" t="s">
        <v>126</v>
      </c>
      <c r="BM125" s="194" t="s">
        <v>141</v>
      </c>
    </row>
    <row r="126" spans="1:65" s="2" customFormat="1" ht="18">
      <c r="A126" s="31"/>
      <c r="B126" s="32"/>
      <c r="C126" s="33"/>
      <c r="D126" s="196" t="s">
        <v>127</v>
      </c>
      <c r="E126" s="33"/>
      <c r="F126" s="197" t="s">
        <v>1827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127</v>
      </c>
      <c r="AU126" s="14" t="s">
        <v>85</v>
      </c>
    </row>
    <row r="127" spans="1:65" s="2" customFormat="1" ht="16.5" customHeight="1">
      <c r="A127" s="31"/>
      <c r="B127" s="32"/>
      <c r="C127" s="183" t="s">
        <v>119</v>
      </c>
      <c r="D127" s="183" t="s">
        <v>121</v>
      </c>
      <c r="E127" s="184" t="s">
        <v>1828</v>
      </c>
      <c r="F127" s="185" t="s">
        <v>1829</v>
      </c>
      <c r="G127" s="186" t="s">
        <v>145</v>
      </c>
      <c r="H127" s="187">
        <v>47000</v>
      </c>
      <c r="I127" s="188"/>
      <c r="J127" s="189">
        <f>ROUND(I127*H127,2)</f>
        <v>0</v>
      </c>
      <c r="K127" s="185" t="s">
        <v>125</v>
      </c>
      <c r="L127" s="36"/>
      <c r="M127" s="190" t="s">
        <v>1</v>
      </c>
      <c r="N127" s="191" t="s">
        <v>42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126</v>
      </c>
      <c r="AT127" s="194" t="s">
        <v>121</v>
      </c>
      <c r="AU127" s="194" t="s">
        <v>85</v>
      </c>
      <c r="AY127" s="14" t="s">
        <v>118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85</v>
      </c>
      <c r="BK127" s="195">
        <f>ROUND(I127*H127,2)</f>
        <v>0</v>
      </c>
      <c r="BL127" s="14" t="s">
        <v>126</v>
      </c>
      <c r="BM127" s="194" t="s">
        <v>146</v>
      </c>
    </row>
    <row r="128" spans="1:65" s="2" customFormat="1" ht="10">
      <c r="A128" s="31"/>
      <c r="B128" s="32"/>
      <c r="C128" s="33"/>
      <c r="D128" s="196" t="s">
        <v>127</v>
      </c>
      <c r="E128" s="33"/>
      <c r="F128" s="197" t="s">
        <v>1829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127</v>
      </c>
      <c r="AU128" s="14" t="s">
        <v>85</v>
      </c>
    </row>
    <row r="129" spans="1:65" s="2" customFormat="1" ht="18">
      <c r="A129" s="31"/>
      <c r="B129" s="32"/>
      <c r="C129" s="33"/>
      <c r="D129" s="196" t="s">
        <v>148</v>
      </c>
      <c r="E129" s="33"/>
      <c r="F129" s="201" t="s">
        <v>1830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148</v>
      </c>
      <c r="AU129" s="14" t="s">
        <v>85</v>
      </c>
    </row>
    <row r="130" spans="1:65" s="2" customFormat="1" ht="24.15" customHeight="1">
      <c r="A130" s="31"/>
      <c r="B130" s="32"/>
      <c r="C130" s="183" t="s">
        <v>137</v>
      </c>
      <c r="D130" s="183" t="s">
        <v>121</v>
      </c>
      <c r="E130" s="184" t="s">
        <v>1831</v>
      </c>
      <c r="F130" s="185" t="s">
        <v>1832</v>
      </c>
      <c r="G130" s="186" t="s">
        <v>1833</v>
      </c>
      <c r="H130" s="187">
        <v>2800</v>
      </c>
      <c r="I130" s="188"/>
      <c r="J130" s="189">
        <f>ROUND(I130*H130,2)</f>
        <v>0</v>
      </c>
      <c r="K130" s="185" t="s">
        <v>125</v>
      </c>
      <c r="L130" s="36"/>
      <c r="M130" s="190" t="s">
        <v>1</v>
      </c>
      <c r="N130" s="191" t="s">
        <v>42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126</v>
      </c>
      <c r="AT130" s="194" t="s">
        <v>121</v>
      </c>
      <c r="AU130" s="194" t="s">
        <v>85</v>
      </c>
      <c r="AY130" s="14" t="s">
        <v>118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85</v>
      </c>
      <c r="BK130" s="195">
        <f>ROUND(I130*H130,2)</f>
        <v>0</v>
      </c>
      <c r="BL130" s="14" t="s">
        <v>126</v>
      </c>
      <c r="BM130" s="194" t="s">
        <v>153</v>
      </c>
    </row>
    <row r="131" spans="1:65" s="2" customFormat="1" ht="10">
      <c r="A131" s="31"/>
      <c r="B131" s="32"/>
      <c r="C131" s="33"/>
      <c r="D131" s="196" t="s">
        <v>127</v>
      </c>
      <c r="E131" s="33"/>
      <c r="F131" s="197" t="s">
        <v>1832</v>
      </c>
      <c r="G131" s="33"/>
      <c r="H131" s="33"/>
      <c r="I131" s="198"/>
      <c r="J131" s="33"/>
      <c r="K131" s="33"/>
      <c r="L131" s="36"/>
      <c r="M131" s="199"/>
      <c r="N131" s="200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127</v>
      </c>
      <c r="AU131" s="14" t="s">
        <v>85</v>
      </c>
    </row>
    <row r="132" spans="1:65" s="2" customFormat="1" ht="16.5" customHeight="1">
      <c r="A132" s="31"/>
      <c r="B132" s="32"/>
      <c r="C132" s="183" t="s">
        <v>155</v>
      </c>
      <c r="D132" s="183" t="s">
        <v>121</v>
      </c>
      <c r="E132" s="184" t="s">
        <v>1834</v>
      </c>
      <c r="F132" s="185" t="s">
        <v>1835</v>
      </c>
      <c r="G132" s="186" t="s">
        <v>1833</v>
      </c>
      <c r="H132" s="187">
        <v>1498</v>
      </c>
      <c r="I132" s="188"/>
      <c r="J132" s="189">
        <f>ROUND(I132*H132,2)</f>
        <v>0</v>
      </c>
      <c r="K132" s="185" t="s">
        <v>125</v>
      </c>
      <c r="L132" s="36"/>
      <c r="M132" s="190" t="s">
        <v>1</v>
      </c>
      <c r="N132" s="191" t="s">
        <v>42</v>
      </c>
      <c r="O132" s="68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126</v>
      </c>
      <c r="AT132" s="194" t="s">
        <v>121</v>
      </c>
      <c r="AU132" s="194" t="s">
        <v>85</v>
      </c>
      <c r="AY132" s="14" t="s">
        <v>118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4" t="s">
        <v>85</v>
      </c>
      <c r="BK132" s="195">
        <f>ROUND(I132*H132,2)</f>
        <v>0</v>
      </c>
      <c r="BL132" s="14" t="s">
        <v>126</v>
      </c>
      <c r="BM132" s="194" t="s">
        <v>158</v>
      </c>
    </row>
    <row r="133" spans="1:65" s="2" customFormat="1" ht="10">
      <c r="A133" s="31"/>
      <c r="B133" s="32"/>
      <c r="C133" s="33"/>
      <c r="D133" s="196" t="s">
        <v>127</v>
      </c>
      <c r="E133" s="33"/>
      <c r="F133" s="197" t="s">
        <v>1835</v>
      </c>
      <c r="G133" s="33"/>
      <c r="H133" s="33"/>
      <c r="I133" s="198"/>
      <c r="J133" s="33"/>
      <c r="K133" s="33"/>
      <c r="L133" s="36"/>
      <c r="M133" s="212"/>
      <c r="N133" s="213"/>
      <c r="O133" s="214"/>
      <c r="P133" s="214"/>
      <c r="Q133" s="214"/>
      <c r="R133" s="214"/>
      <c r="S133" s="214"/>
      <c r="T133" s="215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127</v>
      </c>
      <c r="AU133" s="14" t="s">
        <v>85</v>
      </c>
    </row>
    <row r="134" spans="1:65" s="2" customFormat="1" ht="7" customHeight="1">
      <c r="A134" s="31"/>
      <c r="B134" s="51"/>
      <c r="C134" s="52"/>
      <c r="D134" s="52"/>
      <c r="E134" s="52"/>
      <c r="F134" s="52"/>
      <c r="G134" s="52"/>
      <c r="H134" s="52"/>
      <c r="I134" s="52"/>
      <c r="J134" s="52"/>
      <c r="K134" s="52"/>
      <c r="L134" s="36"/>
      <c r="M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</sheetData>
  <sheetProtection algorithmName="SHA-512" hashValue="vQmHRuD/96pcuS6RP48SSgrrGP5T4N16j9LuL4Px3rzfThyreesAaRdFJGSKMvw+iWPHMO+b0VwN3iE4LbxiHA==" saltValue="80yIwEdbxB09EUgmT6y5LFkUpoi9eKxGjB68dQTiNuzl3z8k0YN9NqWPHhb01Ecl9zzfVgHMVLXPe/aoWT0nEw==" spinCount="100000" sheet="1" objects="1" scenarios="1" formatColumns="0" formatRows="0" autoFilter="0"/>
  <autoFilter ref="C116:K133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Šatánek Jan, Ing.</cp:lastModifiedBy>
  <dcterms:created xsi:type="dcterms:W3CDTF">2022-12-19T09:15:24Z</dcterms:created>
  <dcterms:modified xsi:type="dcterms:W3CDTF">2022-12-19T09:17:10Z</dcterms:modified>
</cp:coreProperties>
</file>