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2022\"/>
    </mc:Choice>
  </mc:AlternateContent>
  <bookViews>
    <workbookView xWindow="0" yWindow="0" windowWidth="0" windowHeight="0"/>
  </bookViews>
  <sheets>
    <sheet name="Rekapitulace stavby" sheetId="1" r:id="rId1"/>
    <sheet name="SO 01 - Oprava koleje č. 7" sheetId="2" r:id="rId2"/>
    <sheet name="SO 02 - Oprava koleje č.5" sheetId="3" r:id="rId3"/>
    <sheet name="SO 03 - Oprava koleje č.3" sheetId="4" r:id="rId4"/>
    <sheet name="SO 04 - Oprava koleje č.2" sheetId="5" r:id="rId5"/>
    <sheet name="SO 05 - Oprava koleje č.4" sheetId="6" r:id="rId6"/>
    <sheet name="SO 06 - Oprava koleje č. 13x" sheetId="7" r:id="rId7"/>
    <sheet name="SO 07 - Materiál objednat..." sheetId="8" r:id="rId8"/>
    <sheet name="SO 08 - Materiál objednat..." sheetId="9" r:id="rId9"/>
    <sheet name="SO 09 - VON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01 - Oprava koleje č. 7'!$C$78:$K$185</definedName>
    <definedName name="_xlnm.Print_Area" localSheetId="1">'SO 01 - Oprava koleje č. 7'!$C$4:$J$39,'SO 01 - Oprava koleje č. 7'!$C$45:$J$60,'SO 01 - Oprava koleje č. 7'!$C$66:$K$185</definedName>
    <definedName name="_xlnm.Print_Titles" localSheetId="1">'SO 01 - Oprava koleje č. 7'!$78:$78</definedName>
    <definedName name="_xlnm._FilterDatabase" localSheetId="2" hidden="1">'SO 02 - Oprava koleje č.5'!$C$78:$K$193</definedName>
    <definedName name="_xlnm.Print_Area" localSheetId="2">'SO 02 - Oprava koleje č.5'!$C$4:$J$39,'SO 02 - Oprava koleje č.5'!$C$45:$J$60,'SO 02 - Oprava koleje č.5'!$C$66:$K$193</definedName>
    <definedName name="_xlnm.Print_Titles" localSheetId="2">'SO 02 - Oprava koleje č.5'!$78:$78</definedName>
    <definedName name="_xlnm._FilterDatabase" localSheetId="3" hidden="1">'SO 03 - Oprava koleje č.3'!$C$78:$K$180</definedName>
    <definedName name="_xlnm.Print_Area" localSheetId="3">'SO 03 - Oprava koleje č.3'!$C$4:$J$39,'SO 03 - Oprava koleje č.3'!$C$45:$J$60,'SO 03 - Oprava koleje č.3'!$C$66:$K$180</definedName>
    <definedName name="_xlnm.Print_Titles" localSheetId="3">'SO 03 - Oprava koleje č.3'!$78:$78</definedName>
    <definedName name="_xlnm._FilterDatabase" localSheetId="4" hidden="1">'SO 04 - Oprava koleje č.2'!$C$78:$K$173</definedName>
    <definedName name="_xlnm.Print_Area" localSheetId="4">'SO 04 - Oprava koleje č.2'!$C$4:$J$39,'SO 04 - Oprava koleje č.2'!$C$45:$J$60,'SO 04 - Oprava koleje č.2'!$C$66:$K$173</definedName>
    <definedName name="_xlnm.Print_Titles" localSheetId="4">'SO 04 - Oprava koleje č.2'!$78:$78</definedName>
    <definedName name="_xlnm._FilterDatabase" localSheetId="5" hidden="1">'SO 05 - Oprava koleje č.4'!$C$78:$K$163</definedName>
    <definedName name="_xlnm.Print_Area" localSheetId="5">'SO 05 - Oprava koleje č.4'!$C$4:$J$39,'SO 05 - Oprava koleje č.4'!$C$45:$J$60,'SO 05 - Oprava koleje č.4'!$C$66:$K$163</definedName>
    <definedName name="_xlnm.Print_Titles" localSheetId="5">'SO 05 - Oprava koleje č.4'!$78:$78</definedName>
    <definedName name="_xlnm._FilterDatabase" localSheetId="6" hidden="1">'SO 06 - Oprava koleje č. 13x'!$C$78:$K$148</definedName>
    <definedName name="_xlnm.Print_Area" localSheetId="6">'SO 06 - Oprava koleje č. 13x'!$C$4:$J$39,'SO 06 - Oprava koleje č. 13x'!$C$45:$J$60,'SO 06 - Oprava koleje č. 13x'!$C$66:$K$148</definedName>
    <definedName name="_xlnm.Print_Titles" localSheetId="6">'SO 06 - Oprava koleje č. 13x'!$78:$78</definedName>
    <definedName name="_xlnm._FilterDatabase" localSheetId="7" hidden="1">'SO 07 - Materiál objednat...'!$C$84:$K$139</definedName>
    <definedName name="_xlnm.Print_Area" localSheetId="7">'SO 07 - Materiál objednat...'!$C$4:$J$39,'SO 07 - Materiál objednat...'!$C$45:$J$66,'SO 07 - Materiál objednat...'!$C$72:$K$139</definedName>
    <definedName name="_xlnm.Print_Titles" localSheetId="7">'SO 07 - Materiál objednat...'!$84:$84</definedName>
    <definedName name="_xlnm._FilterDatabase" localSheetId="8" hidden="1">'SO 08 - Materiál objednat...'!$C$80:$K$89</definedName>
    <definedName name="_xlnm.Print_Area" localSheetId="8">'SO 08 - Materiál objednat...'!$C$4:$J$39,'SO 08 - Materiál objednat...'!$C$45:$J$62,'SO 08 - Materiál objednat...'!$C$68:$K$89</definedName>
    <definedName name="_xlnm.Print_Titles" localSheetId="8">'SO 08 - Materiál objednat...'!$80:$80</definedName>
    <definedName name="_xlnm._FilterDatabase" localSheetId="9" hidden="1">'SO 09 - VON'!$C$78:$K$97</definedName>
    <definedName name="_xlnm.Print_Area" localSheetId="9">'SO 09 - VON'!$C$4:$J$39,'SO 09 - VON'!$C$45:$J$60,'SO 09 - VON'!$C$66:$K$97</definedName>
    <definedName name="_xlnm.Print_Titles" localSheetId="9">'SO 09 - VON'!$78:$78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54"/>
  <c r="J20"/>
  <c r="J18"/>
  <c r="E18"/>
  <c r="F76"/>
  <c r="J17"/>
  <c r="J15"/>
  <c r="E15"/>
  <c r="F54"/>
  <c r="J14"/>
  <c r="J12"/>
  <c r="J73"/>
  <c r="E7"/>
  <c r="E69"/>
  <c i="9" r="J37"/>
  <c r="J36"/>
  <c i="1" r="AY62"/>
  <c i="9" r="J35"/>
  <c i="1" r="AX62"/>
  <c i="9" r="BI87"/>
  <c r="BH87"/>
  <c r="BG87"/>
  <c r="BF87"/>
  <c r="T87"/>
  <c r="T86"/>
  <c r="R87"/>
  <c r="R86"/>
  <c r="P87"/>
  <c r="P86"/>
  <c r="BI83"/>
  <c r="BH83"/>
  <c r="BG83"/>
  <c r="BF83"/>
  <c r="T83"/>
  <c r="T82"/>
  <c r="T81"/>
  <c r="R83"/>
  <c r="R82"/>
  <c r="R81"/>
  <c r="P83"/>
  <c r="P82"/>
  <c r="P81"/>
  <c i="1" r="AU62"/>
  <c i="9" r="F75"/>
  <c r="E73"/>
  <c r="F52"/>
  <c r="E50"/>
  <c r="J24"/>
  <c r="E24"/>
  <c r="J55"/>
  <c r="J23"/>
  <c r="J21"/>
  <c r="E21"/>
  <c r="J54"/>
  <c r="J20"/>
  <c r="J18"/>
  <c r="E18"/>
  <c r="F78"/>
  <c r="J17"/>
  <c r="J15"/>
  <c r="E15"/>
  <c r="F54"/>
  <c r="J14"/>
  <c r="J12"/>
  <c r="J75"/>
  <c r="E7"/>
  <c r="E71"/>
  <c i="8" r="J37"/>
  <c r="J36"/>
  <c i="1" r="AY61"/>
  <c i="8" r="J35"/>
  <c i="1" r="AX61"/>
  <c i="8"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T86"/>
  <c r="R87"/>
  <c r="R86"/>
  <c r="P87"/>
  <c r="P86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79"/>
  <c r="E7"/>
  <c r="E48"/>
  <c i="7" r="J37"/>
  <c r="J36"/>
  <c i="1" r="AY60"/>
  <c i="7" r="J35"/>
  <c i="1" r="AX60"/>
  <c i="7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54"/>
  <c r="J20"/>
  <c r="J18"/>
  <c r="E18"/>
  <c r="F76"/>
  <c r="J17"/>
  <c r="J15"/>
  <c r="E15"/>
  <c r="F54"/>
  <c r="J14"/>
  <c r="J12"/>
  <c r="J52"/>
  <c r="E7"/>
  <c r="E69"/>
  <c i="6" r="J37"/>
  <c r="J36"/>
  <c i="1" r="AY59"/>
  <c i="6" r="J35"/>
  <c i="1" r="AX59"/>
  <c i="6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55"/>
  <c r="J17"/>
  <c r="J15"/>
  <c r="E15"/>
  <c r="F54"/>
  <c r="J14"/>
  <c r="J12"/>
  <c r="J52"/>
  <c r="E7"/>
  <c r="E69"/>
  <c i="5" r="J37"/>
  <c r="J36"/>
  <c i="1" r="AY58"/>
  <c i="5" r="J35"/>
  <c i="1" r="AX58"/>
  <c i="5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76"/>
  <c r="J17"/>
  <c r="J15"/>
  <c r="E15"/>
  <c r="F75"/>
  <c r="J14"/>
  <c r="J12"/>
  <c r="J52"/>
  <c r="E7"/>
  <c r="E69"/>
  <c i="4" r="J37"/>
  <c r="J36"/>
  <c i="1" r="AY57"/>
  <c i="4" r="J35"/>
  <c i="1" r="AX57"/>
  <c i="4"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55"/>
  <c r="J17"/>
  <c r="J15"/>
  <c r="E15"/>
  <c r="F75"/>
  <c r="J14"/>
  <c r="J12"/>
  <c r="J52"/>
  <c r="E7"/>
  <c r="E69"/>
  <c i="3" r="J37"/>
  <c r="J36"/>
  <c i="1" r="AY56"/>
  <c i="3" r="J35"/>
  <c i="1" r="AX56"/>
  <c i="3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55"/>
  <c r="J23"/>
  <c r="J21"/>
  <c r="E21"/>
  <c r="J75"/>
  <c r="J20"/>
  <c r="J18"/>
  <c r="E18"/>
  <c r="F55"/>
  <c r="J17"/>
  <c r="J15"/>
  <c r="E15"/>
  <c r="F75"/>
  <c r="J14"/>
  <c r="J12"/>
  <c r="J73"/>
  <c r="E7"/>
  <c r="E69"/>
  <c i="2" r="J37"/>
  <c r="J36"/>
  <c i="1" r="AY55"/>
  <c i="2" r="J35"/>
  <c i="1" r="AX55"/>
  <c i="2"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BI84"/>
  <c r="BH84"/>
  <c r="BG84"/>
  <c r="BF84"/>
  <c r="T84"/>
  <c r="R84"/>
  <c r="P84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76"/>
  <c r="J17"/>
  <c r="J15"/>
  <c r="E15"/>
  <c r="F75"/>
  <c r="J14"/>
  <c r="J12"/>
  <c r="J73"/>
  <c r="E7"/>
  <c r="E69"/>
  <c i="1" r="L50"/>
  <c r="AM50"/>
  <c r="AM49"/>
  <c r="L49"/>
  <c r="AM47"/>
  <c r="L47"/>
  <c r="L45"/>
  <c r="L44"/>
  <c i="3" r="BK139"/>
  <c i="4" r="J106"/>
  <c r="J165"/>
  <c i="5" r="J172"/>
  <c i="6" r="BK158"/>
  <c i="8" r="BK137"/>
  <c i="3" r="BK125"/>
  <c i="5" r="J164"/>
  <c i="7" r="BK135"/>
  <c i="2" r="J158"/>
  <c i="6" r="BK91"/>
  <c i="8" r="BK111"/>
  <c i="3" r="J112"/>
  <c i="5" r="J93"/>
  <c i="2" r="BK101"/>
  <c i="4" r="J161"/>
  <c i="3" r="BK127"/>
  <c i="8" r="BK118"/>
  <c i="4" r="BK173"/>
  <c i="5" r="BK148"/>
  <c i="3" r="BK141"/>
  <c i="5" r="BK154"/>
  <c i="2" r="BK170"/>
  <c r="BK96"/>
  <c i="4" r="BK161"/>
  <c i="6" r="J130"/>
  <c i="4" r="J147"/>
  <c i="6" r="BK99"/>
  <c i="2" r="J183"/>
  <c i="6" r="BK140"/>
  <c i="4" r="J157"/>
  <c i="2" r="BK144"/>
  <c i="3" r="J177"/>
  <c i="5" r="J138"/>
  <c i="2" r="BK123"/>
  <c i="4" r="J84"/>
  <c i="2" r="BK134"/>
  <c r="J146"/>
  <c i="5" r="BK164"/>
  <c i="7" r="BK131"/>
  <c i="3" r="J155"/>
  <c r="BK177"/>
  <c r="BK80"/>
  <c i="4" r="BK104"/>
  <c i="5" r="BK158"/>
  <c r="J103"/>
  <c r="BK150"/>
  <c r="BK93"/>
  <c i="6" r="BK118"/>
  <c i="7" r="BK111"/>
  <c i="8" r="J124"/>
  <c i="3" r="J131"/>
  <c i="4" r="BK165"/>
  <c i="7" r="J95"/>
  <c i="10" r="J94"/>
  <c i="2" r="J125"/>
  <c r="BK130"/>
  <c i="5" r="BK120"/>
  <c i="3" r="BK153"/>
  <c i="4" r="BK149"/>
  <c i="5" r="BK101"/>
  <c i="8" r="BK94"/>
  <c i="3" r="J157"/>
  <c i="5" r="J99"/>
  <c r="J136"/>
  <c i="6" r="BK95"/>
  <c i="10" r="BK86"/>
  <c i="4" r="BK123"/>
  <c i="7" r="BK100"/>
  <c i="3" r="BK131"/>
  <c i="4" r="BK135"/>
  <c i="5" r="J132"/>
  <c i="7" r="J145"/>
  <c i="8" r="J104"/>
  <c i="4" r="BK163"/>
  <c i="5" r="BK170"/>
  <c i="6" r="J152"/>
  <c i="8" r="BK115"/>
  <c i="3" r="BK133"/>
  <c i="5" r="BK118"/>
  <c r="J166"/>
  <c i="6" r="J126"/>
  <c i="7" r="BK139"/>
  <c i="4" r="J173"/>
  <c r="BK88"/>
  <c i="6" r="BK124"/>
  <c i="7" r="J115"/>
  <c i="8" r="J91"/>
  <c i="2" r="BK136"/>
  <c i="10" r="J84"/>
  <c i="2" r="BK132"/>
  <c i="3" r="BK165"/>
  <c i="4" r="J119"/>
  <c i="6" r="BK150"/>
  <c i="3" r="BK96"/>
  <c i="4" r="J121"/>
  <c i="5" r="BK130"/>
  <c i="8" r="BK134"/>
  <c i="2" r="J134"/>
  <c i="4" r="J82"/>
  <c i="6" r="BK126"/>
  <c i="7" r="BK147"/>
  <c i="2" r="J179"/>
  <c r="J105"/>
  <c r="J138"/>
  <c i="3" r="J161"/>
  <c i="6" r="J122"/>
  <c i="7" r="BK115"/>
  <c i="10" r="BK80"/>
  <c i="7" r="BK117"/>
  <c i="8" r="J87"/>
  <c i="6" r="J82"/>
  <c i="3" r="J181"/>
  <c i="5" r="J101"/>
  <c i="10" r="BK94"/>
  <c i="4" r="BK110"/>
  <c i="7" r="BK127"/>
  <c i="3" r="BK98"/>
  <c i="4" r="BK127"/>
  <c i="7" r="J121"/>
  <c i="3" r="BK112"/>
  <c i="4" r="BK131"/>
  <c i="6" r="BK128"/>
  <c i="7" r="J143"/>
  <c i="3" r="BK116"/>
  <c i="4" r="J143"/>
  <c i="6" r="J148"/>
  <c i="2" r="J132"/>
  <c r="BK179"/>
  <c i="5" r="BK160"/>
  <c i="6" r="BK114"/>
  <c i="7" r="BK104"/>
  <c i="2" r="BK80"/>
  <c i="7" r="BK129"/>
  <c i="2" r="BK183"/>
  <c i="4" r="BK84"/>
  <c i="5" r="BK138"/>
  <c i="2" r="BK121"/>
  <c r="J154"/>
  <c i="3" r="J175"/>
  <c i="5" r="J91"/>
  <c i="2" r="BK107"/>
  <c i="3" r="J84"/>
  <c i="5" r="J82"/>
  <c i="2" r="J160"/>
  <c r="J123"/>
  <c i="3" r="BK104"/>
  <c i="6" r="J106"/>
  <c i="7" r="J80"/>
  <c i="3" r="J165"/>
  <c r="BK161"/>
  <c i="5" r="BK122"/>
  <c r="J140"/>
  <c i="6" r="BK160"/>
  <c i="8" r="J97"/>
  <c i="4" r="BK141"/>
  <c i="7" r="J82"/>
  <c i="2" r="BK148"/>
  <c i="6" r="BK87"/>
  <c i="7" r="BK113"/>
  <c i="3" r="J92"/>
  <c i="6" r="J146"/>
  <c i="4" r="BK177"/>
  <c i="5" r="BK132"/>
  <c i="6" r="J114"/>
  <c i="4" r="J91"/>
  <c i="3" r="BK157"/>
  <c i="5" r="BK142"/>
  <c i="6" r="BK116"/>
  <c i="4" r="J177"/>
  <c i="6" r="BK93"/>
  <c i="3" r="J183"/>
  <c i="4" r="BK143"/>
  <c i="5" r="J111"/>
  <c i="8" r="BK124"/>
  <c i="3" r="J169"/>
  <c i="5" r="J122"/>
  <c i="3" r="J167"/>
  <c i="2" r="J156"/>
  <c i="4" r="BK115"/>
  <c i="6" r="BK122"/>
  <c i="3" r="J139"/>
  <c i="2" r="J144"/>
  <c r="BK112"/>
  <c i="6" r="BK104"/>
  <c i="2" r="J166"/>
  <c r="J84"/>
  <c i="5" r="BK113"/>
  <c i="9" r="BK83"/>
  <c i="2" r="J150"/>
  <c i="3" r="BK159"/>
  <c r="J135"/>
  <c i="4" r="BK139"/>
  <c r="BK159"/>
  <c r="J88"/>
  <c i="5" r="J134"/>
  <c r="J160"/>
  <c r="J109"/>
  <c i="6" r="BK154"/>
  <c r="J93"/>
  <c r="J118"/>
  <c i="7" r="J102"/>
  <c r="BK145"/>
  <c r="BK89"/>
  <c i="10" r="J88"/>
  <c i="3" r="J90"/>
  <c i="4" r="J127"/>
  <c i="5" r="BK80"/>
  <c i="6" r="BK110"/>
  <c i="10" r="BK90"/>
  <c i="2" r="J107"/>
  <c r="J109"/>
  <c i="4" r="BK80"/>
  <c i="5" r="J144"/>
  <c r="BK168"/>
  <c i="7" r="BK93"/>
  <c i="2" r="BK176"/>
  <c i="3" r="J87"/>
  <c r="J149"/>
  <c i="4" r="BK82"/>
  <c i="5" r="BK106"/>
  <c i="6" r="J162"/>
  <c i="10" r="BK88"/>
  <c i="3" r="J191"/>
  <c r="BK129"/>
  <c i="4" r="J131"/>
  <c i="6" r="BK148"/>
  <c r="J150"/>
  <c i="7" r="BK121"/>
  <c i="3" r="J109"/>
  <c i="5" r="J130"/>
  <c i="7" r="J107"/>
  <c i="2" r="BK118"/>
  <c i="3" r="BK102"/>
  <c r="BK135"/>
  <c i="4" r="J169"/>
  <c r="BK117"/>
  <c i="6" r="BK130"/>
  <c i="7" r="BK84"/>
  <c r="J100"/>
  <c i="2" r="F35"/>
  <c i="5" r="J168"/>
  <c i="6" r="BK84"/>
  <c i="7" r="J139"/>
  <c r="BK91"/>
  <c i="4" r="BK96"/>
  <c r="BK169"/>
  <c i="5" r="BK91"/>
  <c i="6" r="J95"/>
  <c i="7" r="J137"/>
  <c r="J104"/>
  <c i="2" r="BK140"/>
  <c i="6" r="BK112"/>
  <c i="7" r="BK137"/>
  <c i="10" r="J92"/>
  <c i="2" r="BK109"/>
  <c i="3" r="J189"/>
  <c i="4" r="J113"/>
  <c r="BK91"/>
  <c i="5" r="BK115"/>
  <c i="6" r="J101"/>
  <c i="2" r="J148"/>
  <c r="BK174"/>
  <c r="BK125"/>
  <c i="4" r="J108"/>
  <c r="J102"/>
  <c i="6" r="BK132"/>
  <c i="9" r="BK87"/>
  <c i="2" r="J172"/>
  <c i="3" r="J143"/>
  <c i="5" r="J113"/>
  <c r="J142"/>
  <c i="6" r="J128"/>
  <c i="7" r="J84"/>
  <c i="10" r="BK82"/>
  <c i="2" r="J112"/>
  <c i="3" r="J163"/>
  <c r="BK149"/>
  <c i="5" r="BK134"/>
  <c i="7" r="J117"/>
  <c i="8" r="J108"/>
  <c i="2" r="BK116"/>
  <c i="3" r="BK151"/>
  <c i="5" r="J85"/>
  <c i="6" r="BK108"/>
  <c i="7" r="BK95"/>
  <c i="3" r="BK181"/>
  <c i="6" r="J124"/>
  <c i="4" r="J80"/>
  <c i="7" r="J141"/>
  <c i="3" r="J179"/>
  <c i="4" r="J100"/>
  <c i="8" r="J134"/>
  <c i="3" r="J137"/>
  <c i="4" r="J117"/>
  <c i="8" r="J131"/>
  <c i="3" r="J102"/>
  <c i="5" r="J126"/>
  <c i="8" r="J115"/>
  <c i="7" r="J87"/>
  <c i="3" r="BK123"/>
  <c i="5" r="BK162"/>
  <c i="7" r="BK119"/>
  <c i="2" r="J176"/>
  <c i="8" r="BK131"/>
  <c i="3" r="BK137"/>
  <c i="8" r="J121"/>
  <c i="3" r="J123"/>
  <c i="4" r="J151"/>
  <c i="3" r="J185"/>
  <c i="4" r="J133"/>
  <c i="2" r="J152"/>
  <c i="3" r="BK114"/>
  <c r="BK189"/>
  <c i="4" r="J159"/>
  <c r="J125"/>
  <c i="5" r="BK146"/>
  <c i="6" r="BK134"/>
  <c i="7" r="J89"/>
  <c i="10" r="J80"/>
  <c i="5" r="BK156"/>
  <c i="3" r="BK109"/>
  <c i="7" r="J119"/>
  <c i="3" r="BK191"/>
  <c i="4" r="BK137"/>
  <c i="6" r="J142"/>
  <c i="3" r="BK163"/>
  <c i="5" r="J118"/>
  <c i="2" r="F37"/>
  <c i="3" r="BK173"/>
  <c i="6" r="J87"/>
  <c i="2" r="J162"/>
  <c i="10" r="J96"/>
  <c i="2" r="BK91"/>
  <c i="7" r="J147"/>
  <c i="9" r="J83"/>
  <c i="4" r="J135"/>
  <c i="8" r="BK108"/>
  <c i="2" r="BK146"/>
  <c i="6" r="BK120"/>
  <c i="4" r="BK106"/>
  <c i="6" r="J136"/>
  <c i="4" r="J175"/>
  <c i="6" r="J84"/>
  <c i="2" r="BK164"/>
  <c i="3" r="J129"/>
  <c i="10" r="J86"/>
  <c i="3" r="J159"/>
  <c i="6" r="J134"/>
  <c i="7" r="BK141"/>
  <c i="2" r="J116"/>
  <c i="3" r="J171"/>
  <c i="5" r="J154"/>
  <c i="3" r="J173"/>
  <c i="2" r="J170"/>
  <c i="3" r="J147"/>
  <c i="4" r="BK129"/>
  <c r="BK175"/>
  <c r="J141"/>
  <c i="5" r="BK124"/>
  <c i="6" r="BK101"/>
  <c i="7" r="J111"/>
  <c i="4" r="BK179"/>
  <c i="5" r="J124"/>
  <c i="7" r="J135"/>
  <c i="2" r="J101"/>
  <c i="4" r="BK108"/>
  <c i="7" r="BK109"/>
  <c i="8" r="BK101"/>
  <c i="4" r="BK119"/>
  <c i="6" r="J110"/>
  <c i="3" r="J151"/>
  <c i="4" r="BK121"/>
  <c r="BK86"/>
  <c i="5" r="BK87"/>
  <c i="6" r="BK82"/>
  <c r="J116"/>
  <c i="10" r="J90"/>
  <c i="3" r="J153"/>
  <c i="4" r="J155"/>
  <c i="6" r="BK138"/>
  <c i="3" r="J80"/>
  <c i="4" r="BK157"/>
  <c i="6" r="J154"/>
  <c i="7" r="J133"/>
  <c i="2" r="BK156"/>
  <c r="J86"/>
  <c i="3" r="BK179"/>
  <c r="J133"/>
  <c i="5" r="BK152"/>
  <c i="6" r="J158"/>
  <c i="2" r="BK142"/>
  <c i="9" r="J87"/>
  <c i="3" r="BK175"/>
  <c r="BK120"/>
  <c i="5" r="J106"/>
  <c i="1" r="AS54"/>
  <c i="2" r="BK154"/>
  <c i="3" r="BK118"/>
  <c i="6" r="J112"/>
  <c i="2" r="J121"/>
  <c i="3" r="J187"/>
  <c r="BK171"/>
  <c i="6" r="J132"/>
  <c i="7" r="BK125"/>
  <c i="3" r="BK106"/>
  <c r="BK90"/>
  <c r="J82"/>
  <c i="4" r="BK125"/>
  <c r="J96"/>
  <c r="J86"/>
  <c i="5" r="J162"/>
  <c i="6" r="BK144"/>
  <c r="BK106"/>
  <c i="7" r="J129"/>
  <c i="8" r="BK128"/>
  <c i="3" r="BK147"/>
  <c i="4" r="J129"/>
  <c i="5" r="J146"/>
  <c i="7" r="J127"/>
  <c r="BK87"/>
  <c i="8" r="BK87"/>
  <c i="3" r="J116"/>
  <c i="5" r="BK82"/>
  <c i="6" r="J97"/>
  <c i="7" r="BK123"/>
  <c i="2" r="BK158"/>
  <c i="4" r="J115"/>
  <c i="5" r="BK140"/>
  <c r="J96"/>
  <c i="6" r="BK136"/>
  <c i="10" r="J82"/>
  <c i="3" r="J141"/>
  <c i="6" r="J108"/>
  <c i="7" r="BK143"/>
  <c i="3" r="BK100"/>
  <c i="4" r="J123"/>
  <c i="7" r="BK133"/>
  <c i="8" r="J94"/>
  <c i="3" r="J106"/>
  <c i="5" r="BK109"/>
  <c i="6" r="BK146"/>
  <c i="7" r="BK80"/>
  <c i="4" r="J137"/>
  <c i="5" r="BK172"/>
  <c i="7" r="J123"/>
  <c i="2" r="J130"/>
  <c i="3" r="J100"/>
  <c i="8" r="J111"/>
  <c i="2" r="J127"/>
  <c r="BK152"/>
  <c i="4" r="BK171"/>
  <c i="5" r="J87"/>
  <c i="2" r="J91"/>
  <c i="3" r="BK155"/>
  <c i="6" r="BK142"/>
  <c i="7" r="J113"/>
  <c i="2" r="J142"/>
  <c i="3" r="BK143"/>
  <c i="5" r="J115"/>
  <c i="6" r="J138"/>
  <c i="2" r="J96"/>
  <c i="3" r="J96"/>
  <c r="J94"/>
  <c i="4" r="J104"/>
  <c i="8" r="J128"/>
  <c i="2" r="BK127"/>
  <c i="3" r="J104"/>
  <c i="4" r="J94"/>
  <c i="7" r="BK98"/>
  <c i="2" r="BK150"/>
  <c r="BK160"/>
  <c i="3" r="BK167"/>
  <c r="BK84"/>
  <c i="6" r="J160"/>
  <c i="4" r="J139"/>
  <c r="J98"/>
  <c i="5" r="BK111"/>
  <c r="BK166"/>
  <c i="6" r="J120"/>
  <c i="7" r="BK82"/>
  <c i="2" r="F36"/>
  <c i="4" r="BK167"/>
  <c i="5" r="J89"/>
  <c i="4" r="J171"/>
  <c i="6" r="J80"/>
  <c i="8" r="BK104"/>
  <c i="3" r="BK187"/>
  <c i="2" r="J114"/>
  <c i="4" r="BK102"/>
  <c i="7" r="BK102"/>
  <c i="2" r="BK166"/>
  <c i="3" r="BK92"/>
  <c i="7" r="J93"/>
  <c i="3" r="J127"/>
  <c i="7" r="J98"/>
  <c i="2" r="BK105"/>
  <c i="3" r="J114"/>
  <c i="2" r="J118"/>
  <c i="3" r="BK94"/>
  <c i="5" r="BK89"/>
  <c i="10" r="BK84"/>
  <c i="2" r="BK84"/>
  <c i="4" r="J153"/>
  <c i="8" r="J101"/>
  <c i="2" r="BK138"/>
  <c i="3" r="BK145"/>
  <c i="5" r="BK144"/>
  <c i="6" r="J91"/>
  <c i="2" r="J34"/>
  <c i="6" r="J156"/>
  <c i="7" r="J131"/>
  <c r="BK107"/>
  <c i="10" r="BK96"/>
  <c i="3" r="J120"/>
  <c i="4" r="BK147"/>
  <c r="BK94"/>
  <c i="5" r="BK103"/>
  <c i="2" r="J168"/>
  <c r="J136"/>
  <c r="J164"/>
  <c i="4" r="BK133"/>
  <c i="5" r="J152"/>
  <c i="6" r="BK162"/>
  <c i="10" r="BK92"/>
  <c i="3" r="J118"/>
  <c i="4" r="J110"/>
  <c i="5" r="J120"/>
  <c r="J170"/>
  <c i="3" r="J125"/>
  <c i="4" r="BK155"/>
  <c r="BK113"/>
  <c r="J149"/>
  <c i="5" r="BK85"/>
  <c i="3" r="J145"/>
  <c i="4" r="BK100"/>
  <c i="6" r="BK89"/>
  <c i="8" r="BK121"/>
  <c i="2" r="F34"/>
  <c i="4" r="J167"/>
  <c i="5" r="J80"/>
  <c r="BK99"/>
  <c i="6" r="J89"/>
  <c i="7" r="J109"/>
  <c i="9" r="F36"/>
  <c i="5" r="J158"/>
  <c r="BK128"/>
  <c i="6" r="BK97"/>
  <c i="2" r="J174"/>
  <c i="3" r="BK169"/>
  <c i="4" r="BK98"/>
  <c r="BK145"/>
  <c i="5" r="J148"/>
  <c i="6" r="J144"/>
  <c i="3" r="BK183"/>
  <c i="4" r="J179"/>
  <c i="5" r="BK136"/>
  <c r="BK96"/>
  <c i="6" r="J99"/>
  <c i="8" r="BK91"/>
  <c i="2" r="J80"/>
  <c i="4" r="BK153"/>
  <c i="6" r="J104"/>
  <c i="8" r="J118"/>
  <c i="2" r="J140"/>
  <c i="4" r="J163"/>
  <c i="5" r="BK126"/>
  <c r="J150"/>
  <c i="6" r="BK80"/>
  <c i="2" r="BK114"/>
  <c r="BK162"/>
  <c i="3" r="J98"/>
  <c i="4" r="J145"/>
  <c i="5" r="J156"/>
  <c i="6" r="BK152"/>
  <c i="7" r="J125"/>
  <c i="2" r="BK168"/>
  <c i="3" r="BK185"/>
  <c i="4" r="BK151"/>
  <c i="5" r="J128"/>
  <c i="6" r="BK156"/>
  <c i="7" r="J91"/>
  <c i="8" r="BK97"/>
  <c i="2" r="BK172"/>
  <c r="BK86"/>
  <c i="3" r="BK82"/>
  <c r="BK87"/>
  <c i="6" r="J140"/>
  <c i="8" r="J137"/>
  <c i="2" l="1" r="T79"/>
  <c i="10" r="P79"/>
  <c i="1" r="AU63"/>
  <c i="2" r="R79"/>
  <c i="3" r="BK79"/>
  <c r="J79"/>
  <c i="7" r="P79"/>
  <c i="1" r="AU60"/>
  <c i="8" r="T90"/>
  <c r="P114"/>
  <c r="BK127"/>
  <c r="J127"/>
  <c r="J65"/>
  <c i="2" r="P79"/>
  <c i="1" r="AU55"/>
  <c i="5" r="P79"/>
  <c i="1" r="AU58"/>
  <c i="8" r="R90"/>
  <c r="R100"/>
  <c r="T114"/>
  <c i="6" r="R79"/>
  <c i="8" r="BK100"/>
  <c r="J100"/>
  <c r="J62"/>
  <c i="5" r="T79"/>
  <c i="6" r="T79"/>
  <c i="8" r="R114"/>
  <c i="4" r="BK79"/>
  <c r="J79"/>
  <c r="J59"/>
  <c i="8" r="R127"/>
  <c i="3" r="P79"/>
  <c i="1" r="AU56"/>
  <c i="4" r="P79"/>
  <c i="1" r="AU57"/>
  <c i="8" r="T127"/>
  <c i="5" r="BK79"/>
  <c r="J79"/>
  <c r="J59"/>
  <c i="8" r="BK90"/>
  <c r="J90"/>
  <c r="J61"/>
  <c r="T107"/>
  <c i="3" r="T79"/>
  <c i="6" r="BK79"/>
  <c r="J79"/>
  <c r="J59"/>
  <c i="7" r="T79"/>
  <c i="8" r="P127"/>
  <c i="4" r="R79"/>
  <c i="8" r="T100"/>
  <c i="7" r="BK79"/>
  <c r="J79"/>
  <c r="J59"/>
  <c i="8" r="BK114"/>
  <c r="J114"/>
  <c r="J64"/>
  <c i="2" r="BK79"/>
  <c r="J79"/>
  <c r="J59"/>
  <c i="6" r="P79"/>
  <c i="1" r="AU59"/>
  <c i="7" r="R79"/>
  <c i="8" r="P90"/>
  <c r="P107"/>
  <c i="10" r="BK79"/>
  <c r="J79"/>
  <c r="J59"/>
  <c i="3" r="R79"/>
  <c i="8" r="P100"/>
  <c i="5" r="R79"/>
  <c i="4" r="T79"/>
  <c i="8" r="BK107"/>
  <c r="J107"/>
  <c r="J63"/>
  <c i="10" r="R79"/>
  <c i="8" r="R107"/>
  <c i="10" r="T79"/>
  <c i="9" r="BK86"/>
  <c r="J86"/>
  <c r="J61"/>
  <c r="BK82"/>
  <c r="J82"/>
  <c r="J60"/>
  <c i="8" r="BK86"/>
  <c r="J86"/>
  <c r="J60"/>
  <c i="10" r="E48"/>
  <c r="F55"/>
  <c r="F75"/>
  <c r="J76"/>
  <c r="BE84"/>
  <c r="BE86"/>
  <c r="J75"/>
  <c r="BE94"/>
  <c r="BE80"/>
  <c r="BE96"/>
  <c i="9" r="BK81"/>
  <c r="J81"/>
  <c r="J59"/>
  <c i="10" r="BE90"/>
  <c r="BE92"/>
  <c r="J52"/>
  <c r="BE82"/>
  <c r="BE88"/>
  <c i="8" r="BK85"/>
  <c r="J85"/>
  <c i="9" r="J52"/>
  <c r="J77"/>
  <c r="E48"/>
  <c r="BE87"/>
  <c r="F55"/>
  <c r="BE83"/>
  <c r="F77"/>
  <c r="J78"/>
  <c i="1" r="BC62"/>
  <c i="8" r="J54"/>
  <c r="F81"/>
  <c r="BE104"/>
  <c r="BE101"/>
  <c r="F55"/>
  <c r="BE97"/>
  <c r="J55"/>
  <c r="BE94"/>
  <c r="BE128"/>
  <c r="BE115"/>
  <c r="BE131"/>
  <c r="J52"/>
  <c r="E75"/>
  <c r="BE108"/>
  <c r="BE118"/>
  <c r="BE121"/>
  <c r="BE124"/>
  <c r="BE134"/>
  <c r="BE137"/>
  <c r="BE87"/>
  <c r="BE91"/>
  <c r="BE111"/>
  <c i="7" r="E48"/>
  <c r="J76"/>
  <c r="BE89"/>
  <c r="J75"/>
  <c r="BE102"/>
  <c r="BE95"/>
  <c r="F75"/>
  <c r="BE91"/>
  <c r="BE109"/>
  <c r="F55"/>
  <c r="J73"/>
  <c r="BE104"/>
  <c r="BE117"/>
  <c r="BE87"/>
  <c r="BE98"/>
  <c r="BE113"/>
  <c r="BE82"/>
  <c r="BE93"/>
  <c r="BE100"/>
  <c r="BE107"/>
  <c r="BE111"/>
  <c r="BE119"/>
  <c r="BE123"/>
  <c r="BE125"/>
  <c r="BE129"/>
  <c r="BE133"/>
  <c r="BE135"/>
  <c r="BE143"/>
  <c r="BE145"/>
  <c r="BE127"/>
  <c r="BE141"/>
  <c r="BE80"/>
  <c r="BE115"/>
  <c r="BE131"/>
  <c r="BE137"/>
  <c r="BE147"/>
  <c r="BE84"/>
  <c r="BE121"/>
  <c r="BE139"/>
  <c i="6" r="E48"/>
  <c r="F76"/>
  <c r="BE93"/>
  <c r="BE112"/>
  <c r="BE104"/>
  <c r="BE106"/>
  <c r="BE126"/>
  <c r="J73"/>
  <c r="BE80"/>
  <c r="BE101"/>
  <c r="BE130"/>
  <c r="BE128"/>
  <c r="BE146"/>
  <c r="BE82"/>
  <c r="BE97"/>
  <c r="BE136"/>
  <c r="BE156"/>
  <c r="BE138"/>
  <c r="J75"/>
  <c r="BE99"/>
  <c r="BE144"/>
  <c r="BE158"/>
  <c r="J55"/>
  <c r="F75"/>
  <c r="BE108"/>
  <c r="BE118"/>
  <c r="BE120"/>
  <c r="BE122"/>
  <c r="BE132"/>
  <c r="BE142"/>
  <c r="BE148"/>
  <c r="BE160"/>
  <c r="BE162"/>
  <c r="BE95"/>
  <c r="BE110"/>
  <c r="BE150"/>
  <c r="BE154"/>
  <c r="BE87"/>
  <c r="BE89"/>
  <c r="BE116"/>
  <c r="BE134"/>
  <c r="BE152"/>
  <c r="BE140"/>
  <c r="BE84"/>
  <c r="BE91"/>
  <c r="BE114"/>
  <c r="BE124"/>
  <c i="5" r="F55"/>
  <c r="J75"/>
  <c r="BE91"/>
  <c r="BE103"/>
  <c r="BE106"/>
  <c r="BE111"/>
  <c r="BE113"/>
  <c r="BE122"/>
  <c r="BE126"/>
  <c r="BE128"/>
  <c r="BE132"/>
  <c r="BE134"/>
  <c r="BE138"/>
  <c r="BE140"/>
  <c r="BE146"/>
  <c r="BE148"/>
  <c r="BE150"/>
  <c r="BE152"/>
  <c r="BE164"/>
  <c r="F54"/>
  <c r="BE158"/>
  <c r="BE160"/>
  <c r="BE162"/>
  <c r="BE172"/>
  <c r="BE85"/>
  <c r="BE101"/>
  <c r="BE154"/>
  <c r="BE166"/>
  <c r="BE168"/>
  <c r="BE170"/>
  <c r="BE93"/>
  <c r="BE96"/>
  <c r="J73"/>
  <c r="BE87"/>
  <c r="E48"/>
  <c r="BE80"/>
  <c r="BE109"/>
  <c r="BE136"/>
  <c r="BE142"/>
  <c r="BE144"/>
  <c r="J55"/>
  <c r="BE89"/>
  <c r="BE82"/>
  <c r="BE99"/>
  <c r="BE115"/>
  <c r="BE118"/>
  <c r="BE120"/>
  <c r="BE124"/>
  <c r="BE130"/>
  <c r="BE156"/>
  <c i="4" r="J55"/>
  <c r="BE82"/>
  <c r="J73"/>
  <c r="BE91"/>
  <c r="E48"/>
  <c r="J54"/>
  <c r="BE145"/>
  <c i="3" r="J59"/>
  <c i="4" r="BE98"/>
  <c r="BE108"/>
  <c r="BE135"/>
  <c r="BE100"/>
  <c r="BE104"/>
  <c r="BE113"/>
  <c r="BE96"/>
  <c r="BE119"/>
  <c r="BE125"/>
  <c r="BE141"/>
  <c r="BE159"/>
  <c r="BE115"/>
  <c r="BE106"/>
  <c r="BE139"/>
  <c r="BE86"/>
  <c r="BE123"/>
  <c r="BE102"/>
  <c r="BE149"/>
  <c r="BE151"/>
  <c r="BE155"/>
  <c r="BE163"/>
  <c r="BE165"/>
  <c r="BE143"/>
  <c r="BE157"/>
  <c r="BE167"/>
  <c r="F54"/>
  <c r="F76"/>
  <c r="BE88"/>
  <c r="BE129"/>
  <c r="BE147"/>
  <c r="BE153"/>
  <c r="BE161"/>
  <c r="BE177"/>
  <c r="BE179"/>
  <c r="BE80"/>
  <c r="BE84"/>
  <c r="BE94"/>
  <c r="BE110"/>
  <c r="BE117"/>
  <c r="BE121"/>
  <c r="BE127"/>
  <c r="BE131"/>
  <c r="BE133"/>
  <c r="BE137"/>
  <c r="BE169"/>
  <c r="BE171"/>
  <c r="BE173"/>
  <c r="BE175"/>
  <c i="3" r="BE123"/>
  <c r="BE169"/>
  <c r="F76"/>
  <c r="BE84"/>
  <c r="J54"/>
  <c r="J76"/>
  <c r="BE90"/>
  <c r="BE92"/>
  <c r="BE94"/>
  <c r="BE102"/>
  <c r="BE183"/>
  <c r="BE120"/>
  <c r="BE147"/>
  <c r="BE153"/>
  <c r="BE191"/>
  <c r="J52"/>
  <c r="BE161"/>
  <c r="BE100"/>
  <c r="BE109"/>
  <c r="BE112"/>
  <c r="BE114"/>
  <c r="BE127"/>
  <c r="BE149"/>
  <c r="BE151"/>
  <c r="BE98"/>
  <c r="BE141"/>
  <c r="BE171"/>
  <c r="BE185"/>
  <c r="E48"/>
  <c r="BE137"/>
  <c r="BE181"/>
  <c r="F54"/>
  <c r="BE104"/>
  <c r="BE118"/>
  <c r="BE129"/>
  <c r="BE131"/>
  <c r="BE145"/>
  <c r="BE165"/>
  <c r="BE173"/>
  <c r="BE179"/>
  <c r="BE96"/>
  <c r="BE139"/>
  <c r="BE155"/>
  <c r="BE175"/>
  <c r="BE106"/>
  <c r="BE116"/>
  <c r="BE82"/>
  <c r="BE135"/>
  <c r="BE143"/>
  <c r="BE159"/>
  <c r="BE187"/>
  <c r="BE189"/>
  <c r="BE80"/>
  <c r="BE87"/>
  <c r="BE125"/>
  <c r="BE133"/>
  <c r="BE157"/>
  <c r="BE163"/>
  <c r="BE167"/>
  <c r="BE177"/>
  <c i="2" r="F55"/>
  <c r="BE80"/>
  <c r="BE96"/>
  <c r="BE101"/>
  <c r="BE105"/>
  <c r="BE109"/>
  <c r="BE123"/>
  <c r="BE125"/>
  <c r="BE132"/>
  <c r="BE144"/>
  <c r="BE148"/>
  <c r="BE150"/>
  <c r="BE152"/>
  <c r="BE154"/>
  <c r="BE156"/>
  <c r="BE158"/>
  <c r="BE168"/>
  <c r="J54"/>
  <c r="BE84"/>
  <c r="BE112"/>
  <c r="BE114"/>
  <c r="BE121"/>
  <c r="BE136"/>
  <c r="BE140"/>
  <c r="BE142"/>
  <c i="1" r="AW55"/>
  <c i="2" r="BE170"/>
  <c r="BE172"/>
  <c i="1" r="BC55"/>
  <c i="2" r="E48"/>
  <c r="J52"/>
  <c r="J55"/>
  <c r="BE86"/>
  <c r="BE107"/>
  <c r="BE116"/>
  <c r="BE118"/>
  <c r="BE130"/>
  <c r="BE134"/>
  <c r="BE138"/>
  <c r="BE146"/>
  <c r="F54"/>
  <c r="BE91"/>
  <c r="BE127"/>
  <c r="BE160"/>
  <c r="BE162"/>
  <c r="BE164"/>
  <c r="BE166"/>
  <c r="BE179"/>
  <c i="1" r="BB55"/>
  <c i="2" r="BE174"/>
  <c r="BE176"/>
  <c r="BE183"/>
  <c i="1" r="BA55"/>
  <c r="BD55"/>
  <c i="5" r="F34"/>
  <c i="1" r="BA58"/>
  <c i="3" r="F36"/>
  <c i="1" r="BC56"/>
  <c i="9" r="F34"/>
  <c i="1" r="BA62"/>
  <c i="9" r="J34"/>
  <c i="1" r="AW62"/>
  <c i="8" r="F37"/>
  <c i="1" r="BD61"/>
  <c i="4" r="F34"/>
  <c i="1" r="BA57"/>
  <c i="3" r="J30"/>
  <c i="5" r="J30"/>
  <c i="4" r="F37"/>
  <c i="1" r="BD57"/>
  <c i="7" r="F34"/>
  <c i="1" r="BA60"/>
  <c i="7" r="J34"/>
  <c i="1" r="AW60"/>
  <c i="5" r="F35"/>
  <c i="1" r="BB58"/>
  <c i="3" r="F37"/>
  <c i="1" r="BD56"/>
  <c i="10" r="F35"/>
  <c i="1" r="BB63"/>
  <c i="6" r="F36"/>
  <c i="1" r="BC59"/>
  <c i="10" r="F36"/>
  <c i="1" r="BC63"/>
  <c i="6" r="J34"/>
  <c i="1" r="AW59"/>
  <c i="4" r="J34"/>
  <c i="1" r="AW57"/>
  <c i="4" r="F36"/>
  <c i="1" r="BC57"/>
  <c i="8" r="F36"/>
  <c i="1" r="BC61"/>
  <c i="3" r="F35"/>
  <c i="1" r="BB56"/>
  <c i="4" r="J30"/>
  <c i="6" r="F35"/>
  <c i="1" r="BB59"/>
  <c i="5" r="F36"/>
  <c i="1" r="BC58"/>
  <c i="5" r="J34"/>
  <c i="1" r="AW58"/>
  <c i="7" r="F37"/>
  <c i="1" r="BD60"/>
  <c i="8" r="J34"/>
  <c i="1" r="AW61"/>
  <c i="7" r="F35"/>
  <c i="1" r="BB60"/>
  <c i="9" r="F37"/>
  <c i="1" r="BD62"/>
  <c i="8" r="J30"/>
  <c i="6" r="F34"/>
  <c i="1" r="BA59"/>
  <c i="3" r="F34"/>
  <c i="1" r="BA56"/>
  <c i="8" r="F34"/>
  <c i="1" r="BA61"/>
  <c i="9" r="F35"/>
  <c i="1" r="BB62"/>
  <c i="10" r="F34"/>
  <c i="1" r="BA63"/>
  <c i="4" r="F35"/>
  <c i="1" r="BB57"/>
  <c i="2" r="J30"/>
  <c i="3" r="J34"/>
  <c i="1" r="AW56"/>
  <c i="10" r="J34"/>
  <c i="1" r="AW63"/>
  <c i="7" r="F36"/>
  <c i="1" r="BC60"/>
  <c i="7" r="J30"/>
  <c i="6" r="J30"/>
  <c i="8" r="F35"/>
  <c i="1" r="BB61"/>
  <c i="6" r="F37"/>
  <c i="1" r="BD59"/>
  <c i="10" r="F37"/>
  <c i="1" r="BD63"/>
  <c i="5" r="F37"/>
  <c i="1" r="BD58"/>
  <c i="8" l="1" r="R85"/>
  <c r="P85"/>
  <c i="1" r="AU61"/>
  <c i="8" r="T85"/>
  <c i="1" r="AG56"/>
  <c r="AG61"/>
  <c i="8" r="J59"/>
  <c i="1" r="AG60"/>
  <c r="AG59"/>
  <c r="AG58"/>
  <c r="AG57"/>
  <c r="AG55"/>
  <c i="6" r="J33"/>
  <c i="1" r="AV59"/>
  <c r="AT59"/>
  <c r="AN59"/>
  <c i="4" r="J33"/>
  <c i="1" r="AV57"/>
  <c r="AT57"/>
  <c r="AN57"/>
  <c r="AU54"/>
  <c i="3" r="F33"/>
  <c i="1" r="AZ56"/>
  <c i="8" r="F33"/>
  <c i="1" r="AZ61"/>
  <c i="10" r="J33"/>
  <c i="1" r="AV63"/>
  <c r="AT63"/>
  <c i="9" r="J30"/>
  <c i="1" r="AG62"/>
  <c i="2" r="J33"/>
  <c i="1" r="AV55"/>
  <c r="AT55"/>
  <c r="AN55"/>
  <c i="2" r="F33"/>
  <c i="1" r="AZ55"/>
  <c i="8" r="J33"/>
  <c i="1" r="AV61"/>
  <c r="AT61"/>
  <c r="AN61"/>
  <c i="10" r="J30"/>
  <c i="1" r="AG63"/>
  <c r="BB54"/>
  <c r="W31"/>
  <c i="10" r="F33"/>
  <c i="1" r="AZ63"/>
  <c i="9" r="F33"/>
  <c i="1" r="AZ62"/>
  <c r="BC54"/>
  <c r="W32"/>
  <c r="BD54"/>
  <c r="W33"/>
  <c i="6" r="F33"/>
  <c i="1" r="AZ59"/>
  <c i="9" r="J33"/>
  <c i="1" r="AV62"/>
  <c r="AT62"/>
  <c i="4" r="F33"/>
  <c i="1" r="AZ57"/>
  <c r="BA54"/>
  <c r="W30"/>
  <c i="5" r="F33"/>
  <c i="1" r="AZ58"/>
  <c i="3" r="J33"/>
  <c i="1" r="AV56"/>
  <c r="AT56"/>
  <c r="AN56"/>
  <c i="7" r="J33"/>
  <c i="1" r="AV60"/>
  <c r="AT60"/>
  <c r="AN60"/>
  <c i="5" r="J33"/>
  <c i="1" r="AV58"/>
  <c r="AT58"/>
  <c r="AN58"/>
  <c i="7" r="F33"/>
  <c i="1" r="AZ60"/>
  <c l="1" r="AN62"/>
  <c i="10" r="J39"/>
  <c i="9" r="J39"/>
  <c i="8" r="J39"/>
  <c i="7" r="J39"/>
  <c i="6" r="J39"/>
  <c i="5" r="J39"/>
  <c i="4" r="J39"/>
  <c i="3" r="J39"/>
  <c i="2" r="J39"/>
  <c i="1" r="AN63"/>
  <c r="AY54"/>
  <c r="AZ54"/>
  <c r="W29"/>
  <c r="AG54"/>
  <c r="AW54"/>
  <c r="AK30"/>
  <c r="AX54"/>
  <c l="1"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<sst xmlns="http://schemas.openxmlformats.org/spreadsheetml/2006/main">
  <si>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</si>
  <si>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</si>
  <si>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</si>
  <si>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</si>
  <si>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</si>
  <si>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{a5d94567-663c-4b1d-825a-09b103cac621}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</si>
  <si>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</si>
  <si>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</si>
  <si>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</si>
  <si>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</si>
  <si>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</si>
  <si>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</si>
  <si>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</si>
  <si>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</si>
  <si>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64022XXX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</si>
  <si>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</si>
  <si>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</si>
  <si>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staničních kolejí v žst. Mimoň</t>
  </si>
  <si>
    <t>KSO:</t>
  </si>
  <si>
    <t/>
  </si>
  <si>
    <t>CC-CZ:</t>
  </si>
  <si>
    <t>Místo:</t>
  </si>
  <si>
    <t xml:space="preserve"> </t>
  </si>
  <si>
    <t>Datum:</t>
  </si>
  <si>
    <t>13. 6. 2022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</si>
  <si>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</si>
  <si>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</si>
  <si>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</si>
  <si>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</si>
  <si>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</si>
  <si>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</si>
  <si>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</si>
  <si>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</si>
  <si>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</si>
  <si>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</si>
  <si>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</si>
  <si>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</si>
  <si>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</si>
  <si>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</si>
  <si>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</si>
  <si>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</si>
  <si>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</si>
  <si>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</si>
  <si>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</si>
  <si>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</si>
  <si>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</si>
  <si>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</si>
  <si>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</si>
  <si>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</si>
  <si>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</si>
  <si>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</si>
  <si>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</si>
  <si>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</si>
  <si>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</si>
  <si>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</si>
  <si>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</si>
  <si>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</si>
  <si>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</si>
  <si>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</si>
  <si>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</si>
  <si>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</si>
  <si>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</si>
  <si>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</si>
  <si>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</si>
  <si>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</si>
  <si>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</si>
  <si>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</si>
  <si>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</si>
  <si>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</si>
  <si>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</si>
  <si>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</si>
  <si>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</si>
  <si>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</si>
  <si>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</si>
  <si>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</si>
  <si>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koleje č. 7</t>
  </si>
  <si>
    <t>STA</t>
  </si>
  <si>
    <t>1</t>
  </si>
  <si>
    <t>{970f5a51-da15-4e10-8b82-4984964b2068}</t>
  </si>
  <si>
    <t>2</t>
  </si>
  <si>
    <t>SO 02</t>
  </si>
  <si>
    <t>Oprava koleje č.5</t>
  </si>
  <si>
    <t>{83ef8ea9-60cc-4ab0-9bff-e93643c1b26f}</t>
  </si>
  <si>
    <t>SO 03</t>
  </si>
  <si>
    <t>Oprava koleje č.3</t>
  </si>
  <si>
    <t>{b5f9a45e-bc91-45f9-bd3c-a79398d25cf6}</t>
  </si>
  <si>
    <t>SO 04</t>
  </si>
  <si>
    <t>Oprava koleje č.2</t>
  </si>
  <si>
    <t>{ba216078-1356-4396-b95f-16f5559ace89}</t>
  </si>
  <si>
    <t>SO 05</t>
  </si>
  <si>
    <t>Oprava koleje č.4</t>
  </si>
  <si>
    <t>{c2db1ca5-6289-49bd-9733-49bf1574ccc9}</t>
  </si>
  <si>
    <t>SO 06</t>
  </si>
  <si>
    <t>Oprava koleje č. 13x</t>
  </si>
  <si>
    <t>{41ab4f3d-5d99-4b7e-a375-8a1816c7aa39}</t>
  </si>
  <si>
    <t>SO 07</t>
  </si>
  <si>
    <t>Materiál objednatele 1</t>
  </si>
  <si>
    <t>{4d0dcb4f-eb8f-434a-881a-0198d131fefa}</t>
  </si>
  <si>
    <t>SO 08</t>
  </si>
  <si>
    <t>Materiál objednatele 2</t>
  </si>
  <si>
    <t>{f1cc36ae-ac29-474a-baa5-7069c80d9f6a}</t>
  </si>
  <si>
    <t>SO 09</t>
  </si>
  <si>
    <t>VON</t>
  </si>
  <si>
    <t>{2084d722-0cdf-499a-822a-c775a55c0514}</t>
  </si>
  <si>
    <t>KRYCÍ LIST SOUPISU PRACÍ</t>
  </si>
  <si>
    <t>Objekt:</t>
  </si>
  <si>
    <t>SO 01 - Oprava koleje č. 7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</si>
  <si>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</si>
  <si>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</si>
  <si>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</si>
  <si>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</si>
  <si>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</si>
  <si>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</si>
  <si>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</si>
  <si>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</si>
  <si>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</si>
  <si>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</si>
  <si>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</si>
  <si>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</si>
  <si>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</si>
  <si>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</si>
  <si>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</si>
  <si>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</si>
  <si>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</si>
  <si>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</si>
  <si>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5905010010</t>
  </si>
  <si>
    <t>Odstranění nánosu nad horní plochou pražce</t>
  </si>
  <si>
    <t>m2</t>
  </si>
  <si>
    <t>Sborník UOŽI 01 2022</t>
  </si>
  <si>
    <t>4</t>
  </si>
  <si>
    <t>ROZPOCET</t>
  </si>
  <si>
    <t>PP</t>
  </si>
  <si>
    <t>VV</t>
  </si>
  <si>
    <t>"odhad cca" 200*3,4</t>
  </si>
  <si>
    <t>Součet</t>
  </si>
  <si>
    <t>5907050130</t>
  </si>
  <si>
    <t>Dělení kolejnic kyslíkem soustavy A</t>
  </si>
  <si>
    <t>kus</t>
  </si>
  <si>
    <t>3</t>
  </si>
  <si>
    <t>5906140045</t>
  </si>
  <si>
    <t>Demontáž kolejového roštu koleje v ose koleje pražce dřevěné tvar A</t>
  </si>
  <si>
    <t>km</t>
  </si>
  <si>
    <t>6</t>
  </si>
  <si>
    <t>Demontáž kolejového roštu koleje v ose koleje pražce dřevěné tvar A.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</si>
  <si>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PSC</t>
  </si>
  <si>
    <t>Poznámka k souboru cen:_x000d_
1. V cenách jsou započteny náklady na případné odstranění kameniva, rozebrání roštu do součástí, manipulaci, naložení výzisku na dopravní prostředek a uložení na úložišti._x000d_
2. V cenách nejsou obsaženy náklady na dopravu a vytřídění.</t>
  </si>
  <si>
    <t xml:space="preserve">"dle ZD cca 90%"  0,614*0,9</t>
  </si>
  <si>
    <t>5906140165</t>
  </si>
  <si>
    <t>Demontáž kolejového roštu koleje v ose koleje pražce betonové tvar A</t>
  </si>
  <si>
    <t>8</t>
  </si>
  <si>
    <t>Demontáž kolejového roštu koleje v ose koleje pražce betonové tvar A.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</si>
  <si>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 xml:space="preserve">"dle ZD cca 10%"  0,614*0,1</t>
  </si>
  <si>
    <t>5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</si>
  <si>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</si>
  <si>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</si>
  <si>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t</t>
  </si>
  <si>
    <t>10</t>
  </si>
  <si>
    <t>P</t>
  </si>
  <si>
    <t>Poznámka k položce:_x000d_
Odvoz odpadu na meziskládku na pozemek Správy železnic dle pokynů Objednatele.</t>
  </si>
  <si>
    <t xml:space="preserve">"cca 90% koleje A/dřevo, cca 10% A/beton"  (614*0,9)*0,259+(614*0,1)*0,491</t>
  </si>
  <si>
    <t>5999005010</t>
  </si>
  <si>
    <t>Třídění spojovacích a upevňovacích součástí</t>
  </si>
  <si>
    <t>12</t>
  </si>
  <si>
    <t>"ZAOKR.NAHORU"(614*1,52*1)*0,027</t>
  </si>
  <si>
    <t>7</t>
  </si>
  <si>
    <t>5999005020</t>
  </si>
  <si>
    <t>Třídění pražců a kolejnicových podpor</t>
  </si>
  <si>
    <t>14</t>
  </si>
  <si>
    <t>5999005030</t>
  </si>
  <si>
    <t>Třídění kolejnic</t>
  </si>
  <si>
    <t>16</t>
  </si>
  <si>
    <t>9</t>
  </si>
  <si>
    <t>5905050055</t>
  </si>
  <si>
    <t>Souvislá výměna KL se snesením KR koleje pražce betonové</t>
  </si>
  <si>
    <t>-247684467</t>
  </si>
  <si>
    <t>Souvislá výměna KL se snesením KR koleje pražce betonové.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</si>
  <si>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Poznámka k položce:_x000d_
dle ZD; 0,614 km</t>
  </si>
  <si>
    <t>5905020020</t>
  </si>
  <si>
    <t>Oprava stezky strojně s odstraněním drnu a nánosu přes 10 cm do 20 cm</t>
  </si>
  <si>
    <t>20</t>
  </si>
  <si>
    <t>11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</si>
  <si>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</si>
  <si>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</si>
  <si>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22</t>
  </si>
  <si>
    <t>9909000100</t>
  </si>
  <si>
    <t>Poplatek za uložení suti nebo hmot na oficiální skládku</t>
  </si>
  <si>
    <t>24</t>
  </si>
  <si>
    <t>13</t>
  </si>
  <si>
    <t>5906130345</t>
  </si>
  <si>
    <t>Montáž kolejového roštu v ose koleje pražce betonové vystrojené tvar S49, 49E1</t>
  </si>
  <si>
    <t>26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</si>
  <si>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</si>
  <si>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Poznámka k souboru cen:_x000d_
1. V cenách jsou započteny náklady na manipulaci a montáž KR, u pražců dřevěných nevystrojených i na vrtání pražců._x000d_
2. V cenách nejsou obsaženy náklady na dodávku materiálu.</t>
  </si>
  <si>
    <t>5906015010</t>
  </si>
  <si>
    <t>Výměna pražce malou těžící mechanizací v KL otevřeném i zapuštěném pražec dřevěný příčný nevystrojený</t>
  </si>
  <si>
    <t>28</t>
  </si>
  <si>
    <t>5905105030</t>
  </si>
  <si>
    <t>Doplnění KL kamenivem souvisle strojně v koleji</t>
  </si>
  <si>
    <t>m3</t>
  </si>
  <si>
    <t>30</t>
  </si>
  <si>
    <t>5905025110</t>
  </si>
  <si>
    <t>Doplnění stezky štěrkodrtí souvislé</t>
  </si>
  <si>
    <t>32</t>
  </si>
  <si>
    <t>17</t>
  </si>
  <si>
    <t>5907010035</t>
  </si>
  <si>
    <t>Výměna LISŮ tvar S49, T, 49E1</t>
  </si>
  <si>
    <t>m</t>
  </si>
  <si>
    <t>36</t>
  </si>
  <si>
    <t>Výměna LISŮ tvar S49, T, 49E1.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</si>
  <si>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Poznámka k souboru cen:_x000d_
1. V cenách jsou započteny náklady na demontáž upevňovadel, výměnu LISU, montáž upevňovadel, případnou úpravu dilatačních spár, zřízení nebo demontáž prozatímních styků a ošetření součástí mazivem._x000d_
2. V cenách nejsou započteny náklady na dělení kolejnic, zřízení svaru, demontáž nebo montáž styků.</t>
  </si>
  <si>
    <t>18</t>
  </si>
  <si>
    <t>5910020030</t>
  </si>
  <si>
    <t>Svařování kolejnic termitem plný předehřev standardní spára svar sériový tv. S49</t>
  </si>
  <si>
    <t>38</t>
  </si>
  <si>
    <t>19</t>
  </si>
  <si>
    <t>5910035030</t>
  </si>
  <si>
    <t>Dosažení dovolené upínací teploty v BK prodloužením kolejnicového pásu v koleji tv. S49</t>
  </si>
  <si>
    <t>40</t>
  </si>
  <si>
    <t>5910040310</t>
  </si>
  <si>
    <t>Umožnění volné dilatace kolejnice demontáž upevňovadel s osazením kluzných podložek rozdělení pražců "c"</t>
  </si>
  <si>
    <t>42</t>
  </si>
  <si>
    <t>5910040410</t>
  </si>
  <si>
    <t>Umožnění volné dilatace kolejnice montáž upevňovadel s odstraněním kluzných podložek rozdělení pražců "c"</t>
  </si>
  <si>
    <t>44</t>
  </si>
  <si>
    <t>5909041010</t>
  </si>
  <si>
    <t>Úprava GPK výhybky směrové a výškové uspořádání pražce dřevěné nebo ocelové</t>
  </si>
  <si>
    <t>46</t>
  </si>
  <si>
    <t>23</t>
  </si>
  <si>
    <t>5905105040</t>
  </si>
  <si>
    <t>Doplnění KL kamenivem souvisle strojně ve výhybce</t>
  </si>
  <si>
    <t>48</t>
  </si>
  <si>
    <t>9902900200</t>
  </si>
  <si>
    <t>Naložení objemnějšího kusového materiálu, vybouraných hmot</t>
  </si>
  <si>
    <t>50</t>
  </si>
  <si>
    <t>25</t>
  </si>
  <si>
    <t>9902200200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</si>
  <si>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 km</t>
  </si>
  <si>
    <t>52</t>
  </si>
  <si>
    <t>9909000300</t>
  </si>
  <si>
    <t>Poplatek za likvidaci dřevěných kolejnicových podpor</t>
  </si>
  <si>
    <t>54</t>
  </si>
  <si>
    <t>27</t>
  </si>
  <si>
    <t>9902900100</t>
  </si>
  <si>
    <t>Naložení sypanin, drobného kusového materiálu, suti</t>
  </si>
  <si>
    <t>56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</si>
  <si>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</si>
  <si>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</t>
  </si>
  <si>
    <t>58</t>
  </si>
  <si>
    <t>29</t>
  </si>
  <si>
    <t>9909000400</t>
  </si>
  <si>
    <t>Poplatek za likvidaci plastových součástí</t>
  </si>
  <si>
    <t>60</t>
  </si>
  <si>
    <t>M</t>
  </si>
  <si>
    <t>5955101000</t>
  </si>
  <si>
    <t>Kamenivo drcené štěrk frakce 31,5/63 třídy BI</t>
  </si>
  <si>
    <t>62</t>
  </si>
  <si>
    <t>31</t>
  </si>
  <si>
    <t>5955101025</t>
  </si>
  <si>
    <t>Kamenivo drcené drť frakce 4/8</t>
  </si>
  <si>
    <t>64</t>
  </si>
  <si>
    <t>9902100700</t>
  </si>
  <si>
    <t>Doprava obousměrná (např. dodávek z vlastních zásob zhotovitele nebo objednatele nebo výzisku) mechanizací o nosnosti přes 3,5 t sypanin (kameniva, písku, suti, dlažebních kostek, atd.) do 100 km</t>
  </si>
  <si>
    <t>-330337574</t>
  </si>
  <si>
    <t>Doprava obousměrná (např. dodávek z vlastních zásob zhotovitele nebo objednatele nebo výzisku) mechanizací o nosnosti přes 3,5 t sypanin (kameniva, písku, suti, dlažebních kostek, atd.)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</si>
  <si>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33</t>
  </si>
  <si>
    <t>5956101000</t>
  </si>
  <si>
    <t>Pražec dřevěný příčný nevystrojený dub 2600x260x160 mm</t>
  </si>
  <si>
    <t>68</t>
  </si>
  <si>
    <t>34</t>
  </si>
  <si>
    <t>9902200900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</si>
  <si>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200 km</t>
  </si>
  <si>
    <t>1173784731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</si>
  <si>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</si>
  <si>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35</t>
  </si>
  <si>
    <t>5958134075</t>
  </si>
  <si>
    <t>Součásti upevňovací vrtule R1(145)</t>
  </si>
  <si>
    <t>70</t>
  </si>
  <si>
    <t>5958134040</t>
  </si>
  <si>
    <t>Součásti upevňovací kroužek pružný dvojitý Fe 6</t>
  </si>
  <si>
    <t>72</t>
  </si>
  <si>
    <t>37</t>
  </si>
  <si>
    <t>5958128010</t>
  </si>
  <si>
    <t>Komplety ŽS 4 (šroub RS 1, matice M 24, podložka Fe6, svěrka ŽS4)</t>
  </si>
  <si>
    <t>74</t>
  </si>
  <si>
    <t>5958158005</t>
  </si>
  <si>
    <t xml:space="preserve">Podložka pryžová pod patu kolejnice S49  183/126/6</t>
  </si>
  <si>
    <t>76</t>
  </si>
  <si>
    <t>39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</si>
  <si>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</si>
  <si>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</t>
  </si>
  <si>
    <t>-337387725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</si>
  <si>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</si>
  <si>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84</t>
  </si>
  <si>
    <t>41</t>
  </si>
  <si>
    <t>-712128628</t>
  </si>
  <si>
    <t>Poznámka k položce:_x000d_
Přeprava 795 ks betonových pražců SB 6 z žst. Košťálov</t>
  </si>
  <si>
    <t>1637028660</t>
  </si>
  <si>
    <t>137*(0,272+0,025)</t>
  </si>
  <si>
    <t>43</t>
  </si>
  <si>
    <t>9902200500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</si>
  <si>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60 km</t>
  </si>
  <si>
    <t>1172875006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</si>
  <si>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60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</si>
  <si>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Poznámka k položce:_x000d_
Přeprava 137 ks betonových pražců SB 6 z žst. Turnov</t>
  </si>
  <si>
    <t>SO 02 - Oprava koleje č.5</t>
  </si>
  <si>
    <t>5905050015</t>
  </si>
  <si>
    <t>Souvislá výměna KL se snesením KR koleje pražce dřevěné</t>
  </si>
  <si>
    <t>-1816870688</t>
  </si>
  <si>
    <t>Souvislá výměna KL se snesením KR koleje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</si>
  <si>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-2117838287</t>
  </si>
  <si>
    <t>9902100100</t>
  </si>
  <si>
    <t>Doprava obousměrná (např. dodávek z vlastních zásob zhotovitele nebo objednatele nebo výzisku) mechanizací o nosnosti přes 3,5 t sypanin (kameniva, písku, suti, dlažebních kostek, atd.) do 10 km</t>
  </si>
  <si>
    <t>5906130035</t>
  </si>
  <si>
    <t>Montáž kolejového roštu v ose koleje pražce dřevěné nevystrojené tvar S49, 49E1</t>
  </si>
  <si>
    <t>Montáž kolejového roštu v ose koleje pražce dřevěné nevystrojené tvar S49, 49E1. Poznámka: 1. V cenách jsou započteny náklady na manipulaci a montáž KR, u pražců dřevěných nevystrojených i na vrtání pražců. 2. V cenách nejsou obsaženy náklady na dodávku materiálu.</t>
  </si>
  <si>
    <t>5906120010</t>
  </si>
  <si>
    <t>Zkrácení dřevěného pražce odřezáním</t>
  </si>
  <si>
    <t>5908010130</t>
  </si>
  <si>
    <t>Zřízení kolejnicového styku s rozřezem a vrtáním - 4 otvory tv. S49</t>
  </si>
  <si>
    <t>styk</t>
  </si>
  <si>
    <t>66</t>
  </si>
  <si>
    <t>-447774185</t>
  </si>
  <si>
    <t>78</t>
  </si>
  <si>
    <t>5956116000</t>
  </si>
  <si>
    <t>Pražce dřevěné výhybkové dub skupina 3 160x260</t>
  </si>
  <si>
    <t>-1044478420</t>
  </si>
  <si>
    <t>-1876947864</t>
  </si>
  <si>
    <t>5958140000</t>
  </si>
  <si>
    <t>Podkladnice žebrová tv. S4</t>
  </si>
  <si>
    <t>86</t>
  </si>
  <si>
    <t>88</t>
  </si>
  <si>
    <t>90</t>
  </si>
  <si>
    <t>45</t>
  </si>
  <si>
    <t>92</t>
  </si>
  <si>
    <t>5958134041</t>
  </si>
  <si>
    <t>Součásti upevňovací šroub svěrkový T5</t>
  </si>
  <si>
    <t>98</t>
  </si>
  <si>
    <t>47</t>
  </si>
  <si>
    <t>5958134115</t>
  </si>
  <si>
    <t>Součásti upevňovací matice M24</t>
  </si>
  <si>
    <t>100</t>
  </si>
  <si>
    <t>102</t>
  </si>
  <si>
    <t>49</t>
  </si>
  <si>
    <t>5958134140</t>
  </si>
  <si>
    <t>Součásti upevňovací vložka M</t>
  </si>
  <si>
    <t>104</t>
  </si>
  <si>
    <t>106</t>
  </si>
  <si>
    <t>51</t>
  </si>
  <si>
    <t>5957134005</t>
  </si>
  <si>
    <t>Lepený izolovaný styk tv. S49 s tepelně zpracovanou hlavou délky 3,50 m</t>
  </si>
  <si>
    <t>108</t>
  </si>
  <si>
    <t>-960420382</t>
  </si>
  <si>
    <t>53</t>
  </si>
  <si>
    <t>118</t>
  </si>
  <si>
    <t>9902200300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</si>
  <si>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 km</t>
  </si>
  <si>
    <t>-1646876298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</si>
  <si>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</si>
  <si>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Poznámka k položce:_x000d_
Přeprava 850 ks betonových pražců SB 5 z žst. Jestřebí.</t>
  </si>
  <si>
    <t>SO 03 - Oprava koleje č.3</t>
  </si>
  <si>
    <t>5914120010</t>
  </si>
  <si>
    <t>Demontáž nástupiště úrovňového sypaného v celé šíři</t>
  </si>
  <si>
    <t>5907050120</t>
  </si>
  <si>
    <t>Dělení kolejnic kyslíkem soustavy S49 nebo T</t>
  </si>
  <si>
    <t>5906140035</t>
  </si>
  <si>
    <t xml:space="preserve">Demontáž kolejového roštu koleje v ose koleje pražce dřevěné tvar  S49, T, 49E1</t>
  </si>
  <si>
    <t>Demontáž kolejového roštu koleje v ose koleje pražce dřevěné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</si>
  <si>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-49123435</t>
  </si>
  <si>
    <t>-773231611</t>
  </si>
  <si>
    <t>-1828828176</t>
  </si>
  <si>
    <t>-1036531538</t>
  </si>
  <si>
    <t>svar</t>
  </si>
  <si>
    <t>322882375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</si>
  <si>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</si>
  <si>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-1693639587</t>
  </si>
  <si>
    <t>82</t>
  </si>
  <si>
    <t>1527876623</t>
  </si>
  <si>
    <t>-1842501363</t>
  </si>
  <si>
    <t>94</t>
  </si>
  <si>
    <t>96</t>
  </si>
  <si>
    <t>260386289</t>
  </si>
  <si>
    <t>978532874</t>
  </si>
  <si>
    <t>SO 04 - Oprava koleje č.2</t>
  </si>
  <si>
    <t>-774384155</t>
  </si>
  <si>
    <t xml:space="preserve">Poznámka k položce:_x000d_
přípoj za KV č. 5;  6,7/1000=0,0067 km</t>
  </si>
  <si>
    <t>2074016463</t>
  </si>
  <si>
    <t xml:space="preserve">Poznámka k položce:_x000d_
dle ZD;  0,506-0,0067=0,4993 km</t>
  </si>
  <si>
    <t>-678672908</t>
  </si>
  <si>
    <t>-1390941044</t>
  </si>
  <si>
    <t>1748017910</t>
  </si>
  <si>
    <t>1054690202</t>
  </si>
  <si>
    <t>SO 05 - Oprava koleje č.4</t>
  </si>
  <si>
    <t>-2021705959</t>
  </si>
  <si>
    <t>5906015050</t>
  </si>
  <si>
    <t>Výměna pražce malou těžící mechanizací v KL otevřeném i zapuštěném pražec dřevěný výhybkový délky přes 4 do 5 m</t>
  </si>
  <si>
    <t>-1268673149</t>
  </si>
  <si>
    <t>-1920184099</t>
  </si>
  <si>
    <t>-472899139</t>
  </si>
  <si>
    <t>80</t>
  </si>
  <si>
    <t>-531018350</t>
  </si>
  <si>
    <t>SO 06 - Oprava koleje č. 13x</t>
  </si>
  <si>
    <t>552762129</t>
  </si>
  <si>
    <t xml:space="preserve">Poznámka k položce:_x000d_
dle ZD;  0,160 km</t>
  </si>
  <si>
    <t>270076164</t>
  </si>
  <si>
    <t>-2092904364</t>
  </si>
  <si>
    <t>SO 07 - Materiál objednatele 1</t>
  </si>
  <si>
    <t>D1 - SO 01</t>
  </si>
  <si>
    <t>D2 - SO 02</t>
  </si>
  <si>
    <t>D3 - SO 03</t>
  </si>
  <si>
    <t>D4 - SO 04</t>
  </si>
  <si>
    <t>D5 - SO 05</t>
  </si>
  <si>
    <t>D6 - SO 06</t>
  </si>
  <si>
    <t>D1</t>
  </si>
  <si>
    <t>5957201010</t>
  </si>
  <si>
    <t>Kolejnice užité tv. S49</t>
  </si>
  <si>
    <t>1429540965</t>
  </si>
  <si>
    <t>Poznámka k položce:_x000d_
UŽITÝ MATERIÁL- DODÁ ST LIBEREC - POLOŽKU NEOCEŇOVAT A ANI NIJAK JINAK MĚNIT JEJÍ JEDNOTKOVOU CENU!!!</t>
  </si>
  <si>
    <t>D2</t>
  </si>
  <si>
    <t>5958231045</t>
  </si>
  <si>
    <t>Svěrka užitá T5</t>
  </si>
  <si>
    <t>-1975745272</t>
  </si>
  <si>
    <t>5958231050</t>
  </si>
  <si>
    <t>Svěrka užitá T6</t>
  </si>
  <si>
    <t>1124411193</t>
  </si>
  <si>
    <t>1055298235</t>
  </si>
  <si>
    <t>D3</t>
  </si>
  <si>
    <t>5956140030</t>
  </si>
  <si>
    <t>Pražec betonový příčný vystrojený včetně kompletů tv. B 91S/2 (S)</t>
  </si>
  <si>
    <t>350165576</t>
  </si>
  <si>
    <t>Poznámka k položce:_x000d_
NOVÝ MATERIÁL- DODÁ ST LIBEREC - POLOŽKU NEOCEŇOVAT A ANI NIJAK JINAK MĚNIT JEJÍ JEDNOTKOVOU CENU!!!</t>
  </si>
  <si>
    <t>-1335364002</t>
  </si>
  <si>
    <t>D4</t>
  </si>
  <si>
    <t>697343947</t>
  </si>
  <si>
    <t>D5</t>
  </si>
  <si>
    <t>5956201005</t>
  </si>
  <si>
    <t>Pražec dřevěný příčný užitý vystrojený</t>
  </si>
  <si>
    <t>1183364067</t>
  </si>
  <si>
    <t>D6</t>
  </si>
  <si>
    <t>5956213035</t>
  </si>
  <si>
    <t xml:space="preserve">Pražec betonový příčný vystrojený  užitý SB5</t>
  </si>
  <si>
    <t>1366016269</t>
  </si>
  <si>
    <t>1058254261</t>
  </si>
  <si>
    <t>SO 08 - Materiál objednatele 2</t>
  </si>
  <si>
    <t>5956213040</t>
  </si>
  <si>
    <t xml:space="preserve">Pražec betonový příčný vystrojený  užitý SB6</t>
  </si>
  <si>
    <t>-972319650</t>
  </si>
  <si>
    <t>-1348714926</t>
  </si>
  <si>
    <t>SO 09 - VON</t>
  </si>
  <si>
    <t>011002000</t>
  </si>
  <si>
    <t>Průzkumné práce pro opravy - vytyčení inženýrských sítí</t>
  </si>
  <si>
    <t>Kpl</t>
  </si>
  <si>
    <t>01140-3000</t>
  </si>
  <si>
    <t>Průzkum výskytu škodlivin - kontaminace kameniva ropnými látkami</t>
  </si>
  <si>
    <t>012002000</t>
  </si>
  <si>
    <t>Geodetické práce</t>
  </si>
  <si>
    <t>013002000</t>
  </si>
  <si>
    <t>Projektové práce - realizační dokumentace</t>
  </si>
  <si>
    <t>023131001</t>
  </si>
  <si>
    <t>Projektové práce Dokumentace skutečného provedení železničního svršku a spodku</t>
  </si>
  <si>
    <t>399968364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</si>
  <si>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</si>
  <si>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030001000</t>
  </si>
  <si>
    <t>Zařízení a vybavení staveniště</t>
  </si>
  <si>
    <t>040001000</t>
  </si>
  <si>
    <t>Inženýrská činnost</t>
  </si>
  <si>
    <t>9903200100</t>
  </si>
  <si>
    <t>Přeprava mechanizace na místo prováděných prací o hmotnosti přes 12 t přes 50 do 100 km</t>
  </si>
  <si>
    <t>9903200200</t>
  </si>
  <si>
    <t>Přeprava mechanizace na místo prováděných prací o hmotnosti přes 12 t do 200 km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</si>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</sst>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8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64022XXX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Oprava staničních kolejí v žst. Mimoň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13. 6. 2022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ROUND(SUM(AG55:AG63),2)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ROUND(SUM(AS55:AS63),2)</f>
        <v>0</v>
      </c>
      <c r="AT54" s="105">
        <f>ROUND(SUM(AV54:AW54),2)</f>
        <v>0</v>
      </c>
      <c r="AU54" s="106">
        <f>ROUND(SUM(AU55:AU63),5)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ROUND(SUM(AZ55:AZ63),2)</f>
        <v>0</v>
      </c>
      <c r="BA54" s="105">
        <f>ROUND(SUM(BA55:BA63),2)</f>
        <v>0</v>
      </c>
      <c r="BB54" s="105">
        <f>ROUND(SUM(BB55:BB63),2)</f>
        <v>0</v>
      </c>
      <c r="BC54" s="105">
        <f>ROUND(SUM(BC55:BC63),2)</f>
        <v>0</v>
      </c>
      <c r="BD54" s="107">
        <f>ROUND(SUM(BD55:BD63),2)</f>
        <v>0</v>
      </c>
      <c r="BE54" s="6"/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16.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75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01 - Oprava koleje č. 7'!J30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'SO 01 - Oprava koleje č. 7'!P79</f>
        <v>0</v>
      </c>
      <c r="AV55" s="119">
        <f>'SO 01 - Oprava koleje č. 7'!J33</f>
        <v>0</v>
      </c>
      <c r="AW55" s="119">
        <f>'SO 01 - Oprava koleje č. 7'!J34</f>
        <v>0</v>
      </c>
      <c r="AX55" s="119">
        <f>'SO 01 - Oprava koleje č. 7'!J35</f>
        <v>0</v>
      </c>
      <c r="AY55" s="119">
        <f>'SO 01 - Oprava koleje č. 7'!J36</f>
        <v>0</v>
      </c>
      <c r="AZ55" s="119">
        <f>'SO 01 - Oprava koleje č. 7'!F33</f>
        <v>0</v>
      </c>
      <c r="BA55" s="119">
        <f>'SO 01 - Oprava koleje č. 7'!F34</f>
        <v>0</v>
      </c>
      <c r="BB55" s="119">
        <f>'SO 01 - Oprava koleje č. 7'!F35</f>
        <v>0</v>
      </c>
      <c r="BC55" s="119">
        <f>'SO 01 - Oprava koleje č. 7'!F36</f>
        <v>0</v>
      </c>
      <c r="BD55" s="121">
        <f>'SO 01 - Oprava koleje č. 7'!F37</f>
        <v>0</v>
      </c>
      <c r="BE55" s="7"/>
      <c r="BT55" s="122" t="s">
        <v>77</v>
      </c>
      <c r="BV55" s="122" t="s">
        <v>71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7" customFormat="1" ht="16.5" customHeight="1">
      <c r="A56" s="110" t="s">
        <v>73</v>
      </c>
      <c r="B56" s="111"/>
      <c r="C56" s="112"/>
      <c r="D56" s="113" t="s">
        <v>80</v>
      </c>
      <c r="E56" s="113"/>
      <c r="F56" s="113"/>
      <c r="G56" s="113"/>
      <c r="H56" s="113"/>
      <c r="I56" s="114"/>
      <c r="J56" s="113" t="s">
        <v>81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02 - Oprava koleje č.5'!J30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76</v>
      </c>
      <c r="AR56" s="117"/>
      <c r="AS56" s="118">
        <v>0</v>
      </c>
      <c r="AT56" s="119">
        <f>ROUND(SUM(AV56:AW56),2)</f>
        <v>0</v>
      </c>
      <c r="AU56" s="120">
        <f>'SO 02 - Oprava koleje č.5'!P79</f>
        <v>0</v>
      </c>
      <c r="AV56" s="119">
        <f>'SO 02 - Oprava koleje č.5'!J33</f>
        <v>0</v>
      </c>
      <c r="AW56" s="119">
        <f>'SO 02 - Oprava koleje č.5'!J34</f>
        <v>0</v>
      </c>
      <c r="AX56" s="119">
        <f>'SO 02 - Oprava koleje č.5'!J35</f>
        <v>0</v>
      </c>
      <c r="AY56" s="119">
        <f>'SO 02 - Oprava koleje č.5'!J36</f>
        <v>0</v>
      </c>
      <c r="AZ56" s="119">
        <f>'SO 02 - Oprava koleje č.5'!F33</f>
        <v>0</v>
      </c>
      <c r="BA56" s="119">
        <f>'SO 02 - Oprava koleje č.5'!F34</f>
        <v>0</v>
      </c>
      <c r="BB56" s="119">
        <f>'SO 02 - Oprava koleje č.5'!F35</f>
        <v>0</v>
      </c>
      <c r="BC56" s="119">
        <f>'SO 02 - Oprava koleje č.5'!F36</f>
        <v>0</v>
      </c>
      <c r="BD56" s="121">
        <f>'SO 02 - Oprava koleje č.5'!F37</f>
        <v>0</v>
      </c>
      <c r="BE56" s="7"/>
      <c r="BT56" s="122" t="s">
        <v>77</v>
      </c>
      <c r="BV56" s="122" t="s">
        <v>71</v>
      </c>
      <c r="BW56" s="122" t="s">
        <v>82</v>
      </c>
      <c r="BX56" s="122" t="s">
        <v>5</v>
      </c>
      <c r="CL56" s="122" t="s">
        <v>19</v>
      </c>
      <c r="CM56" s="122" t="s">
        <v>79</v>
      </c>
    </row>
    <row r="57" s="7" customFormat="1" ht="16.5" customHeight="1">
      <c r="A57" s="110" t="s">
        <v>73</v>
      </c>
      <c r="B57" s="111"/>
      <c r="C57" s="112"/>
      <c r="D57" s="113" t="s">
        <v>83</v>
      </c>
      <c r="E57" s="113"/>
      <c r="F57" s="113"/>
      <c r="G57" s="113"/>
      <c r="H57" s="113"/>
      <c r="I57" s="114"/>
      <c r="J57" s="113" t="s">
        <v>84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03 - Oprava koleje č.3'!J30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76</v>
      </c>
      <c r="AR57" s="117"/>
      <c r="AS57" s="118">
        <v>0</v>
      </c>
      <c r="AT57" s="119">
        <f>ROUND(SUM(AV57:AW57),2)</f>
        <v>0</v>
      </c>
      <c r="AU57" s="120">
        <f>'SO 03 - Oprava koleje č.3'!P79</f>
        <v>0</v>
      </c>
      <c r="AV57" s="119">
        <f>'SO 03 - Oprava koleje č.3'!J33</f>
        <v>0</v>
      </c>
      <c r="AW57" s="119">
        <f>'SO 03 - Oprava koleje č.3'!J34</f>
        <v>0</v>
      </c>
      <c r="AX57" s="119">
        <f>'SO 03 - Oprava koleje č.3'!J35</f>
        <v>0</v>
      </c>
      <c r="AY57" s="119">
        <f>'SO 03 - Oprava koleje č.3'!J36</f>
        <v>0</v>
      </c>
      <c r="AZ57" s="119">
        <f>'SO 03 - Oprava koleje č.3'!F33</f>
        <v>0</v>
      </c>
      <c r="BA57" s="119">
        <f>'SO 03 - Oprava koleje č.3'!F34</f>
        <v>0</v>
      </c>
      <c r="BB57" s="119">
        <f>'SO 03 - Oprava koleje č.3'!F35</f>
        <v>0</v>
      </c>
      <c r="BC57" s="119">
        <f>'SO 03 - Oprava koleje č.3'!F36</f>
        <v>0</v>
      </c>
      <c r="BD57" s="121">
        <f>'SO 03 - Oprava koleje č.3'!F37</f>
        <v>0</v>
      </c>
      <c r="BE57" s="7"/>
      <c r="BT57" s="122" t="s">
        <v>77</v>
      </c>
      <c r="BV57" s="122" t="s">
        <v>71</v>
      </c>
      <c r="BW57" s="122" t="s">
        <v>85</v>
      </c>
      <c r="BX57" s="122" t="s">
        <v>5</v>
      </c>
      <c r="CL57" s="122" t="s">
        <v>19</v>
      </c>
      <c r="CM57" s="122" t="s">
        <v>79</v>
      </c>
    </row>
    <row r="58" s="7" customFormat="1" ht="16.5" customHeight="1">
      <c r="A58" s="110" t="s">
        <v>73</v>
      </c>
      <c r="B58" s="111"/>
      <c r="C58" s="112"/>
      <c r="D58" s="113" t="s">
        <v>86</v>
      </c>
      <c r="E58" s="113"/>
      <c r="F58" s="113"/>
      <c r="G58" s="113"/>
      <c r="H58" s="113"/>
      <c r="I58" s="114"/>
      <c r="J58" s="113" t="s">
        <v>87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04 - Oprava koleje č.2'!J30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76</v>
      </c>
      <c r="AR58" s="117"/>
      <c r="AS58" s="118">
        <v>0</v>
      </c>
      <c r="AT58" s="119">
        <f>ROUND(SUM(AV58:AW58),2)</f>
        <v>0</v>
      </c>
      <c r="AU58" s="120">
        <f>'SO 04 - Oprava koleje č.2'!P79</f>
        <v>0</v>
      </c>
      <c r="AV58" s="119">
        <f>'SO 04 - Oprava koleje č.2'!J33</f>
        <v>0</v>
      </c>
      <c r="AW58" s="119">
        <f>'SO 04 - Oprava koleje č.2'!J34</f>
        <v>0</v>
      </c>
      <c r="AX58" s="119">
        <f>'SO 04 - Oprava koleje č.2'!J35</f>
        <v>0</v>
      </c>
      <c r="AY58" s="119">
        <f>'SO 04 - Oprava koleje č.2'!J36</f>
        <v>0</v>
      </c>
      <c r="AZ58" s="119">
        <f>'SO 04 - Oprava koleje č.2'!F33</f>
        <v>0</v>
      </c>
      <c r="BA58" s="119">
        <f>'SO 04 - Oprava koleje č.2'!F34</f>
        <v>0</v>
      </c>
      <c r="BB58" s="119">
        <f>'SO 04 - Oprava koleje č.2'!F35</f>
        <v>0</v>
      </c>
      <c r="BC58" s="119">
        <f>'SO 04 - Oprava koleje č.2'!F36</f>
        <v>0</v>
      </c>
      <c r="BD58" s="121">
        <f>'SO 04 - Oprava koleje č.2'!F37</f>
        <v>0</v>
      </c>
      <c r="BE58" s="7"/>
      <c r="BT58" s="122" t="s">
        <v>77</v>
      </c>
      <c r="BV58" s="122" t="s">
        <v>71</v>
      </c>
      <c r="BW58" s="122" t="s">
        <v>88</v>
      </c>
      <c r="BX58" s="122" t="s">
        <v>5</v>
      </c>
      <c r="CL58" s="122" t="s">
        <v>19</v>
      </c>
      <c r="CM58" s="122" t="s">
        <v>79</v>
      </c>
    </row>
    <row r="59" s="7" customFormat="1" ht="16.5" customHeight="1">
      <c r="A59" s="110" t="s">
        <v>73</v>
      </c>
      <c r="B59" s="111"/>
      <c r="C59" s="112"/>
      <c r="D59" s="113" t="s">
        <v>89</v>
      </c>
      <c r="E59" s="113"/>
      <c r="F59" s="113"/>
      <c r="G59" s="113"/>
      <c r="H59" s="113"/>
      <c r="I59" s="114"/>
      <c r="J59" s="113" t="s">
        <v>90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05 - Oprava koleje č.4'!J30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76</v>
      </c>
      <c r="AR59" s="117"/>
      <c r="AS59" s="118">
        <v>0</v>
      </c>
      <c r="AT59" s="119">
        <f>ROUND(SUM(AV59:AW59),2)</f>
        <v>0</v>
      </c>
      <c r="AU59" s="120">
        <f>'SO 05 - Oprava koleje č.4'!P79</f>
        <v>0</v>
      </c>
      <c r="AV59" s="119">
        <f>'SO 05 - Oprava koleje č.4'!J33</f>
        <v>0</v>
      </c>
      <c r="AW59" s="119">
        <f>'SO 05 - Oprava koleje č.4'!J34</f>
        <v>0</v>
      </c>
      <c r="AX59" s="119">
        <f>'SO 05 - Oprava koleje č.4'!J35</f>
        <v>0</v>
      </c>
      <c r="AY59" s="119">
        <f>'SO 05 - Oprava koleje č.4'!J36</f>
        <v>0</v>
      </c>
      <c r="AZ59" s="119">
        <f>'SO 05 - Oprava koleje č.4'!F33</f>
        <v>0</v>
      </c>
      <c r="BA59" s="119">
        <f>'SO 05 - Oprava koleje č.4'!F34</f>
        <v>0</v>
      </c>
      <c r="BB59" s="119">
        <f>'SO 05 - Oprava koleje č.4'!F35</f>
        <v>0</v>
      </c>
      <c r="BC59" s="119">
        <f>'SO 05 - Oprava koleje č.4'!F36</f>
        <v>0</v>
      </c>
      <c r="BD59" s="121">
        <f>'SO 05 - Oprava koleje č.4'!F37</f>
        <v>0</v>
      </c>
      <c r="BE59" s="7"/>
      <c r="BT59" s="122" t="s">
        <v>77</v>
      </c>
      <c r="BV59" s="122" t="s">
        <v>71</v>
      </c>
      <c r="BW59" s="122" t="s">
        <v>91</v>
      </c>
      <c r="BX59" s="122" t="s">
        <v>5</v>
      </c>
      <c r="CL59" s="122" t="s">
        <v>19</v>
      </c>
      <c r="CM59" s="122" t="s">
        <v>79</v>
      </c>
    </row>
    <row r="60" s="7" customFormat="1" ht="16.5" customHeight="1">
      <c r="A60" s="110" t="s">
        <v>73</v>
      </c>
      <c r="B60" s="111"/>
      <c r="C60" s="112"/>
      <c r="D60" s="113" t="s">
        <v>92</v>
      </c>
      <c r="E60" s="113"/>
      <c r="F60" s="113"/>
      <c r="G60" s="113"/>
      <c r="H60" s="113"/>
      <c r="I60" s="114"/>
      <c r="J60" s="113" t="s">
        <v>93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06 - Oprava koleje č. 13x'!J30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76</v>
      </c>
      <c r="AR60" s="117"/>
      <c r="AS60" s="118">
        <v>0</v>
      </c>
      <c r="AT60" s="119">
        <f>ROUND(SUM(AV60:AW60),2)</f>
        <v>0</v>
      </c>
      <c r="AU60" s="120">
        <f>'SO 06 - Oprava koleje č. 13x'!P79</f>
        <v>0</v>
      </c>
      <c r="AV60" s="119">
        <f>'SO 06 - Oprava koleje č. 13x'!J33</f>
        <v>0</v>
      </c>
      <c r="AW60" s="119">
        <f>'SO 06 - Oprava koleje č. 13x'!J34</f>
        <v>0</v>
      </c>
      <c r="AX60" s="119">
        <f>'SO 06 - Oprava koleje č. 13x'!J35</f>
        <v>0</v>
      </c>
      <c r="AY60" s="119">
        <f>'SO 06 - Oprava koleje č. 13x'!J36</f>
        <v>0</v>
      </c>
      <c r="AZ60" s="119">
        <f>'SO 06 - Oprava koleje č. 13x'!F33</f>
        <v>0</v>
      </c>
      <c r="BA60" s="119">
        <f>'SO 06 - Oprava koleje č. 13x'!F34</f>
        <v>0</v>
      </c>
      <c r="BB60" s="119">
        <f>'SO 06 - Oprava koleje č. 13x'!F35</f>
        <v>0</v>
      </c>
      <c r="BC60" s="119">
        <f>'SO 06 - Oprava koleje č. 13x'!F36</f>
        <v>0</v>
      </c>
      <c r="BD60" s="121">
        <f>'SO 06 - Oprava koleje č. 13x'!F37</f>
        <v>0</v>
      </c>
      <c r="BE60" s="7"/>
      <c r="BT60" s="122" t="s">
        <v>77</v>
      </c>
      <c r="BV60" s="122" t="s">
        <v>71</v>
      </c>
      <c r="BW60" s="122" t="s">
        <v>94</v>
      </c>
      <c r="BX60" s="122" t="s">
        <v>5</v>
      </c>
      <c r="CL60" s="122" t="s">
        <v>19</v>
      </c>
      <c r="CM60" s="122" t="s">
        <v>79</v>
      </c>
    </row>
    <row r="61" s="7" customFormat="1" ht="16.5" customHeight="1">
      <c r="A61" s="110" t="s">
        <v>73</v>
      </c>
      <c r="B61" s="111"/>
      <c r="C61" s="112"/>
      <c r="D61" s="113" t="s">
        <v>95</v>
      </c>
      <c r="E61" s="113"/>
      <c r="F61" s="113"/>
      <c r="G61" s="113"/>
      <c r="H61" s="113"/>
      <c r="I61" s="114"/>
      <c r="J61" s="113" t="s">
        <v>96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07 - Materiál objednat...'!J30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76</v>
      </c>
      <c r="AR61" s="117"/>
      <c r="AS61" s="118">
        <v>0</v>
      </c>
      <c r="AT61" s="119">
        <f>ROUND(SUM(AV61:AW61),2)</f>
        <v>0</v>
      </c>
      <c r="AU61" s="120">
        <f>'SO 07 - Materiál objednat...'!P85</f>
        <v>0</v>
      </c>
      <c r="AV61" s="119">
        <f>'SO 07 - Materiál objednat...'!J33</f>
        <v>0</v>
      </c>
      <c r="AW61" s="119">
        <f>'SO 07 - Materiál objednat...'!J34</f>
        <v>0</v>
      </c>
      <c r="AX61" s="119">
        <f>'SO 07 - Materiál objednat...'!J35</f>
        <v>0</v>
      </c>
      <c r="AY61" s="119">
        <f>'SO 07 - Materiál objednat...'!J36</f>
        <v>0</v>
      </c>
      <c r="AZ61" s="119">
        <f>'SO 07 - Materiál objednat...'!F33</f>
        <v>0</v>
      </c>
      <c r="BA61" s="119">
        <f>'SO 07 - Materiál objednat...'!F34</f>
        <v>0</v>
      </c>
      <c r="BB61" s="119">
        <f>'SO 07 - Materiál objednat...'!F35</f>
        <v>0</v>
      </c>
      <c r="BC61" s="119">
        <f>'SO 07 - Materiál objednat...'!F36</f>
        <v>0</v>
      </c>
      <c r="BD61" s="121">
        <f>'SO 07 - Materiál objednat...'!F37</f>
        <v>0</v>
      </c>
      <c r="BE61" s="7"/>
      <c r="BT61" s="122" t="s">
        <v>77</v>
      </c>
      <c r="BV61" s="122" t="s">
        <v>71</v>
      </c>
      <c r="BW61" s="122" t="s">
        <v>97</v>
      </c>
      <c r="BX61" s="122" t="s">
        <v>5</v>
      </c>
      <c r="CL61" s="122" t="s">
        <v>19</v>
      </c>
      <c r="CM61" s="122" t="s">
        <v>79</v>
      </c>
    </row>
    <row r="62" s="7" customFormat="1" ht="16.5" customHeight="1">
      <c r="A62" s="110" t="s">
        <v>73</v>
      </c>
      <c r="B62" s="111"/>
      <c r="C62" s="112"/>
      <c r="D62" s="113" t="s">
        <v>98</v>
      </c>
      <c r="E62" s="113"/>
      <c r="F62" s="113"/>
      <c r="G62" s="113"/>
      <c r="H62" s="113"/>
      <c r="I62" s="114"/>
      <c r="J62" s="113" t="s">
        <v>99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08 - Materiál objednat...'!J30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76</v>
      </c>
      <c r="AR62" s="117"/>
      <c r="AS62" s="118">
        <v>0</v>
      </c>
      <c r="AT62" s="119">
        <f>ROUND(SUM(AV62:AW62),2)</f>
        <v>0</v>
      </c>
      <c r="AU62" s="120">
        <f>'SO 08 - Materiál objednat...'!P81</f>
        <v>0</v>
      </c>
      <c r="AV62" s="119">
        <f>'SO 08 - Materiál objednat...'!J33</f>
        <v>0</v>
      </c>
      <c r="AW62" s="119">
        <f>'SO 08 - Materiál objednat...'!J34</f>
        <v>0</v>
      </c>
      <c r="AX62" s="119">
        <f>'SO 08 - Materiál objednat...'!J35</f>
        <v>0</v>
      </c>
      <c r="AY62" s="119">
        <f>'SO 08 - Materiál objednat...'!J36</f>
        <v>0</v>
      </c>
      <c r="AZ62" s="119">
        <f>'SO 08 - Materiál objednat...'!F33</f>
        <v>0</v>
      </c>
      <c r="BA62" s="119">
        <f>'SO 08 - Materiál objednat...'!F34</f>
        <v>0</v>
      </c>
      <c r="BB62" s="119">
        <f>'SO 08 - Materiál objednat...'!F35</f>
        <v>0</v>
      </c>
      <c r="BC62" s="119">
        <f>'SO 08 - Materiál objednat...'!F36</f>
        <v>0</v>
      </c>
      <c r="BD62" s="121">
        <f>'SO 08 - Materiál objednat...'!F37</f>
        <v>0</v>
      </c>
      <c r="BE62" s="7"/>
      <c r="BT62" s="122" t="s">
        <v>77</v>
      </c>
      <c r="BV62" s="122" t="s">
        <v>71</v>
      </c>
      <c r="BW62" s="122" t="s">
        <v>100</v>
      </c>
      <c r="BX62" s="122" t="s">
        <v>5</v>
      </c>
      <c r="CL62" s="122" t="s">
        <v>19</v>
      </c>
      <c r="CM62" s="122" t="s">
        <v>79</v>
      </c>
    </row>
    <row r="63" s="7" customFormat="1" ht="16.5" customHeight="1">
      <c r="A63" s="110" t="s">
        <v>73</v>
      </c>
      <c r="B63" s="111"/>
      <c r="C63" s="112"/>
      <c r="D63" s="113" t="s">
        <v>101</v>
      </c>
      <c r="E63" s="113"/>
      <c r="F63" s="113"/>
      <c r="G63" s="113"/>
      <c r="H63" s="113"/>
      <c r="I63" s="114"/>
      <c r="J63" s="113" t="s">
        <v>102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09 - VON'!J30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76</v>
      </c>
      <c r="AR63" s="117"/>
      <c r="AS63" s="123">
        <v>0</v>
      </c>
      <c r="AT63" s="124">
        <f>ROUND(SUM(AV63:AW63),2)</f>
        <v>0</v>
      </c>
      <c r="AU63" s="125">
        <f>'SO 09 - VON'!P79</f>
        <v>0</v>
      </c>
      <c r="AV63" s="124">
        <f>'SO 09 - VON'!J33</f>
        <v>0</v>
      </c>
      <c r="AW63" s="124">
        <f>'SO 09 - VON'!J34</f>
        <v>0</v>
      </c>
      <c r="AX63" s="124">
        <f>'SO 09 - VON'!J35</f>
        <v>0</v>
      </c>
      <c r="AY63" s="124">
        <f>'SO 09 - VON'!J36</f>
        <v>0</v>
      </c>
      <c r="AZ63" s="124">
        <f>'SO 09 - VON'!F33</f>
        <v>0</v>
      </c>
      <c r="BA63" s="124">
        <f>'SO 09 - VON'!F34</f>
        <v>0</v>
      </c>
      <c r="BB63" s="124">
        <f>'SO 09 - VON'!F35</f>
        <v>0</v>
      </c>
      <c r="BC63" s="124">
        <f>'SO 09 - VON'!F36</f>
        <v>0</v>
      </c>
      <c r="BD63" s="126">
        <f>'SO 09 - VON'!F37</f>
        <v>0</v>
      </c>
      <c r="BE63" s="7"/>
      <c r="BT63" s="122" t="s">
        <v>77</v>
      </c>
      <c r="BV63" s="122" t="s">
        <v>71</v>
      </c>
      <c r="BW63" s="122" t="s">
        <v>103</v>
      </c>
      <c r="BX63" s="122" t="s">
        <v>5</v>
      </c>
      <c r="CL63" s="122" t="s">
        <v>19</v>
      </c>
      <c r="CM63" s="122" t="s">
        <v>79</v>
      </c>
    </row>
    <row r="64" s="2" customFormat="1" ht="30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3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43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</sheetData>
  <sheetProtection sheet="1" formatColumns="0" formatRows="0" objects="1" scenarios="1" spinCount="100000" saltValue="7iHDUmTYLpX5ujqggwvt44e3o/re+IKTZXbgPJxwEHZKn8TbnbeWJjbcshVHB4ebpnIKhUkYtkPl8bmiXBUftA==" hashValue="gYldupNW/8gEIUtrRQJQFso2tGRRmY4HX8stj5A/MJz4cEOzMiCOl2od6Vbe6rr0MhsskHrX0cN0YPrRZ0gvtA==" algorithmName="SHA-512" password="D0DA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prava koleje č. 7'!C2" display="/"/>
    <hyperlink ref="A56" location="'SO 02 - Oprava koleje č.5'!C2" display="/"/>
    <hyperlink ref="A57" location="'SO 03 - Oprava koleje č.3'!C2" display="/"/>
    <hyperlink ref="A58" location="'SO 04 - Oprava koleje č.2'!C2" display="/"/>
    <hyperlink ref="A59" location="'SO 05 - Oprava koleje č.4'!C2" display="/"/>
    <hyperlink ref="A60" location="'SO 06 - Oprava koleje č. 13x'!C2" display="/"/>
    <hyperlink ref="A61" location="'SO 07 - Materiál objednat...'!C2" display="/"/>
    <hyperlink ref="A62" location="'SO 08 - Materiál objednat...'!C2" display="/"/>
    <hyperlink ref="A63" location="'SO 09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106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ROUND((SUM(BE79:BE185)),  2)</f>
        <v>0</v>
      </c>
      <c r="G33" s="37"/>
      <c r="H33" s="37"/>
      <c r="I33" s="147">
        <v>0.20999999999999999</v>
      </c>
      <c r="J33" s="146">
        <f>ROUND(((SUM(BE79:BE185))*I33),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ROUND((SUM(BF79:BF185)),  2)</f>
        <v>0</v>
      </c>
      <c r="G34" s="37"/>
      <c r="H34" s="37"/>
      <c r="I34" s="147">
        <v>0.14999999999999999</v>
      </c>
      <c r="J34" s="146">
        <f>ROUND(((SUM(BF79:BF185))*I34),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ROUND((SUM(BG79:BG185)),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ROUND((SUM(BH79:BH185)),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ROUND((SUM(BI79:BI185)),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01 - Oprava koleje č. 7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111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Oprava staničních kolejí v žst. Mimoň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105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SO 01 - Oprava koleje č. 7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 xml:space="preserve"> </v>
      </c>
      <c r="G73" s="39"/>
      <c r="H73" s="39"/>
      <c r="I73" s="31" t="s">
        <v>23</v>
      </c>
      <c r="J73" s="71" t="str">
        <f>IF(J12="","",J12)</f>
        <v>13. 6. 2022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30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28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112</v>
      </c>
      <c r="D78" s="167" t="s">
        <v>54</v>
      </c>
      <c r="E78" s="167" t="s">
        <v>50</v>
      </c>
      <c r="F78" s="167" t="s">
        <v>51</v>
      </c>
      <c r="G78" s="167" t="s">
        <v>113</v>
      </c>
      <c r="H78" s="167" t="s">
        <v>114</v>
      </c>
      <c r="I78" s="167" t="s">
        <v>115</v>
      </c>
      <c r="J78" s="167" t="s">
        <v>109</v>
      </c>
      <c r="K78" s="168" t="s">
        <v>116</v>
      </c>
      <c r="L78" s="169"/>
      <c r="M78" s="91" t="s">
        <v>19</v>
      </c>
      <c r="N78" s="92" t="s">
        <v>39</v>
      </c>
      <c r="O78" s="92" t="s">
        <v>117</v>
      </c>
      <c r="P78" s="92" t="s">
        <v>118</v>
      </c>
      <c r="Q78" s="92" t="s">
        <v>119</v>
      </c>
      <c r="R78" s="92" t="s">
        <v>120</v>
      </c>
      <c r="S78" s="92" t="s">
        <v>121</v>
      </c>
      <c r="T78" s="93" t="s">
        <v>122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123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SUM(P80:P185)</f>
        <v>0</v>
      </c>
      <c r="Q79" s="95"/>
      <c r="R79" s="172">
        <f>SUM(R80:R185)</f>
        <v>0</v>
      </c>
      <c r="S79" s="95"/>
      <c r="T79" s="173">
        <f>SUM(T80:T185)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110</v>
      </c>
      <c r="BK79" s="174">
        <f>SUM(BK80:BK185)</f>
        <v>0</v>
      </c>
    </row>
    <row r="80" s="2" customFormat="1" ht="16.5" customHeight="1">
      <c r="A80" s="37"/>
      <c r="B80" s="38"/>
      <c r="C80" s="175" t="s">
        <v>77</v>
      </c>
      <c r="D80" s="175" t="s">
        <v>124</v>
      </c>
      <c r="E80" s="176" t="s">
        <v>125</v>
      </c>
      <c r="F80" s="177" t="s">
        <v>126</v>
      </c>
      <c r="G80" s="178" t="s">
        <v>127</v>
      </c>
      <c r="H80" s="179">
        <v>680</v>
      </c>
      <c r="I80" s="180"/>
      <c r="J80" s="181">
        <f>ROUND(I80*H80,2)</f>
        <v>0</v>
      </c>
      <c r="K80" s="177" t="s">
        <v>128</v>
      </c>
      <c r="L80" s="43"/>
      <c r="M80" s="182" t="s">
        <v>19</v>
      </c>
      <c r="N80" s="183" t="s">
        <v>40</v>
      </c>
      <c r="O80" s="83"/>
      <c r="P80" s="184">
        <f>O80*H80</f>
        <v>0</v>
      </c>
      <c r="Q80" s="184">
        <v>0</v>
      </c>
      <c r="R80" s="184">
        <f>Q80*H80</f>
        <v>0</v>
      </c>
      <c r="S80" s="184">
        <v>0</v>
      </c>
      <c r="T80" s="185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6" t="s">
        <v>129</v>
      </c>
      <c r="AT80" s="186" t="s">
        <v>124</v>
      </c>
      <c r="AU80" s="186" t="s">
        <v>69</v>
      </c>
      <c r="AY80" s="16" t="s">
        <v>130</v>
      </c>
      <c r="BE80" s="187">
        <f>IF(N80="základní",J80,0)</f>
        <v>0</v>
      </c>
      <c r="BF80" s="187">
        <f>IF(N80="snížená",J80,0)</f>
        <v>0</v>
      </c>
      <c r="BG80" s="187">
        <f>IF(N80="zákl. přenesená",J80,0)</f>
        <v>0</v>
      </c>
      <c r="BH80" s="187">
        <f>IF(N80="sníž. přenesená",J80,0)</f>
        <v>0</v>
      </c>
      <c r="BI80" s="187">
        <f>IF(N80="nulová",J80,0)</f>
        <v>0</v>
      </c>
      <c r="BJ80" s="16" t="s">
        <v>77</v>
      </c>
      <c r="BK80" s="187">
        <f>ROUND(I80*H80,2)</f>
        <v>0</v>
      </c>
      <c r="BL80" s="16" t="s">
        <v>129</v>
      </c>
      <c r="BM80" s="186" t="s">
        <v>79</v>
      </c>
    </row>
    <row r="81" s="2" customFormat="1">
      <c r="A81" s="37"/>
      <c r="B81" s="38"/>
      <c r="C81" s="39"/>
      <c r="D81" s="188" t="s">
        <v>131</v>
      </c>
      <c r="E81" s="39"/>
      <c r="F81" s="189" t="s">
        <v>126</v>
      </c>
      <c r="G81" s="39"/>
      <c r="H81" s="39"/>
      <c r="I81" s="190"/>
      <c r="J81" s="39"/>
      <c r="K81" s="39"/>
      <c r="L81" s="43"/>
      <c r="M81" s="191"/>
      <c r="N81" s="192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131</v>
      </c>
      <c r="AU81" s="16" t="s">
        <v>69</v>
      </c>
    </row>
    <row r="82" s="10" customFormat="1">
      <c r="A82" s="10"/>
      <c r="B82" s="193"/>
      <c r="C82" s="194"/>
      <c r="D82" s="188" t="s">
        <v>132</v>
      </c>
      <c r="E82" s="195" t="s">
        <v>19</v>
      </c>
      <c r="F82" s="196" t="s">
        <v>133</v>
      </c>
      <c r="G82" s="194"/>
      <c r="H82" s="197">
        <v>680</v>
      </c>
      <c r="I82" s="198"/>
      <c r="J82" s="194"/>
      <c r="K82" s="194"/>
      <c r="L82" s="199"/>
      <c r="M82" s="200"/>
      <c r="N82" s="201"/>
      <c r="O82" s="201"/>
      <c r="P82" s="201"/>
      <c r="Q82" s="201"/>
      <c r="R82" s="201"/>
      <c r="S82" s="201"/>
      <c r="T82" s="202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T82" s="203" t="s">
        <v>132</v>
      </c>
      <c r="AU82" s="203" t="s">
        <v>69</v>
      </c>
      <c r="AV82" s="10" t="s">
        <v>79</v>
      </c>
      <c r="AW82" s="10" t="s">
        <v>31</v>
      </c>
      <c r="AX82" s="10" t="s">
        <v>69</v>
      </c>
      <c r="AY82" s="203" t="s">
        <v>130</v>
      </c>
    </row>
    <row r="83" s="11" customFormat="1">
      <c r="A83" s="11"/>
      <c r="B83" s="204"/>
      <c r="C83" s="205"/>
      <c r="D83" s="188" t="s">
        <v>132</v>
      </c>
      <c r="E83" s="206" t="s">
        <v>19</v>
      </c>
      <c r="F83" s="207" t="s">
        <v>134</v>
      </c>
      <c r="G83" s="205"/>
      <c r="H83" s="208">
        <v>680</v>
      </c>
      <c r="I83" s="209"/>
      <c r="J83" s="205"/>
      <c r="K83" s="205"/>
      <c r="L83" s="210"/>
      <c r="M83" s="211"/>
      <c r="N83" s="212"/>
      <c r="O83" s="212"/>
      <c r="P83" s="212"/>
      <c r="Q83" s="212"/>
      <c r="R83" s="212"/>
      <c r="S83" s="212"/>
      <c r="T83" s="213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T83" s="214" t="s">
        <v>132</v>
      </c>
      <c r="AU83" s="214" t="s">
        <v>69</v>
      </c>
      <c r="AV83" s="11" t="s">
        <v>129</v>
      </c>
      <c r="AW83" s="11" t="s">
        <v>31</v>
      </c>
      <c r="AX83" s="11" t="s">
        <v>77</v>
      </c>
      <c r="AY83" s="214" t="s">
        <v>130</v>
      </c>
    </row>
    <row r="84" s="2" customFormat="1" ht="16.5" customHeight="1">
      <c r="A84" s="37"/>
      <c r="B84" s="38"/>
      <c r="C84" s="175" t="s">
        <v>79</v>
      </c>
      <c r="D84" s="175" t="s">
        <v>124</v>
      </c>
      <c r="E84" s="176" t="s">
        <v>135</v>
      </c>
      <c r="F84" s="177" t="s">
        <v>136</v>
      </c>
      <c r="G84" s="178" t="s">
        <v>137</v>
      </c>
      <c r="H84" s="179">
        <v>52</v>
      </c>
      <c r="I84" s="180"/>
      <c r="J84" s="181">
        <f>ROUND(I84*H84,2)</f>
        <v>0</v>
      </c>
      <c r="K84" s="177" t="s">
        <v>128</v>
      </c>
      <c r="L84" s="43"/>
      <c r="M84" s="182" t="s">
        <v>19</v>
      </c>
      <c r="N84" s="183" t="s">
        <v>40</v>
      </c>
      <c r="O84" s="83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6" t="s">
        <v>129</v>
      </c>
      <c r="AT84" s="186" t="s">
        <v>124</v>
      </c>
      <c r="AU84" s="186" t="s">
        <v>69</v>
      </c>
      <c r="AY84" s="16" t="s">
        <v>130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6" t="s">
        <v>77</v>
      </c>
      <c r="BK84" s="187">
        <f>ROUND(I84*H84,2)</f>
        <v>0</v>
      </c>
      <c r="BL84" s="16" t="s">
        <v>129</v>
      </c>
      <c r="BM84" s="186" t="s">
        <v>129</v>
      </c>
    </row>
    <row r="85" s="2" customFormat="1">
      <c r="A85" s="37"/>
      <c r="B85" s="38"/>
      <c r="C85" s="39"/>
      <c r="D85" s="188" t="s">
        <v>131</v>
      </c>
      <c r="E85" s="39"/>
      <c r="F85" s="189" t="s">
        <v>136</v>
      </c>
      <c r="G85" s="39"/>
      <c r="H85" s="39"/>
      <c r="I85" s="190"/>
      <c r="J85" s="39"/>
      <c r="K85" s="39"/>
      <c r="L85" s="43"/>
      <c r="M85" s="191"/>
      <c r="N85" s="19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69</v>
      </c>
    </row>
    <row r="86" s="2" customFormat="1" ht="16.5" customHeight="1">
      <c r="A86" s="37"/>
      <c r="B86" s="38"/>
      <c r="C86" s="175" t="s">
        <v>138</v>
      </c>
      <c r="D86" s="175" t="s">
        <v>124</v>
      </c>
      <c r="E86" s="176" t="s">
        <v>139</v>
      </c>
      <c r="F86" s="177" t="s">
        <v>140</v>
      </c>
      <c r="G86" s="178" t="s">
        <v>141</v>
      </c>
      <c r="H86" s="179">
        <v>0.55300000000000005</v>
      </c>
      <c r="I86" s="180"/>
      <c r="J86" s="181">
        <f>ROUND(I86*H86,2)</f>
        <v>0</v>
      </c>
      <c r="K86" s="177" t="s">
        <v>128</v>
      </c>
      <c r="L86" s="43"/>
      <c r="M86" s="182" t="s">
        <v>19</v>
      </c>
      <c r="N86" s="183" t="s">
        <v>40</v>
      </c>
      <c r="O86" s="83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6" t="s">
        <v>129</v>
      </c>
      <c r="AT86" s="186" t="s">
        <v>124</v>
      </c>
      <c r="AU86" s="186" t="s">
        <v>69</v>
      </c>
      <c r="AY86" s="16" t="s">
        <v>130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6" t="s">
        <v>77</v>
      </c>
      <c r="BK86" s="187">
        <f>ROUND(I86*H86,2)</f>
        <v>0</v>
      </c>
      <c r="BL86" s="16" t="s">
        <v>129</v>
      </c>
      <c r="BM86" s="186" t="s">
        <v>142</v>
      </c>
    </row>
    <row r="87" s="2" customFormat="1">
      <c r="A87" s="37"/>
      <c r="B87" s="38"/>
      <c r="C87" s="39"/>
      <c r="D87" s="188" t="s">
        <v>131</v>
      </c>
      <c r="E87" s="39"/>
      <c r="F87" s="189" t="s">
        <v>143</v>
      </c>
      <c r="G87" s="39"/>
      <c r="H87" s="39"/>
      <c r="I87" s="190"/>
      <c r="J87" s="39"/>
      <c r="K87" s="39"/>
      <c r="L87" s="43"/>
      <c r="M87" s="191"/>
      <c r="N87" s="192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131</v>
      </c>
      <c r="AU87" s="16" t="s">
        <v>69</v>
      </c>
    </row>
    <row r="88" s="2" customFormat="1">
      <c r="A88" s="37"/>
      <c r="B88" s="38"/>
      <c r="C88" s="39"/>
      <c r="D88" s="188" t="s">
        <v>144</v>
      </c>
      <c r="E88" s="39"/>
      <c r="F88" s="215" t="s">
        <v>145</v>
      </c>
      <c r="G88" s="39"/>
      <c r="H88" s="39"/>
      <c r="I88" s="190"/>
      <c r="J88" s="39"/>
      <c r="K88" s="39"/>
      <c r="L88" s="43"/>
      <c r="M88" s="191"/>
      <c r="N88" s="19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144</v>
      </c>
      <c r="AU88" s="16" t="s">
        <v>69</v>
      </c>
    </row>
    <row r="89" s="10" customFormat="1">
      <c r="A89" s="10"/>
      <c r="B89" s="193"/>
      <c r="C89" s="194"/>
      <c r="D89" s="188" t="s">
        <v>132</v>
      </c>
      <c r="E89" s="195" t="s">
        <v>19</v>
      </c>
      <c r="F89" s="196" t="s">
        <v>146</v>
      </c>
      <c r="G89" s="194"/>
      <c r="H89" s="197">
        <v>0.55300000000000005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T89" s="203" t="s">
        <v>132</v>
      </c>
      <c r="AU89" s="203" t="s">
        <v>69</v>
      </c>
      <c r="AV89" s="10" t="s">
        <v>79</v>
      </c>
      <c r="AW89" s="10" t="s">
        <v>31</v>
      </c>
      <c r="AX89" s="10" t="s">
        <v>69</v>
      </c>
      <c r="AY89" s="203" t="s">
        <v>130</v>
      </c>
    </row>
    <row r="90" s="11" customFormat="1">
      <c r="A90" s="11"/>
      <c r="B90" s="204"/>
      <c r="C90" s="205"/>
      <c r="D90" s="188" t="s">
        <v>132</v>
      </c>
      <c r="E90" s="206" t="s">
        <v>19</v>
      </c>
      <c r="F90" s="207" t="s">
        <v>134</v>
      </c>
      <c r="G90" s="205"/>
      <c r="H90" s="208">
        <v>0.55300000000000005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T90" s="214" t="s">
        <v>132</v>
      </c>
      <c r="AU90" s="214" t="s">
        <v>69</v>
      </c>
      <c r="AV90" s="11" t="s">
        <v>129</v>
      </c>
      <c r="AW90" s="11" t="s">
        <v>31</v>
      </c>
      <c r="AX90" s="11" t="s">
        <v>77</v>
      </c>
      <c r="AY90" s="214" t="s">
        <v>130</v>
      </c>
    </row>
    <row r="91" s="2" customFormat="1" ht="16.5" customHeight="1">
      <c r="A91" s="37"/>
      <c r="B91" s="38"/>
      <c r="C91" s="175" t="s">
        <v>129</v>
      </c>
      <c r="D91" s="175" t="s">
        <v>124</v>
      </c>
      <c r="E91" s="176" t="s">
        <v>147</v>
      </c>
      <c r="F91" s="177" t="s">
        <v>148</v>
      </c>
      <c r="G91" s="178" t="s">
        <v>141</v>
      </c>
      <c r="H91" s="179">
        <v>0.060999999999999999</v>
      </c>
      <c r="I91" s="180"/>
      <c r="J91" s="181">
        <f>ROUND(I91*H91,2)</f>
        <v>0</v>
      </c>
      <c r="K91" s="177" t="s">
        <v>128</v>
      </c>
      <c r="L91" s="43"/>
      <c r="M91" s="182" t="s">
        <v>19</v>
      </c>
      <c r="N91" s="183" t="s">
        <v>40</v>
      </c>
      <c r="O91" s="83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6" t="s">
        <v>129</v>
      </c>
      <c r="AT91" s="186" t="s">
        <v>124</v>
      </c>
      <c r="AU91" s="186" t="s">
        <v>69</v>
      </c>
      <c r="AY91" s="16" t="s">
        <v>130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6" t="s">
        <v>77</v>
      </c>
      <c r="BK91" s="187">
        <f>ROUND(I91*H91,2)</f>
        <v>0</v>
      </c>
      <c r="BL91" s="16" t="s">
        <v>129</v>
      </c>
      <c r="BM91" s="186" t="s">
        <v>149</v>
      </c>
    </row>
    <row r="92" s="2" customFormat="1">
      <c r="A92" s="37"/>
      <c r="B92" s="38"/>
      <c r="C92" s="39"/>
      <c r="D92" s="188" t="s">
        <v>131</v>
      </c>
      <c r="E92" s="39"/>
      <c r="F92" s="189" t="s">
        <v>150</v>
      </c>
      <c r="G92" s="39"/>
      <c r="H92" s="39"/>
      <c r="I92" s="190"/>
      <c r="J92" s="39"/>
      <c r="K92" s="39"/>
      <c r="L92" s="43"/>
      <c r="M92" s="191"/>
      <c r="N92" s="19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69</v>
      </c>
    </row>
    <row r="93" s="2" customFormat="1">
      <c r="A93" s="37"/>
      <c r="B93" s="38"/>
      <c r="C93" s="39"/>
      <c r="D93" s="188" t="s">
        <v>144</v>
      </c>
      <c r="E93" s="39"/>
      <c r="F93" s="215" t="s">
        <v>145</v>
      </c>
      <c r="G93" s="39"/>
      <c r="H93" s="39"/>
      <c r="I93" s="190"/>
      <c r="J93" s="39"/>
      <c r="K93" s="39"/>
      <c r="L93" s="43"/>
      <c r="M93" s="191"/>
      <c r="N93" s="19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144</v>
      </c>
      <c r="AU93" s="16" t="s">
        <v>69</v>
      </c>
    </row>
    <row r="94" s="10" customFormat="1">
      <c r="A94" s="10"/>
      <c r="B94" s="193"/>
      <c r="C94" s="194"/>
      <c r="D94" s="188" t="s">
        <v>132</v>
      </c>
      <c r="E94" s="195" t="s">
        <v>19</v>
      </c>
      <c r="F94" s="196" t="s">
        <v>151</v>
      </c>
      <c r="G94" s="194"/>
      <c r="H94" s="197">
        <v>0.060999999999999999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03" t="s">
        <v>132</v>
      </c>
      <c r="AU94" s="203" t="s">
        <v>69</v>
      </c>
      <c r="AV94" s="10" t="s">
        <v>79</v>
      </c>
      <c r="AW94" s="10" t="s">
        <v>31</v>
      </c>
      <c r="AX94" s="10" t="s">
        <v>69</v>
      </c>
      <c r="AY94" s="203" t="s">
        <v>130</v>
      </c>
    </row>
    <row r="95" s="11" customFormat="1">
      <c r="A95" s="11"/>
      <c r="B95" s="204"/>
      <c r="C95" s="205"/>
      <c r="D95" s="188" t="s">
        <v>132</v>
      </c>
      <c r="E95" s="206" t="s">
        <v>19</v>
      </c>
      <c r="F95" s="207" t="s">
        <v>134</v>
      </c>
      <c r="G95" s="205"/>
      <c r="H95" s="208">
        <v>0.060999999999999999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14" t="s">
        <v>132</v>
      </c>
      <c r="AU95" s="214" t="s">
        <v>69</v>
      </c>
      <c r="AV95" s="11" t="s">
        <v>129</v>
      </c>
      <c r="AW95" s="11" t="s">
        <v>31</v>
      </c>
      <c r="AX95" s="11" t="s">
        <v>77</v>
      </c>
      <c r="AY95" s="214" t="s">
        <v>130</v>
      </c>
    </row>
    <row r="96" s="2" customFormat="1" ht="37.8" customHeight="1">
      <c r="A96" s="37"/>
      <c r="B96" s="38"/>
      <c r="C96" s="175" t="s">
        <v>152</v>
      </c>
      <c r="D96" s="175" t="s">
        <v>124</v>
      </c>
      <c r="E96" s="176" t="s">
        <v>153</v>
      </c>
      <c r="F96" s="177" t="s">
        <v>154</v>
      </c>
      <c r="G96" s="178" t="s">
        <v>155</v>
      </c>
      <c r="H96" s="179">
        <v>173.27099999999999</v>
      </c>
      <c r="I96" s="180"/>
      <c r="J96" s="181">
        <f>ROUND(I96*H96,2)</f>
        <v>0</v>
      </c>
      <c r="K96" s="177" t="s">
        <v>128</v>
      </c>
      <c r="L96" s="43"/>
      <c r="M96" s="182" t="s">
        <v>19</v>
      </c>
      <c r="N96" s="183" t="s">
        <v>40</v>
      </c>
      <c r="O96" s="83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6" t="s">
        <v>129</v>
      </c>
      <c r="AT96" s="186" t="s">
        <v>124</v>
      </c>
      <c r="AU96" s="186" t="s">
        <v>69</v>
      </c>
      <c r="AY96" s="16" t="s">
        <v>130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6" t="s">
        <v>77</v>
      </c>
      <c r="BK96" s="187">
        <f>ROUND(I96*H96,2)</f>
        <v>0</v>
      </c>
      <c r="BL96" s="16" t="s">
        <v>129</v>
      </c>
      <c r="BM96" s="186" t="s">
        <v>156</v>
      </c>
    </row>
    <row r="97" s="2" customFormat="1">
      <c r="A97" s="37"/>
      <c r="B97" s="38"/>
      <c r="C97" s="39"/>
      <c r="D97" s="188" t="s">
        <v>131</v>
      </c>
      <c r="E97" s="39"/>
      <c r="F97" s="189" t="s">
        <v>154</v>
      </c>
      <c r="G97" s="39"/>
      <c r="H97" s="39"/>
      <c r="I97" s="190"/>
      <c r="J97" s="39"/>
      <c r="K97" s="39"/>
      <c r="L97" s="43"/>
      <c r="M97" s="191"/>
      <c r="N97" s="19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131</v>
      </c>
      <c r="AU97" s="16" t="s">
        <v>69</v>
      </c>
    </row>
    <row r="98" s="2" customFormat="1">
      <c r="A98" s="37"/>
      <c r="B98" s="38"/>
      <c r="C98" s="39"/>
      <c r="D98" s="188" t="s">
        <v>157</v>
      </c>
      <c r="E98" s="39"/>
      <c r="F98" s="215" t="s">
        <v>158</v>
      </c>
      <c r="G98" s="39"/>
      <c r="H98" s="39"/>
      <c r="I98" s="190"/>
      <c r="J98" s="39"/>
      <c r="K98" s="39"/>
      <c r="L98" s="43"/>
      <c r="M98" s="191"/>
      <c r="N98" s="19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157</v>
      </c>
      <c r="AU98" s="16" t="s">
        <v>69</v>
      </c>
    </row>
    <row r="99" s="10" customFormat="1">
      <c r="A99" s="10"/>
      <c r="B99" s="193"/>
      <c r="C99" s="194"/>
      <c r="D99" s="188" t="s">
        <v>132</v>
      </c>
      <c r="E99" s="195" t="s">
        <v>19</v>
      </c>
      <c r="F99" s="196" t="s">
        <v>159</v>
      </c>
      <c r="G99" s="194"/>
      <c r="H99" s="197">
        <v>173.27099999999999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T99" s="203" t="s">
        <v>132</v>
      </c>
      <c r="AU99" s="203" t="s">
        <v>69</v>
      </c>
      <c r="AV99" s="10" t="s">
        <v>79</v>
      </c>
      <c r="AW99" s="10" t="s">
        <v>31</v>
      </c>
      <c r="AX99" s="10" t="s">
        <v>69</v>
      </c>
      <c r="AY99" s="203" t="s">
        <v>130</v>
      </c>
    </row>
    <row r="100" s="11" customFormat="1">
      <c r="A100" s="11"/>
      <c r="B100" s="204"/>
      <c r="C100" s="205"/>
      <c r="D100" s="188" t="s">
        <v>132</v>
      </c>
      <c r="E100" s="206" t="s">
        <v>19</v>
      </c>
      <c r="F100" s="207" t="s">
        <v>134</v>
      </c>
      <c r="G100" s="205"/>
      <c r="H100" s="208">
        <v>173.27099999999999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14" t="s">
        <v>132</v>
      </c>
      <c r="AU100" s="214" t="s">
        <v>69</v>
      </c>
      <c r="AV100" s="11" t="s">
        <v>129</v>
      </c>
      <c r="AW100" s="11" t="s">
        <v>31</v>
      </c>
      <c r="AX100" s="11" t="s">
        <v>77</v>
      </c>
      <c r="AY100" s="214" t="s">
        <v>130</v>
      </c>
    </row>
    <row r="101" s="2" customFormat="1" ht="16.5" customHeight="1">
      <c r="A101" s="37"/>
      <c r="B101" s="38"/>
      <c r="C101" s="175" t="s">
        <v>142</v>
      </c>
      <c r="D101" s="175" t="s">
        <v>124</v>
      </c>
      <c r="E101" s="176" t="s">
        <v>160</v>
      </c>
      <c r="F101" s="177" t="s">
        <v>161</v>
      </c>
      <c r="G101" s="178" t="s">
        <v>155</v>
      </c>
      <c r="H101" s="179">
        <v>25.199000000000002</v>
      </c>
      <c r="I101" s="180"/>
      <c r="J101" s="181">
        <f>ROUND(I101*H101,2)</f>
        <v>0</v>
      </c>
      <c r="K101" s="177" t="s">
        <v>128</v>
      </c>
      <c r="L101" s="43"/>
      <c r="M101" s="182" t="s">
        <v>19</v>
      </c>
      <c r="N101" s="183" t="s">
        <v>40</v>
      </c>
      <c r="O101" s="83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6" t="s">
        <v>129</v>
      </c>
      <c r="AT101" s="186" t="s">
        <v>124</v>
      </c>
      <c r="AU101" s="186" t="s">
        <v>69</v>
      </c>
      <c r="AY101" s="16" t="s">
        <v>130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6" t="s">
        <v>77</v>
      </c>
      <c r="BK101" s="187">
        <f>ROUND(I101*H101,2)</f>
        <v>0</v>
      </c>
      <c r="BL101" s="16" t="s">
        <v>129</v>
      </c>
      <c r="BM101" s="186" t="s">
        <v>162</v>
      </c>
    </row>
    <row r="102" s="2" customFormat="1">
      <c r="A102" s="37"/>
      <c r="B102" s="38"/>
      <c r="C102" s="39"/>
      <c r="D102" s="188" t="s">
        <v>131</v>
      </c>
      <c r="E102" s="39"/>
      <c r="F102" s="189" t="s">
        <v>161</v>
      </c>
      <c r="G102" s="39"/>
      <c r="H102" s="39"/>
      <c r="I102" s="190"/>
      <c r="J102" s="39"/>
      <c r="K102" s="39"/>
      <c r="L102" s="43"/>
      <c r="M102" s="191"/>
      <c r="N102" s="19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131</v>
      </c>
      <c r="AU102" s="16" t="s">
        <v>69</v>
      </c>
    </row>
    <row r="103" s="10" customFormat="1">
      <c r="A103" s="10"/>
      <c r="B103" s="193"/>
      <c r="C103" s="194"/>
      <c r="D103" s="188" t="s">
        <v>132</v>
      </c>
      <c r="E103" s="195" t="s">
        <v>19</v>
      </c>
      <c r="F103" s="196" t="s">
        <v>163</v>
      </c>
      <c r="G103" s="194"/>
      <c r="H103" s="197">
        <v>25.199000000000002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T103" s="203" t="s">
        <v>132</v>
      </c>
      <c r="AU103" s="203" t="s">
        <v>69</v>
      </c>
      <c r="AV103" s="10" t="s">
        <v>79</v>
      </c>
      <c r="AW103" s="10" t="s">
        <v>31</v>
      </c>
      <c r="AX103" s="10" t="s">
        <v>69</v>
      </c>
      <c r="AY103" s="203" t="s">
        <v>130</v>
      </c>
    </row>
    <row r="104" s="11" customFormat="1">
      <c r="A104" s="11"/>
      <c r="B104" s="204"/>
      <c r="C104" s="205"/>
      <c r="D104" s="188" t="s">
        <v>132</v>
      </c>
      <c r="E104" s="206" t="s">
        <v>19</v>
      </c>
      <c r="F104" s="207" t="s">
        <v>134</v>
      </c>
      <c r="G104" s="205"/>
      <c r="H104" s="208">
        <v>25.199000000000002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T104" s="214" t="s">
        <v>132</v>
      </c>
      <c r="AU104" s="214" t="s">
        <v>69</v>
      </c>
      <c r="AV104" s="11" t="s">
        <v>129</v>
      </c>
      <c r="AW104" s="11" t="s">
        <v>31</v>
      </c>
      <c r="AX104" s="11" t="s">
        <v>77</v>
      </c>
      <c r="AY104" s="214" t="s">
        <v>130</v>
      </c>
    </row>
    <row r="105" s="2" customFormat="1" ht="16.5" customHeight="1">
      <c r="A105" s="37"/>
      <c r="B105" s="38"/>
      <c r="C105" s="175" t="s">
        <v>164</v>
      </c>
      <c r="D105" s="175" t="s">
        <v>124</v>
      </c>
      <c r="E105" s="176" t="s">
        <v>165</v>
      </c>
      <c r="F105" s="177" t="s">
        <v>166</v>
      </c>
      <c r="G105" s="178" t="s">
        <v>155</v>
      </c>
      <c r="H105" s="179">
        <v>92.109999999999999</v>
      </c>
      <c r="I105" s="180"/>
      <c r="J105" s="181">
        <f>ROUND(I105*H105,2)</f>
        <v>0</v>
      </c>
      <c r="K105" s="177" t="s">
        <v>128</v>
      </c>
      <c r="L105" s="43"/>
      <c r="M105" s="182" t="s">
        <v>19</v>
      </c>
      <c r="N105" s="183" t="s">
        <v>40</v>
      </c>
      <c r="O105" s="83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6" t="s">
        <v>129</v>
      </c>
      <c r="AT105" s="186" t="s">
        <v>124</v>
      </c>
      <c r="AU105" s="186" t="s">
        <v>69</v>
      </c>
      <c r="AY105" s="16" t="s">
        <v>130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6" t="s">
        <v>77</v>
      </c>
      <c r="BK105" s="187">
        <f>ROUND(I105*H105,2)</f>
        <v>0</v>
      </c>
      <c r="BL105" s="16" t="s">
        <v>129</v>
      </c>
      <c r="BM105" s="186" t="s">
        <v>167</v>
      </c>
    </row>
    <row r="106" s="2" customFormat="1">
      <c r="A106" s="37"/>
      <c r="B106" s="38"/>
      <c r="C106" s="39"/>
      <c r="D106" s="188" t="s">
        <v>131</v>
      </c>
      <c r="E106" s="39"/>
      <c r="F106" s="189" t="s">
        <v>166</v>
      </c>
      <c r="G106" s="39"/>
      <c r="H106" s="39"/>
      <c r="I106" s="190"/>
      <c r="J106" s="39"/>
      <c r="K106" s="39"/>
      <c r="L106" s="43"/>
      <c r="M106" s="191"/>
      <c r="N106" s="19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131</v>
      </c>
      <c r="AU106" s="16" t="s">
        <v>69</v>
      </c>
    </row>
    <row r="107" s="2" customFormat="1" ht="16.5" customHeight="1">
      <c r="A107" s="37"/>
      <c r="B107" s="38"/>
      <c r="C107" s="175" t="s">
        <v>149</v>
      </c>
      <c r="D107" s="175" t="s">
        <v>124</v>
      </c>
      <c r="E107" s="176" t="s">
        <v>168</v>
      </c>
      <c r="F107" s="177" t="s">
        <v>169</v>
      </c>
      <c r="G107" s="178" t="s">
        <v>155</v>
      </c>
      <c r="H107" s="179">
        <v>54.031999999999996</v>
      </c>
      <c r="I107" s="180"/>
      <c r="J107" s="181">
        <f>ROUND(I107*H107,2)</f>
        <v>0</v>
      </c>
      <c r="K107" s="177" t="s">
        <v>128</v>
      </c>
      <c r="L107" s="43"/>
      <c r="M107" s="182" t="s">
        <v>19</v>
      </c>
      <c r="N107" s="183" t="s">
        <v>40</v>
      </c>
      <c r="O107" s="83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6" t="s">
        <v>129</v>
      </c>
      <c r="AT107" s="186" t="s">
        <v>124</v>
      </c>
      <c r="AU107" s="186" t="s">
        <v>69</v>
      </c>
      <c r="AY107" s="16" t="s">
        <v>130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6" t="s">
        <v>77</v>
      </c>
      <c r="BK107" s="187">
        <f>ROUND(I107*H107,2)</f>
        <v>0</v>
      </c>
      <c r="BL107" s="16" t="s">
        <v>129</v>
      </c>
      <c r="BM107" s="186" t="s">
        <v>170</v>
      </c>
    </row>
    <row r="108" s="2" customFormat="1">
      <c r="A108" s="37"/>
      <c r="B108" s="38"/>
      <c r="C108" s="39"/>
      <c r="D108" s="188" t="s">
        <v>131</v>
      </c>
      <c r="E108" s="39"/>
      <c r="F108" s="189" t="s">
        <v>169</v>
      </c>
      <c r="G108" s="39"/>
      <c r="H108" s="39"/>
      <c r="I108" s="190"/>
      <c r="J108" s="39"/>
      <c r="K108" s="39"/>
      <c r="L108" s="43"/>
      <c r="M108" s="191"/>
      <c r="N108" s="192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131</v>
      </c>
      <c r="AU108" s="16" t="s">
        <v>69</v>
      </c>
    </row>
    <row r="109" s="2" customFormat="1" ht="16.5" customHeight="1">
      <c r="A109" s="37"/>
      <c r="B109" s="38"/>
      <c r="C109" s="175" t="s">
        <v>171</v>
      </c>
      <c r="D109" s="175" t="s">
        <v>124</v>
      </c>
      <c r="E109" s="176" t="s">
        <v>172</v>
      </c>
      <c r="F109" s="177" t="s">
        <v>173</v>
      </c>
      <c r="G109" s="178" t="s">
        <v>141</v>
      </c>
      <c r="H109" s="179">
        <v>0.61399999999999999</v>
      </c>
      <c r="I109" s="180"/>
      <c r="J109" s="181">
        <f>ROUND(I109*H109,2)</f>
        <v>0</v>
      </c>
      <c r="K109" s="177" t="s">
        <v>128</v>
      </c>
      <c r="L109" s="43"/>
      <c r="M109" s="182" t="s">
        <v>19</v>
      </c>
      <c r="N109" s="183" t="s">
        <v>40</v>
      </c>
      <c r="O109" s="83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6" t="s">
        <v>129</v>
      </c>
      <c r="AT109" s="186" t="s">
        <v>124</v>
      </c>
      <c r="AU109" s="186" t="s">
        <v>69</v>
      </c>
      <c r="AY109" s="16" t="s">
        <v>130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6" t="s">
        <v>77</v>
      </c>
      <c r="BK109" s="187">
        <f>ROUND(I109*H109,2)</f>
        <v>0</v>
      </c>
      <c r="BL109" s="16" t="s">
        <v>129</v>
      </c>
      <c r="BM109" s="186" t="s">
        <v>174</v>
      </c>
    </row>
    <row r="110" s="2" customFormat="1">
      <c r="A110" s="37"/>
      <c r="B110" s="38"/>
      <c r="C110" s="39"/>
      <c r="D110" s="188" t="s">
        <v>131</v>
      </c>
      <c r="E110" s="39"/>
      <c r="F110" s="189" t="s">
        <v>175</v>
      </c>
      <c r="G110" s="39"/>
      <c r="H110" s="39"/>
      <c r="I110" s="190"/>
      <c r="J110" s="39"/>
      <c r="K110" s="39"/>
      <c r="L110" s="43"/>
      <c r="M110" s="191"/>
      <c r="N110" s="19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69</v>
      </c>
    </row>
    <row r="111" s="2" customFormat="1">
      <c r="A111" s="37"/>
      <c r="B111" s="38"/>
      <c r="C111" s="39"/>
      <c r="D111" s="188" t="s">
        <v>157</v>
      </c>
      <c r="E111" s="39"/>
      <c r="F111" s="215" t="s">
        <v>176</v>
      </c>
      <c r="G111" s="39"/>
      <c r="H111" s="39"/>
      <c r="I111" s="190"/>
      <c r="J111" s="39"/>
      <c r="K111" s="39"/>
      <c r="L111" s="43"/>
      <c r="M111" s="191"/>
      <c r="N111" s="19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157</v>
      </c>
      <c r="AU111" s="16" t="s">
        <v>69</v>
      </c>
    </row>
    <row r="112" s="2" customFormat="1" ht="16.5" customHeight="1">
      <c r="A112" s="37"/>
      <c r="B112" s="38"/>
      <c r="C112" s="175" t="s">
        <v>156</v>
      </c>
      <c r="D112" s="175" t="s">
        <v>124</v>
      </c>
      <c r="E112" s="176" t="s">
        <v>177</v>
      </c>
      <c r="F112" s="177" t="s">
        <v>178</v>
      </c>
      <c r="G112" s="178" t="s">
        <v>127</v>
      </c>
      <c r="H112" s="179">
        <v>1657.8</v>
      </c>
      <c r="I112" s="180"/>
      <c r="J112" s="181">
        <f>ROUND(I112*H112,2)</f>
        <v>0</v>
      </c>
      <c r="K112" s="177" t="s">
        <v>128</v>
      </c>
      <c r="L112" s="43"/>
      <c r="M112" s="182" t="s">
        <v>19</v>
      </c>
      <c r="N112" s="183" t="s">
        <v>40</v>
      </c>
      <c r="O112" s="83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6" t="s">
        <v>129</v>
      </c>
      <c r="AT112" s="186" t="s">
        <v>124</v>
      </c>
      <c r="AU112" s="186" t="s">
        <v>69</v>
      </c>
      <c r="AY112" s="16" t="s">
        <v>130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6" t="s">
        <v>77</v>
      </c>
      <c r="BK112" s="187">
        <f>ROUND(I112*H112,2)</f>
        <v>0</v>
      </c>
      <c r="BL112" s="16" t="s">
        <v>129</v>
      </c>
      <c r="BM112" s="186" t="s">
        <v>179</v>
      </c>
    </row>
    <row r="113" s="2" customFormat="1">
      <c r="A113" s="37"/>
      <c r="B113" s="38"/>
      <c r="C113" s="39"/>
      <c r="D113" s="188" t="s">
        <v>131</v>
      </c>
      <c r="E113" s="39"/>
      <c r="F113" s="189" t="s">
        <v>178</v>
      </c>
      <c r="G113" s="39"/>
      <c r="H113" s="39"/>
      <c r="I113" s="190"/>
      <c r="J113" s="39"/>
      <c r="K113" s="39"/>
      <c r="L113" s="43"/>
      <c r="M113" s="191"/>
      <c r="N113" s="19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131</v>
      </c>
      <c r="AU113" s="16" t="s">
        <v>69</v>
      </c>
    </row>
    <row r="114" s="2" customFormat="1" ht="33" customHeight="1">
      <c r="A114" s="37"/>
      <c r="B114" s="38"/>
      <c r="C114" s="175" t="s">
        <v>180</v>
      </c>
      <c r="D114" s="175" t="s">
        <v>124</v>
      </c>
      <c r="E114" s="176" t="s">
        <v>181</v>
      </c>
      <c r="F114" s="177" t="s">
        <v>182</v>
      </c>
      <c r="G114" s="178" t="s">
        <v>155</v>
      </c>
      <c r="H114" s="179">
        <v>1607.319</v>
      </c>
      <c r="I114" s="180"/>
      <c r="J114" s="181">
        <f>ROUND(I114*H114,2)</f>
        <v>0</v>
      </c>
      <c r="K114" s="177" t="s">
        <v>128</v>
      </c>
      <c r="L114" s="43"/>
      <c r="M114" s="182" t="s">
        <v>19</v>
      </c>
      <c r="N114" s="183" t="s">
        <v>40</v>
      </c>
      <c r="O114" s="83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6" t="s">
        <v>129</v>
      </c>
      <c r="AT114" s="186" t="s">
        <v>124</v>
      </c>
      <c r="AU114" s="186" t="s">
        <v>69</v>
      </c>
      <c r="AY114" s="16" t="s">
        <v>130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6" t="s">
        <v>77</v>
      </c>
      <c r="BK114" s="187">
        <f>ROUND(I114*H114,2)</f>
        <v>0</v>
      </c>
      <c r="BL114" s="16" t="s">
        <v>129</v>
      </c>
      <c r="BM114" s="186" t="s">
        <v>183</v>
      </c>
    </row>
    <row r="115" s="2" customFormat="1">
      <c r="A115" s="37"/>
      <c r="B115" s="38"/>
      <c r="C115" s="39"/>
      <c r="D115" s="188" t="s">
        <v>131</v>
      </c>
      <c r="E115" s="39"/>
      <c r="F115" s="189" t="s">
        <v>182</v>
      </c>
      <c r="G115" s="39"/>
      <c r="H115" s="39"/>
      <c r="I115" s="190"/>
      <c r="J115" s="39"/>
      <c r="K115" s="39"/>
      <c r="L115" s="43"/>
      <c r="M115" s="191"/>
      <c r="N115" s="19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131</v>
      </c>
      <c r="AU115" s="16" t="s">
        <v>69</v>
      </c>
    </row>
    <row r="116" s="2" customFormat="1" ht="16.5" customHeight="1">
      <c r="A116" s="37"/>
      <c r="B116" s="38"/>
      <c r="C116" s="175" t="s">
        <v>162</v>
      </c>
      <c r="D116" s="175" t="s">
        <v>124</v>
      </c>
      <c r="E116" s="176" t="s">
        <v>184</v>
      </c>
      <c r="F116" s="177" t="s">
        <v>185</v>
      </c>
      <c r="G116" s="178" t="s">
        <v>155</v>
      </c>
      <c r="H116" s="179">
        <v>1607.319</v>
      </c>
      <c r="I116" s="180"/>
      <c r="J116" s="181">
        <f>ROUND(I116*H116,2)</f>
        <v>0</v>
      </c>
      <c r="K116" s="177" t="s">
        <v>128</v>
      </c>
      <c r="L116" s="43"/>
      <c r="M116" s="182" t="s">
        <v>19</v>
      </c>
      <c r="N116" s="183" t="s">
        <v>40</v>
      </c>
      <c r="O116" s="83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6" t="s">
        <v>129</v>
      </c>
      <c r="AT116" s="186" t="s">
        <v>124</v>
      </c>
      <c r="AU116" s="186" t="s">
        <v>69</v>
      </c>
      <c r="AY116" s="16" t="s">
        <v>130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6" t="s">
        <v>77</v>
      </c>
      <c r="BK116" s="187">
        <f>ROUND(I116*H116,2)</f>
        <v>0</v>
      </c>
      <c r="BL116" s="16" t="s">
        <v>129</v>
      </c>
      <c r="BM116" s="186" t="s">
        <v>186</v>
      </c>
    </row>
    <row r="117" s="2" customFormat="1">
      <c r="A117" s="37"/>
      <c r="B117" s="38"/>
      <c r="C117" s="39"/>
      <c r="D117" s="188" t="s">
        <v>131</v>
      </c>
      <c r="E117" s="39"/>
      <c r="F117" s="189" t="s">
        <v>185</v>
      </c>
      <c r="G117" s="39"/>
      <c r="H117" s="39"/>
      <c r="I117" s="190"/>
      <c r="J117" s="39"/>
      <c r="K117" s="39"/>
      <c r="L117" s="43"/>
      <c r="M117" s="191"/>
      <c r="N117" s="192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131</v>
      </c>
      <c r="AU117" s="16" t="s">
        <v>69</v>
      </c>
    </row>
    <row r="118" s="2" customFormat="1" ht="16.5" customHeight="1">
      <c r="A118" s="37"/>
      <c r="B118" s="38"/>
      <c r="C118" s="175" t="s">
        <v>187</v>
      </c>
      <c r="D118" s="175" t="s">
        <v>124</v>
      </c>
      <c r="E118" s="176" t="s">
        <v>188</v>
      </c>
      <c r="F118" s="177" t="s">
        <v>189</v>
      </c>
      <c r="G118" s="178" t="s">
        <v>141</v>
      </c>
      <c r="H118" s="179">
        <v>0.61399999999999999</v>
      </c>
      <c r="I118" s="180"/>
      <c r="J118" s="181">
        <f>ROUND(I118*H118,2)</f>
        <v>0</v>
      </c>
      <c r="K118" s="177" t="s">
        <v>128</v>
      </c>
      <c r="L118" s="43"/>
      <c r="M118" s="182" t="s">
        <v>19</v>
      </c>
      <c r="N118" s="183" t="s">
        <v>40</v>
      </c>
      <c r="O118" s="83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6" t="s">
        <v>129</v>
      </c>
      <c r="AT118" s="186" t="s">
        <v>124</v>
      </c>
      <c r="AU118" s="186" t="s">
        <v>69</v>
      </c>
      <c r="AY118" s="16" t="s">
        <v>130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6" t="s">
        <v>77</v>
      </c>
      <c r="BK118" s="187">
        <f>ROUND(I118*H118,2)</f>
        <v>0</v>
      </c>
      <c r="BL118" s="16" t="s">
        <v>129</v>
      </c>
      <c r="BM118" s="186" t="s">
        <v>190</v>
      </c>
    </row>
    <row r="119" s="2" customFormat="1">
      <c r="A119" s="37"/>
      <c r="B119" s="38"/>
      <c r="C119" s="39"/>
      <c r="D119" s="188" t="s">
        <v>131</v>
      </c>
      <c r="E119" s="39"/>
      <c r="F119" s="189" t="s">
        <v>191</v>
      </c>
      <c r="G119" s="39"/>
      <c r="H119" s="39"/>
      <c r="I119" s="190"/>
      <c r="J119" s="39"/>
      <c r="K119" s="39"/>
      <c r="L119" s="43"/>
      <c r="M119" s="191"/>
      <c r="N119" s="19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131</v>
      </c>
      <c r="AU119" s="16" t="s">
        <v>69</v>
      </c>
    </row>
    <row r="120" s="2" customFormat="1">
      <c r="A120" s="37"/>
      <c r="B120" s="38"/>
      <c r="C120" s="39"/>
      <c r="D120" s="188" t="s">
        <v>144</v>
      </c>
      <c r="E120" s="39"/>
      <c r="F120" s="215" t="s">
        <v>192</v>
      </c>
      <c r="G120" s="39"/>
      <c r="H120" s="39"/>
      <c r="I120" s="190"/>
      <c r="J120" s="39"/>
      <c r="K120" s="39"/>
      <c r="L120" s="43"/>
      <c r="M120" s="191"/>
      <c r="N120" s="19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144</v>
      </c>
      <c r="AU120" s="16" t="s">
        <v>69</v>
      </c>
    </row>
    <row r="121" s="2" customFormat="1" ht="21.75" customHeight="1">
      <c r="A121" s="37"/>
      <c r="B121" s="38"/>
      <c r="C121" s="175" t="s">
        <v>167</v>
      </c>
      <c r="D121" s="175" t="s">
        <v>124</v>
      </c>
      <c r="E121" s="176" t="s">
        <v>193</v>
      </c>
      <c r="F121" s="177" t="s">
        <v>194</v>
      </c>
      <c r="G121" s="178" t="s">
        <v>137</v>
      </c>
      <c r="H121" s="179">
        <v>4</v>
      </c>
      <c r="I121" s="180"/>
      <c r="J121" s="181">
        <f>ROUND(I121*H121,2)</f>
        <v>0</v>
      </c>
      <c r="K121" s="177" t="s">
        <v>128</v>
      </c>
      <c r="L121" s="43"/>
      <c r="M121" s="182" t="s">
        <v>19</v>
      </c>
      <c r="N121" s="183" t="s">
        <v>40</v>
      </c>
      <c r="O121" s="83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6" t="s">
        <v>129</v>
      </c>
      <c r="AT121" s="186" t="s">
        <v>124</v>
      </c>
      <c r="AU121" s="186" t="s">
        <v>69</v>
      </c>
      <c r="AY121" s="16" t="s">
        <v>130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6" t="s">
        <v>77</v>
      </c>
      <c r="BK121" s="187">
        <f>ROUND(I121*H121,2)</f>
        <v>0</v>
      </c>
      <c r="BL121" s="16" t="s">
        <v>129</v>
      </c>
      <c r="BM121" s="186" t="s">
        <v>195</v>
      </c>
    </row>
    <row r="122" s="2" customFormat="1">
      <c r="A122" s="37"/>
      <c r="B122" s="38"/>
      <c r="C122" s="39"/>
      <c r="D122" s="188" t="s">
        <v>131</v>
      </c>
      <c r="E122" s="39"/>
      <c r="F122" s="189" t="s">
        <v>194</v>
      </c>
      <c r="G122" s="39"/>
      <c r="H122" s="39"/>
      <c r="I122" s="190"/>
      <c r="J122" s="39"/>
      <c r="K122" s="39"/>
      <c r="L122" s="43"/>
      <c r="M122" s="191"/>
      <c r="N122" s="19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69</v>
      </c>
    </row>
    <row r="123" s="2" customFormat="1" ht="16.5" customHeight="1">
      <c r="A123" s="37"/>
      <c r="B123" s="38"/>
      <c r="C123" s="175" t="s">
        <v>8</v>
      </c>
      <c r="D123" s="175" t="s">
        <v>124</v>
      </c>
      <c r="E123" s="176" t="s">
        <v>196</v>
      </c>
      <c r="F123" s="177" t="s">
        <v>197</v>
      </c>
      <c r="G123" s="178" t="s">
        <v>198</v>
      </c>
      <c r="H123" s="179">
        <v>626.27999999999997</v>
      </c>
      <c r="I123" s="180"/>
      <c r="J123" s="181">
        <f>ROUND(I123*H123,2)</f>
        <v>0</v>
      </c>
      <c r="K123" s="177" t="s">
        <v>128</v>
      </c>
      <c r="L123" s="43"/>
      <c r="M123" s="182" t="s">
        <v>19</v>
      </c>
      <c r="N123" s="183" t="s">
        <v>40</v>
      </c>
      <c r="O123" s="83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6" t="s">
        <v>129</v>
      </c>
      <c r="AT123" s="186" t="s">
        <v>124</v>
      </c>
      <c r="AU123" s="186" t="s">
        <v>69</v>
      </c>
      <c r="AY123" s="16" t="s">
        <v>130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6" t="s">
        <v>77</v>
      </c>
      <c r="BK123" s="187">
        <f>ROUND(I123*H123,2)</f>
        <v>0</v>
      </c>
      <c r="BL123" s="16" t="s">
        <v>129</v>
      </c>
      <c r="BM123" s="186" t="s">
        <v>199</v>
      </c>
    </row>
    <row r="124" s="2" customFormat="1">
      <c r="A124" s="37"/>
      <c r="B124" s="38"/>
      <c r="C124" s="39"/>
      <c r="D124" s="188" t="s">
        <v>131</v>
      </c>
      <c r="E124" s="39"/>
      <c r="F124" s="189" t="s">
        <v>197</v>
      </c>
      <c r="G124" s="39"/>
      <c r="H124" s="39"/>
      <c r="I124" s="190"/>
      <c r="J124" s="39"/>
      <c r="K124" s="39"/>
      <c r="L124" s="43"/>
      <c r="M124" s="191"/>
      <c r="N124" s="192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131</v>
      </c>
      <c r="AU124" s="16" t="s">
        <v>69</v>
      </c>
    </row>
    <row r="125" s="2" customFormat="1" ht="16.5" customHeight="1">
      <c r="A125" s="37"/>
      <c r="B125" s="38"/>
      <c r="C125" s="175" t="s">
        <v>170</v>
      </c>
      <c r="D125" s="175" t="s">
        <v>124</v>
      </c>
      <c r="E125" s="176" t="s">
        <v>200</v>
      </c>
      <c r="F125" s="177" t="s">
        <v>201</v>
      </c>
      <c r="G125" s="178" t="s">
        <v>198</v>
      </c>
      <c r="H125" s="179">
        <v>82.890000000000001</v>
      </c>
      <c r="I125" s="180"/>
      <c r="J125" s="181">
        <f>ROUND(I125*H125,2)</f>
        <v>0</v>
      </c>
      <c r="K125" s="177" t="s">
        <v>128</v>
      </c>
      <c r="L125" s="43"/>
      <c r="M125" s="182" t="s">
        <v>19</v>
      </c>
      <c r="N125" s="183" t="s">
        <v>40</v>
      </c>
      <c r="O125" s="83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6" t="s">
        <v>129</v>
      </c>
      <c r="AT125" s="186" t="s">
        <v>124</v>
      </c>
      <c r="AU125" s="186" t="s">
        <v>69</v>
      </c>
      <c r="AY125" s="16" t="s">
        <v>130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6" t="s">
        <v>77</v>
      </c>
      <c r="BK125" s="187">
        <f>ROUND(I125*H125,2)</f>
        <v>0</v>
      </c>
      <c r="BL125" s="16" t="s">
        <v>129</v>
      </c>
      <c r="BM125" s="186" t="s">
        <v>202</v>
      </c>
    </row>
    <row r="126" s="2" customFormat="1">
      <c r="A126" s="37"/>
      <c r="B126" s="38"/>
      <c r="C126" s="39"/>
      <c r="D126" s="188" t="s">
        <v>131</v>
      </c>
      <c r="E126" s="39"/>
      <c r="F126" s="189" t="s">
        <v>201</v>
      </c>
      <c r="G126" s="39"/>
      <c r="H126" s="39"/>
      <c r="I126" s="190"/>
      <c r="J126" s="39"/>
      <c r="K126" s="39"/>
      <c r="L126" s="43"/>
      <c r="M126" s="191"/>
      <c r="N126" s="19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69</v>
      </c>
    </row>
    <row r="127" s="2" customFormat="1" ht="16.5" customHeight="1">
      <c r="A127" s="37"/>
      <c r="B127" s="38"/>
      <c r="C127" s="175" t="s">
        <v>203</v>
      </c>
      <c r="D127" s="175" t="s">
        <v>124</v>
      </c>
      <c r="E127" s="176" t="s">
        <v>204</v>
      </c>
      <c r="F127" s="177" t="s">
        <v>205</v>
      </c>
      <c r="G127" s="178" t="s">
        <v>206</v>
      </c>
      <c r="H127" s="179">
        <v>14</v>
      </c>
      <c r="I127" s="180"/>
      <c r="J127" s="181">
        <f>ROUND(I127*H127,2)</f>
        <v>0</v>
      </c>
      <c r="K127" s="177" t="s">
        <v>128</v>
      </c>
      <c r="L127" s="43"/>
      <c r="M127" s="182" t="s">
        <v>19</v>
      </c>
      <c r="N127" s="183" t="s">
        <v>40</v>
      </c>
      <c r="O127" s="83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6" t="s">
        <v>129</v>
      </c>
      <c r="AT127" s="186" t="s">
        <v>124</v>
      </c>
      <c r="AU127" s="186" t="s">
        <v>69</v>
      </c>
      <c r="AY127" s="16" t="s">
        <v>130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6" t="s">
        <v>77</v>
      </c>
      <c r="BK127" s="187">
        <f>ROUND(I127*H127,2)</f>
        <v>0</v>
      </c>
      <c r="BL127" s="16" t="s">
        <v>129</v>
      </c>
      <c r="BM127" s="186" t="s">
        <v>207</v>
      </c>
    </row>
    <row r="128" s="2" customFormat="1">
      <c r="A128" s="37"/>
      <c r="B128" s="38"/>
      <c r="C128" s="39"/>
      <c r="D128" s="188" t="s">
        <v>131</v>
      </c>
      <c r="E128" s="39"/>
      <c r="F128" s="189" t="s">
        <v>208</v>
      </c>
      <c r="G128" s="39"/>
      <c r="H128" s="39"/>
      <c r="I128" s="190"/>
      <c r="J128" s="39"/>
      <c r="K128" s="39"/>
      <c r="L128" s="43"/>
      <c r="M128" s="191"/>
      <c r="N128" s="19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69</v>
      </c>
    </row>
    <row r="129" s="2" customFormat="1">
      <c r="A129" s="37"/>
      <c r="B129" s="38"/>
      <c r="C129" s="39"/>
      <c r="D129" s="188" t="s">
        <v>144</v>
      </c>
      <c r="E129" s="39"/>
      <c r="F129" s="215" t="s">
        <v>209</v>
      </c>
      <c r="G129" s="39"/>
      <c r="H129" s="39"/>
      <c r="I129" s="190"/>
      <c r="J129" s="39"/>
      <c r="K129" s="39"/>
      <c r="L129" s="43"/>
      <c r="M129" s="191"/>
      <c r="N129" s="19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144</v>
      </c>
      <c r="AU129" s="16" t="s">
        <v>69</v>
      </c>
    </row>
    <row r="130" s="2" customFormat="1" ht="16.5" customHeight="1">
      <c r="A130" s="37"/>
      <c r="B130" s="38"/>
      <c r="C130" s="175" t="s">
        <v>210</v>
      </c>
      <c r="D130" s="175" t="s">
        <v>124</v>
      </c>
      <c r="E130" s="176" t="s">
        <v>211</v>
      </c>
      <c r="F130" s="177" t="s">
        <v>212</v>
      </c>
      <c r="G130" s="178" t="s">
        <v>137</v>
      </c>
      <c r="H130" s="179">
        <v>20</v>
      </c>
      <c r="I130" s="180"/>
      <c r="J130" s="181">
        <f>ROUND(I130*H130,2)</f>
        <v>0</v>
      </c>
      <c r="K130" s="177" t="s">
        <v>128</v>
      </c>
      <c r="L130" s="43"/>
      <c r="M130" s="182" t="s">
        <v>19</v>
      </c>
      <c r="N130" s="183" t="s">
        <v>40</v>
      </c>
      <c r="O130" s="83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6" t="s">
        <v>129</v>
      </c>
      <c r="AT130" s="186" t="s">
        <v>124</v>
      </c>
      <c r="AU130" s="186" t="s">
        <v>69</v>
      </c>
      <c r="AY130" s="16" t="s">
        <v>130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6" t="s">
        <v>77</v>
      </c>
      <c r="BK130" s="187">
        <f>ROUND(I130*H130,2)</f>
        <v>0</v>
      </c>
      <c r="BL130" s="16" t="s">
        <v>129</v>
      </c>
      <c r="BM130" s="186" t="s">
        <v>213</v>
      </c>
    </row>
    <row r="131" s="2" customFormat="1">
      <c r="A131" s="37"/>
      <c r="B131" s="38"/>
      <c r="C131" s="39"/>
      <c r="D131" s="188" t="s">
        <v>131</v>
      </c>
      <c r="E131" s="39"/>
      <c r="F131" s="189" t="s">
        <v>212</v>
      </c>
      <c r="G131" s="39"/>
      <c r="H131" s="39"/>
      <c r="I131" s="190"/>
      <c r="J131" s="39"/>
      <c r="K131" s="39"/>
      <c r="L131" s="43"/>
      <c r="M131" s="191"/>
      <c r="N131" s="19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69</v>
      </c>
    </row>
    <row r="132" s="2" customFormat="1" ht="16.5" customHeight="1">
      <c r="A132" s="37"/>
      <c r="B132" s="38"/>
      <c r="C132" s="175" t="s">
        <v>214</v>
      </c>
      <c r="D132" s="175" t="s">
        <v>124</v>
      </c>
      <c r="E132" s="176" t="s">
        <v>215</v>
      </c>
      <c r="F132" s="177" t="s">
        <v>216</v>
      </c>
      <c r="G132" s="178" t="s">
        <v>137</v>
      </c>
      <c r="H132" s="179">
        <v>4</v>
      </c>
      <c r="I132" s="180"/>
      <c r="J132" s="181">
        <f>ROUND(I132*H132,2)</f>
        <v>0</v>
      </c>
      <c r="K132" s="177" t="s">
        <v>128</v>
      </c>
      <c r="L132" s="43"/>
      <c r="M132" s="182" t="s">
        <v>19</v>
      </c>
      <c r="N132" s="183" t="s">
        <v>40</v>
      </c>
      <c r="O132" s="83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6" t="s">
        <v>129</v>
      </c>
      <c r="AT132" s="186" t="s">
        <v>124</v>
      </c>
      <c r="AU132" s="186" t="s">
        <v>69</v>
      </c>
      <c r="AY132" s="16" t="s">
        <v>130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6" t="s">
        <v>77</v>
      </c>
      <c r="BK132" s="187">
        <f>ROUND(I132*H132,2)</f>
        <v>0</v>
      </c>
      <c r="BL132" s="16" t="s">
        <v>129</v>
      </c>
      <c r="BM132" s="186" t="s">
        <v>217</v>
      </c>
    </row>
    <row r="133" s="2" customFormat="1">
      <c r="A133" s="37"/>
      <c r="B133" s="38"/>
      <c r="C133" s="39"/>
      <c r="D133" s="188" t="s">
        <v>131</v>
      </c>
      <c r="E133" s="39"/>
      <c r="F133" s="189" t="s">
        <v>216</v>
      </c>
      <c r="G133" s="39"/>
      <c r="H133" s="39"/>
      <c r="I133" s="190"/>
      <c r="J133" s="39"/>
      <c r="K133" s="39"/>
      <c r="L133" s="43"/>
      <c r="M133" s="191"/>
      <c r="N133" s="192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69</v>
      </c>
    </row>
    <row r="134" s="2" customFormat="1" ht="21.75" customHeight="1">
      <c r="A134" s="37"/>
      <c r="B134" s="38"/>
      <c r="C134" s="175" t="s">
        <v>179</v>
      </c>
      <c r="D134" s="175" t="s">
        <v>124</v>
      </c>
      <c r="E134" s="176" t="s">
        <v>218</v>
      </c>
      <c r="F134" s="177" t="s">
        <v>219</v>
      </c>
      <c r="G134" s="178" t="s">
        <v>206</v>
      </c>
      <c r="H134" s="179">
        <v>1228</v>
      </c>
      <c r="I134" s="180"/>
      <c r="J134" s="181">
        <f>ROUND(I134*H134,2)</f>
        <v>0</v>
      </c>
      <c r="K134" s="177" t="s">
        <v>128</v>
      </c>
      <c r="L134" s="43"/>
      <c r="M134" s="182" t="s">
        <v>19</v>
      </c>
      <c r="N134" s="183" t="s">
        <v>40</v>
      </c>
      <c r="O134" s="83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6" t="s">
        <v>129</v>
      </c>
      <c r="AT134" s="186" t="s">
        <v>124</v>
      </c>
      <c r="AU134" s="186" t="s">
        <v>69</v>
      </c>
      <c r="AY134" s="16" t="s">
        <v>130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6" t="s">
        <v>77</v>
      </c>
      <c r="BK134" s="187">
        <f>ROUND(I134*H134,2)</f>
        <v>0</v>
      </c>
      <c r="BL134" s="16" t="s">
        <v>129</v>
      </c>
      <c r="BM134" s="186" t="s">
        <v>220</v>
      </c>
    </row>
    <row r="135" s="2" customFormat="1">
      <c r="A135" s="37"/>
      <c r="B135" s="38"/>
      <c r="C135" s="39"/>
      <c r="D135" s="188" t="s">
        <v>131</v>
      </c>
      <c r="E135" s="39"/>
      <c r="F135" s="189" t="s">
        <v>219</v>
      </c>
      <c r="G135" s="39"/>
      <c r="H135" s="39"/>
      <c r="I135" s="190"/>
      <c r="J135" s="39"/>
      <c r="K135" s="39"/>
      <c r="L135" s="43"/>
      <c r="M135" s="191"/>
      <c r="N135" s="19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69</v>
      </c>
    </row>
    <row r="136" s="2" customFormat="1" ht="21.75" customHeight="1">
      <c r="A136" s="37"/>
      <c r="B136" s="38"/>
      <c r="C136" s="175" t="s">
        <v>7</v>
      </c>
      <c r="D136" s="175" t="s">
        <v>124</v>
      </c>
      <c r="E136" s="176" t="s">
        <v>221</v>
      </c>
      <c r="F136" s="177" t="s">
        <v>222</v>
      </c>
      <c r="G136" s="178" t="s">
        <v>206</v>
      </c>
      <c r="H136" s="179">
        <v>1228</v>
      </c>
      <c r="I136" s="180"/>
      <c r="J136" s="181">
        <f>ROUND(I136*H136,2)</f>
        <v>0</v>
      </c>
      <c r="K136" s="177" t="s">
        <v>128</v>
      </c>
      <c r="L136" s="43"/>
      <c r="M136" s="182" t="s">
        <v>19</v>
      </c>
      <c r="N136" s="183" t="s">
        <v>40</v>
      </c>
      <c r="O136" s="83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6" t="s">
        <v>129</v>
      </c>
      <c r="AT136" s="186" t="s">
        <v>124</v>
      </c>
      <c r="AU136" s="186" t="s">
        <v>69</v>
      </c>
      <c r="AY136" s="16" t="s">
        <v>130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6" t="s">
        <v>77</v>
      </c>
      <c r="BK136" s="187">
        <f>ROUND(I136*H136,2)</f>
        <v>0</v>
      </c>
      <c r="BL136" s="16" t="s">
        <v>129</v>
      </c>
      <c r="BM136" s="186" t="s">
        <v>223</v>
      </c>
    </row>
    <row r="137" s="2" customFormat="1">
      <c r="A137" s="37"/>
      <c r="B137" s="38"/>
      <c r="C137" s="39"/>
      <c r="D137" s="188" t="s">
        <v>131</v>
      </c>
      <c r="E137" s="39"/>
      <c r="F137" s="189" t="s">
        <v>222</v>
      </c>
      <c r="G137" s="39"/>
      <c r="H137" s="39"/>
      <c r="I137" s="190"/>
      <c r="J137" s="39"/>
      <c r="K137" s="39"/>
      <c r="L137" s="43"/>
      <c r="M137" s="191"/>
      <c r="N137" s="192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69</v>
      </c>
    </row>
    <row r="138" s="2" customFormat="1" ht="16.5" customHeight="1">
      <c r="A138" s="37"/>
      <c r="B138" s="38"/>
      <c r="C138" s="175" t="s">
        <v>183</v>
      </c>
      <c r="D138" s="175" t="s">
        <v>124</v>
      </c>
      <c r="E138" s="176" t="s">
        <v>224</v>
      </c>
      <c r="F138" s="177" t="s">
        <v>225</v>
      </c>
      <c r="G138" s="178" t="s">
        <v>206</v>
      </c>
      <c r="H138" s="179">
        <v>99.700000000000003</v>
      </c>
      <c r="I138" s="180"/>
      <c r="J138" s="181">
        <f>ROUND(I138*H138,2)</f>
        <v>0</v>
      </c>
      <c r="K138" s="177" t="s">
        <v>128</v>
      </c>
      <c r="L138" s="43"/>
      <c r="M138" s="182" t="s">
        <v>19</v>
      </c>
      <c r="N138" s="183" t="s">
        <v>40</v>
      </c>
      <c r="O138" s="83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6" t="s">
        <v>129</v>
      </c>
      <c r="AT138" s="186" t="s">
        <v>124</v>
      </c>
      <c r="AU138" s="186" t="s">
        <v>69</v>
      </c>
      <c r="AY138" s="16" t="s">
        <v>130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6" t="s">
        <v>77</v>
      </c>
      <c r="BK138" s="187">
        <f>ROUND(I138*H138,2)</f>
        <v>0</v>
      </c>
      <c r="BL138" s="16" t="s">
        <v>129</v>
      </c>
      <c r="BM138" s="186" t="s">
        <v>226</v>
      </c>
    </row>
    <row r="139" s="2" customFormat="1">
      <c r="A139" s="37"/>
      <c r="B139" s="38"/>
      <c r="C139" s="39"/>
      <c r="D139" s="188" t="s">
        <v>131</v>
      </c>
      <c r="E139" s="39"/>
      <c r="F139" s="189" t="s">
        <v>225</v>
      </c>
      <c r="G139" s="39"/>
      <c r="H139" s="39"/>
      <c r="I139" s="190"/>
      <c r="J139" s="39"/>
      <c r="K139" s="39"/>
      <c r="L139" s="43"/>
      <c r="M139" s="191"/>
      <c r="N139" s="192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69</v>
      </c>
    </row>
    <row r="140" s="2" customFormat="1" ht="16.5" customHeight="1">
      <c r="A140" s="37"/>
      <c r="B140" s="38"/>
      <c r="C140" s="175" t="s">
        <v>227</v>
      </c>
      <c r="D140" s="175" t="s">
        <v>124</v>
      </c>
      <c r="E140" s="176" t="s">
        <v>228</v>
      </c>
      <c r="F140" s="177" t="s">
        <v>229</v>
      </c>
      <c r="G140" s="178" t="s">
        <v>198</v>
      </c>
      <c r="H140" s="179">
        <v>10</v>
      </c>
      <c r="I140" s="180"/>
      <c r="J140" s="181">
        <f>ROUND(I140*H140,2)</f>
        <v>0</v>
      </c>
      <c r="K140" s="177" t="s">
        <v>128</v>
      </c>
      <c r="L140" s="43"/>
      <c r="M140" s="182" t="s">
        <v>19</v>
      </c>
      <c r="N140" s="183" t="s">
        <v>40</v>
      </c>
      <c r="O140" s="83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6" t="s">
        <v>129</v>
      </c>
      <c r="AT140" s="186" t="s">
        <v>124</v>
      </c>
      <c r="AU140" s="186" t="s">
        <v>69</v>
      </c>
      <c r="AY140" s="16" t="s">
        <v>130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6" t="s">
        <v>77</v>
      </c>
      <c r="BK140" s="187">
        <f>ROUND(I140*H140,2)</f>
        <v>0</v>
      </c>
      <c r="BL140" s="16" t="s">
        <v>129</v>
      </c>
      <c r="BM140" s="186" t="s">
        <v>230</v>
      </c>
    </row>
    <row r="141" s="2" customFormat="1">
      <c r="A141" s="37"/>
      <c r="B141" s="38"/>
      <c r="C141" s="39"/>
      <c r="D141" s="188" t="s">
        <v>131</v>
      </c>
      <c r="E141" s="39"/>
      <c r="F141" s="189" t="s">
        <v>229</v>
      </c>
      <c r="G141" s="39"/>
      <c r="H141" s="39"/>
      <c r="I141" s="190"/>
      <c r="J141" s="39"/>
      <c r="K141" s="39"/>
      <c r="L141" s="43"/>
      <c r="M141" s="191"/>
      <c r="N141" s="192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69</v>
      </c>
    </row>
    <row r="142" s="2" customFormat="1" ht="16.5" customHeight="1">
      <c r="A142" s="37"/>
      <c r="B142" s="38"/>
      <c r="C142" s="175" t="s">
        <v>186</v>
      </c>
      <c r="D142" s="175" t="s">
        <v>124</v>
      </c>
      <c r="E142" s="176" t="s">
        <v>231</v>
      </c>
      <c r="F142" s="177" t="s">
        <v>232</v>
      </c>
      <c r="G142" s="178" t="s">
        <v>155</v>
      </c>
      <c r="H142" s="179">
        <v>67.195999999999998</v>
      </c>
      <c r="I142" s="180"/>
      <c r="J142" s="181">
        <f>ROUND(I142*H142,2)</f>
        <v>0</v>
      </c>
      <c r="K142" s="177" t="s">
        <v>128</v>
      </c>
      <c r="L142" s="43"/>
      <c r="M142" s="182" t="s">
        <v>19</v>
      </c>
      <c r="N142" s="183" t="s">
        <v>40</v>
      </c>
      <c r="O142" s="83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6" t="s">
        <v>129</v>
      </c>
      <c r="AT142" s="186" t="s">
        <v>124</v>
      </c>
      <c r="AU142" s="186" t="s">
        <v>69</v>
      </c>
      <c r="AY142" s="16" t="s">
        <v>130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6" t="s">
        <v>77</v>
      </c>
      <c r="BK142" s="187">
        <f>ROUND(I142*H142,2)</f>
        <v>0</v>
      </c>
      <c r="BL142" s="16" t="s">
        <v>129</v>
      </c>
      <c r="BM142" s="186" t="s">
        <v>233</v>
      </c>
    </row>
    <row r="143" s="2" customFormat="1">
      <c r="A143" s="37"/>
      <c r="B143" s="38"/>
      <c r="C143" s="39"/>
      <c r="D143" s="188" t="s">
        <v>131</v>
      </c>
      <c r="E143" s="39"/>
      <c r="F143" s="189" t="s">
        <v>232</v>
      </c>
      <c r="G143" s="39"/>
      <c r="H143" s="39"/>
      <c r="I143" s="190"/>
      <c r="J143" s="39"/>
      <c r="K143" s="39"/>
      <c r="L143" s="43"/>
      <c r="M143" s="191"/>
      <c r="N143" s="192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131</v>
      </c>
      <c r="AU143" s="16" t="s">
        <v>69</v>
      </c>
    </row>
    <row r="144" s="2" customFormat="1" ht="37.8" customHeight="1">
      <c r="A144" s="37"/>
      <c r="B144" s="38"/>
      <c r="C144" s="175" t="s">
        <v>234</v>
      </c>
      <c r="D144" s="175" t="s">
        <v>124</v>
      </c>
      <c r="E144" s="176" t="s">
        <v>235</v>
      </c>
      <c r="F144" s="177" t="s">
        <v>236</v>
      </c>
      <c r="G144" s="178" t="s">
        <v>155</v>
      </c>
      <c r="H144" s="179">
        <v>67.195999999999998</v>
      </c>
      <c r="I144" s="180"/>
      <c r="J144" s="181">
        <f>ROUND(I144*H144,2)</f>
        <v>0</v>
      </c>
      <c r="K144" s="177" t="s">
        <v>128</v>
      </c>
      <c r="L144" s="43"/>
      <c r="M144" s="182" t="s">
        <v>19</v>
      </c>
      <c r="N144" s="183" t="s">
        <v>40</v>
      </c>
      <c r="O144" s="83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6" t="s">
        <v>129</v>
      </c>
      <c r="AT144" s="186" t="s">
        <v>124</v>
      </c>
      <c r="AU144" s="186" t="s">
        <v>69</v>
      </c>
      <c r="AY144" s="16" t="s">
        <v>130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6" t="s">
        <v>77</v>
      </c>
      <c r="BK144" s="187">
        <f>ROUND(I144*H144,2)</f>
        <v>0</v>
      </c>
      <c r="BL144" s="16" t="s">
        <v>129</v>
      </c>
      <c r="BM144" s="186" t="s">
        <v>237</v>
      </c>
    </row>
    <row r="145" s="2" customFormat="1">
      <c r="A145" s="37"/>
      <c r="B145" s="38"/>
      <c r="C145" s="39"/>
      <c r="D145" s="188" t="s">
        <v>131</v>
      </c>
      <c r="E145" s="39"/>
      <c r="F145" s="189" t="s">
        <v>236</v>
      </c>
      <c r="G145" s="39"/>
      <c r="H145" s="39"/>
      <c r="I145" s="190"/>
      <c r="J145" s="39"/>
      <c r="K145" s="39"/>
      <c r="L145" s="43"/>
      <c r="M145" s="191"/>
      <c r="N145" s="192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69</v>
      </c>
    </row>
    <row r="146" s="2" customFormat="1" ht="16.5" customHeight="1">
      <c r="A146" s="37"/>
      <c r="B146" s="38"/>
      <c r="C146" s="175" t="s">
        <v>190</v>
      </c>
      <c r="D146" s="175" t="s">
        <v>124</v>
      </c>
      <c r="E146" s="176" t="s">
        <v>238</v>
      </c>
      <c r="F146" s="177" t="s">
        <v>239</v>
      </c>
      <c r="G146" s="178" t="s">
        <v>155</v>
      </c>
      <c r="H146" s="179">
        <v>67.195999999999998</v>
      </c>
      <c r="I146" s="180"/>
      <c r="J146" s="181">
        <f>ROUND(I146*H146,2)</f>
        <v>0</v>
      </c>
      <c r="K146" s="177" t="s">
        <v>128</v>
      </c>
      <c r="L146" s="43"/>
      <c r="M146" s="182" t="s">
        <v>19</v>
      </c>
      <c r="N146" s="183" t="s">
        <v>40</v>
      </c>
      <c r="O146" s="83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6" t="s">
        <v>129</v>
      </c>
      <c r="AT146" s="186" t="s">
        <v>124</v>
      </c>
      <c r="AU146" s="186" t="s">
        <v>69</v>
      </c>
      <c r="AY146" s="16" t="s">
        <v>130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6" t="s">
        <v>77</v>
      </c>
      <c r="BK146" s="187">
        <f>ROUND(I146*H146,2)</f>
        <v>0</v>
      </c>
      <c r="BL146" s="16" t="s">
        <v>129</v>
      </c>
      <c r="BM146" s="186" t="s">
        <v>240</v>
      </c>
    </row>
    <row r="147" s="2" customFormat="1">
      <c r="A147" s="37"/>
      <c r="B147" s="38"/>
      <c r="C147" s="39"/>
      <c r="D147" s="188" t="s">
        <v>131</v>
      </c>
      <c r="E147" s="39"/>
      <c r="F147" s="189" t="s">
        <v>239</v>
      </c>
      <c r="G147" s="39"/>
      <c r="H147" s="39"/>
      <c r="I147" s="190"/>
      <c r="J147" s="39"/>
      <c r="K147" s="39"/>
      <c r="L147" s="43"/>
      <c r="M147" s="191"/>
      <c r="N147" s="192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131</v>
      </c>
      <c r="AU147" s="16" t="s">
        <v>69</v>
      </c>
    </row>
    <row r="148" s="2" customFormat="1" ht="16.5" customHeight="1">
      <c r="A148" s="37"/>
      <c r="B148" s="38"/>
      <c r="C148" s="175" t="s">
        <v>241</v>
      </c>
      <c r="D148" s="175" t="s">
        <v>124</v>
      </c>
      <c r="E148" s="176" t="s">
        <v>242</v>
      </c>
      <c r="F148" s="177" t="s">
        <v>243</v>
      </c>
      <c r="G148" s="178" t="s">
        <v>155</v>
      </c>
      <c r="H148" s="179">
        <v>0.47199999999999998</v>
      </c>
      <c r="I148" s="180"/>
      <c r="J148" s="181">
        <f>ROUND(I148*H148,2)</f>
        <v>0</v>
      </c>
      <c r="K148" s="177" t="s">
        <v>128</v>
      </c>
      <c r="L148" s="43"/>
      <c r="M148" s="182" t="s">
        <v>19</v>
      </c>
      <c r="N148" s="183" t="s">
        <v>40</v>
      </c>
      <c r="O148" s="83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6" t="s">
        <v>129</v>
      </c>
      <c r="AT148" s="186" t="s">
        <v>124</v>
      </c>
      <c r="AU148" s="186" t="s">
        <v>69</v>
      </c>
      <c r="AY148" s="16" t="s">
        <v>130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6" t="s">
        <v>77</v>
      </c>
      <c r="BK148" s="187">
        <f>ROUND(I148*H148,2)</f>
        <v>0</v>
      </c>
      <c r="BL148" s="16" t="s">
        <v>129</v>
      </c>
      <c r="BM148" s="186" t="s">
        <v>244</v>
      </c>
    </row>
    <row r="149" s="2" customFormat="1">
      <c r="A149" s="37"/>
      <c r="B149" s="38"/>
      <c r="C149" s="39"/>
      <c r="D149" s="188" t="s">
        <v>131</v>
      </c>
      <c r="E149" s="39"/>
      <c r="F149" s="189" t="s">
        <v>243</v>
      </c>
      <c r="G149" s="39"/>
      <c r="H149" s="39"/>
      <c r="I149" s="190"/>
      <c r="J149" s="39"/>
      <c r="K149" s="39"/>
      <c r="L149" s="43"/>
      <c r="M149" s="191"/>
      <c r="N149" s="19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69</v>
      </c>
    </row>
    <row r="150" s="2" customFormat="1" ht="37.8" customHeight="1">
      <c r="A150" s="37"/>
      <c r="B150" s="38"/>
      <c r="C150" s="175" t="s">
        <v>195</v>
      </c>
      <c r="D150" s="175" t="s">
        <v>124</v>
      </c>
      <c r="E150" s="176" t="s">
        <v>245</v>
      </c>
      <c r="F150" s="177" t="s">
        <v>246</v>
      </c>
      <c r="G150" s="178" t="s">
        <v>137</v>
      </c>
      <c r="H150" s="179">
        <v>1</v>
      </c>
      <c r="I150" s="180"/>
      <c r="J150" s="181">
        <f>ROUND(I150*H150,2)</f>
        <v>0</v>
      </c>
      <c r="K150" s="177" t="s">
        <v>128</v>
      </c>
      <c r="L150" s="43"/>
      <c r="M150" s="182" t="s">
        <v>19</v>
      </c>
      <c r="N150" s="183" t="s">
        <v>40</v>
      </c>
      <c r="O150" s="83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6" t="s">
        <v>129</v>
      </c>
      <c r="AT150" s="186" t="s">
        <v>124</v>
      </c>
      <c r="AU150" s="186" t="s">
        <v>69</v>
      </c>
      <c r="AY150" s="16" t="s">
        <v>130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6" t="s">
        <v>77</v>
      </c>
      <c r="BK150" s="187">
        <f>ROUND(I150*H150,2)</f>
        <v>0</v>
      </c>
      <c r="BL150" s="16" t="s">
        <v>129</v>
      </c>
      <c r="BM150" s="186" t="s">
        <v>247</v>
      </c>
    </row>
    <row r="151" s="2" customFormat="1">
      <c r="A151" s="37"/>
      <c r="B151" s="38"/>
      <c r="C151" s="39"/>
      <c r="D151" s="188" t="s">
        <v>131</v>
      </c>
      <c r="E151" s="39"/>
      <c r="F151" s="189" t="s">
        <v>246</v>
      </c>
      <c r="G151" s="39"/>
      <c r="H151" s="39"/>
      <c r="I151" s="190"/>
      <c r="J151" s="39"/>
      <c r="K151" s="39"/>
      <c r="L151" s="43"/>
      <c r="M151" s="191"/>
      <c r="N151" s="192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131</v>
      </c>
      <c r="AU151" s="16" t="s">
        <v>69</v>
      </c>
    </row>
    <row r="152" s="2" customFormat="1" ht="16.5" customHeight="1">
      <c r="A152" s="37"/>
      <c r="B152" s="38"/>
      <c r="C152" s="175" t="s">
        <v>248</v>
      </c>
      <c r="D152" s="175" t="s">
        <v>124</v>
      </c>
      <c r="E152" s="176" t="s">
        <v>249</v>
      </c>
      <c r="F152" s="177" t="s">
        <v>250</v>
      </c>
      <c r="G152" s="178" t="s">
        <v>155</v>
      </c>
      <c r="H152" s="179">
        <v>0.47199999999999998</v>
      </c>
      <c r="I152" s="180"/>
      <c r="J152" s="181">
        <f>ROUND(I152*H152,2)</f>
        <v>0</v>
      </c>
      <c r="K152" s="177" t="s">
        <v>128</v>
      </c>
      <c r="L152" s="43"/>
      <c r="M152" s="182" t="s">
        <v>19</v>
      </c>
      <c r="N152" s="183" t="s">
        <v>40</v>
      </c>
      <c r="O152" s="83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6" t="s">
        <v>129</v>
      </c>
      <c r="AT152" s="186" t="s">
        <v>124</v>
      </c>
      <c r="AU152" s="186" t="s">
        <v>69</v>
      </c>
      <c r="AY152" s="16" t="s">
        <v>130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6" t="s">
        <v>77</v>
      </c>
      <c r="BK152" s="187">
        <f>ROUND(I152*H152,2)</f>
        <v>0</v>
      </c>
      <c r="BL152" s="16" t="s">
        <v>129</v>
      </c>
      <c r="BM152" s="186" t="s">
        <v>251</v>
      </c>
    </row>
    <row r="153" s="2" customFormat="1">
      <c r="A153" s="37"/>
      <c r="B153" s="38"/>
      <c r="C153" s="39"/>
      <c r="D153" s="188" t="s">
        <v>131</v>
      </c>
      <c r="E153" s="39"/>
      <c r="F153" s="189" t="s">
        <v>250</v>
      </c>
      <c r="G153" s="39"/>
      <c r="H153" s="39"/>
      <c r="I153" s="190"/>
      <c r="J153" s="39"/>
      <c r="K153" s="39"/>
      <c r="L153" s="43"/>
      <c r="M153" s="191"/>
      <c r="N153" s="192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131</v>
      </c>
      <c r="AU153" s="16" t="s">
        <v>69</v>
      </c>
    </row>
    <row r="154" s="2" customFormat="1" ht="16.5" customHeight="1">
      <c r="A154" s="37"/>
      <c r="B154" s="38"/>
      <c r="C154" s="216" t="s">
        <v>199</v>
      </c>
      <c r="D154" s="216" t="s">
        <v>252</v>
      </c>
      <c r="E154" s="217" t="s">
        <v>253</v>
      </c>
      <c r="F154" s="218" t="s">
        <v>254</v>
      </c>
      <c r="G154" s="219" t="s">
        <v>155</v>
      </c>
      <c r="H154" s="220">
        <v>1294.8299999999999</v>
      </c>
      <c r="I154" s="221"/>
      <c r="J154" s="222">
        <f>ROUND(I154*H154,2)</f>
        <v>0</v>
      </c>
      <c r="K154" s="218" t="s">
        <v>128</v>
      </c>
      <c r="L154" s="223"/>
      <c r="M154" s="224" t="s">
        <v>19</v>
      </c>
      <c r="N154" s="225" t="s">
        <v>40</v>
      </c>
      <c r="O154" s="83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6" t="s">
        <v>149</v>
      </c>
      <c r="AT154" s="186" t="s">
        <v>252</v>
      </c>
      <c r="AU154" s="186" t="s">
        <v>69</v>
      </c>
      <c r="AY154" s="16" t="s">
        <v>130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6" t="s">
        <v>77</v>
      </c>
      <c r="BK154" s="187">
        <f>ROUND(I154*H154,2)</f>
        <v>0</v>
      </c>
      <c r="BL154" s="16" t="s">
        <v>129</v>
      </c>
      <c r="BM154" s="186" t="s">
        <v>255</v>
      </c>
    </row>
    <row r="155" s="2" customFormat="1">
      <c r="A155" s="37"/>
      <c r="B155" s="38"/>
      <c r="C155" s="39"/>
      <c r="D155" s="188" t="s">
        <v>131</v>
      </c>
      <c r="E155" s="39"/>
      <c r="F155" s="189" t="s">
        <v>254</v>
      </c>
      <c r="G155" s="39"/>
      <c r="H155" s="39"/>
      <c r="I155" s="190"/>
      <c r="J155" s="39"/>
      <c r="K155" s="39"/>
      <c r="L155" s="43"/>
      <c r="M155" s="191"/>
      <c r="N155" s="192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69</v>
      </c>
    </row>
    <row r="156" s="2" customFormat="1" ht="16.5" customHeight="1">
      <c r="A156" s="37"/>
      <c r="B156" s="38"/>
      <c r="C156" s="216" t="s">
        <v>256</v>
      </c>
      <c r="D156" s="216" t="s">
        <v>252</v>
      </c>
      <c r="E156" s="217" t="s">
        <v>257</v>
      </c>
      <c r="F156" s="218" t="s">
        <v>258</v>
      </c>
      <c r="G156" s="219" t="s">
        <v>155</v>
      </c>
      <c r="H156" s="220">
        <v>153.34700000000001</v>
      </c>
      <c r="I156" s="221"/>
      <c r="J156" s="222">
        <f>ROUND(I156*H156,2)</f>
        <v>0</v>
      </c>
      <c r="K156" s="218" t="s">
        <v>128</v>
      </c>
      <c r="L156" s="223"/>
      <c r="M156" s="224" t="s">
        <v>19</v>
      </c>
      <c r="N156" s="225" t="s">
        <v>40</v>
      </c>
      <c r="O156" s="83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6" t="s">
        <v>149</v>
      </c>
      <c r="AT156" s="186" t="s">
        <v>252</v>
      </c>
      <c r="AU156" s="186" t="s">
        <v>69</v>
      </c>
      <c r="AY156" s="16" t="s">
        <v>130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6" t="s">
        <v>77</v>
      </c>
      <c r="BK156" s="187">
        <f>ROUND(I156*H156,2)</f>
        <v>0</v>
      </c>
      <c r="BL156" s="16" t="s">
        <v>129</v>
      </c>
      <c r="BM156" s="186" t="s">
        <v>259</v>
      </c>
    </row>
    <row r="157" s="2" customFormat="1">
      <c r="A157" s="37"/>
      <c r="B157" s="38"/>
      <c r="C157" s="39"/>
      <c r="D157" s="188" t="s">
        <v>131</v>
      </c>
      <c r="E157" s="39"/>
      <c r="F157" s="189" t="s">
        <v>258</v>
      </c>
      <c r="G157" s="39"/>
      <c r="H157" s="39"/>
      <c r="I157" s="190"/>
      <c r="J157" s="39"/>
      <c r="K157" s="39"/>
      <c r="L157" s="43"/>
      <c r="M157" s="191"/>
      <c r="N157" s="192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69</v>
      </c>
    </row>
    <row r="158" s="2" customFormat="1" ht="33" customHeight="1">
      <c r="A158" s="37"/>
      <c r="B158" s="38"/>
      <c r="C158" s="175" t="s">
        <v>202</v>
      </c>
      <c r="D158" s="175" t="s">
        <v>124</v>
      </c>
      <c r="E158" s="176" t="s">
        <v>260</v>
      </c>
      <c r="F158" s="177" t="s">
        <v>261</v>
      </c>
      <c r="G158" s="178" t="s">
        <v>155</v>
      </c>
      <c r="H158" s="179">
        <v>1448.1759999999999</v>
      </c>
      <c r="I158" s="180"/>
      <c r="J158" s="181">
        <f>ROUND(I158*H158,2)</f>
        <v>0</v>
      </c>
      <c r="K158" s="177" t="s">
        <v>128</v>
      </c>
      <c r="L158" s="43"/>
      <c r="M158" s="182" t="s">
        <v>19</v>
      </c>
      <c r="N158" s="183" t="s">
        <v>40</v>
      </c>
      <c r="O158" s="83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6" t="s">
        <v>129</v>
      </c>
      <c r="AT158" s="186" t="s">
        <v>124</v>
      </c>
      <c r="AU158" s="186" t="s">
        <v>69</v>
      </c>
      <c r="AY158" s="16" t="s">
        <v>130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6" t="s">
        <v>77</v>
      </c>
      <c r="BK158" s="187">
        <f>ROUND(I158*H158,2)</f>
        <v>0</v>
      </c>
      <c r="BL158" s="16" t="s">
        <v>129</v>
      </c>
      <c r="BM158" s="186" t="s">
        <v>262</v>
      </c>
    </row>
    <row r="159" s="2" customFormat="1">
      <c r="A159" s="37"/>
      <c r="B159" s="38"/>
      <c r="C159" s="39"/>
      <c r="D159" s="188" t="s">
        <v>131</v>
      </c>
      <c r="E159" s="39"/>
      <c r="F159" s="189" t="s">
        <v>263</v>
      </c>
      <c r="G159" s="39"/>
      <c r="H159" s="39"/>
      <c r="I159" s="190"/>
      <c r="J159" s="39"/>
      <c r="K159" s="39"/>
      <c r="L159" s="43"/>
      <c r="M159" s="191"/>
      <c r="N159" s="19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131</v>
      </c>
      <c r="AU159" s="16" t="s">
        <v>69</v>
      </c>
    </row>
    <row r="160" s="2" customFormat="1" ht="16.5" customHeight="1">
      <c r="A160" s="37"/>
      <c r="B160" s="38"/>
      <c r="C160" s="216" t="s">
        <v>264</v>
      </c>
      <c r="D160" s="216" t="s">
        <v>252</v>
      </c>
      <c r="E160" s="217" t="s">
        <v>265</v>
      </c>
      <c r="F160" s="218" t="s">
        <v>266</v>
      </c>
      <c r="G160" s="219" t="s">
        <v>137</v>
      </c>
      <c r="H160" s="220">
        <v>4</v>
      </c>
      <c r="I160" s="221"/>
      <c r="J160" s="222">
        <f>ROUND(I160*H160,2)</f>
        <v>0</v>
      </c>
      <c r="K160" s="218" t="s">
        <v>128</v>
      </c>
      <c r="L160" s="223"/>
      <c r="M160" s="224" t="s">
        <v>19</v>
      </c>
      <c r="N160" s="225" t="s">
        <v>40</v>
      </c>
      <c r="O160" s="83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6" t="s">
        <v>149</v>
      </c>
      <c r="AT160" s="186" t="s">
        <v>252</v>
      </c>
      <c r="AU160" s="186" t="s">
        <v>69</v>
      </c>
      <c r="AY160" s="16" t="s">
        <v>130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6" t="s">
        <v>77</v>
      </c>
      <c r="BK160" s="187">
        <f>ROUND(I160*H160,2)</f>
        <v>0</v>
      </c>
      <c r="BL160" s="16" t="s">
        <v>129</v>
      </c>
      <c r="BM160" s="186" t="s">
        <v>267</v>
      </c>
    </row>
    <row r="161" s="2" customFormat="1">
      <c r="A161" s="37"/>
      <c r="B161" s="38"/>
      <c r="C161" s="39"/>
      <c r="D161" s="188" t="s">
        <v>131</v>
      </c>
      <c r="E161" s="39"/>
      <c r="F161" s="189" t="s">
        <v>266</v>
      </c>
      <c r="G161" s="39"/>
      <c r="H161" s="39"/>
      <c r="I161" s="190"/>
      <c r="J161" s="39"/>
      <c r="K161" s="39"/>
      <c r="L161" s="43"/>
      <c r="M161" s="191"/>
      <c r="N161" s="192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131</v>
      </c>
      <c r="AU161" s="16" t="s">
        <v>69</v>
      </c>
    </row>
    <row r="162" s="2" customFormat="1" ht="37.8" customHeight="1">
      <c r="A162" s="37"/>
      <c r="B162" s="38"/>
      <c r="C162" s="175" t="s">
        <v>268</v>
      </c>
      <c r="D162" s="175" t="s">
        <v>124</v>
      </c>
      <c r="E162" s="176" t="s">
        <v>269</v>
      </c>
      <c r="F162" s="177" t="s">
        <v>270</v>
      </c>
      <c r="G162" s="178" t="s">
        <v>155</v>
      </c>
      <c r="H162" s="179">
        <v>0.32000000000000001</v>
      </c>
      <c r="I162" s="180"/>
      <c r="J162" s="181">
        <f>ROUND(I162*H162,2)</f>
        <v>0</v>
      </c>
      <c r="K162" s="177" t="s">
        <v>128</v>
      </c>
      <c r="L162" s="43"/>
      <c r="M162" s="182" t="s">
        <v>19</v>
      </c>
      <c r="N162" s="183" t="s">
        <v>40</v>
      </c>
      <c r="O162" s="83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6" t="s">
        <v>129</v>
      </c>
      <c r="AT162" s="186" t="s">
        <v>124</v>
      </c>
      <c r="AU162" s="186" t="s">
        <v>69</v>
      </c>
      <c r="AY162" s="16" t="s">
        <v>130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6" t="s">
        <v>77</v>
      </c>
      <c r="BK162" s="187">
        <f>ROUND(I162*H162,2)</f>
        <v>0</v>
      </c>
      <c r="BL162" s="16" t="s">
        <v>129</v>
      </c>
      <c r="BM162" s="186" t="s">
        <v>271</v>
      </c>
    </row>
    <row r="163" s="2" customFormat="1">
      <c r="A163" s="37"/>
      <c r="B163" s="38"/>
      <c r="C163" s="39"/>
      <c r="D163" s="188" t="s">
        <v>131</v>
      </c>
      <c r="E163" s="39"/>
      <c r="F163" s="189" t="s">
        <v>272</v>
      </c>
      <c r="G163" s="39"/>
      <c r="H163" s="39"/>
      <c r="I163" s="190"/>
      <c r="J163" s="39"/>
      <c r="K163" s="39"/>
      <c r="L163" s="43"/>
      <c r="M163" s="191"/>
      <c r="N163" s="192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69</v>
      </c>
    </row>
    <row r="164" s="2" customFormat="1" ht="16.5" customHeight="1">
      <c r="A164" s="37"/>
      <c r="B164" s="38"/>
      <c r="C164" s="216" t="s">
        <v>273</v>
      </c>
      <c r="D164" s="216" t="s">
        <v>252</v>
      </c>
      <c r="E164" s="217" t="s">
        <v>274</v>
      </c>
      <c r="F164" s="218" t="s">
        <v>275</v>
      </c>
      <c r="G164" s="219" t="s">
        <v>137</v>
      </c>
      <c r="H164" s="220">
        <v>32</v>
      </c>
      <c r="I164" s="221"/>
      <c r="J164" s="222">
        <f>ROUND(I164*H164,2)</f>
        <v>0</v>
      </c>
      <c r="K164" s="218" t="s">
        <v>128</v>
      </c>
      <c r="L164" s="223"/>
      <c r="M164" s="224" t="s">
        <v>19</v>
      </c>
      <c r="N164" s="225" t="s">
        <v>40</v>
      </c>
      <c r="O164" s="83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6" t="s">
        <v>149</v>
      </c>
      <c r="AT164" s="186" t="s">
        <v>252</v>
      </c>
      <c r="AU164" s="186" t="s">
        <v>69</v>
      </c>
      <c r="AY164" s="16" t="s">
        <v>130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6" t="s">
        <v>77</v>
      </c>
      <c r="BK164" s="187">
        <f>ROUND(I164*H164,2)</f>
        <v>0</v>
      </c>
      <c r="BL164" s="16" t="s">
        <v>129</v>
      </c>
      <c r="BM164" s="186" t="s">
        <v>276</v>
      </c>
    </row>
    <row r="165" s="2" customFormat="1">
      <c r="A165" s="37"/>
      <c r="B165" s="38"/>
      <c r="C165" s="39"/>
      <c r="D165" s="188" t="s">
        <v>131</v>
      </c>
      <c r="E165" s="39"/>
      <c r="F165" s="189" t="s">
        <v>275</v>
      </c>
      <c r="G165" s="39"/>
      <c r="H165" s="39"/>
      <c r="I165" s="190"/>
      <c r="J165" s="39"/>
      <c r="K165" s="39"/>
      <c r="L165" s="43"/>
      <c r="M165" s="191"/>
      <c r="N165" s="192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131</v>
      </c>
      <c r="AU165" s="16" t="s">
        <v>69</v>
      </c>
    </row>
    <row r="166" s="2" customFormat="1" ht="16.5" customHeight="1">
      <c r="A166" s="37"/>
      <c r="B166" s="38"/>
      <c r="C166" s="216" t="s">
        <v>207</v>
      </c>
      <c r="D166" s="216" t="s">
        <v>252</v>
      </c>
      <c r="E166" s="217" t="s">
        <v>277</v>
      </c>
      <c r="F166" s="218" t="s">
        <v>278</v>
      </c>
      <c r="G166" s="219" t="s">
        <v>137</v>
      </c>
      <c r="H166" s="220">
        <v>32</v>
      </c>
      <c r="I166" s="221"/>
      <c r="J166" s="222">
        <f>ROUND(I166*H166,2)</f>
        <v>0</v>
      </c>
      <c r="K166" s="218" t="s">
        <v>128</v>
      </c>
      <c r="L166" s="223"/>
      <c r="M166" s="224" t="s">
        <v>19</v>
      </c>
      <c r="N166" s="225" t="s">
        <v>40</v>
      </c>
      <c r="O166" s="83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6" t="s">
        <v>149</v>
      </c>
      <c r="AT166" s="186" t="s">
        <v>252</v>
      </c>
      <c r="AU166" s="186" t="s">
        <v>69</v>
      </c>
      <c r="AY166" s="16" t="s">
        <v>130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6" t="s">
        <v>77</v>
      </c>
      <c r="BK166" s="187">
        <f>ROUND(I166*H166,2)</f>
        <v>0</v>
      </c>
      <c r="BL166" s="16" t="s">
        <v>129</v>
      </c>
      <c r="BM166" s="186" t="s">
        <v>279</v>
      </c>
    </row>
    <row r="167" s="2" customFormat="1">
      <c r="A167" s="37"/>
      <c r="B167" s="38"/>
      <c r="C167" s="39"/>
      <c r="D167" s="188" t="s">
        <v>131</v>
      </c>
      <c r="E167" s="39"/>
      <c r="F167" s="189" t="s">
        <v>278</v>
      </c>
      <c r="G167" s="39"/>
      <c r="H167" s="39"/>
      <c r="I167" s="190"/>
      <c r="J167" s="39"/>
      <c r="K167" s="39"/>
      <c r="L167" s="43"/>
      <c r="M167" s="191"/>
      <c r="N167" s="192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131</v>
      </c>
      <c r="AU167" s="16" t="s">
        <v>69</v>
      </c>
    </row>
    <row r="168" s="2" customFormat="1" ht="16.5" customHeight="1">
      <c r="A168" s="37"/>
      <c r="B168" s="38"/>
      <c r="C168" s="216" t="s">
        <v>280</v>
      </c>
      <c r="D168" s="216" t="s">
        <v>252</v>
      </c>
      <c r="E168" s="217" t="s">
        <v>281</v>
      </c>
      <c r="F168" s="218" t="s">
        <v>282</v>
      </c>
      <c r="G168" s="219" t="s">
        <v>137</v>
      </c>
      <c r="H168" s="220">
        <v>3736</v>
      </c>
      <c r="I168" s="221"/>
      <c r="J168" s="222">
        <f>ROUND(I168*H168,2)</f>
        <v>0</v>
      </c>
      <c r="K168" s="218" t="s">
        <v>128</v>
      </c>
      <c r="L168" s="223"/>
      <c r="M168" s="224" t="s">
        <v>19</v>
      </c>
      <c r="N168" s="225" t="s">
        <v>40</v>
      </c>
      <c r="O168" s="83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6" t="s">
        <v>149</v>
      </c>
      <c r="AT168" s="186" t="s">
        <v>252</v>
      </c>
      <c r="AU168" s="186" t="s">
        <v>69</v>
      </c>
      <c r="AY168" s="16" t="s">
        <v>130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6" t="s">
        <v>77</v>
      </c>
      <c r="BK168" s="187">
        <f>ROUND(I168*H168,2)</f>
        <v>0</v>
      </c>
      <c r="BL168" s="16" t="s">
        <v>129</v>
      </c>
      <c r="BM168" s="186" t="s">
        <v>283</v>
      </c>
    </row>
    <row r="169" s="2" customFormat="1">
      <c r="A169" s="37"/>
      <c r="B169" s="38"/>
      <c r="C169" s="39"/>
      <c r="D169" s="188" t="s">
        <v>131</v>
      </c>
      <c r="E169" s="39"/>
      <c r="F169" s="189" t="s">
        <v>282</v>
      </c>
      <c r="G169" s="39"/>
      <c r="H169" s="39"/>
      <c r="I169" s="190"/>
      <c r="J169" s="39"/>
      <c r="K169" s="39"/>
      <c r="L169" s="43"/>
      <c r="M169" s="191"/>
      <c r="N169" s="192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131</v>
      </c>
      <c r="AU169" s="16" t="s">
        <v>69</v>
      </c>
    </row>
    <row r="170" s="2" customFormat="1" ht="16.5" customHeight="1">
      <c r="A170" s="37"/>
      <c r="B170" s="38"/>
      <c r="C170" s="216" t="s">
        <v>213</v>
      </c>
      <c r="D170" s="216" t="s">
        <v>252</v>
      </c>
      <c r="E170" s="217" t="s">
        <v>284</v>
      </c>
      <c r="F170" s="218" t="s">
        <v>285</v>
      </c>
      <c r="G170" s="219" t="s">
        <v>137</v>
      </c>
      <c r="H170" s="220">
        <v>1868</v>
      </c>
      <c r="I170" s="221"/>
      <c r="J170" s="222">
        <f>ROUND(I170*H170,2)</f>
        <v>0</v>
      </c>
      <c r="K170" s="218" t="s">
        <v>128</v>
      </c>
      <c r="L170" s="223"/>
      <c r="M170" s="224" t="s">
        <v>19</v>
      </c>
      <c r="N170" s="225" t="s">
        <v>40</v>
      </c>
      <c r="O170" s="83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6" t="s">
        <v>149</v>
      </c>
      <c r="AT170" s="186" t="s">
        <v>252</v>
      </c>
      <c r="AU170" s="186" t="s">
        <v>69</v>
      </c>
      <c r="AY170" s="16" t="s">
        <v>130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6" t="s">
        <v>77</v>
      </c>
      <c r="BK170" s="187">
        <f>ROUND(I170*H170,2)</f>
        <v>0</v>
      </c>
      <c r="BL170" s="16" t="s">
        <v>129</v>
      </c>
      <c r="BM170" s="186" t="s">
        <v>286</v>
      </c>
    </row>
    <row r="171" s="2" customFormat="1">
      <c r="A171" s="37"/>
      <c r="B171" s="38"/>
      <c r="C171" s="39"/>
      <c r="D171" s="188" t="s">
        <v>131</v>
      </c>
      <c r="E171" s="39"/>
      <c r="F171" s="189" t="s">
        <v>285</v>
      </c>
      <c r="G171" s="39"/>
      <c r="H171" s="39"/>
      <c r="I171" s="190"/>
      <c r="J171" s="39"/>
      <c r="K171" s="39"/>
      <c r="L171" s="43"/>
      <c r="M171" s="191"/>
      <c r="N171" s="19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69</v>
      </c>
    </row>
    <row r="172" s="2" customFormat="1" ht="37.8" customHeight="1">
      <c r="A172" s="37"/>
      <c r="B172" s="38"/>
      <c r="C172" s="175" t="s">
        <v>287</v>
      </c>
      <c r="D172" s="175" t="s">
        <v>124</v>
      </c>
      <c r="E172" s="176" t="s">
        <v>288</v>
      </c>
      <c r="F172" s="177" t="s">
        <v>289</v>
      </c>
      <c r="G172" s="178" t="s">
        <v>155</v>
      </c>
      <c r="H172" s="179">
        <v>4.9800000000000004</v>
      </c>
      <c r="I172" s="180"/>
      <c r="J172" s="181">
        <f>ROUND(I172*H172,2)</f>
        <v>0</v>
      </c>
      <c r="K172" s="177" t="s">
        <v>128</v>
      </c>
      <c r="L172" s="43"/>
      <c r="M172" s="182" t="s">
        <v>19</v>
      </c>
      <c r="N172" s="183" t="s">
        <v>40</v>
      </c>
      <c r="O172" s="83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6" t="s">
        <v>129</v>
      </c>
      <c r="AT172" s="186" t="s">
        <v>124</v>
      </c>
      <c r="AU172" s="186" t="s">
        <v>69</v>
      </c>
      <c r="AY172" s="16" t="s">
        <v>130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6" t="s">
        <v>77</v>
      </c>
      <c r="BK172" s="187">
        <f>ROUND(I172*H172,2)</f>
        <v>0</v>
      </c>
      <c r="BL172" s="16" t="s">
        <v>129</v>
      </c>
      <c r="BM172" s="186" t="s">
        <v>290</v>
      </c>
    </row>
    <row r="173" s="2" customFormat="1">
      <c r="A173" s="37"/>
      <c r="B173" s="38"/>
      <c r="C173" s="39"/>
      <c r="D173" s="188" t="s">
        <v>131</v>
      </c>
      <c r="E173" s="39"/>
      <c r="F173" s="189" t="s">
        <v>291</v>
      </c>
      <c r="G173" s="39"/>
      <c r="H173" s="39"/>
      <c r="I173" s="190"/>
      <c r="J173" s="39"/>
      <c r="K173" s="39"/>
      <c r="L173" s="43"/>
      <c r="M173" s="191"/>
      <c r="N173" s="192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131</v>
      </c>
      <c r="AU173" s="16" t="s">
        <v>69</v>
      </c>
    </row>
    <row r="174" s="2" customFormat="1" ht="16.5" customHeight="1">
      <c r="A174" s="37"/>
      <c r="B174" s="38"/>
      <c r="C174" s="175" t="s">
        <v>217</v>
      </c>
      <c r="D174" s="175" t="s">
        <v>124</v>
      </c>
      <c r="E174" s="176" t="s">
        <v>231</v>
      </c>
      <c r="F174" s="177" t="s">
        <v>232</v>
      </c>
      <c r="G174" s="178" t="s">
        <v>155</v>
      </c>
      <c r="H174" s="179">
        <v>236.11500000000001</v>
      </c>
      <c r="I174" s="180"/>
      <c r="J174" s="181">
        <f>ROUND(I174*H174,2)</f>
        <v>0</v>
      </c>
      <c r="K174" s="177" t="s">
        <v>128</v>
      </c>
      <c r="L174" s="43"/>
      <c r="M174" s="182" t="s">
        <v>19</v>
      </c>
      <c r="N174" s="183" t="s">
        <v>40</v>
      </c>
      <c r="O174" s="83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6" t="s">
        <v>129</v>
      </c>
      <c r="AT174" s="186" t="s">
        <v>124</v>
      </c>
      <c r="AU174" s="186" t="s">
        <v>69</v>
      </c>
      <c r="AY174" s="16" t="s">
        <v>130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6" t="s">
        <v>77</v>
      </c>
      <c r="BK174" s="187">
        <f>ROUND(I174*H174,2)</f>
        <v>0</v>
      </c>
      <c r="BL174" s="16" t="s">
        <v>129</v>
      </c>
      <c r="BM174" s="186" t="s">
        <v>292</v>
      </c>
    </row>
    <row r="175" s="2" customFormat="1">
      <c r="A175" s="37"/>
      <c r="B175" s="38"/>
      <c r="C175" s="39"/>
      <c r="D175" s="188" t="s">
        <v>131</v>
      </c>
      <c r="E175" s="39"/>
      <c r="F175" s="189" t="s">
        <v>232</v>
      </c>
      <c r="G175" s="39"/>
      <c r="H175" s="39"/>
      <c r="I175" s="190"/>
      <c r="J175" s="39"/>
      <c r="K175" s="39"/>
      <c r="L175" s="43"/>
      <c r="M175" s="191"/>
      <c r="N175" s="192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131</v>
      </c>
      <c r="AU175" s="16" t="s">
        <v>69</v>
      </c>
    </row>
    <row r="176" s="2" customFormat="1" ht="37.8" customHeight="1">
      <c r="A176" s="37"/>
      <c r="B176" s="38"/>
      <c r="C176" s="175" t="s">
        <v>293</v>
      </c>
      <c r="D176" s="175" t="s">
        <v>124</v>
      </c>
      <c r="E176" s="176" t="s">
        <v>288</v>
      </c>
      <c r="F176" s="177" t="s">
        <v>289</v>
      </c>
      <c r="G176" s="178" t="s">
        <v>155</v>
      </c>
      <c r="H176" s="179">
        <v>236.11500000000001</v>
      </c>
      <c r="I176" s="180"/>
      <c r="J176" s="181">
        <f>ROUND(I176*H176,2)</f>
        <v>0</v>
      </c>
      <c r="K176" s="177" t="s">
        <v>128</v>
      </c>
      <c r="L176" s="43"/>
      <c r="M176" s="182" t="s">
        <v>19</v>
      </c>
      <c r="N176" s="183" t="s">
        <v>40</v>
      </c>
      <c r="O176" s="83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6" t="s">
        <v>129</v>
      </c>
      <c r="AT176" s="186" t="s">
        <v>124</v>
      </c>
      <c r="AU176" s="186" t="s">
        <v>69</v>
      </c>
      <c r="AY176" s="16" t="s">
        <v>130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6" t="s">
        <v>77</v>
      </c>
      <c r="BK176" s="187">
        <f>ROUND(I176*H176,2)</f>
        <v>0</v>
      </c>
      <c r="BL176" s="16" t="s">
        <v>129</v>
      </c>
      <c r="BM176" s="186" t="s">
        <v>294</v>
      </c>
    </row>
    <row r="177" s="2" customFormat="1">
      <c r="A177" s="37"/>
      <c r="B177" s="38"/>
      <c r="C177" s="39"/>
      <c r="D177" s="188" t="s">
        <v>131</v>
      </c>
      <c r="E177" s="39"/>
      <c r="F177" s="189" t="s">
        <v>291</v>
      </c>
      <c r="G177" s="39"/>
      <c r="H177" s="39"/>
      <c r="I177" s="190"/>
      <c r="J177" s="39"/>
      <c r="K177" s="39"/>
      <c r="L177" s="43"/>
      <c r="M177" s="191"/>
      <c r="N177" s="19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131</v>
      </c>
      <c r="AU177" s="16" t="s">
        <v>69</v>
      </c>
    </row>
    <row r="178" s="2" customFormat="1">
      <c r="A178" s="37"/>
      <c r="B178" s="38"/>
      <c r="C178" s="39"/>
      <c r="D178" s="188" t="s">
        <v>157</v>
      </c>
      <c r="E178" s="39"/>
      <c r="F178" s="215" t="s">
        <v>295</v>
      </c>
      <c r="G178" s="39"/>
      <c r="H178" s="39"/>
      <c r="I178" s="190"/>
      <c r="J178" s="39"/>
      <c r="K178" s="39"/>
      <c r="L178" s="43"/>
      <c r="M178" s="191"/>
      <c r="N178" s="192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157</v>
      </c>
      <c r="AU178" s="16" t="s">
        <v>69</v>
      </c>
    </row>
    <row r="179" s="2" customFormat="1" ht="16.5" customHeight="1">
      <c r="A179" s="37"/>
      <c r="B179" s="38"/>
      <c r="C179" s="175" t="s">
        <v>220</v>
      </c>
      <c r="D179" s="175" t="s">
        <v>124</v>
      </c>
      <c r="E179" s="176" t="s">
        <v>231</v>
      </c>
      <c r="F179" s="177" t="s">
        <v>232</v>
      </c>
      <c r="G179" s="178" t="s">
        <v>155</v>
      </c>
      <c r="H179" s="179">
        <v>40.689</v>
      </c>
      <c r="I179" s="180"/>
      <c r="J179" s="181">
        <f>ROUND(I179*H179,2)</f>
        <v>0</v>
      </c>
      <c r="K179" s="177" t="s">
        <v>128</v>
      </c>
      <c r="L179" s="43"/>
      <c r="M179" s="182" t="s">
        <v>19</v>
      </c>
      <c r="N179" s="183" t="s">
        <v>40</v>
      </c>
      <c r="O179" s="83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6" t="s">
        <v>129</v>
      </c>
      <c r="AT179" s="186" t="s">
        <v>124</v>
      </c>
      <c r="AU179" s="186" t="s">
        <v>69</v>
      </c>
      <c r="AY179" s="16" t="s">
        <v>130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6" t="s">
        <v>77</v>
      </c>
      <c r="BK179" s="187">
        <f>ROUND(I179*H179,2)</f>
        <v>0</v>
      </c>
      <c r="BL179" s="16" t="s">
        <v>129</v>
      </c>
      <c r="BM179" s="186" t="s">
        <v>296</v>
      </c>
    </row>
    <row r="180" s="2" customFormat="1">
      <c r="A180" s="37"/>
      <c r="B180" s="38"/>
      <c r="C180" s="39"/>
      <c r="D180" s="188" t="s">
        <v>131</v>
      </c>
      <c r="E180" s="39"/>
      <c r="F180" s="189" t="s">
        <v>232</v>
      </c>
      <c r="G180" s="39"/>
      <c r="H180" s="39"/>
      <c r="I180" s="190"/>
      <c r="J180" s="39"/>
      <c r="K180" s="39"/>
      <c r="L180" s="43"/>
      <c r="M180" s="191"/>
      <c r="N180" s="192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131</v>
      </c>
      <c r="AU180" s="16" t="s">
        <v>69</v>
      </c>
    </row>
    <row r="181" s="10" customFormat="1">
      <c r="A181" s="10"/>
      <c r="B181" s="193"/>
      <c r="C181" s="194"/>
      <c r="D181" s="188" t="s">
        <v>132</v>
      </c>
      <c r="E181" s="195" t="s">
        <v>19</v>
      </c>
      <c r="F181" s="196" t="s">
        <v>297</v>
      </c>
      <c r="G181" s="194"/>
      <c r="H181" s="197">
        <v>40.689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03" t="s">
        <v>132</v>
      </c>
      <c r="AU181" s="203" t="s">
        <v>69</v>
      </c>
      <c r="AV181" s="10" t="s">
        <v>79</v>
      </c>
      <c r="AW181" s="10" t="s">
        <v>31</v>
      </c>
      <c r="AX181" s="10" t="s">
        <v>69</v>
      </c>
      <c r="AY181" s="203" t="s">
        <v>130</v>
      </c>
    </row>
    <row r="182" s="11" customFormat="1">
      <c r="A182" s="11"/>
      <c r="B182" s="204"/>
      <c r="C182" s="205"/>
      <c r="D182" s="188" t="s">
        <v>132</v>
      </c>
      <c r="E182" s="206" t="s">
        <v>19</v>
      </c>
      <c r="F182" s="207" t="s">
        <v>134</v>
      </c>
      <c r="G182" s="205"/>
      <c r="H182" s="208">
        <v>40.689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T182" s="214" t="s">
        <v>132</v>
      </c>
      <c r="AU182" s="214" t="s">
        <v>69</v>
      </c>
      <c r="AV182" s="11" t="s">
        <v>129</v>
      </c>
      <c r="AW182" s="11" t="s">
        <v>31</v>
      </c>
      <c r="AX182" s="11" t="s">
        <v>77</v>
      </c>
      <c r="AY182" s="214" t="s">
        <v>130</v>
      </c>
    </row>
    <row r="183" s="2" customFormat="1" ht="37.8" customHeight="1">
      <c r="A183" s="37"/>
      <c r="B183" s="38"/>
      <c r="C183" s="175" t="s">
        <v>298</v>
      </c>
      <c r="D183" s="175" t="s">
        <v>124</v>
      </c>
      <c r="E183" s="176" t="s">
        <v>299</v>
      </c>
      <c r="F183" s="177" t="s">
        <v>300</v>
      </c>
      <c r="G183" s="178" t="s">
        <v>155</v>
      </c>
      <c r="H183" s="179">
        <v>40.689</v>
      </c>
      <c r="I183" s="180"/>
      <c r="J183" s="181">
        <f>ROUND(I183*H183,2)</f>
        <v>0</v>
      </c>
      <c r="K183" s="177" t="s">
        <v>128</v>
      </c>
      <c r="L183" s="43"/>
      <c r="M183" s="182" t="s">
        <v>19</v>
      </c>
      <c r="N183" s="183" t="s">
        <v>40</v>
      </c>
      <c r="O183" s="83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6" t="s">
        <v>129</v>
      </c>
      <c r="AT183" s="186" t="s">
        <v>124</v>
      </c>
      <c r="AU183" s="186" t="s">
        <v>69</v>
      </c>
      <c r="AY183" s="16" t="s">
        <v>130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6" t="s">
        <v>77</v>
      </c>
      <c r="BK183" s="187">
        <f>ROUND(I183*H183,2)</f>
        <v>0</v>
      </c>
      <c r="BL183" s="16" t="s">
        <v>129</v>
      </c>
      <c r="BM183" s="186" t="s">
        <v>301</v>
      </c>
    </row>
    <row r="184" s="2" customFormat="1">
      <c r="A184" s="37"/>
      <c r="B184" s="38"/>
      <c r="C184" s="39"/>
      <c r="D184" s="188" t="s">
        <v>131</v>
      </c>
      <c r="E184" s="39"/>
      <c r="F184" s="189" t="s">
        <v>302</v>
      </c>
      <c r="G184" s="39"/>
      <c r="H184" s="39"/>
      <c r="I184" s="190"/>
      <c r="J184" s="39"/>
      <c r="K184" s="39"/>
      <c r="L184" s="43"/>
      <c r="M184" s="191"/>
      <c r="N184" s="192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131</v>
      </c>
      <c r="AU184" s="16" t="s">
        <v>69</v>
      </c>
    </row>
    <row r="185" s="2" customFormat="1">
      <c r="A185" s="37"/>
      <c r="B185" s="38"/>
      <c r="C185" s="39"/>
      <c r="D185" s="188" t="s">
        <v>157</v>
      </c>
      <c r="E185" s="39"/>
      <c r="F185" s="215" t="s">
        <v>303</v>
      </c>
      <c r="G185" s="39"/>
      <c r="H185" s="39"/>
      <c r="I185" s="190"/>
      <c r="J185" s="39"/>
      <c r="K185" s="39"/>
      <c r="L185" s="43"/>
      <c r="M185" s="226"/>
      <c r="N185" s="227"/>
      <c r="O185" s="228"/>
      <c r="P185" s="228"/>
      <c r="Q185" s="228"/>
      <c r="R185" s="228"/>
      <c r="S185" s="228"/>
      <c r="T185" s="229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69</v>
      </c>
    </row>
    <row r="186" s="2" customFormat="1" ht="6.96" customHeight="1">
      <c r="A186" s="37"/>
      <c r="B186" s="58"/>
      <c r="C186" s="59"/>
      <c r="D186" s="59"/>
      <c r="E186" s="59"/>
      <c r="F186" s="59"/>
      <c r="G186" s="59"/>
      <c r="H186" s="59"/>
      <c r="I186" s="59"/>
      <c r="J186" s="59"/>
      <c r="K186" s="59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ymBq3/mxFB4u/hY1Mmzckr/dW09S9/oggCS0U0c8Vh5lE55MAYohYnrJ/Z+xQsxSWiIJLzJm+iXWBwYNJ5mVMw==" hashValue="/7efeNqc6We+922Xd4OqkKlWemLcMJj9wdY9BE8bp2zJ0M9MCvtNgaVl+iF0Qyh24HMf1V8Ig74cB2oXKxUQGA==" algorithmName="SHA-512" password="D0DA"/>
  <autoFilter ref="C78:K185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304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ROUND((SUM(BE79:BE193)),  2)</f>
        <v>0</v>
      </c>
      <c r="G33" s="37"/>
      <c r="H33" s="37"/>
      <c r="I33" s="147">
        <v>0.20999999999999999</v>
      </c>
      <c r="J33" s="146">
        <f>ROUND(((SUM(BE79:BE193))*I33),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ROUND((SUM(BF79:BF193)),  2)</f>
        <v>0</v>
      </c>
      <c r="G34" s="37"/>
      <c r="H34" s="37"/>
      <c r="I34" s="147">
        <v>0.14999999999999999</v>
      </c>
      <c r="J34" s="146">
        <f>ROUND(((SUM(BF79:BF193))*I34),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ROUND((SUM(BG79:BG193)),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ROUND((SUM(BH79:BH193)),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ROUND((SUM(BI79:BI193)),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02 - Oprava koleje č.5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111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Oprava staničních kolejí v žst. Mimoň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105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SO 02 - Oprava koleje č.5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 xml:space="preserve"> </v>
      </c>
      <c r="G73" s="39"/>
      <c r="H73" s="39"/>
      <c r="I73" s="31" t="s">
        <v>23</v>
      </c>
      <c r="J73" s="71" t="str">
        <f>IF(J12="","",J12)</f>
        <v>13. 6. 2022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30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28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112</v>
      </c>
      <c r="D78" s="167" t="s">
        <v>54</v>
      </c>
      <c r="E78" s="167" t="s">
        <v>50</v>
      </c>
      <c r="F78" s="167" t="s">
        <v>51</v>
      </c>
      <c r="G78" s="167" t="s">
        <v>113</v>
      </c>
      <c r="H78" s="167" t="s">
        <v>114</v>
      </c>
      <c r="I78" s="167" t="s">
        <v>115</v>
      </c>
      <c r="J78" s="167" t="s">
        <v>109</v>
      </c>
      <c r="K78" s="168" t="s">
        <v>116</v>
      </c>
      <c r="L78" s="169"/>
      <c r="M78" s="91" t="s">
        <v>19</v>
      </c>
      <c r="N78" s="92" t="s">
        <v>39</v>
      </c>
      <c r="O78" s="92" t="s">
        <v>117</v>
      </c>
      <c r="P78" s="92" t="s">
        <v>118</v>
      </c>
      <c r="Q78" s="92" t="s">
        <v>119</v>
      </c>
      <c r="R78" s="92" t="s">
        <v>120</v>
      </c>
      <c r="S78" s="92" t="s">
        <v>121</v>
      </c>
      <c r="T78" s="93" t="s">
        <v>122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123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SUM(P80:P193)</f>
        <v>0</v>
      </c>
      <c r="Q79" s="95"/>
      <c r="R79" s="172">
        <f>SUM(R80:R193)</f>
        <v>1.8144999999999998</v>
      </c>
      <c r="S79" s="95"/>
      <c r="T79" s="173">
        <f>SUM(T80:T193)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110</v>
      </c>
      <c r="BK79" s="174">
        <f>SUM(BK80:BK193)</f>
        <v>0</v>
      </c>
    </row>
    <row r="80" s="2" customFormat="1" ht="16.5" customHeight="1">
      <c r="A80" s="37"/>
      <c r="B80" s="38"/>
      <c r="C80" s="175" t="s">
        <v>77</v>
      </c>
      <c r="D80" s="175" t="s">
        <v>124</v>
      </c>
      <c r="E80" s="176" t="s">
        <v>125</v>
      </c>
      <c r="F80" s="177" t="s">
        <v>126</v>
      </c>
      <c r="G80" s="178" t="s">
        <v>127</v>
      </c>
      <c r="H80" s="179">
        <v>680</v>
      </c>
      <c r="I80" s="180"/>
      <c r="J80" s="181">
        <f>ROUND(I80*H80,2)</f>
        <v>0</v>
      </c>
      <c r="K80" s="177" t="s">
        <v>128</v>
      </c>
      <c r="L80" s="43"/>
      <c r="M80" s="182" t="s">
        <v>19</v>
      </c>
      <c r="N80" s="183" t="s">
        <v>40</v>
      </c>
      <c r="O80" s="83"/>
      <c r="P80" s="184">
        <f>O80*H80</f>
        <v>0</v>
      </c>
      <c r="Q80" s="184">
        <v>0</v>
      </c>
      <c r="R80" s="184">
        <f>Q80*H80</f>
        <v>0</v>
      </c>
      <c r="S80" s="184">
        <v>0</v>
      </c>
      <c r="T80" s="185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6" t="s">
        <v>129</v>
      </c>
      <c r="AT80" s="186" t="s">
        <v>124</v>
      </c>
      <c r="AU80" s="186" t="s">
        <v>69</v>
      </c>
      <c r="AY80" s="16" t="s">
        <v>130</v>
      </c>
      <c r="BE80" s="187">
        <f>IF(N80="základní",J80,0)</f>
        <v>0</v>
      </c>
      <c r="BF80" s="187">
        <f>IF(N80="snížená",J80,0)</f>
        <v>0</v>
      </c>
      <c r="BG80" s="187">
        <f>IF(N80="zákl. přenesená",J80,0)</f>
        <v>0</v>
      </c>
      <c r="BH80" s="187">
        <f>IF(N80="sníž. přenesená",J80,0)</f>
        <v>0</v>
      </c>
      <c r="BI80" s="187">
        <f>IF(N80="nulová",J80,0)</f>
        <v>0</v>
      </c>
      <c r="BJ80" s="16" t="s">
        <v>77</v>
      </c>
      <c r="BK80" s="187">
        <f>ROUND(I80*H80,2)</f>
        <v>0</v>
      </c>
      <c r="BL80" s="16" t="s">
        <v>129</v>
      </c>
      <c r="BM80" s="186" t="s">
        <v>79</v>
      </c>
    </row>
    <row r="81" s="2" customFormat="1">
      <c r="A81" s="37"/>
      <c r="B81" s="38"/>
      <c r="C81" s="39"/>
      <c r="D81" s="188" t="s">
        <v>131</v>
      </c>
      <c r="E81" s="39"/>
      <c r="F81" s="189" t="s">
        <v>126</v>
      </c>
      <c r="G81" s="39"/>
      <c r="H81" s="39"/>
      <c r="I81" s="190"/>
      <c r="J81" s="39"/>
      <c r="K81" s="39"/>
      <c r="L81" s="43"/>
      <c r="M81" s="191"/>
      <c r="N81" s="192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131</v>
      </c>
      <c r="AU81" s="16" t="s">
        <v>69</v>
      </c>
    </row>
    <row r="82" s="2" customFormat="1" ht="16.5" customHeight="1">
      <c r="A82" s="37"/>
      <c r="B82" s="38"/>
      <c r="C82" s="175" t="s">
        <v>79</v>
      </c>
      <c r="D82" s="175" t="s">
        <v>124</v>
      </c>
      <c r="E82" s="176" t="s">
        <v>135</v>
      </c>
      <c r="F82" s="177" t="s">
        <v>136</v>
      </c>
      <c r="G82" s="178" t="s">
        <v>137</v>
      </c>
      <c r="H82" s="179">
        <v>58</v>
      </c>
      <c r="I82" s="180"/>
      <c r="J82" s="181">
        <f>ROUND(I82*H82,2)</f>
        <v>0</v>
      </c>
      <c r="K82" s="177" t="s">
        <v>128</v>
      </c>
      <c r="L82" s="43"/>
      <c r="M82" s="182" t="s">
        <v>19</v>
      </c>
      <c r="N82" s="183" t="s">
        <v>40</v>
      </c>
      <c r="O82" s="83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6" t="s">
        <v>129</v>
      </c>
      <c r="AT82" s="186" t="s">
        <v>124</v>
      </c>
      <c r="AU82" s="186" t="s">
        <v>69</v>
      </c>
      <c r="AY82" s="16" t="s">
        <v>130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6" t="s">
        <v>77</v>
      </c>
      <c r="BK82" s="187">
        <f>ROUND(I82*H82,2)</f>
        <v>0</v>
      </c>
      <c r="BL82" s="16" t="s">
        <v>129</v>
      </c>
      <c r="BM82" s="186" t="s">
        <v>129</v>
      </c>
    </row>
    <row r="83" s="2" customFormat="1">
      <c r="A83" s="37"/>
      <c r="B83" s="38"/>
      <c r="C83" s="39"/>
      <c r="D83" s="188" t="s">
        <v>131</v>
      </c>
      <c r="E83" s="39"/>
      <c r="F83" s="189" t="s">
        <v>136</v>
      </c>
      <c r="G83" s="39"/>
      <c r="H83" s="39"/>
      <c r="I83" s="190"/>
      <c r="J83" s="39"/>
      <c r="K83" s="39"/>
      <c r="L83" s="43"/>
      <c r="M83" s="191"/>
      <c r="N83" s="192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131</v>
      </c>
      <c r="AU83" s="16" t="s">
        <v>69</v>
      </c>
    </row>
    <row r="84" s="2" customFormat="1" ht="16.5" customHeight="1">
      <c r="A84" s="37"/>
      <c r="B84" s="38"/>
      <c r="C84" s="175" t="s">
        <v>138</v>
      </c>
      <c r="D84" s="175" t="s">
        <v>124</v>
      </c>
      <c r="E84" s="176" t="s">
        <v>139</v>
      </c>
      <c r="F84" s="177" t="s">
        <v>140</v>
      </c>
      <c r="G84" s="178" t="s">
        <v>141</v>
      </c>
      <c r="H84" s="179">
        <v>0.63700000000000001</v>
      </c>
      <c r="I84" s="180"/>
      <c r="J84" s="181">
        <f>ROUND(I84*H84,2)</f>
        <v>0</v>
      </c>
      <c r="K84" s="177" t="s">
        <v>128</v>
      </c>
      <c r="L84" s="43"/>
      <c r="M84" s="182" t="s">
        <v>19</v>
      </c>
      <c r="N84" s="183" t="s">
        <v>40</v>
      </c>
      <c r="O84" s="83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6" t="s">
        <v>129</v>
      </c>
      <c r="AT84" s="186" t="s">
        <v>124</v>
      </c>
      <c r="AU84" s="186" t="s">
        <v>69</v>
      </c>
      <c r="AY84" s="16" t="s">
        <v>130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6" t="s">
        <v>77</v>
      </c>
      <c r="BK84" s="187">
        <f>ROUND(I84*H84,2)</f>
        <v>0</v>
      </c>
      <c r="BL84" s="16" t="s">
        <v>129</v>
      </c>
      <c r="BM84" s="186" t="s">
        <v>142</v>
      </c>
    </row>
    <row r="85" s="2" customFormat="1">
      <c r="A85" s="37"/>
      <c r="B85" s="38"/>
      <c r="C85" s="39"/>
      <c r="D85" s="188" t="s">
        <v>131</v>
      </c>
      <c r="E85" s="39"/>
      <c r="F85" s="189" t="s">
        <v>143</v>
      </c>
      <c r="G85" s="39"/>
      <c r="H85" s="39"/>
      <c r="I85" s="190"/>
      <c r="J85" s="39"/>
      <c r="K85" s="39"/>
      <c r="L85" s="43"/>
      <c r="M85" s="191"/>
      <c r="N85" s="19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69</v>
      </c>
    </row>
    <row r="86" s="2" customFormat="1">
      <c r="A86" s="37"/>
      <c r="B86" s="38"/>
      <c r="C86" s="39"/>
      <c r="D86" s="188" t="s">
        <v>144</v>
      </c>
      <c r="E86" s="39"/>
      <c r="F86" s="215" t="s">
        <v>145</v>
      </c>
      <c r="G86" s="39"/>
      <c r="H86" s="39"/>
      <c r="I86" s="190"/>
      <c r="J86" s="39"/>
      <c r="K86" s="39"/>
      <c r="L86" s="43"/>
      <c r="M86" s="191"/>
      <c r="N86" s="192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144</v>
      </c>
      <c r="AU86" s="16" t="s">
        <v>69</v>
      </c>
    </row>
    <row r="87" s="2" customFormat="1" ht="16.5" customHeight="1">
      <c r="A87" s="37"/>
      <c r="B87" s="38"/>
      <c r="C87" s="175" t="s">
        <v>129</v>
      </c>
      <c r="D87" s="175" t="s">
        <v>124</v>
      </c>
      <c r="E87" s="176" t="s">
        <v>147</v>
      </c>
      <c r="F87" s="177" t="s">
        <v>148</v>
      </c>
      <c r="G87" s="178" t="s">
        <v>141</v>
      </c>
      <c r="H87" s="179">
        <v>0.070999999999999994</v>
      </c>
      <c r="I87" s="180"/>
      <c r="J87" s="181">
        <f>ROUND(I87*H87,2)</f>
        <v>0</v>
      </c>
      <c r="K87" s="177" t="s">
        <v>128</v>
      </c>
      <c r="L87" s="43"/>
      <c r="M87" s="182" t="s">
        <v>19</v>
      </c>
      <c r="N87" s="183" t="s">
        <v>40</v>
      </c>
      <c r="O87" s="83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6" t="s">
        <v>129</v>
      </c>
      <c r="AT87" s="186" t="s">
        <v>124</v>
      </c>
      <c r="AU87" s="186" t="s">
        <v>69</v>
      </c>
      <c r="AY87" s="16" t="s">
        <v>130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6" t="s">
        <v>77</v>
      </c>
      <c r="BK87" s="187">
        <f>ROUND(I87*H87,2)</f>
        <v>0</v>
      </c>
      <c r="BL87" s="16" t="s">
        <v>129</v>
      </c>
      <c r="BM87" s="186" t="s">
        <v>149</v>
      </c>
    </row>
    <row r="88" s="2" customFormat="1">
      <c r="A88" s="37"/>
      <c r="B88" s="38"/>
      <c r="C88" s="39"/>
      <c r="D88" s="188" t="s">
        <v>131</v>
      </c>
      <c r="E88" s="39"/>
      <c r="F88" s="189" t="s">
        <v>150</v>
      </c>
      <c r="G88" s="39"/>
      <c r="H88" s="39"/>
      <c r="I88" s="190"/>
      <c r="J88" s="39"/>
      <c r="K88" s="39"/>
      <c r="L88" s="43"/>
      <c r="M88" s="191"/>
      <c r="N88" s="19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69</v>
      </c>
    </row>
    <row r="89" s="2" customFormat="1">
      <c r="A89" s="37"/>
      <c r="B89" s="38"/>
      <c r="C89" s="39"/>
      <c r="D89" s="188" t="s">
        <v>144</v>
      </c>
      <c r="E89" s="39"/>
      <c r="F89" s="215" t="s">
        <v>145</v>
      </c>
      <c r="G89" s="39"/>
      <c r="H89" s="39"/>
      <c r="I89" s="190"/>
      <c r="J89" s="39"/>
      <c r="K89" s="39"/>
      <c r="L89" s="43"/>
      <c r="M89" s="191"/>
      <c r="N89" s="19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144</v>
      </c>
      <c r="AU89" s="16" t="s">
        <v>69</v>
      </c>
    </row>
    <row r="90" s="2" customFormat="1" ht="37.8" customHeight="1">
      <c r="A90" s="37"/>
      <c r="B90" s="38"/>
      <c r="C90" s="175" t="s">
        <v>152</v>
      </c>
      <c r="D90" s="175" t="s">
        <v>124</v>
      </c>
      <c r="E90" s="176" t="s">
        <v>153</v>
      </c>
      <c r="F90" s="177" t="s">
        <v>154</v>
      </c>
      <c r="G90" s="178" t="s">
        <v>155</v>
      </c>
      <c r="H90" s="179">
        <v>199.798</v>
      </c>
      <c r="I90" s="180"/>
      <c r="J90" s="181">
        <f>ROUND(I90*H90,2)</f>
        <v>0</v>
      </c>
      <c r="K90" s="177" t="s">
        <v>128</v>
      </c>
      <c r="L90" s="43"/>
      <c r="M90" s="182" t="s">
        <v>19</v>
      </c>
      <c r="N90" s="183" t="s">
        <v>40</v>
      </c>
      <c r="O90" s="83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6" t="s">
        <v>129</v>
      </c>
      <c r="AT90" s="186" t="s">
        <v>124</v>
      </c>
      <c r="AU90" s="186" t="s">
        <v>69</v>
      </c>
      <c r="AY90" s="16" t="s">
        <v>130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6" t="s">
        <v>77</v>
      </c>
      <c r="BK90" s="187">
        <f>ROUND(I90*H90,2)</f>
        <v>0</v>
      </c>
      <c r="BL90" s="16" t="s">
        <v>129</v>
      </c>
      <c r="BM90" s="186" t="s">
        <v>156</v>
      </c>
    </row>
    <row r="91" s="2" customFormat="1">
      <c r="A91" s="37"/>
      <c r="B91" s="38"/>
      <c r="C91" s="39"/>
      <c r="D91" s="188" t="s">
        <v>131</v>
      </c>
      <c r="E91" s="39"/>
      <c r="F91" s="189" t="s">
        <v>154</v>
      </c>
      <c r="G91" s="39"/>
      <c r="H91" s="39"/>
      <c r="I91" s="190"/>
      <c r="J91" s="39"/>
      <c r="K91" s="39"/>
      <c r="L91" s="43"/>
      <c r="M91" s="191"/>
      <c r="N91" s="192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131</v>
      </c>
      <c r="AU91" s="16" t="s">
        <v>69</v>
      </c>
    </row>
    <row r="92" s="2" customFormat="1" ht="16.5" customHeight="1">
      <c r="A92" s="37"/>
      <c r="B92" s="38"/>
      <c r="C92" s="175" t="s">
        <v>142</v>
      </c>
      <c r="D92" s="175" t="s">
        <v>124</v>
      </c>
      <c r="E92" s="176" t="s">
        <v>160</v>
      </c>
      <c r="F92" s="177" t="s">
        <v>161</v>
      </c>
      <c r="G92" s="178" t="s">
        <v>155</v>
      </c>
      <c r="H92" s="179">
        <v>29.079000000000001</v>
      </c>
      <c r="I92" s="180"/>
      <c r="J92" s="181">
        <f>ROUND(I92*H92,2)</f>
        <v>0</v>
      </c>
      <c r="K92" s="177" t="s">
        <v>128</v>
      </c>
      <c r="L92" s="43"/>
      <c r="M92" s="182" t="s">
        <v>19</v>
      </c>
      <c r="N92" s="183" t="s">
        <v>40</v>
      </c>
      <c r="O92" s="83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6" t="s">
        <v>129</v>
      </c>
      <c r="AT92" s="186" t="s">
        <v>124</v>
      </c>
      <c r="AU92" s="186" t="s">
        <v>69</v>
      </c>
      <c r="AY92" s="16" t="s">
        <v>130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6" t="s">
        <v>77</v>
      </c>
      <c r="BK92" s="187">
        <f>ROUND(I92*H92,2)</f>
        <v>0</v>
      </c>
      <c r="BL92" s="16" t="s">
        <v>129</v>
      </c>
      <c r="BM92" s="186" t="s">
        <v>162</v>
      </c>
    </row>
    <row r="93" s="2" customFormat="1">
      <c r="A93" s="37"/>
      <c r="B93" s="38"/>
      <c r="C93" s="39"/>
      <c r="D93" s="188" t="s">
        <v>131</v>
      </c>
      <c r="E93" s="39"/>
      <c r="F93" s="189" t="s">
        <v>161</v>
      </c>
      <c r="G93" s="39"/>
      <c r="H93" s="39"/>
      <c r="I93" s="190"/>
      <c r="J93" s="39"/>
      <c r="K93" s="39"/>
      <c r="L93" s="43"/>
      <c r="M93" s="191"/>
      <c r="N93" s="19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131</v>
      </c>
      <c r="AU93" s="16" t="s">
        <v>69</v>
      </c>
    </row>
    <row r="94" s="2" customFormat="1" ht="16.5" customHeight="1">
      <c r="A94" s="37"/>
      <c r="B94" s="38"/>
      <c r="C94" s="175" t="s">
        <v>164</v>
      </c>
      <c r="D94" s="175" t="s">
        <v>124</v>
      </c>
      <c r="E94" s="176" t="s">
        <v>165</v>
      </c>
      <c r="F94" s="177" t="s">
        <v>166</v>
      </c>
      <c r="G94" s="178" t="s">
        <v>155</v>
      </c>
      <c r="H94" s="179">
        <v>106.14</v>
      </c>
      <c r="I94" s="180"/>
      <c r="J94" s="181">
        <f>ROUND(I94*H94,2)</f>
        <v>0</v>
      </c>
      <c r="K94" s="177" t="s">
        <v>128</v>
      </c>
      <c r="L94" s="43"/>
      <c r="M94" s="182" t="s">
        <v>19</v>
      </c>
      <c r="N94" s="183" t="s">
        <v>40</v>
      </c>
      <c r="O94" s="83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6" t="s">
        <v>129</v>
      </c>
      <c r="AT94" s="186" t="s">
        <v>124</v>
      </c>
      <c r="AU94" s="186" t="s">
        <v>69</v>
      </c>
      <c r="AY94" s="16" t="s">
        <v>130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6" t="s">
        <v>77</v>
      </c>
      <c r="BK94" s="187">
        <f>ROUND(I94*H94,2)</f>
        <v>0</v>
      </c>
      <c r="BL94" s="16" t="s">
        <v>129</v>
      </c>
      <c r="BM94" s="186" t="s">
        <v>167</v>
      </c>
    </row>
    <row r="95" s="2" customFormat="1">
      <c r="A95" s="37"/>
      <c r="B95" s="38"/>
      <c r="C95" s="39"/>
      <c r="D95" s="188" t="s">
        <v>131</v>
      </c>
      <c r="E95" s="39"/>
      <c r="F95" s="189" t="s">
        <v>166</v>
      </c>
      <c r="G95" s="39"/>
      <c r="H95" s="39"/>
      <c r="I95" s="190"/>
      <c r="J95" s="39"/>
      <c r="K95" s="39"/>
      <c r="L95" s="43"/>
      <c r="M95" s="191"/>
      <c r="N95" s="19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131</v>
      </c>
      <c r="AU95" s="16" t="s">
        <v>69</v>
      </c>
    </row>
    <row r="96" s="2" customFormat="1" ht="16.5" customHeight="1">
      <c r="A96" s="37"/>
      <c r="B96" s="38"/>
      <c r="C96" s="175" t="s">
        <v>149</v>
      </c>
      <c r="D96" s="175" t="s">
        <v>124</v>
      </c>
      <c r="E96" s="176" t="s">
        <v>168</v>
      </c>
      <c r="F96" s="177" t="s">
        <v>169</v>
      </c>
      <c r="G96" s="178" t="s">
        <v>155</v>
      </c>
      <c r="H96" s="179">
        <v>62.304000000000002</v>
      </c>
      <c r="I96" s="180"/>
      <c r="J96" s="181">
        <f>ROUND(I96*H96,2)</f>
        <v>0</v>
      </c>
      <c r="K96" s="177" t="s">
        <v>128</v>
      </c>
      <c r="L96" s="43"/>
      <c r="M96" s="182" t="s">
        <v>19</v>
      </c>
      <c r="N96" s="183" t="s">
        <v>40</v>
      </c>
      <c r="O96" s="83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6" t="s">
        <v>129</v>
      </c>
      <c r="AT96" s="186" t="s">
        <v>124</v>
      </c>
      <c r="AU96" s="186" t="s">
        <v>69</v>
      </c>
      <c r="AY96" s="16" t="s">
        <v>130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6" t="s">
        <v>77</v>
      </c>
      <c r="BK96" s="187">
        <f>ROUND(I96*H96,2)</f>
        <v>0</v>
      </c>
      <c r="BL96" s="16" t="s">
        <v>129</v>
      </c>
      <c r="BM96" s="186" t="s">
        <v>170</v>
      </c>
    </row>
    <row r="97" s="2" customFormat="1">
      <c r="A97" s="37"/>
      <c r="B97" s="38"/>
      <c r="C97" s="39"/>
      <c r="D97" s="188" t="s">
        <v>131</v>
      </c>
      <c r="E97" s="39"/>
      <c r="F97" s="189" t="s">
        <v>169</v>
      </c>
      <c r="G97" s="39"/>
      <c r="H97" s="39"/>
      <c r="I97" s="190"/>
      <c r="J97" s="39"/>
      <c r="K97" s="39"/>
      <c r="L97" s="43"/>
      <c r="M97" s="191"/>
      <c r="N97" s="19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131</v>
      </c>
      <c r="AU97" s="16" t="s">
        <v>69</v>
      </c>
    </row>
    <row r="98" s="2" customFormat="1" ht="16.5" customHeight="1">
      <c r="A98" s="37"/>
      <c r="B98" s="38"/>
      <c r="C98" s="175" t="s">
        <v>171</v>
      </c>
      <c r="D98" s="175" t="s">
        <v>124</v>
      </c>
      <c r="E98" s="176" t="s">
        <v>305</v>
      </c>
      <c r="F98" s="177" t="s">
        <v>306</v>
      </c>
      <c r="G98" s="178" t="s">
        <v>141</v>
      </c>
      <c r="H98" s="179">
        <v>0.012999999999999999</v>
      </c>
      <c r="I98" s="180"/>
      <c r="J98" s="181">
        <f>ROUND(I98*H98,2)</f>
        <v>0</v>
      </c>
      <c r="K98" s="177" t="s">
        <v>128</v>
      </c>
      <c r="L98" s="43"/>
      <c r="M98" s="182" t="s">
        <v>19</v>
      </c>
      <c r="N98" s="183" t="s">
        <v>40</v>
      </c>
      <c r="O98" s="83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6" t="s">
        <v>129</v>
      </c>
      <c r="AT98" s="186" t="s">
        <v>124</v>
      </c>
      <c r="AU98" s="186" t="s">
        <v>69</v>
      </c>
      <c r="AY98" s="16" t="s">
        <v>130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6" t="s">
        <v>77</v>
      </c>
      <c r="BK98" s="187">
        <f>ROUND(I98*H98,2)</f>
        <v>0</v>
      </c>
      <c r="BL98" s="16" t="s">
        <v>129</v>
      </c>
      <c r="BM98" s="186" t="s">
        <v>307</v>
      </c>
    </row>
    <row r="99" s="2" customFormat="1">
      <c r="A99" s="37"/>
      <c r="B99" s="38"/>
      <c r="C99" s="39"/>
      <c r="D99" s="188" t="s">
        <v>131</v>
      </c>
      <c r="E99" s="39"/>
      <c r="F99" s="189" t="s">
        <v>308</v>
      </c>
      <c r="G99" s="39"/>
      <c r="H99" s="39"/>
      <c r="I99" s="190"/>
      <c r="J99" s="39"/>
      <c r="K99" s="39"/>
      <c r="L99" s="43"/>
      <c r="M99" s="191"/>
      <c r="N99" s="19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131</v>
      </c>
      <c r="AU99" s="16" t="s">
        <v>69</v>
      </c>
    </row>
    <row r="100" s="2" customFormat="1" ht="16.5" customHeight="1">
      <c r="A100" s="37"/>
      <c r="B100" s="38"/>
      <c r="C100" s="175" t="s">
        <v>156</v>
      </c>
      <c r="D100" s="175" t="s">
        <v>124</v>
      </c>
      <c r="E100" s="176" t="s">
        <v>172</v>
      </c>
      <c r="F100" s="177" t="s">
        <v>173</v>
      </c>
      <c r="G100" s="178" t="s">
        <v>141</v>
      </c>
      <c r="H100" s="179">
        <v>0.69499999999999995</v>
      </c>
      <c r="I100" s="180"/>
      <c r="J100" s="181">
        <f>ROUND(I100*H100,2)</f>
        <v>0</v>
      </c>
      <c r="K100" s="177" t="s">
        <v>128</v>
      </c>
      <c r="L100" s="43"/>
      <c r="M100" s="182" t="s">
        <v>19</v>
      </c>
      <c r="N100" s="183" t="s">
        <v>40</v>
      </c>
      <c r="O100" s="83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6" t="s">
        <v>129</v>
      </c>
      <c r="AT100" s="186" t="s">
        <v>124</v>
      </c>
      <c r="AU100" s="186" t="s">
        <v>69</v>
      </c>
      <c r="AY100" s="16" t="s">
        <v>130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6" t="s">
        <v>77</v>
      </c>
      <c r="BK100" s="187">
        <f>ROUND(I100*H100,2)</f>
        <v>0</v>
      </c>
      <c r="BL100" s="16" t="s">
        <v>129</v>
      </c>
      <c r="BM100" s="186" t="s">
        <v>309</v>
      </c>
    </row>
    <row r="101" s="2" customFormat="1">
      <c r="A101" s="37"/>
      <c r="B101" s="38"/>
      <c r="C101" s="39"/>
      <c r="D101" s="188" t="s">
        <v>131</v>
      </c>
      <c r="E101" s="39"/>
      <c r="F101" s="189" t="s">
        <v>175</v>
      </c>
      <c r="G101" s="39"/>
      <c r="H101" s="39"/>
      <c r="I101" s="190"/>
      <c r="J101" s="39"/>
      <c r="K101" s="39"/>
      <c r="L101" s="43"/>
      <c r="M101" s="191"/>
      <c r="N101" s="192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69</v>
      </c>
    </row>
    <row r="102" s="2" customFormat="1" ht="16.5" customHeight="1">
      <c r="A102" s="37"/>
      <c r="B102" s="38"/>
      <c r="C102" s="175" t="s">
        <v>180</v>
      </c>
      <c r="D102" s="175" t="s">
        <v>124</v>
      </c>
      <c r="E102" s="176" t="s">
        <v>177</v>
      </c>
      <c r="F102" s="177" t="s">
        <v>178</v>
      </c>
      <c r="G102" s="178" t="s">
        <v>127</v>
      </c>
      <c r="H102" s="179">
        <v>1876.5</v>
      </c>
      <c r="I102" s="180"/>
      <c r="J102" s="181">
        <f>ROUND(I102*H102,2)</f>
        <v>0</v>
      </c>
      <c r="K102" s="177" t="s">
        <v>128</v>
      </c>
      <c r="L102" s="43"/>
      <c r="M102" s="182" t="s">
        <v>19</v>
      </c>
      <c r="N102" s="183" t="s">
        <v>40</v>
      </c>
      <c r="O102" s="83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6" t="s">
        <v>129</v>
      </c>
      <c r="AT102" s="186" t="s">
        <v>124</v>
      </c>
      <c r="AU102" s="186" t="s">
        <v>69</v>
      </c>
      <c r="AY102" s="16" t="s">
        <v>130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6" t="s">
        <v>77</v>
      </c>
      <c r="BK102" s="187">
        <f>ROUND(I102*H102,2)</f>
        <v>0</v>
      </c>
      <c r="BL102" s="16" t="s">
        <v>129</v>
      </c>
      <c r="BM102" s="186" t="s">
        <v>183</v>
      </c>
    </row>
    <row r="103" s="2" customFormat="1">
      <c r="A103" s="37"/>
      <c r="B103" s="38"/>
      <c r="C103" s="39"/>
      <c r="D103" s="188" t="s">
        <v>131</v>
      </c>
      <c r="E103" s="39"/>
      <c r="F103" s="189" t="s">
        <v>178</v>
      </c>
      <c r="G103" s="39"/>
      <c r="H103" s="39"/>
      <c r="I103" s="190"/>
      <c r="J103" s="39"/>
      <c r="K103" s="39"/>
      <c r="L103" s="43"/>
      <c r="M103" s="191"/>
      <c r="N103" s="19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131</v>
      </c>
      <c r="AU103" s="16" t="s">
        <v>69</v>
      </c>
    </row>
    <row r="104" s="2" customFormat="1" ht="33" customHeight="1">
      <c r="A104" s="37"/>
      <c r="B104" s="38"/>
      <c r="C104" s="175" t="s">
        <v>162</v>
      </c>
      <c r="D104" s="175" t="s">
        <v>124</v>
      </c>
      <c r="E104" s="176" t="s">
        <v>310</v>
      </c>
      <c r="F104" s="177" t="s">
        <v>311</v>
      </c>
      <c r="G104" s="178" t="s">
        <v>155</v>
      </c>
      <c r="H104" s="179">
        <v>1825.759</v>
      </c>
      <c r="I104" s="180"/>
      <c r="J104" s="181">
        <f>ROUND(I104*H104,2)</f>
        <v>0</v>
      </c>
      <c r="K104" s="177" t="s">
        <v>128</v>
      </c>
      <c r="L104" s="43"/>
      <c r="M104" s="182" t="s">
        <v>19</v>
      </c>
      <c r="N104" s="183" t="s">
        <v>40</v>
      </c>
      <c r="O104" s="83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6" t="s">
        <v>129</v>
      </c>
      <c r="AT104" s="186" t="s">
        <v>124</v>
      </c>
      <c r="AU104" s="186" t="s">
        <v>69</v>
      </c>
      <c r="AY104" s="16" t="s">
        <v>130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6" t="s">
        <v>77</v>
      </c>
      <c r="BK104" s="187">
        <f>ROUND(I104*H104,2)</f>
        <v>0</v>
      </c>
      <c r="BL104" s="16" t="s">
        <v>129</v>
      </c>
      <c r="BM104" s="186" t="s">
        <v>186</v>
      </c>
    </row>
    <row r="105" s="2" customFormat="1">
      <c r="A105" s="37"/>
      <c r="B105" s="38"/>
      <c r="C105" s="39"/>
      <c r="D105" s="188" t="s">
        <v>131</v>
      </c>
      <c r="E105" s="39"/>
      <c r="F105" s="189" t="s">
        <v>311</v>
      </c>
      <c r="G105" s="39"/>
      <c r="H105" s="39"/>
      <c r="I105" s="190"/>
      <c r="J105" s="39"/>
      <c r="K105" s="39"/>
      <c r="L105" s="43"/>
      <c r="M105" s="191"/>
      <c r="N105" s="19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69</v>
      </c>
    </row>
    <row r="106" s="2" customFormat="1" ht="16.5" customHeight="1">
      <c r="A106" s="37"/>
      <c r="B106" s="38"/>
      <c r="C106" s="175" t="s">
        <v>187</v>
      </c>
      <c r="D106" s="175" t="s">
        <v>124</v>
      </c>
      <c r="E106" s="176" t="s">
        <v>312</v>
      </c>
      <c r="F106" s="177" t="s">
        <v>313</v>
      </c>
      <c r="G106" s="178" t="s">
        <v>141</v>
      </c>
      <c r="H106" s="179">
        <v>0.012999999999999999</v>
      </c>
      <c r="I106" s="180"/>
      <c r="J106" s="181">
        <f>ROUND(I106*H106,2)</f>
        <v>0</v>
      </c>
      <c r="K106" s="177" t="s">
        <v>128</v>
      </c>
      <c r="L106" s="43"/>
      <c r="M106" s="182" t="s">
        <v>19</v>
      </c>
      <c r="N106" s="183" t="s">
        <v>40</v>
      </c>
      <c r="O106" s="83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6" t="s">
        <v>129</v>
      </c>
      <c r="AT106" s="186" t="s">
        <v>124</v>
      </c>
      <c r="AU106" s="186" t="s">
        <v>69</v>
      </c>
      <c r="AY106" s="16" t="s">
        <v>130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6" t="s">
        <v>77</v>
      </c>
      <c r="BK106" s="187">
        <f>ROUND(I106*H106,2)</f>
        <v>0</v>
      </c>
      <c r="BL106" s="16" t="s">
        <v>129</v>
      </c>
      <c r="BM106" s="186" t="s">
        <v>190</v>
      </c>
    </row>
    <row r="107" s="2" customFormat="1">
      <c r="A107" s="37"/>
      <c r="B107" s="38"/>
      <c r="C107" s="39"/>
      <c r="D107" s="188" t="s">
        <v>131</v>
      </c>
      <c r="E107" s="39"/>
      <c r="F107" s="189" t="s">
        <v>314</v>
      </c>
      <c r="G107" s="39"/>
      <c r="H107" s="39"/>
      <c r="I107" s="190"/>
      <c r="J107" s="39"/>
      <c r="K107" s="39"/>
      <c r="L107" s="43"/>
      <c r="M107" s="191"/>
      <c r="N107" s="192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131</v>
      </c>
      <c r="AU107" s="16" t="s">
        <v>69</v>
      </c>
    </row>
    <row r="108" s="2" customFormat="1">
      <c r="A108" s="37"/>
      <c r="B108" s="38"/>
      <c r="C108" s="39"/>
      <c r="D108" s="188" t="s">
        <v>144</v>
      </c>
      <c r="E108" s="39"/>
      <c r="F108" s="215" t="s">
        <v>192</v>
      </c>
      <c r="G108" s="39"/>
      <c r="H108" s="39"/>
      <c r="I108" s="190"/>
      <c r="J108" s="39"/>
      <c r="K108" s="39"/>
      <c r="L108" s="43"/>
      <c r="M108" s="191"/>
      <c r="N108" s="192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144</v>
      </c>
      <c r="AU108" s="16" t="s">
        <v>69</v>
      </c>
    </row>
    <row r="109" s="2" customFormat="1" ht="16.5" customHeight="1">
      <c r="A109" s="37"/>
      <c r="B109" s="38"/>
      <c r="C109" s="175" t="s">
        <v>167</v>
      </c>
      <c r="D109" s="175" t="s">
        <v>124</v>
      </c>
      <c r="E109" s="176" t="s">
        <v>188</v>
      </c>
      <c r="F109" s="177" t="s">
        <v>189</v>
      </c>
      <c r="G109" s="178" t="s">
        <v>141</v>
      </c>
      <c r="H109" s="179">
        <v>0.69499999999999995</v>
      </c>
      <c r="I109" s="180"/>
      <c r="J109" s="181">
        <f>ROUND(I109*H109,2)</f>
        <v>0</v>
      </c>
      <c r="K109" s="177" t="s">
        <v>128</v>
      </c>
      <c r="L109" s="43"/>
      <c r="M109" s="182" t="s">
        <v>19</v>
      </c>
      <c r="N109" s="183" t="s">
        <v>40</v>
      </c>
      <c r="O109" s="83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6" t="s">
        <v>129</v>
      </c>
      <c r="AT109" s="186" t="s">
        <v>124</v>
      </c>
      <c r="AU109" s="186" t="s">
        <v>69</v>
      </c>
      <c r="AY109" s="16" t="s">
        <v>130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6" t="s">
        <v>77</v>
      </c>
      <c r="BK109" s="187">
        <f>ROUND(I109*H109,2)</f>
        <v>0</v>
      </c>
      <c r="BL109" s="16" t="s">
        <v>129</v>
      </c>
      <c r="BM109" s="186" t="s">
        <v>195</v>
      </c>
    </row>
    <row r="110" s="2" customFormat="1">
      <c r="A110" s="37"/>
      <c r="B110" s="38"/>
      <c r="C110" s="39"/>
      <c r="D110" s="188" t="s">
        <v>131</v>
      </c>
      <c r="E110" s="39"/>
      <c r="F110" s="189" t="s">
        <v>191</v>
      </c>
      <c r="G110" s="39"/>
      <c r="H110" s="39"/>
      <c r="I110" s="190"/>
      <c r="J110" s="39"/>
      <c r="K110" s="39"/>
      <c r="L110" s="43"/>
      <c r="M110" s="191"/>
      <c r="N110" s="19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69</v>
      </c>
    </row>
    <row r="111" s="2" customFormat="1">
      <c r="A111" s="37"/>
      <c r="B111" s="38"/>
      <c r="C111" s="39"/>
      <c r="D111" s="188" t="s">
        <v>144</v>
      </c>
      <c r="E111" s="39"/>
      <c r="F111" s="215" t="s">
        <v>192</v>
      </c>
      <c r="G111" s="39"/>
      <c r="H111" s="39"/>
      <c r="I111" s="190"/>
      <c r="J111" s="39"/>
      <c r="K111" s="39"/>
      <c r="L111" s="43"/>
      <c r="M111" s="191"/>
      <c r="N111" s="19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144</v>
      </c>
      <c r="AU111" s="16" t="s">
        <v>69</v>
      </c>
    </row>
    <row r="112" s="2" customFormat="1" ht="16.5" customHeight="1">
      <c r="A112" s="37"/>
      <c r="B112" s="38"/>
      <c r="C112" s="175" t="s">
        <v>8</v>
      </c>
      <c r="D112" s="175" t="s">
        <v>124</v>
      </c>
      <c r="E112" s="176" t="s">
        <v>315</v>
      </c>
      <c r="F112" s="177" t="s">
        <v>316</v>
      </c>
      <c r="G112" s="178" t="s">
        <v>137</v>
      </c>
      <c r="H112" s="179">
        <v>18</v>
      </c>
      <c r="I112" s="180"/>
      <c r="J112" s="181">
        <f>ROUND(I112*H112,2)</f>
        <v>0</v>
      </c>
      <c r="K112" s="177" t="s">
        <v>128</v>
      </c>
      <c r="L112" s="43"/>
      <c r="M112" s="182" t="s">
        <v>19</v>
      </c>
      <c r="N112" s="183" t="s">
        <v>40</v>
      </c>
      <c r="O112" s="83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6" t="s">
        <v>129</v>
      </c>
      <c r="AT112" s="186" t="s">
        <v>124</v>
      </c>
      <c r="AU112" s="186" t="s">
        <v>69</v>
      </c>
      <c r="AY112" s="16" t="s">
        <v>130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6" t="s">
        <v>77</v>
      </c>
      <c r="BK112" s="187">
        <f>ROUND(I112*H112,2)</f>
        <v>0</v>
      </c>
      <c r="BL112" s="16" t="s">
        <v>129</v>
      </c>
      <c r="BM112" s="186" t="s">
        <v>199</v>
      </c>
    </row>
    <row r="113" s="2" customFormat="1">
      <c r="A113" s="37"/>
      <c r="B113" s="38"/>
      <c r="C113" s="39"/>
      <c r="D113" s="188" t="s">
        <v>131</v>
      </c>
      <c r="E113" s="39"/>
      <c r="F113" s="189" t="s">
        <v>316</v>
      </c>
      <c r="G113" s="39"/>
      <c r="H113" s="39"/>
      <c r="I113" s="190"/>
      <c r="J113" s="39"/>
      <c r="K113" s="39"/>
      <c r="L113" s="43"/>
      <c r="M113" s="191"/>
      <c r="N113" s="19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131</v>
      </c>
      <c r="AU113" s="16" t="s">
        <v>69</v>
      </c>
    </row>
    <row r="114" s="2" customFormat="1" ht="16.5" customHeight="1">
      <c r="A114" s="37"/>
      <c r="B114" s="38"/>
      <c r="C114" s="175" t="s">
        <v>170</v>
      </c>
      <c r="D114" s="175" t="s">
        <v>124</v>
      </c>
      <c r="E114" s="176" t="s">
        <v>196</v>
      </c>
      <c r="F114" s="177" t="s">
        <v>197</v>
      </c>
      <c r="G114" s="178" t="s">
        <v>198</v>
      </c>
      <c r="H114" s="179">
        <v>719.88199999999995</v>
      </c>
      <c r="I114" s="180"/>
      <c r="J114" s="181">
        <f>ROUND(I114*H114,2)</f>
        <v>0</v>
      </c>
      <c r="K114" s="177" t="s">
        <v>128</v>
      </c>
      <c r="L114" s="43"/>
      <c r="M114" s="182" t="s">
        <v>19</v>
      </c>
      <c r="N114" s="183" t="s">
        <v>40</v>
      </c>
      <c r="O114" s="83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6" t="s">
        <v>129</v>
      </c>
      <c r="AT114" s="186" t="s">
        <v>124</v>
      </c>
      <c r="AU114" s="186" t="s">
        <v>69</v>
      </c>
      <c r="AY114" s="16" t="s">
        <v>130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6" t="s">
        <v>77</v>
      </c>
      <c r="BK114" s="187">
        <f>ROUND(I114*H114,2)</f>
        <v>0</v>
      </c>
      <c r="BL114" s="16" t="s">
        <v>129</v>
      </c>
      <c r="BM114" s="186" t="s">
        <v>202</v>
      </c>
    </row>
    <row r="115" s="2" customFormat="1">
      <c r="A115" s="37"/>
      <c r="B115" s="38"/>
      <c r="C115" s="39"/>
      <c r="D115" s="188" t="s">
        <v>131</v>
      </c>
      <c r="E115" s="39"/>
      <c r="F115" s="189" t="s">
        <v>197</v>
      </c>
      <c r="G115" s="39"/>
      <c r="H115" s="39"/>
      <c r="I115" s="190"/>
      <c r="J115" s="39"/>
      <c r="K115" s="39"/>
      <c r="L115" s="43"/>
      <c r="M115" s="191"/>
      <c r="N115" s="19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131</v>
      </c>
      <c r="AU115" s="16" t="s">
        <v>69</v>
      </c>
    </row>
    <row r="116" s="2" customFormat="1" ht="16.5" customHeight="1">
      <c r="A116" s="37"/>
      <c r="B116" s="38"/>
      <c r="C116" s="175" t="s">
        <v>203</v>
      </c>
      <c r="D116" s="175" t="s">
        <v>124</v>
      </c>
      <c r="E116" s="176" t="s">
        <v>200</v>
      </c>
      <c r="F116" s="177" t="s">
        <v>201</v>
      </c>
      <c r="G116" s="178" t="s">
        <v>198</v>
      </c>
      <c r="H116" s="179">
        <v>93.825000000000003</v>
      </c>
      <c r="I116" s="180"/>
      <c r="J116" s="181">
        <f>ROUND(I116*H116,2)</f>
        <v>0</v>
      </c>
      <c r="K116" s="177" t="s">
        <v>128</v>
      </c>
      <c r="L116" s="43"/>
      <c r="M116" s="182" t="s">
        <v>19</v>
      </c>
      <c r="N116" s="183" t="s">
        <v>40</v>
      </c>
      <c r="O116" s="83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6" t="s">
        <v>129</v>
      </c>
      <c r="AT116" s="186" t="s">
        <v>124</v>
      </c>
      <c r="AU116" s="186" t="s">
        <v>69</v>
      </c>
      <c r="AY116" s="16" t="s">
        <v>130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6" t="s">
        <v>77</v>
      </c>
      <c r="BK116" s="187">
        <f>ROUND(I116*H116,2)</f>
        <v>0</v>
      </c>
      <c r="BL116" s="16" t="s">
        <v>129</v>
      </c>
      <c r="BM116" s="186" t="s">
        <v>268</v>
      </c>
    </row>
    <row r="117" s="2" customFormat="1">
      <c r="A117" s="37"/>
      <c r="B117" s="38"/>
      <c r="C117" s="39"/>
      <c r="D117" s="188" t="s">
        <v>131</v>
      </c>
      <c r="E117" s="39"/>
      <c r="F117" s="189" t="s">
        <v>201</v>
      </c>
      <c r="G117" s="39"/>
      <c r="H117" s="39"/>
      <c r="I117" s="190"/>
      <c r="J117" s="39"/>
      <c r="K117" s="39"/>
      <c r="L117" s="43"/>
      <c r="M117" s="191"/>
      <c r="N117" s="192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131</v>
      </c>
      <c r="AU117" s="16" t="s">
        <v>69</v>
      </c>
    </row>
    <row r="118" s="2" customFormat="1" ht="16.5" customHeight="1">
      <c r="A118" s="37"/>
      <c r="B118" s="38"/>
      <c r="C118" s="175" t="s">
        <v>210</v>
      </c>
      <c r="D118" s="175" t="s">
        <v>124</v>
      </c>
      <c r="E118" s="176" t="s">
        <v>317</v>
      </c>
      <c r="F118" s="177" t="s">
        <v>318</v>
      </c>
      <c r="G118" s="178" t="s">
        <v>319</v>
      </c>
      <c r="H118" s="179">
        <v>2</v>
      </c>
      <c r="I118" s="180"/>
      <c r="J118" s="181">
        <f>ROUND(I118*H118,2)</f>
        <v>0</v>
      </c>
      <c r="K118" s="177" t="s">
        <v>128</v>
      </c>
      <c r="L118" s="43"/>
      <c r="M118" s="182" t="s">
        <v>19</v>
      </c>
      <c r="N118" s="183" t="s">
        <v>40</v>
      </c>
      <c r="O118" s="83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6" t="s">
        <v>129</v>
      </c>
      <c r="AT118" s="186" t="s">
        <v>124</v>
      </c>
      <c r="AU118" s="186" t="s">
        <v>69</v>
      </c>
      <c r="AY118" s="16" t="s">
        <v>130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6" t="s">
        <v>77</v>
      </c>
      <c r="BK118" s="187">
        <f>ROUND(I118*H118,2)</f>
        <v>0</v>
      </c>
      <c r="BL118" s="16" t="s">
        <v>129</v>
      </c>
      <c r="BM118" s="186" t="s">
        <v>207</v>
      </c>
    </row>
    <row r="119" s="2" customFormat="1">
      <c r="A119" s="37"/>
      <c r="B119" s="38"/>
      <c r="C119" s="39"/>
      <c r="D119" s="188" t="s">
        <v>131</v>
      </c>
      <c r="E119" s="39"/>
      <c r="F119" s="189" t="s">
        <v>318</v>
      </c>
      <c r="G119" s="39"/>
      <c r="H119" s="39"/>
      <c r="I119" s="190"/>
      <c r="J119" s="39"/>
      <c r="K119" s="39"/>
      <c r="L119" s="43"/>
      <c r="M119" s="191"/>
      <c r="N119" s="19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131</v>
      </c>
      <c r="AU119" s="16" t="s">
        <v>69</v>
      </c>
    </row>
    <row r="120" s="2" customFormat="1" ht="16.5" customHeight="1">
      <c r="A120" s="37"/>
      <c r="B120" s="38"/>
      <c r="C120" s="175" t="s">
        <v>214</v>
      </c>
      <c r="D120" s="175" t="s">
        <v>124</v>
      </c>
      <c r="E120" s="176" t="s">
        <v>204</v>
      </c>
      <c r="F120" s="177" t="s">
        <v>205</v>
      </c>
      <c r="G120" s="178" t="s">
        <v>206</v>
      </c>
      <c r="H120" s="179">
        <v>14</v>
      </c>
      <c r="I120" s="180"/>
      <c r="J120" s="181">
        <f>ROUND(I120*H120,2)</f>
        <v>0</v>
      </c>
      <c r="K120" s="177" t="s">
        <v>128</v>
      </c>
      <c r="L120" s="43"/>
      <c r="M120" s="182" t="s">
        <v>19</v>
      </c>
      <c r="N120" s="183" t="s">
        <v>40</v>
      </c>
      <c r="O120" s="83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6" t="s">
        <v>129</v>
      </c>
      <c r="AT120" s="186" t="s">
        <v>124</v>
      </c>
      <c r="AU120" s="186" t="s">
        <v>69</v>
      </c>
      <c r="AY120" s="16" t="s">
        <v>130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6" t="s">
        <v>77</v>
      </c>
      <c r="BK120" s="187">
        <f>ROUND(I120*H120,2)</f>
        <v>0</v>
      </c>
      <c r="BL120" s="16" t="s">
        <v>129</v>
      </c>
      <c r="BM120" s="186" t="s">
        <v>217</v>
      </c>
    </row>
    <row r="121" s="2" customFormat="1">
      <c r="A121" s="37"/>
      <c r="B121" s="38"/>
      <c r="C121" s="39"/>
      <c r="D121" s="188" t="s">
        <v>131</v>
      </c>
      <c r="E121" s="39"/>
      <c r="F121" s="189" t="s">
        <v>208</v>
      </c>
      <c r="G121" s="39"/>
      <c r="H121" s="39"/>
      <c r="I121" s="190"/>
      <c r="J121" s="39"/>
      <c r="K121" s="39"/>
      <c r="L121" s="43"/>
      <c r="M121" s="191"/>
      <c r="N121" s="192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131</v>
      </c>
      <c r="AU121" s="16" t="s">
        <v>69</v>
      </c>
    </row>
    <row r="122" s="2" customFormat="1">
      <c r="A122" s="37"/>
      <c r="B122" s="38"/>
      <c r="C122" s="39"/>
      <c r="D122" s="188" t="s">
        <v>144</v>
      </c>
      <c r="E122" s="39"/>
      <c r="F122" s="215" t="s">
        <v>209</v>
      </c>
      <c r="G122" s="39"/>
      <c r="H122" s="39"/>
      <c r="I122" s="190"/>
      <c r="J122" s="39"/>
      <c r="K122" s="39"/>
      <c r="L122" s="43"/>
      <c r="M122" s="191"/>
      <c r="N122" s="19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144</v>
      </c>
      <c r="AU122" s="16" t="s">
        <v>69</v>
      </c>
    </row>
    <row r="123" s="2" customFormat="1" ht="16.5" customHeight="1">
      <c r="A123" s="37"/>
      <c r="B123" s="38"/>
      <c r="C123" s="175" t="s">
        <v>179</v>
      </c>
      <c r="D123" s="175" t="s">
        <v>124</v>
      </c>
      <c r="E123" s="176" t="s">
        <v>211</v>
      </c>
      <c r="F123" s="177" t="s">
        <v>212</v>
      </c>
      <c r="G123" s="178" t="s">
        <v>137</v>
      </c>
      <c r="H123" s="179">
        <v>20</v>
      </c>
      <c r="I123" s="180"/>
      <c r="J123" s="181">
        <f>ROUND(I123*H123,2)</f>
        <v>0</v>
      </c>
      <c r="K123" s="177" t="s">
        <v>128</v>
      </c>
      <c r="L123" s="43"/>
      <c r="M123" s="182" t="s">
        <v>19</v>
      </c>
      <c r="N123" s="183" t="s">
        <v>40</v>
      </c>
      <c r="O123" s="83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6" t="s">
        <v>129</v>
      </c>
      <c r="AT123" s="186" t="s">
        <v>124</v>
      </c>
      <c r="AU123" s="186" t="s">
        <v>69</v>
      </c>
      <c r="AY123" s="16" t="s">
        <v>130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6" t="s">
        <v>77</v>
      </c>
      <c r="BK123" s="187">
        <f>ROUND(I123*H123,2)</f>
        <v>0</v>
      </c>
      <c r="BL123" s="16" t="s">
        <v>129</v>
      </c>
      <c r="BM123" s="186" t="s">
        <v>220</v>
      </c>
    </row>
    <row r="124" s="2" customFormat="1">
      <c r="A124" s="37"/>
      <c r="B124" s="38"/>
      <c r="C124" s="39"/>
      <c r="D124" s="188" t="s">
        <v>131</v>
      </c>
      <c r="E124" s="39"/>
      <c r="F124" s="189" t="s">
        <v>212</v>
      </c>
      <c r="G124" s="39"/>
      <c r="H124" s="39"/>
      <c r="I124" s="190"/>
      <c r="J124" s="39"/>
      <c r="K124" s="39"/>
      <c r="L124" s="43"/>
      <c r="M124" s="191"/>
      <c r="N124" s="192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131</v>
      </c>
      <c r="AU124" s="16" t="s">
        <v>69</v>
      </c>
    </row>
    <row r="125" s="2" customFormat="1" ht="16.5" customHeight="1">
      <c r="A125" s="37"/>
      <c r="B125" s="38"/>
      <c r="C125" s="175" t="s">
        <v>7</v>
      </c>
      <c r="D125" s="175" t="s">
        <v>124</v>
      </c>
      <c r="E125" s="176" t="s">
        <v>215</v>
      </c>
      <c r="F125" s="177" t="s">
        <v>216</v>
      </c>
      <c r="G125" s="178" t="s">
        <v>137</v>
      </c>
      <c r="H125" s="179">
        <v>4</v>
      </c>
      <c r="I125" s="180"/>
      <c r="J125" s="181">
        <f>ROUND(I125*H125,2)</f>
        <v>0</v>
      </c>
      <c r="K125" s="177" t="s">
        <v>128</v>
      </c>
      <c r="L125" s="43"/>
      <c r="M125" s="182" t="s">
        <v>19</v>
      </c>
      <c r="N125" s="183" t="s">
        <v>40</v>
      </c>
      <c r="O125" s="83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6" t="s">
        <v>129</v>
      </c>
      <c r="AT125" s="186" t="s">
        <v>124</v>
      </c>
      <c r="AU125" s="186" t="s">
        <v>69</v>
      </c>
      <c r="AY125" s="16" t="s">
        <v>130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6" t="s">
        <v>77</v>
      </c>
      <c r="BK125" s="187">
        <f>ROUND(I125*H125,2)</f>
        <v>0</v>
      </c>
      <c r="BL125" s="16" t="s">
        <v>129</v>
      </c>
      <c r="BM125" s="186" t="s">
        <v>223</v>
      </c>
    </row>
    <row r="126" s="2" customFormat="1">
      <c r="A126" s="37"/>
      <c r="B126" s="38"/>
      <c r="C126" s="39"/>
      <c r="D126" s="188" t="s">
        <v>131</v>
      </c>
      <c r="E126" s="39"/>
      <c r="F126" s="189" t="s">
        <v>216</v>
      </c>
      <c r="G126" s="39"/>
      <c r="H126" s="39"/>
      <c r="I126" s="190"/>
      <c r="J126" s="39"/>
      <c r="K126" s="39"/>
      <c r="L126" s="43"/>
      <c r="M126" s="191"/>
      <c r="N126" s="19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69</v>
      </c>
    </row>
    <row r="127" s="2" customFormat="1" ht="21.75" customHeight="1">
      <c r="A127" s="37"/>
      <c r="B127" s="38"/>
      <c r="C127" s="175" t="s">
        <v>183</v>
      </c>
      <c r="D127" s="175" t="s">
        <v>124</v>
      </c>
      <c r="E127" s="176" t="s">
        <v>218</v>
      </c>
      <c r="F127" s="177" t="s">
        <v>219</v>
      </c>
      <c r="G127" s="178" t="s">
        <v>206</v>
      </c>
      <c r="H127" s="179">
        <v>1416</v>
      </c>
      <c r="I127" s="180"/>
      <c r="J127" s="181">
        <f>ROUND(I127*H127,2)</f>
        <v>0</v>
      </c>
      <c r="K127" s="177" t="s">
        <v>128</v>
      </c>
      <c r="L127" s="43"/>
      <c r="M127" s="182" t="s">
        <v>19</v>
      </c>
      <c r="N127" s="183" t="s">
        <v>40</v>
      </c>
      <c r="O127" s="83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6" t="s">
        <v>129</v>
      </c>
      <c r="AT127" s="186" t="s">
        <v>124</v>
      </c>
      <c r="AU127" s="186" t="s">
        <v>69</v>
      </c>
      <c r="AY127" s="16" t="s">
        <v>130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6" t="s">
        <v>77</v>
      </c>
      <c r="BK127" s="187">
        <f>ROUND(I127*H127,2)</f>
        <v>0</v>
      </c>
      <c r="BL127" s="16" t="s">
        <v>129</v>
      </c>
      <c r="BM127" s="186" t="s">
        <v>226</v>
      </c>
    </row>
    <row r="128" s="2" customFormat="1">
      <c r="A128" s="37"/>
      <c r="B128" s="38"/>
      <c r="C128" s="39"/>
      <c r="D128" s="188" t="s">
        <v>131</v>
      </c>
      <c r="E128" s="39"/>
      <c r="F128" s="189" t="s">
        <v>219</v>
      </c>
      <c r="G128" s="39"/>
      <c r="H128" s="39"/>
      <c r="I128" s="190"/>
      <c r="J128" s="39"/>
      <c r="K128" s="39"/>
      <c r="L128" s="43"/>
      <c r="M128" s="191"/>
      <c r="N128" s="19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69</v>
      </c>
    </row>
    <row r="129" s="2" customFormat="1" ht="21.75" customHeight="1">
      <c r="A129" s="37"/>
      <c r="B129" s="38"/>
      <c r="C129" s="175" t="s">
        <v>227</v>
      </c>
      <c r="D129" s="175" t="s">
        <v>124</v>
      </c>
      <c r="E129" s="176" t="s">
        <v>221</v>
      </c>
      <c r="F129" s="177" t="s">
        <v>222</v>
      </c>
      <c r="G129" s="178" t="s">
        <v>206</v>
      </c>
      <c r="H129" s="179">
        <v>1416</v>
      </c>
      <c r="I129" s="180"/>
      <c r="J129" s="181">
        <f>ROUND(I129*H129,2)</f>
        <v>0</v>
      </c>
      <c r="K129" s="177" t="s">
        <v>128</v>
      </c>
      <c r="L129" s="43"/>
      <c r="M129" s="182" t="s">
        <v>19</v>
      </c>
      <c r="N129" s="183" t="s">
        <v>40</v>
      </c>
      <c r="O129" s="83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6" t="s">
        <v>129</v>
      </c>
      <c r="AT129" s="186" t="s">
        <v>124</v>
      </c>
      <c r="AU129" s="186" t="s">
        <v>69</v>
      </c>
      <c r="AY129" s="16" t="s">
        <v>130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6" t="s">
        <v>77</v>
      </c>
      <c r="BK129" s="187">
        <f>ROUND(I129*H129,2)</f>
        <v>0</v>
      </c>
      <c r="BL129" s="16" t="s">
        <v>129</v>
      </c>
      <c r="BM129" s="186" t="s">
        <v>230</v>
      </c>
    </row>
    <row r="130" s="2" customFormat="1">
      <c r="A130" s="37"/>
      <c r="B130" s="38"/>
      <c r="C130" s="39"/>
      <c r="D130" s="188" t="s">
        <v>131</v>
      </c>
      <c r="E130" s="39"/>
      <c r="F130" s="189" t="s">
        <v>222</v>
      </c>
      <c r="G130" s="39"/>
      <c r="H130" s="39"/>
      <c r="I130" s="190"/>
      <c r="J130" s="39"/>
      <c r="K130" s="39"/>
      <c r="L130" s="43"/>
      <c r="M130" s="191"/>
      <c r="N130" s="192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131</v>
      </c>
      <c r="AU130" s="16" t="s">
        <v>69</v>
      </c>
    </row>
    <row r="131" s="2" customFormat="1" ht="16.5" customHeight="1">
      <c r="A131" s="37"/>
      <c r="B131" s="38"/>
      <c r="C131" s="175" t="s">
        <v>186</v>
      </c>
      <c r="D131" s="175" t="s">
        <v>124</v>
      </c>
      <c r="E131" s="176" t="s">
        <v>224</v>
      </c>
      <c r="F131" s="177" t="s">
        <v>225</v>
      </c>
      <c r="G131" s="178" t="s">
        <v>206</v>
      </c>
      <c r="H131" s="179">
        <v>87.680000000000007</v>
      </c>
      <c r="I131" s="180"/>
      <c r="J131" s="181">
        <f>ROUND(I131*H131,2)</f>
        <v>0</v>
      </c>
      <c r="K131" s="177" t="s">
        <v>128</v>
      </c>
      <c r="L131" s="43"/>
      <c r="M131" s="182" t="s">
        <v>19</v>
      </c>
      <c r="N131" s="183" t="s">
        <v>40</v>
      </c>
      <c r="O131" s="83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6" t="s">
        <v>129</v>
      </c>
      <c r="AT131" s="186" t="s">
        <v>124</v>
      </c>
      <c r="AU131" s="186" t="s">
        <v>69</v>
      </c>
      <c r="AY131" s="16" t="s">
        <v>130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6" t="s">
        <v>77</v>
      </c>
      <c r="BK131" s="187">
        <f>ROUND(I131*H131,2)</f>
        <v>0</v>
      </c>
      <c r="BL131" s="16" t="s">
        <v>129</v>
      </c>
      <c r="BM131" s="186" t="s">
        <v>233</v>
      </c>
    </row>
    <row r="132" s="2" customFormat="1">
      <c r="A132" s="37"/>
      <c r="B132" s="38"/>
      <c r="C132" s="39"/>
      <c r="D132" s="188" t="s">
        <v>131</v>
      </c>
      <c r="E132" s="39"/>
      <c r="F132" s="189" t="s">
        <v>225</v>
      </c>
      <c r="G132" s="39"/>
      <c r="H132" s="39"/>
      <c r="I132" s="190"/>
      <c r="J132" s="39"/>
      <c r="K132" s="39"/>
      <c r="L132" s="43"/>
      <c r="M132" s="191"/>
      <c r="N132" s="192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69</v>
      </c>
    </row>
    <row r="133" s="2" customFormat="1" ht="16.5" customHeight="1">
      <c r="A133" s="37"/>
      <c r="B133" s="38"/>
      <c r="C133" s="175" t="s">
        <v>234</v>
      </c>
      <c r="D133" s="175" t="s">
        <v>124</v>
      </c>
      <c r="E133" s="176" t="s">
        <v>228</v>
      </c>
      <c r="F133" s="177" t="s">
        <v>229</v>
      </c>
      <c r="G133" s="178" t="s">
        <v>198</v>
      </c>
      <c r="H133" s="179">
        <v>8</v>
      </c>
      <c r="I133" s="180"/>
      <c r="J133" s="181">
        <f>ROUND(I133*H133,2)</f>
        <v>0</v>
      </c>
      <c r="K133" s="177" t="s">
        <v>128</v>
      </c>
      <c r="L133" s="43"/>
      <c r="M133" s="182" t="s">
        <v>19</v>
      </c>
      <c r="N133" s="183" t="s">
        <v>40</v>
      </c>
      <c r="O133" s="83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6" t="s">
        <v>129</v>
      </c>
      <c r="AT133" s="186" t="s">
        <v>124</v>
      </c>
      <c r="AU133" s="186" t="s">
        <v>69</v>
      </c>
      <c r="AY133" s="16" t="s">
        <v>130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6" t="s">
        <v>77</v>
      </c>
      <c r="BK133" s="187">
        <f>ROUND(I133*H133,2)</f>
        <v>0</v>
      </c>
      <c r="BL133" s="16" t="s">
        <v>129</v>
      </c>
      <c r="BM133" s="186" t="s">
        <v>237</v>
      </c>
    </row>
    <row r="134" s="2" customFormat="1">
      <c r="A134" s="37"/>
      <c r="B134" s="38"/>
      <c r="C134" s="39"/>
      <c r="D134" s="188" t="s">
        <v>131</v>
      </c>
      <c r="E134" s="39"/>
      <c r="F134" s="189" t="s">
        <v>229</v>
      </c>
      <c r="G134" s="39"/>
      <c r="H134" s="39"/>
      <c r="I134" s="190"/>
      <c r="J134" s="39"/>
      <c r="K134" s="39"/>
      <c r="L134" s="43"/>
      <c r="M134" s="191"/>
      <c r="N134" s="192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131</v>
      </c>
      <c r="AU134" s="16" t="s">
        <v>69</v>
      </c>
    </row>
    <row r="135" s="2" customFormat="1" ht="16.5" customHeight="1">
      <c r="A135" s="37"/>
      <c r="B135" s="38"/>
      <c r="C135" s="175" t="s">
        <v>190</v>
      </c>
      <c r="D135" s="175" t="s">
        <v>124</v>
      </c>
      <c r="E135" s="176" t="s">
        <v>242</v>
      </c>
      <c r="F135" s="177" t="s">
        <v>243</v>
      </c>
      <c r="G135" s="178" t="s">
        <v>155</v>
      </c>
      <c r="H135" s="179">
        <v>1825.759</v>
      </c>
      <c r="I135" s="180"/>
      <c r="J135" s="181">
        <f>ROUND(I135*H135,2)</f>
        <v>0</v>
      </c>
      <c r="K135" s="177" t="s">
        <v>128</v>
      </c>
      <c r="L135" s="43"/>
      <c r="M135" s="182" t="s">
        <v>19</v>
      </c>
      <c r="N135" s="183" t="s">
        <v>40</v>
      </c>
      <c r="O135" s="83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6" t="s">
        <v>129</v>
      </c>
      <c r="AT135" s="186" t="s">
        <v>124</v>
      </c>
      <c r="AU135" s="186" t="s">
        <v>69</v>
      </c>
      <c r="AY135" s="16" t="s">
        <v>130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6" t="s">
        <v>77</v>
      </c>
      <c r="BK135" s="187">
        <f>ROUND(I135*H135,2)</f>
        <v>0</v>
      </c>
      <c r="BL135" s="16" t="s">
        <v>129</v>
      </c>
      <c r="BM135" s="186" t="s">
        <v>240</v>
      </c>
    </row>
    <row r="136" s="2" customFormat="1">
      <c r="A136" s="37"/>
      <c r="B136" s="38"/>
      <c r="C136" s="39"/>
      <c r="D136" s="188" t="s">
        <v>131</v>
      </c>
      <c r="E136" s="39"/>
      <c r="F136" s="189" t="s">
        <v>243</v>
      </c>
      <c r="G136" s="39"/>
      <c r="H136" s="39"/>
      <c r="I136" s="190"/>
      <c r="J136" s="39"/>
      <c r="K136" s="39"/>
      <c r="L136" s="43"/>
      <c r="M136" s="191"/>
      <c r="N136" s="192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69</v>
      </c>
    </row>
    <row r="137" s="2" customFormat="1" ht="33" customHeight="1">
      <c r="A137" s="37"/>
      <c r="B137" s="38"/>
      <c r="C137" s="175" t="s">
        <v>241</v>
      </c>
      <c r="D137" s="175" t="s">
        <v>124</v>
      </c>
      <c r="E137" s="176" t="s">
        <v>181</v>
      </c>
      <c r="F137" s="177" t="s">
        <v>182</v>
      </c>
      <c r="G137" s="178" t="s">
        <v>155</v>
      </c>
      <c r="H137" s="179">
        <v>1825.759</v>
      </c>
      <c r="I137" s="180"/>
      <c r="J137" s="181">
        <f>ROUND(I137*H137,2)</f>
        <v>0</v>
      </c>
      <c r="K137" s="177" t="s">
        <v>128</v>
      </c>
      <c r="L137" s="43"/>
      <c r="M137" s="182" t="s">
        <v>19</v>
      </c>
      <c r="N137" s="183" t="s">
        <v>40</v>
      </c>
      <c r="O137" s="83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6" t="s">
        <v>129</v>
      </c>
      <c r="AT137" s="186" t="s">
        <v>124</v>
      </c>
      <c r="AU137" s="186" t="s">
        <v>69</v>
      </c>
      <c r="AY137" s="16" t="s">
        <v>130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6" t="s">
        <v>77</v>
      </c>
      <c r="BK137" s="187">
        <f>ROUND(I137*H137,2)</f>
        <v>0</v>
      </c>
      <c r="BL137" s="16" t="s">
        <v>129</v>
      </c>
      <c r="BM137" s="186" t="s">
        <v>244</v>
      </c>
    </row>
    <row r="138" s="2" customFormat="1">
      <c r="A138" s="37"/>
      <c r="B138" s="38"/>
      <c r="C138" s="39"/>
      <c r="D138" s="188" t="s">
        <v>131</v>
      </c>
      <c r="E138" s="39"/>
      <c r="F138" s="189" t="s">
        <v>182</v>
      </c>
      <c r="G138" s="39"/>
      <c r="H138" s="39"/>
      <c r="I138" s="190"/>
      <c r="J138" s="39"/>
      <c r="K138" s="39"/>
      <c r="L138" s="43"/>
      <c r="M138" s="191"/>
      <c r="N138" s="19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131</v>
      </c>
      <c r="AU138" s="16" t="s">
        <v>69</v>
      </c>
    </row>
    <row r="139" s="2" customFormat="1" ht="16.5" customHeight="1">
      <c r="A139" s="37"/>
      <c r="B139" s="38"/>
      <c r="C139" s="175" t="s">
        <v>195</v>
      </c>
      <c r="D139" s="175" t="s">
        <v>124</v>
      </c>
      <c r="E139" s="176" t="s">
        <v>184</v>
      </c>
      <c r="F139" s="177" t="s">
        <v>185</v>
      </c>
      <c r="G139" s="178" t="s">
        <v>155</v>
      </c>
      <c r="H139" s="179">
        <v>1825.759</v>
      </c>
      <c r="I139" s="180"/>
      <c r="J139" s="181">
        <f>ROUND(I139*H139,2)</f>
        <v>0</v>
      </c>
      <c r="K139" s="177" t="s">
        <v>128</v>
      </c>
      <c r="L139" s="43"/>
      <c r="M139" s="182" t="s">
        <v>19</v>
      </c>
      <c r="N139" s="183" t="s">
        <v>40</v>
      </c>
      <c r="O139" s="83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6" t="s">
        <v>129</v>
      </c>
      <c r="AT139" s="186" t="s">
        <v>124</v>
      </c>
      <c r="AU139" s="186" t="s">
        <v>69</v>
      </c>
      <c r="AY139" s="16" t="s">
        <v>130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6" t="s">
        <v>77</v>
      </c>
      <c r="BK139" s="187">
        <f>ROUND(I139*H139,2)</f>
        <v>0</v>
      </c>
      <c r="BL139" s="16" t="s">
        <v>129</v>
      </c>
      <c r="BM139" s="186" t="s">
        <v>247</v>
      </c>
    </row>
    <row r="140" s="2" customFormat="1">
      <c r="A140" s="37"/>
      <c r="B140" s="38"/>
      <c r="C140" s="39"/>
      <c r="D140" s="188" t="s">
        <v>131</v>
      </c>
      <c r="E140" s="39"/>
      <c r="F140" s="189" t="s">
        <v>185</v>
      </c>
      <c r="G140" s="39"/>
      <c r="H140" s="39"/>
      <c r="I140" s="190"/>
      <c r="J140" s="39"/>
      <c r="K140" s="39"/>
      <c r="L140" s="43"/>
      <c r="M140" s="191"/>
      <c r="N140" s="192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131</v>
      </c>
      <c r="AU140" s="16" t="s">
        <v>69</v>
      </c>
    </row>
    <row r="141" s="2" customFormat="1" ht="16.5" customHeight="1">
      <c r="A141" s="37"/>
      <c r="B141" s="38"/>
      <c r="C141" s="175" t="s">
        <v>248</v>
      </c>
      <c r="D141" s="175" t="s">
        <v>124</v>
      </c>
      <c r="E141" s="176" t="s">
        <v>231</v>
      </c>
      <c r="F141" s="177" t="s">
        <v>232</v>
      </c>
      <c r="G141" s="178" t="s">
        <v>155</v>
      </c>
      <c r="H141" s="179">
        <v>77.483999999999995</v>
      </c>
      <c r="I141" s="180"/>
      <c r="J141" s="181">
        <f>ROUND(I141*H141,2)</f>
        <v>0</v>
      </c>
      <c r="K141" s="177" t="s">
        <v>128</v>
      </c>
      <c r="L141" s="43"/>
      <c r="M141" s="182" t="s">
        <v>19</v>
      </c>
      <c r="N141" s="183" t="s">
        <v>40</v>
      </c>
      <c r="O141" s="83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6" t="s">
        <v>129</v>
      </c>
      <c r="AT141" s="186" t="s">
        <v>124</v>
      </c>
      <c r="AU141" s="186" t="s">
        <v>69</v>
      </c>
      <c r="AY141" s="16" t="s">
        <v>130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6" t="s">
        <v>77</v>
      </c>
      <c r="BK141" s="187">
        <f>ROUND(I141*H141,2)</f>
        <v>0</v>
      </c>
      <c r="BL141" s="16" t="s">
        <v>129</v>
      </c>
      <c r="BM141" s="186" t="s">
        <v>251</v>
      </c>
    </row>
    <row r="142" s="2" customFormat="1">
      <c r="A142" s="37"/>
      <c r="B142" s="38"/>
      <c r="C142" s="39"/>
      <c r="D142" s="188" t="s">
        <v>131</v>
      </c>
      <c r="E142" s="39"/>
      <c r="F142" s="189" t="s">
        <v>232</v>
      </c>
      <c r="G142" s="39"/>
      <c r="H142" s="39"/>
      <c r="I142" s="190"/>
      <c r="J142" s="39"/>
      <c r="K142" s="39"/>
      <c r="L142" s="43"/>
      <c r="M142" s="191"/>
      <c r="N142" s="192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69</v>
      </c>
    </row>
    <row r="143" s="2" customFormat="1" ht="37.8" customHeight="1">
      <c r="A143" s="37"/>
      <c r="B143" s="38"/>
      <c r="C143" s="175" t="s">
        <v>199</v>
      </c>
      <c r="D143" s="175" t="s">
        <v>124</v>
      </c>
      <c r="E143" s="176" t="s">
        <v>235</v>
      </c>
      <c r="F143" s="177" t="s">
        <v>236</v>
      </c>
      <c r="G143" s="178" t="s">
        <v>155</v>
      </c>
      <c r="H143" s="179">
        <v>77.483999999999995</v>
      </c>
      <c r="I143" s="180"/>
      <c r="J143" s="181">
        <f>ROUND(I143*H143,2)</f>
        <v>0</v>
      </c>
      <c r="K143" s="177" t="s">
        <v>128</v>
      </c>
      <c r="L143" s="43"/>
      <c r="M143" s="182" t="s">
        <v>19</v>
      </c>
      <c r="N143" s="183" t="s">
        <v>40</v>
      </c>
      <c r="O143" s="83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6" t="s">
        <v>129</v>
      </c>
      <c r="AT143" s="186" t="s">
        <v>124</v>
      </c>
      <c r="AU143" s="186" t="s">
        <v>69</v>
      </c>
      <c r="AY143" s="16" t="s">
        <v>130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6" t="s">
        <v>77</v>
      </c>
      <c r="BK143" s="187">
        <f>ROUND(I143*H143,2)</f>
        <v>0</v>
      </c>
      <c r="BL143" s="16" t="s">
        <v>129</v>
      </c>
      <c r="BM143" s="186" t="s">
        <v>255</v>
      </c>
    </row>
    <row r="144" s="2" customFormat="1">
      <c r="A144" s="37"/>
      <c r="B144" s="38"/>
      <c r="C144" s="39"/>
      <c r="D144" s="188" t="s">
        <v>131</v>
      </c>
      <c r="E144" s="39"/>
      <c r="F144" s="189" t="s">
        <v>236</v>
      </c>
      <c r="G144" s="39"/>
      <c r="H144" s="39"/>
      <c r="I144" s="190"/>
      <c r="J144" s="39"/>
      <c r="K144" s="39"/>
      <c r="L144" s="43"/>
      <c r="M144" s="191"/>
      <c r="N144" s="192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131</v>
      </c>
      <c r="AU144" s="16" t="s">
        <v>69</v>
      </c>
    </row>
    <row r="145" s="2" customFormat="1" ht="16.5" customHeight="1">
      <c r="A145" s="37"/>
      <c r="B145" s="38"/>
      <c r="C145" s="175" t="s">
        <v>256</v>
      </c>
      <c r="D145" s="175" t="s">
        <v>124</v>
      </c>
      <c r="E145" s="176" t="s">
        <v>238</v>
      </c>
      <c r="F145" s="177" t="s">
        <v>239</v>
      </c>
      <c r="G145" s="178" t="s">
        <v>155</v>
      </c>
      <c r="H145" s="179">
        <v>77.483999999999995</v>
      </c>
      <c r="I145" s="180"/>
      <c r="J145" s="181">
        <f>ROUND(I145*H145,2)</f>
        <v>0</v>
      </c>
      <c r="K145" s="177" t="s">
        <v>128</v>
      </c>
      <c r="L145" s="43"/>
      <c r="M145" s="182" t="s">
        <v>19</v>
      </c>
      <c r="N145" s="183" t="s">
        <v>40</v>
      </c>
      <c r="O145" s="83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6" t="s">
        <v>129</v>
      </c>
      <c r="AT145" s="186" t="s">
        <v>124</v>
      </c>
      <c r="AU145" s="186" t="s">
        <v>69</v>
      </c>
      <c r="AY145" s="16" t="s">
        <v>130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6" t="s">
        <v>77</v>
      </c>
      <c r="BK145" s="187">
        <f>ROUND(I145*H145,2)</f>
        <v>0</v>
      </c>
      <c r="BL145" s="16" t="s">
        <v>129</v>
      </c>
      <c r="BM145" s="186" t="s">
        <v>259</v>
      </c>
    </row>
    <row r="146" s="2" customFormat="1">
      <c r="A146" s="37"/>
      <c r="B146" s="38"/>
      <c r="C146" s="39"/>
      <c r="D146" s="188" t="s">
        <v>131</v>
      </c>
      <c r="E146" s="39"/>
      <c r="F146" s="189" t="s">
        <v>239</v>
      </c>
      <c r="G146" s="39"/>
      <c r="H146" s="39"/>
      <c r="I146" s="190"/>
      <c r="J146" s="39"/>
      <c r="K146" s="39"/>
      <c r="L146" s="43"/>
      <c r="M146" s="191"/>
      <c r="N146" s="192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69</v>
      </c>
    </row>
    <row r="147" s="2" customFormat="1" ht="16.5" customHeight="1">
      <c r="A147" s="37"/>
      <c r="B147" s="38"/>
      <c r="C147" s="175" t="s">
        <v>202</v>
      </c>
      <c r="D147" s="175" t="s">
        <v>124</v>
      </c>
      <c r="E147" s="176" t="s">
        <v>242</v>
      </c>
      <c r="F147" s="177" t="s">
        <v>243</v>
      </c>
      <c r="G147" s="178" t="s">
        <v>155</v>
      </c>
      <c r="H147" s="179">
        <v>0.54500000000000004</v>
      </c>
      <c r="I147" s="180"/>
      <c r="J147" s="181">
        <f>ROUND(I147*H147,2)</f>
        <v>0</v>
      </c>
      <c r="K147" s="177" t="s">
        <v>128</v>
      </c>
      <c r="L147" s="43"/>
      <c r="M147" s="182" t="s">
        <v>19</v>
      </c>
      <c r="N147" s="183" t="s">
        <v>40</v>
      </c>
      <c r="O147" s="83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6" t="s">
        <v>129</v>
      </c>
      <c r="AT147" s="186" t="s">
        <v>124</v>
      </c>
      <c r="AU147" s="186" t="s">
        <v>69</v>
      </c>
      <c r="AY147" s="16" t="s">
        <v>130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6" t="s">
        <v>77</v>
      </c>
      <c r="BK147" s="187">
        <f>ROUND(I147*H147,2)</f>
        <v>0</v>
      </c>
      <c r="BL147" s="16" t="s">
        <v>129</v>
      </c>
      <c r="BM147" s="186" t="s">
        <v>320</v>
      </c>
    </row>
    <row r="148" s="2" customFormat="1">
      <c r="A148" s="37"/>
      <c r="B148" s="38"/>
      <c r="C148" s="39"/>
      <c r="D148" s="188" t="s">
        <v>131</v>
      </c>
      <c r="E148" s="39"/>
      <c r="F148" s="189" t="s">
        <v>243</v>
      </c>
      <c r="G148" s="39"/>
      <c r="H148" s="39"/>
      <c r="I148" s="190"/>
      <c r="J148" s="39"/>
      <c r="K148" s="39"/>
      <c r="L148" s="43"/>
      <c r="M148" s="191"/>
      <c r="N148" s="192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131</v>
      </c>
      <c r="AU148" s="16" t="s">
        <v>69</v>
      </c>
    </row>
    <row r="149" s="2" customFormat="1" ht="37.8" customHeight="1">
      <c r="A149" s="37"/>
      <c r="B149" s="38"/>
      <c r="C149" s="175" t="s">
        <v>264</v>
      </c>
      <c r="D149" s="175" t="s">
        <v>124</v>
      </c>
      <c r="E149" s="176" t="s">
        <v>245</v>
      </c>
      <c r="F149" s="177" t="s">
        <v>246</v>
      </c>
      <c r="G149" s="178" t="s">
        <v>137</v>
      </c>
      <c r="H149" s="179">
        <v>1</v>
      </c>
      <c r="I149" s="180"/>
      <c r="J149" s="181">
        <f>ROUND(I149*H149,2)</f>
        <v>0</v>
      </c>
      <c r="K149" s="177" t="s">
        <v>128</v>
      </c>
      <c r="L149" s="43"/>
      <c r="M149" s="182" t="s">
        <v>19</v>
      </c>
      <c r="N149" s="183" t="s">
        <v>40</v>
      </c>
      <c r="O149" s="83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6" t="s">
        <v>129</v>
      </c>
      <c r="AT149" s="186" t="s">
        <v>124</v>
      </c>
      <c r="AU149" s="186" t="s">
        <v>69</v>
      </c>
      <c r="AY149" s="16" t="s">
        <v>130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6" t="s">
        <v>77</v>
      </c>
      <c r="BK149" s="187">
        <f>ROUND(I149*H149,2)</f>
        <v>0</v>
      </c>
      <c r="BL149" s="16" t="s">
        <v>129</v>
      </c>
      <c r="BM149" s="186" t="s">
        <v>267</v>
      </c>
    </row>
    <row r="150" s="2" customFormat="1">
      <c r="A150" s="37"/>
      <c r="B150" s="38"/>
      <c r="C150" s="39"/>
      <c r="D150" s="188" t="s">
        <v>131</v>
      </c>
      <c r="E150" s="39"/>
      <c r="F150" s="189" t="s">
        <v>246</v>
      </c>
      <c r="G150" s="39"/>
      <c r="H150" s="39"/>
      <c r="I150" s="190"/>
      <c r="J150" s="39"/>
      <c r="K150" s="39"/>
      <c r="L150" s="43"/>
      <c r="M150" s="191"/>
      <c r="N150" s="192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131</v>
      </c>
      <c r="AU150" s="16" t="s">
        <v>69</v>
      </c>
    </row>
    <row r="151" s="2" customFormat="1" ht="16.5" customHeight="1">
      <c r="A151" s="37"/>
      <c r="B151" s="38"/>
      <c r="C151" s="175" t="s">
        <v>268</v>
      </c>
      <c r="D151" s="175" t="s">
        <v>124</v>
      </c>
      <c r="E151" s="176" t="s">
        <v>249</v>
      </c>
      <c r="F151" s="177" t="s">
        <v>250</v>
      </c>
      <c r="G151" s="178" t="s">
        <v>155</v>
      </c>
      <c r="H151" s="179">
        <v>0.54500000000000004</v>
      </c>
      <c r="I151" s="180"/>
      <c r="J151" s="181">
        <f>ROUND(I151*H151,2)</f>
        <v>0</v>
      </c>
      <c r="K151" s="177" t="s">
        <v>128</v>
      </c>
      <c r="L151" s="43"/>
      <c r="M151" s="182" t="s">
        <v>19</v>
      </c>
      <c r="N151" s="183" t="s">
        <v>40</v>
      </c>
      <c r="O151" s="83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6" t="s">
        <v>129</v>
      </c>
      <c r="AT151" s="186" t="s">
        <v>124</v>
      </c>
      <c r="AU151" s="186" t="s">
        <v>69</v>
      </c>
      <c r="AY151" s="16" t="s">
        <v>130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6" t="s">
        <v>77</v>
      </c>
      <c r="BK151" s="187">
        <f>ROUND(I151*H151,2)</f>
        <v>0</v>
      </c>
      <c r="BL151" s="16" t="s">
        <v>129</v>
      </c>
      <c r="BM151" s="186" t="s">
        <v>276</v>
      </c>
    </row>
    <row r="152" s="2" customFormat="1">
      <c r="A152" s="37"/>
      <c r="B152" s="38"/>
      <c r="C152" s="39"/>
      <c r="D152" s="188" t="s">
        <v>131</v>
      </c>
      <c r="E152" s="39"/>
      <c r="F152" s="189" t="s">
        <v>250</v>
      </c>
      <c r="G152" s="39"/>
      <c r="H152" s="39"/>
      <c r="I152" s="190"/>
      <c r="J152" s="39"/>
      <c r="K152" s="39"/>
      <c r="L152" s="43"/>
      <c r="M152" s="191"/>
      <c r="N152" s="19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131</v>
      </c>
      <c r="AU152" s="16" t="s">
        <v>69</v>
      </c>
    </row>
    <row r="153" s="2" customFormat="1" ht="16.5" customHeight="1">
      <c r="A153" s="37"/>
      <c r="B153" s="38"/>
      <c r="C153" s="216" t="s">
        <v>273</v>
      </c>
      <c r="D153" s="216" t="s">
        <v>252</v>
      </c>
      <c r="E153" s="217" t="s">
        <v>253</v>
      </c>
      <c r="F153" s="218" t="s">
        <v>254</v>
      </c>
      <c r="G153" s="219" t="s">
        <v>155</v>
      </c>
      <c r="H153" s="220">
        <v>1481.24</v>
      </c>
      <c r="I153" s="221"/>
      <c r="J153" s="222">
        <f>ROUND(I153*H153,2)</f>
        <v>0</v>
      </c>
      <c r="K153" s="218" t="s">
        <v>128</v>
      </c>
      <c r="L153" s="223"/>
      <c r="M153" s="224" t="s">
        <v>19</v>
      </c>
      <c r="N153" s="225" t="s">
        <v>40</v>
      </c>
      <c r="O153" s="83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6" t="s">
        <v>149</v>
      </c>
      <c r="AT153" s="186" t="s">
        <v>252</v>
      </c>
      <c r="AU153" s="186" t="s">
        <v>69</v>
      </c>
      <c r="AY153" s="16" t="s">
        <v>130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6" t="s">
        <v>77</v>
      </c>
      <c r="BK153" s="187">
        <f>ROUND(I153*H153,2)</f>
        <v>0</v>
      </c>
      <c r="BL153" s="16" t="s">
        <v>129</v>
      </c>
      <c r="BM153" s="186" t="s">
        <v>279</v>
      </c>
    </row>
    <row r="154" s="2" customFormat="1">
      <c r="A154" s="37"/>
      <c r="B154" s="38"/>
      <c r="C154" s="39"/>
      <c r="D154" s="188" t="s">
        <v>131</v>
      </c>
      <c r="E154" s="39"/>
      <c r="F154" s="189" t="s">
        <v>254</v>
      </c>
      <c r="G154" s="39"/>
      <c r="H154" s="39"/>
      <c r="I154" s="190"/>
      <c r="J154" s="39"/>
      <c r="K154" s="39"/>
      <c r="L154" s="43"/>
      <c r="M154" s="191"/>
      <c r="N154" s="192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131</v>
      </c>
      <c r="AU154" s="16" t="s">
        <v>69</v>
      </c>
    </row>
    <row r="155" s="2" customFormat="1" ht="16.5" customHeight="1">
      <c r="A155" s="37"/>
      <c r="B155" s="38"/>
      <c r="C155" s="216" t="s">
        <v>207</v>
      </c>
      <c r="D155" s="216" t="s">
        <v>252</v>
      </c>
      <c r="E155" s="217" t="s">
        <v>257</v>
      </c>
      <c r="F155" s="218" t="s">
        <v>258</v>
      </c>
      <c r="G155" s="219" t="s">
        <v>155</v>
      </c>
      <c r="H155" s="220">
        <v>173.57599999999999</v>
      </c>
      <c r="I155" s="221"/>
      <c r="J155" s="222">
        <f>ROUND(I155*H155,2)</f>
        <v>0</v>
      </c>
      <c r="K155" s="218" t="s">
        <v>128</v>
      </c>
      <c r="L155" s="223"/>
      <c r="M155" s="224" t="s">
        <v>19</v>
      </c>
      <c r="N155" s="225" t="s">
        <v>40</v>
      </c>
      <c r="O155" s="83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6" t="s">
        <v>149</v>
      </c>
      <c r="AT155" s="186" t="s">
        <v>252</v>
      </c>
      <c r="AU155" s="186" t="s">
        <v>69</v>
      </c>
      <c r="AY155" s="16" t="s">
        <v>130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6" t="s">
        <v>77</v>
      </c>
      <c r="BK155" s="187">
        <f>ROUND(I155*H155,2)</f>
        <v>0</v>
      </c>
      <c r="BL155" s="16" t="s">
        <v>129</v>
      </c>
      <c r="BM155" s="186" t="s">
        <v>283</v>
      </c>
    </row>
    <row r="156" s="2" customFormat="1">
      <c r="A156" s="37"/>
      <c r="B156" s="38"/>
      <c r="C156" s="39"/>
      <c r="D156" s="188" t="s">
        <v>131</v>
      </c>
      <c r="E156" s="39"/>
      <c r="F156" s="189" t="s">
        <v>258</v>
      </c>
      <c r="G156" s="39"/>
      <c r="H156" s="39"/>
      <c r="I156" s="190"/>
      <c r="J156" s="39"/>
      <c r="K156" s="39"/>
      <c r="L156" s="43"/>
      <c r="M156" s="191"/>
      <c r="N156" s="19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131</v>
      </c>
      <c r="AU156" s="16" t="s">
        <v>69</v>
      </c>
    </row>
    <row r="157" s="2" customFormat="1" ht="33" customHeight="1">
      <c r="A157" s="37"/>
      <c r="B157" s="38"/>
      <c r="C157" s="175" t="s">
        <v>280</v>
      </c>
      <c r="D157" s="175" t="s">
        <v>124</v>
      </c>
      <c r="E157" s="176" t="s">
        <v>260</v>
      </c>
      <c r="F157" s="177" t="s">
        <v>261</v>
      </c>
      <c r="G157" s="178" t="s">
        <v>155</v>
      </c>
      <c r="H157" s="179">
        <v>1654.816</v>
      </c>
      <c r="I157" s="180"/>
      <c r="J157" s="181">
        <f>ROUND(I157*H157,2)</f>
        <v>0</v>
      </c>
      <c r="K157" s="177" t="s">
        <v>128</v>
      </c>
      <c r="L157" s="43"/>
      <c r="M157" s="182" t="s">
        <v>19</v>
      </c>
      <c r="N157" s="183" t="s">
        <v>40</v>
      </c>
      <c r="O157" s="83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6" t="s">
        <v>129</v>
      </c>
      <c r="AT157" s="186" t="s">
        <v>124</v>
      </c>
      <c r="AU157" s="186" t="s">
        <v>69</v>
      </c>
      <c r="AY157" s="16" t="s">
        <v>130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6" t="s">
        <v>77</v>
      </c>
      <c r="BK157" s="187">
        <f>ROUND(I157*H157,2)</f>
        <v>0</v>
      </c>
      <c r="BL157" s="16" t="s">
        <v>129</v>
      </c>
      <c r="BM157" s="186" t="s">
        <v>321</v>
      </c>
    </row>
    <row r="158" s="2" customFormat="1">
      <c r="A158" s="37"/>
      <c r="B158" s="38"/>
      <c r="C158" s="39"/>
      <c r="D158" s="188" t="s">
        <v>131</v>
      </c>
      <c r="E158" s="39"/>
      <c r="F158" s="189" t="s">
        <v>263</v>
      </c>
      <c r="G158" s="39"/>
      <c r="H158" s="39"/>
      <c r="I158" s="190"/>
      <c r="J158" s="39"/>
      <c r="K158" s="39"/>
      <c r="L158" s="43"/>
      <c r="M158" s="191"/>
      <c r="N158" s="192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69</v>
      </c>
    </row>
    <row r="159" s="2" customFormat="1" ht="16.5" customHeight="1">
      <c r="A159" s="37"/>
      <c r="B159" s="38"/>
      <c r="C159" s="216" t="s">
        <v>213</v>
      </c>
      <c r="D159" s="216" t="s">
        <v>252</v>
      </c>
      <c r="E159" s="217" t="s">
        <v>265</v>
      </c>
      <c r="F159" s="218" t="s">
        <v>266</v>
      </c>
      <c r="G159" s="219" t="s">
        <v>137</v>
      </c>
      <c r="H159" s="220">
        <v>9</v>
      </c>
      <c r="I159" s="221"/>
      <c r="J159" s="222">
        <f>ROUND(I159*H159,2)</f>
        <v>0</v>
      </c>
      <c r="K159" s="218" t="s">
        <v>128</v>
      </c>
      <c r="L159" s="223"/>
      <c r="M159" s="224" t="s">
        <v>19</v>
      </c>
      <c r="N159" s="225" t="s">
        <v>40</v>
      </c>
      <c r="O159" s="83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6" t="s">
        <v>149</v>
      </c>
      <c r="AT159" s="186" t="s">
        <v>252</v>
      </c>
      <c r="AU159" s="186" t="s">
        <v>69</v>
      </c>
      <c r="AY159" s="16" t="s">
        <v>130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6" t="s">
        <v>77</v>
      </c>
      <c r="BK159" s="187">
        <f>ROUND(I159*H159,2)</f>
        <v>0</v>
      </c>
      <c r="BL159" s="16" t="s">
        <v>129</v>
      </c>
      <c r="BM159" s="186" t="s">
        <v>322</v>
      </c>
    </row>
    <row r="160" s="2" customFormat="1">
      <c r="A160" s="37"/>
      <c r="B160" s="38"/>
      <c r="C160" s="39"/>
      <c r="D160" s="188" t="s">
        <v>131</v>
      </c>
      <c r="E160" s="39"/>
      <c r="F160" s="189" t="s">
        <v>266</v>
      </c>
      <c r="G160" s="39"/>
      <c r="H160" s="39"/>
      <c r="I160" s="190"/>
      <c r="J160" s="39"/>
      <c r="K160" s="39"/>
      <c r="L160" s="43"/>
      <c r="M160" s="191"/>
      <c r="N160" s="192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131</v>
      </c>
      <c r="AU160" s="16" t="s">
        <v>69</v>
      </c>
    </row>
    <row r="161" s="2" customFormat="1" ht="16.5" customHeight="1">
      <c r="A161" s="37"/>
      <c r="B161" s="38"/>
      <c r="C161" s="216" t="s">
        <v>287</v>
      </c>
      <c r="D161" s="216" t="s">
        <v>252</v>
      </c>
      <c r="E161" s="217" t="s">
        <v>323</v>
      </c>
      <c r="F161" s="218" t="s">
        <v>324</v>
      </c>
      <c r="G161" s="219" t="s">
        <v>198</v>
      </c>
      <c r="H161" s="220">
        <v>1.8999999999999999</v>
      </c>
      <c r="I161" s="221"/>
      <c r="J161" s="222">
        <f>ROUND(I161*H161,2)</f>
        <v>0</v>
      </c>
      <c r="K161" s="218" t="s">
        <v>128</v>
      </c>
      <c r="L161" s="223"/>
      <c r="M161" s="224" t="s">
        <v>19</v>
      </c>
      <c r="N161" s="225" t="s">
        <v>40</v>
      </c>
      <c r="O161" s="83"/>
      <c r="P161" s="184">
        <f>O161*H161</f>
        <v>0</v>
      </c>
      <c r="Q161" s="184">
        <v>0.95499999999999996</v>
      </c>
      <c r="R161" s="184">
        <f>Q161*H161</f>
        <v>1.8144999999999998</v>
      </c>
      <c r="S161" s="184">
        <v>0</v>
      </c>
      <c r="T161" s="18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6" t="s">
        <v>149</v>
      </c>
      <c r="AT161" s="186" t="s">
        <v>252</v>
      </c>
      <c r="AU161" s="186" t="s">
        <v>69</v>
      </c>
      <c r="AY161" s="16" t="s">
        <v>130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6" t="s">
        <v>77</v>
      </c>
      <c r="BK161" s="187">
        <f>ROUND(I161*H161,2)</f>
        <v>0</v>
      </c>
      <c r="BL161" s="16" t="s">
        <v>129</v>
      </c>
      <c r="BM161" s="186" t="s">
        <v>325</v>
      </c>
    </row>
    <row r="162" s="2" customFormat="1">
      <c r="A162" s="37"/>
      <c r="B162" s="38"/>
      <c r="C162" s="39"/>
      <c r="D162" s="188" t="s">
        <v>131</v>
      </c>
      <c r="E162" s="39"/>
      <c r="F162" s="189" t="s">
        <v>324</v>
      </c>
      <c r="G162" s="39"/>
      <c r="H162" s="39"/>
      <c r="I162" s="190"/>
      <c r="J162" s="39"/>
      <c r="K162" s="39"/>
      <c r="L162" s="43"/>
      <c r="M162" s="191"/>
      <c r="N162" s="192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131</v>
      </c>
      <c r="AU162" s="16" t="s">
        <v>69</v>
      </c>
    </row>
    <row r="163" s="2" customFormat="1" ht="37.8" customHeight="1">
      <c r="A163" s="37"/>
      <c r="B163" s="38"/>
      <c r="C163" s="175" t="s">
        <v>217</v>
      </c>
      <c r="D163" s="175" t="s">
        <v>124</v>
      </c>
      <c r="E163" s="176" t="s">
        <v>269</v>
      </c>
      <c r="F163" s="177" t="s">
        <v>270</v>
      </c>
      <c r="G163" s="178" t="s">
        <v>155</v>
      </c>
      <c r="H163" s="179">
        <v>2.742</v>
      </c>
      <c r="I163" s="180"/>
      <c r="J163" s="181">
        <f>ROUND(I163*H163,2)</f>
        <v>0</v>
      </c>
      <c r="K163" s="177" t="s">
        <v>128</v>
      </c>
      <c r="L163" s="43"/>
      <c r="M163" s="182" t="s">
        <v>19</v>
      </c>
      <c r="N163" s="183" t="s">
        <v>40</v>
      </c>
      <c r="O163" s="83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6" t="s">
        <v>129</v>
      </c>
      <c r="AT163" s="186" t="s">
        <v>124</v>
      </c>
      <c r="AU163" s="186" t="s">
        <v>69</v>
      </c>
      <c r="AY163" s="16" t="s">
        <v>130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6" t="s">
        <v>77</v>
      </c>
      <c r="BK163" s="187">
        <f>ROUND(I163*H163,2)</f>
        <v>0</v>
      </c>
      <c r="BL163" s="16" t="s">
        <v>129</v>
      </c>
      <c r="BM163" s="186" t="s">
        <v>326</v>
      </c>
    </row>
    <row r="164" s="2" customFormat="1">
      <c r="A164" s="37"/>
      <c r="B164" s="38"/>
      <c r="C164" s="39"/>
      <c r="D164" s="188" t="s">
        <v>131</v>
      </c>
      <c r="E164" s="39"/>
      <c r="F164" s="189" t="s">
        <v>272</v>
      </c>
      <c r="G164" s="39"/>
      <c r="H164" s="39"/>
      <c r="I164" s="190"/>
      <c r="J164" s="39"/>
      <c r="K164" s="39"/>
      <c r="L164" s="43"/>
      <c r="M164" s="191"/>
      <c r="N164" s="192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131</v>
      </c>
      <c r="AU164" s="16" t="s">
        <v>69</v>
      </c>
    </row>
    <row r="165" s="2" customFormat="1" ht="16.5" customHeight="1">
      <c r="A165" s="37"/>
      <c r="B165" s="38"/>
      <c r="C165" s="216" t="s">
        <v>293</v>
      </c>
      <c r="D165" s="216" t="s">
        <v>252</v>
      </c>
      <c r="E165" s="217" t="s">
        <v>327</v>
      </c>
      <c r="F165" s="218" t="s">
        <v>328</v>
      </c>
      <c r="G165" s="219" t="s">
        <v>137</v>
      </c>
      <c r="H165" s="220">
        <v>58</v>
      </c>
      <c r="I165" s="221"/>
      <c r="J165" s="222">
        <f>ROUND(I165*H165,2)</f>
        <v>0</v>
      </c>
      <c r="K165" s="218" t="s">
        <v>128</v>
      </c>
      <c r="L165" s="223"/>
      <c r="M165" s="224" t="s">
        <v>19</v>
      </c>
      <c r="N165" s="225" t="s">
        <v>40</v>
      </c>
      <c r="O165" s="83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6" t="s">
        <v>149</v>
      </c>
      <c r="AT165" s="186" t="s">
        <v>252</v>
      </c>
      <c r="AU165" s="186" t="s">
        <v>69</v>
      </c>
      <c r="AY165" s="16" t="s">
        <v>130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6" t="s">
        <v>77</v>
      </c>
      <c r="BK165" s="187">
        <f>ROUND(I165*H165,2)</f>
        <v>0</v>
      </c>
      <c r="BL165" s="16" t="s">
        <v>129</v>
      </c>
      <c r="BM165" s="186" t="s">
        <v>292</v>
      </c>
    </row>
    <row r="166" s="2" customFormat="1">
      <c r="A166" s="37"/>
      <c r="B166" s="38"/>
      <c r="C166" s="39"/>
      <c r="D166" s="188" t="s">
        <v>131</v>
      </c>
      <c r="E166" s="39"/>
      <c r="F166" s="189" t="s">
        <v>328</v>
      </c>
      <c r="G166" s="39"/>
      <c r="H166" s="39"/>
      <c r="I166" s="190"/>
      <c r="J166" s="39"/>
      <c r="K166" s="39"/>
      <c r="L166" s="43"/>
      <c r="M166" s="191"/>
      <c r="N166" s="19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131</v>
      </c>
      <c r="AU166" s="16" t="s">
        <v>69</v>
      </c>
    </row>
    <row r="167" s="2" customFormat="1" ht="16.5" customHeight="1">
      <c r="A167" s="37"/>
      <c r="B167" s="38"/>
      <c r="C167" s="216" t="s">
        <v>220</v>
      </c>
      <c r="D167" s="216" t="s">
        <v>252</v>
      </c>
      <c r="E167" s="217" t="s">
        <v>274</v>
      </c>
      <c r="F167" s="218" t="s">
        <v>275</v>
      </c>
      <c r="G167" s="219" t="s">
        <v>137</v>
      </c>
      <c r="H167" s="220">
        <v>232</v>
      </c>
      <c r="I167" s="221"/>
      <c r="J167" s="222">
        <f>ROUND(I167*H167,2)</f>
        <v>0</v>
      </c>
      <c r="K167" s="218" t="s">
        <v>128</v>
      </c>
      <c r="L167" s="223"/>
      <c r="M167" s="224" t="s">
        <v>19</v>
      </c>
      <c r="N167" s="225" t="s">
        <v>40</v>
      </c>
      <c r="O167" s="83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6" t="s">
        <v>149</v>
      </c>
      <c r="AT167" s="186" t="s">
        <v>252</v>
      </c>
      <c r="AU167" s="186" t="s">
        <v>69</v>
      </c>
      <c r="AY167" s="16" t="s">
        <v>130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6" t="s">
        <v>77</v>
      </c>
      <c r="BK167" s="187">
        <f>ROUND(I167*H167,2)</f>
        <v>0</v>
      </c>
      <c r="BL167" s="16" t="s">
        <v>129</v>
      </c>
      <c r="BM167" s="186" t="s">
        <v>329</v>
      </c>
    </row>
    <row r="168" s="2" customFormat="1">
      <c r="A168" s="37"/>
      <c r="B168" s="38"/>
      <c r="C168" s="39"/>
      <c r="D168" s="188" t="s">
        <v>131</v>
      </c>
      <c r="E168" s="39"/>
      <c r="F168" s="189" t="s">
        <v>275</v>
      </c>
      <c r="G168" s="39"/>
      <c r="H168" s="39"/>
      <c r="I168" s="190"/>
      <c r="J168" s="39"/>
      <c r="K168" s="39"/>
      <c r="L168" s="43"/>
      <c r="M168" s="191"/>
      <c r="N168" s="192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131</v>
      </c>
      <c r="AU168" s="16" t="s">
        <v>69</v>
      </c>
    </row>
    <row r="169" s="2" customFormat="1" ht="16.5" customHeight="1">
      <c r="A169" s="37"/>
      <c r="B169" s="38"/>
      <c r="C169" s="216" t="s">
        <v>298</v>
      </c>
      <c r="D169" s="216" t="s">
        <v>252</v>
      </c>
      <c r="E169" s="217" t="s">
        <v>277</v>
      </c>
      <c r="F169" s="218" t="s">
        <v>278</v>
      </c>
      <c r="G169" s="219" t="s">
        <v>137</v>
      </c>
      <c r="H169" s="220">
        <v>232</v>
      </c>
      <c r="I169" s="221"/>
      <c r="J169" s="222">
        <f>ROUND(I169*H169,2)</f>
        <v>0</v>
      </c>
      <c r="K169" s="218" t="s">
        <v>128</v>
      </c>
      <c r="L169" s="223"/>
      <c r="M169" s="224" t="s">
        <v>19</v>
      </c>
      <c r="N169" s="225" t="s">
        <v>40</v>
      </c>
      <c r="O169" s="83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6" t="s">
        <v>149</v>
      </c>
      <c r="AT169" s="186" t="s">
        <v>252</v>
      </c>
      <c r="AU169" s="186" t="s">
        <v>69</v>
      </c>
      <c r="AY169" s="16" t="s">
        <v>130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6" t="s">
        <v>77</v>
      </c>
      <c r="BK169" s="187">
        <f>ROUND(I169*H169,2)</f>
        <v>0</v>
      </c>
      <c r="BL169" s="16" t="s">
        <v>129</v>
      </c>
      <c r="BM169" s="186" t="s">
        <v>330</v>
      </c>
    </row>
    <row r="170" s="2" customFormat="1">
      <c r="A170" s="37"/>
      <c r="B170" s="38"/>
      <c r="C170" s="39"/>
      <c r="D170" s="188" t="s">
        <v>131</v>
      </c>
      <c r="E170" s="39"/>
      <c r="F170" s="189" t="s">
        <v>278</v>
      </c>
      <c r="G170" s="39"/>
      <c r="H170" s="39"/>
      <c r="I170" s="190"/>
      <c r="J170" s="39"/>
      <c r="K170" s="39"/>
      <c r="L170" s="43"/>
      <c r="M170" s="191"/>
      <c r="N170" s="19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131</v>
      </c>
      <c r="AU170" s="16" t="s">
        <v>69</v>
      </c>
    </row>
    <row r="171" s="2" customFormat="1" ht="16.5" customHeight="1">
      <c r="A171" s="37"/>
      <c r="B171" s="38"/>
      <c r="C171" s="216" t="s">
        <v>223</v>
      </c>
      <c r="D171" s="216" t="s">
        <v>252</v>
      </c>
      <c r="E171" s="217" t="s">
        <v>281</v>
      </c>
      <c r="F171" s="218" t="s">
        <v>282</v>
      </c>
      <c r="G171" s="219" t="s">
        <v>137</v>
      </c>
      <c r="H171" s="220">
        <v>116</v>
      </c>
      <c r="I171" s="221"/>
      <c r="J171" s="222">
        <f>ROUND(I171*H171,2)</f>
        <v>0</v>
      </c>
      <c r="K171" s="218" t="s">
        <v>128</v>
      </c>
      <c r="L171" s="223"/>
      <c r="M171" s="224" t="s">
        <v>19</v>
      </c>
      <c r="N171" s="225" t="s">
        <v>40</v>
      </c>
      <c r="O171" s="83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6" t="s">
        <v>149</v>
      </c>
      <c r="AT171" s="186" t="s">
        <v>252</v>
      </c>
      <c r="AU171" s="186" t="s">
        <v>69</v>
      </c>
      <c r="AY171" s="16" t="s">
        <v>130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6" t="s">
        <v>77</v>
      </c>
      <c r="BK171" s="187">
        <f>ROUND(I171*H171,2)</f>
        <v>0</v>
      </c>
      <c r="BL171" s="16" t="s">
        <v>129</v>
      </c>
      <c r="BM171" s="186" t="s">
        <v>331</v>
      </c>
    </row>
    <row r="172" s="2" customFormat="1">
      <c r="A172" s="37"/>
      <c r="B172" s="38"/>
      <c r="C172" s="39"/>
      <c r="D172" s="188" t="s">
        <v>131</v>
      </c>
      <c r="E172" s="39"/>
      <c r="F172" s="189" t="s">
        <v>282</v>
      </c>
      <c r="G172" s="39"/>
      <c r="H172" s="39"/>
      <c r="I172" s="190"/>
      <c r="J172" s="39"/>
      <c r="K172" s="39"/>
      <c r="L172" s="43"/>
      <c r="M172" s="191"/>
      <c r="N172" s="192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131</v>
      </c>
      <c r="AU172" s="16" t="s">
        <v>69</v>
      </c>
    </row>
    <row r="173" s="2" customFormat="1" ht="16.5" customHeight="1">
      <c r="A173" s="37"/>
      <c r="B173" s="38"/>
      <c r="C173" s="216" t="s">
        <v>332</v>
      </c>
      <c r="D173" s="216" t="s">
        <v>252</v>
      </c>
      <c r="E173" s="217" t="s">
        <v>284</v>
      </c>
      <c r="F173" s="218" t="s">
        <v>285</v>
      </c>
      <c r="G173" s="219" t="s">
        <v>137</v>
      </c>
      <c r="H173" s="220">
        <v>58</v>
      </c>
      <c r="I173" s="221"/>
      <c r="J173" s="222">
        <f>ROUND(I173*H173,2)</f>
        <v>0</v>
      </c>
      <c r="K173" s="218" t="s">
        <v>128</v>
      </c>
      <c r="L173" s="223"/>
      <c r="M173" s="224" t="s">
        <v>19</v>
      </c>
      <c r="N173" s="225" t="s">
        <v>40</v>
      </c>
      <c r="O173" s="83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6" t="s">
        <v>149</v>
      </c>
      <c r="AT173" s="186" t="s">
        <v>252</v>
      </c>
      <c r="AU173" s="186" t="s">
        <v>69</v>
      </c>
      <c r="AY173" s="16" t="s">
        <v>130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6" t="s">
        <v>77</v>
      </c>
      <c r="BK173" s="187">
        <f>ROUND(I173*H173,2)</f>
        <v>0</v>
      </c>
      <c r="BL173" s="16" t="s">
        <v>129</v>
      </c>
      <c r="BM173" s="186" t="s">
        <v>333</v>
      </c>
    </row>
    <row r="174" s="2" customFormat="1">
      <c r="A174" s="37"/>
      <c r="B174" s="38"/>
      <c r="C174" s="39"/>
      <c r="D174" s="188" t="s">
        <v>131</v>
      </c>
      <c r="E174" s="39"/>
      <c r="F174" s="189" t="s">
        <v>285</v>
      </c>
      <c r="G174" s="39"/>
      <c r="H174" s="39"/>
      <c r="I174" s="190"/>
      <c r="J174" s="39"/>
      <c r="K174" s="39"/>
      <c r="L174" s="43"/>
      <c r="M174" s="191"/>
      <c r="N174" s="19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131</v>
      </c>
      <c r="AU174" s="16" t="s">
        <v>69</v>
      </c>
    </row>
    <row r="175" s="2" customFormat="1" ht="16.5" customHeight="1">
      <c r="A175" s="37"/>
      <c r="B175" s="38"/>
      <c r="C175" s="216" t="s">
        <v>226</v>
      </c>
      <c r="D175" s="216" t="s">
        <v>252</v>
      </c>
      <c r="E175" s="217" t="s">
        <v>334</v>
      </c>
      <c r="F175" s="218" t="s">
        <v>335</v>
      </c>
      <c r="G175" s="219" t="s">
        <v>137</v>
      </c>
      <c r="H175" s="220">
        <v>4172</v>
      </c>
      <c r="I175" s="221"/>
      <c r="J175" s="222">
        <f>ROUND(I175*H175,2)</f>
        <v>0</v>
      </c>
      <c r="K175" s="218" t="s">
        <v>128</v>
      </c>
      <c r="L175" s="223"/>
      <c r="M175" s="224" t="s">
        <v>19</v>
      </c>
      <c r="N175" s="225" t="s">
        <v>40</v>
      </c>
      <c r="O175" s="83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6" t="s">
        <v>149</v>
      </c>
      <c r="AT175" s="186" t="s">
        <v>252</v>
      </c>
      <c r="AU175" s="186" t="s">
        <v>69</v>
      </c>
      <c r="AY175" s="16" t="s">
        <v>130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6" t="s">
        <v>77</v>
      </c>
      <c r="BK175" s="187">
        <f>ROUND(I175*H175,2)</f>
        <v>0</v>
      </c>
      <c r="BL175" s="16" t="s">
        <v>129</v>
      </c>
      <c r="BM175" s="186" t="s">
        <v>336</v>
      </c>
    </row>
    <row r="176" s="2" customFormat="1">
      <c r="A176" s="37"/>
      <c r="B176" s="38"/>
      <c r="C176" s="39"/>
      <c r="D176" s="188" t="s">
        <v>131</v>
      </c>
      <c r="E176" s="39"/>
      <c r="F176" s="189" t="s">
        <v>335</v>
      </c>
      <c r="G176" s="39"/>
      <c r="H176" s="39"/>
      <c r="I176" s="190"/>
      <c r="J176" s="39"/>
      <c r="K176" s="39"/>
      <c r="L176" s="43"/>
      <c r="M176" s="191"/>
      <c r="N176" s="192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131</v>
      </c>
      <c r="AU176" s="16" t="s">
        <v>69</v>
      </c>
    </row>
    <row r="177" s="2" customFormat="1" ht="16.5" customHeight="1">
      <c r="A177" s="37"/>
      <c r="B177" s="38"/>
      <c r="C177" s="216" t="s">
        <v>337</v>
      </c>
      <c r="D177" s="216" t="s">
        <v>252</v>
      </c>
      <c r="E177" s="217" t="s">
        <v>338</v>
      </c>
      <c r="F177" s="218" t="s">
        <v>339</v>
      </c>
      <c r="G177" s="219" t="s">
        <v>137</v>
      </c>
      <c r="H177" s="220">
        <v>4172</v>
      </c>
      <c r="I177" s="221"/>
      <c r="J177" s="222">
        <f>ROUND(I177*H177,2)</f>
        <v>0</v>
      </c>
      <c r="K177" s="218" t="s">
        <v>128</v>
      </c>
      <c r="L177" s="223"/>
      <c r="M177" s="224" t="s">
        <v>19</v>
      </c>
      <c r="N177" s="225" t="s">
        <v>40</v>
      </c>
      <c r="O177" s="83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6" t="s">
        <v>149</v>
      </c>
      <c r="AT177" s="186" t="s">
        <v>252</v>
      </c>
      <c r="AU177" s="186" t="s">
        <v>69</v>
      </c>
      <c r="AY177" s="16" t="s">
        <v>130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6" t="s">
        <v>77</v>
      </c>
      <c r="BK177" s="187">
        <f>ROUND(I177*H177,2)</f>
        <v>0</v>
      </c>
      <c r="BL177" s="16" t="s">
        <v>129</v>
      </c>
      <c r="BM177" s="186" t="s">
        <v>340</v>
      </c>
    </row>
    <row r="178" s="2" customFormat="1">
      <c r="A178" s="37"/>
      <c r="B178" s="38"/>
      <c r="C178" s="39"/>
      <c r="D178" s="188" t="s">
        <v>131</v>
      </c>
      <c r="E178" s="39"/>
      <c r="F178" s="189" t="s">
        <v>339</v>
      </c>
      <c r="G178" s="39"/>
      <c r="H178" s="39"/>
      <c r="I178" s="190"/>
      <c r="J178" s="39"/>
      <c r="K178" s="39"/>
      <c r="L178" s="43"/>
      <c r="M178" s="191"/>
      <c r="N178" s="192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131</v>
      </c>
      <c r="AU178" s="16" t="s">
        <v>69</v>
      </c>
    </row>
    <row r="179" s="2" customFormat="1" ht="16.5" customHeight="1">
      <c r="A179" s="37"/>
      <c r="B179" s="38"/>
      <c r="C179" s="216" t="s">
        <v>230</v>
      </c>
      <c r="D179" s="216" t="s">
        <v>252</v>
      </c>
      <c r="E179" s="217" t="s">
        <v>277</v>
      </c>
      <c r="F179" s="218" t="s">
        <v>278</v>
      </c>
      <c r="G179" s="219" t="s">
        <v>137</v>
      </c>
      <c r="H179" s="220">
        <v>4172</v>
      </c>
      <c r="I179" s="221"/>
      <c r="J179" s="222">
        <f>ROUND(I179*H179,2)</f>
        <v>0</v>
      </c>
      <c r="K179" s="218" t="s">
        <v>128</v>
      </c>
      <c r="L179" s="223"/>
      <c r="M179" s="224" t="s">
        <v>19</v>
      </c>
      <c r="N179" s="225" t="s">
        <v>40</v>
      </c>
      <c r="O179" s="83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6" t="s">
        <v>149</v>
      </c>
      <c r="AT179" s="186" t="s">
        <v>252</v>
      </c>
      <c r="AU179" s="186" t="s">
        <v>69</v>
      </c>
      <c r="AY179" s="16" t="s">
        <v>130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6" t="s">
        <v>77</v>
      </c>
      <c r="BK179" s="187">
        <f>ROUND(I179*H179,2)</f>
        <v>0</v>
      </c>
      <c r="BL179" s="16" t="s">
        <v>129</v>
      </c>
      <c r="BM179" s="186" t="s">
        <v>341</v>
      </c>
    </row>
    <row r="180" s="2" customFormat="1">
      <c r="A180" s="37"/>
      <c r="B180" s="38"/>
      <c r="C180" s="39"/>
      <c r="D180" s="188" t="s">
        <v>131</v>
      </c>
      <c r="E180" s="39"/>
      <c r="F180" s="189" t="s">
        <v>278</v>
      </c>
      <c r="G180" s="39"/>
      <c r="H180" s="39"/>
      <c r="I180" s="190"/>
      <c r="J180" s="39"/>
      <c r="K180" s="39"/>
      <c r="L180" s="43"/>
      <c r="M180" s="191"/>
      <c r="N180" s="192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131</v>
      </c>
      <c r="AU180" s="16" t="s">
        <v>69</v>
      </c>
    </row>
    <row r="181" s="2" customFormat="1" ht="16.5" customHeight="1">
      <c r="A181" s="37"/>
      <c r="B181" s="38"/>
      <c r="C181" s="216" t="s">
        <v>342</v>
      </c>
      <c r="D181" s="216" t="s">
        <v>252</v>
      </c>
      <c r="E181" s="217" t="s">
        <v>343</v>
      </c>
      <c r="F181" s="218" t="s">
        <v>344</v>
      </c>
      <c r="G181" s="219" t="s">
        <v>137</v>
      </c>
      <c r="H181" s="220">
        <v>4172</v>
      </c>
      <c r="I181" s="221"/>
      <c r="J181" s="222">
        <f>ROUND(I181*H181,2)</f>
        <v>0</v>
      </c>
      <c r="K181" s="218" t="s">
        <v>128</v>
      </c>
      <c r="L181" s="223"/>
      <c r="M181" s="224" t="s">
        <v>19</v>
      </c>
      <c r="N181" s="225" t="s">
        <v>40</v>
      </c>
      <c r="O181" s="83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6" t="s">
        <v>149</v>
      </c>
      <c r="AT181" s="186" t="s">
        <v>252</v>
      </c>
      <c r="AU181" s="186" t="s">
        <v>69</v>
      </c>
      <c r="AY181" s="16" t="s">
        <v>130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6" t="s">
        <v>77</v>
      </c>
      <c r="BK181" s="187">
        <f>ROUND(I181*H181,2)</f>
        <v>0</v>
      </c>
      <c r="BL181" s="16" t="s">
        <v>129</v>
      </c>
      <c r="BM181" s="186" t="s">
        <v>345</v>
      </c>
    </row>
    <row r="182" s="2" customFormat="1">
      <c r="A182" s="37"/>
      <c r="B182" s="38"/>
      <c r="C182" s="39"/>
      <c r="D182" s="188" t="s">
        <v>131</v>
      </c>
      <c r="E182" s="39"/>
      <c r="F182" s="189" t="s">
        <v>344</v>
      </c>
      <c r="G182" s="39"/>
      <c r="H182" s="39"/>
      <c r="I182" s="190"/>
      <c r="J182" s="39"/>
      <c r="K182" s="39"/>
      <c r="L182" s="43"/>
      <c r="M182" s="191"/>
      <c r="N182" s="192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131</v>
      </c>
      <c r="AU182" s="16" t="s">
        <v>69</v>
      </c>
    </row>
    <row r="183" s="2" customFormat="1" ht="16.5" customHeight="1">
      <c r="A183" s="37"/>
      <c r="B183" s="38"/>
      <c r="C183" s="216" t="s">
        <v>233</v>
      </c>
      <c r="D183" s="216" t="s">
        <v>252</v>
      </c>
      <c r="E183" s="217" t="s">
        <v>284</v>
      </c>
      <c r="F183" s="218" t="s">
        <v>285</v>
      </c>
      <c r="G183" s="219" t="s">
        <v>137</v>
      </c>
      <c r="H183" s="220">
        <v>2086</v>
      </c>
      <c r="I183" s="221"/>
      <c r="J183" s="222">
        <f>ROUND(I183*H183,2)</f>
        <v>0</v>
      </c>
      <c r="K183" s="218" t="s">
        <v>128</v>
      </c>
      <c r="L183" s="223"/>
      <c r="M183" s="224" t="s">
        <v>19</v>
      </c>
      <c r="N183" s="225" t="s">
        <v>40</v>
      </c>
      <c r="O183" s="83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6" t="s">
        <v>149</v>
      </c>
      <c r="AT183" s="186" t="s">
        <v>252</v>
      </c>
      <c r="AU183" s="186" t="s">
        <v>69</v>
      </c>
      <c r="AY183" s="16" t="s">
        <v>130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6" t="s">
        <v>77</v>
      </c>
      <c r="BK183" s="187">
        <f>ROUND(I183*H183,2)</f>
        <v>0</v>
      </c>
      <c r="BL183" s="16" t="s">
        <v>129</v>
      </c>
      <c r="BM183" s="186" t="s">
        <v>346</v>
      </c>
    </row>
    <row r="184" s="2" customFormat="1">
      <c r="A184" s="37"/>
      <c r="B184" s="38"/>
      <c r="C184" s="39"/>
      <c r="D184" s="188" t="s">
        <v>131</v>
      </c>
      <c r="E184" s="39"/>
      <c r="F184" s="189" t="s">
        <v>285</v>
      </c>
      <c r="G184" s="39"/>
      <c r="H184" s="39"/>
      <c r="I184" s="190"/>
      <c r="J184" s="39"/>
      <c r="K184" s="39"/>
      <c r="L184" s="43"/>
      <c r="M184" s="191"/>
      <c r="N184" s="192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131</v>
      </c>
      <c r="AU184" s="16" t="s">
        <v>69</v>
      </c>
    </row>
    <row r="185" s="2" customFormat="1" ht="16.5" customHeight="1">
      <c r="A185" s="37"/>
      <c r="B185" s="38"/>
      <c r="C185" s="216" t="s">
        <v>347</v>
      </c>
      <c r="D185" s="216" t="s">
        <v>252</v>
      </c>
      <c r="E185" s="217" t="s">
        <v>348</v>
      </c>
      <c r="F185" s="218" t="s">
        <v>349</v>
      </c>
      <c r="G185" s="219" t="s">
        <v>137</v>
      </c>
      <c r="H185" s="220">
        <v>4</v>
      </c>
      <c r="I185" s="221"/>
      <c r="J185" s="222">
        <f>ROUND(I185*H185,2)</f>
        <v>0</v>
      </c>
      <c r="K185" s="218" t="s">
        <v>128</v>
      </c>
      <c r="L185" s="223"/>
      <c r="M185" s="224" t="s">
        <v>19</v>
      </c>
      <c r="N185" s="225" t="s">
        <v>40</v>
      </c>
      <c r="O185" s="83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6" t="s">
        <v>149</v>
      </c>
      <c r="AT185" s="186" t="s">
        <v>252</v>
      </c>
      <c r="AU185" s="186" t="s">
        <v>69</v>
      </c>
      <c r="AY185" s="16" t="s">
        <v>130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6" t="s">
        <v>77</v>
      </c>
      <c r="BK185" s="187">
        <f>ROUND(I185*H185,2)</f>
        <v>0</v>
      </c>
      <c r="BL185" s="16" t="s">
        <v>129</v>
      </c>
      <c r="BM185" s="186" t="s">
        <v>350</v>
      </c>
    </row>
    <row r="186" s="2" customFormat="1">
      <c r="A186" s="37"/>
      <c r="B186" s="38"/>
      <c r="C186" s="39"/>
      <c r="D186" s="188" t="s">
        <v>131</v>
      </c>
      <c r="E186" s="39"/>
      <c r="F186" s="189" t="s">
        <v>349</v>
      </c>
      <c r="G186" s="39"/>
      <c r="H186" s="39"/>
      <c r="I186" s="190"/>
      <c r="J186" s="39"/>
      <c r="K186" s="39"/>
      <c r="L186" s="43"/>
      <c r="M186" s="191"/>
      <c r="N186" s="192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131</v>
      </c>
      <c r="AU186" s="16" t="s">
        <v>69</v>
      </c>
    </row>
    <row r="187" s="2" customFormat="1" ht="37.8" customHeight="1">
      <c r="A187" s="37"/>
      <c r="B187" s="38"/>
      <c r="C187" s="175" t="s">
        <v>237</v>
      </c>
      <c r="D187" s="175" t="s">
        <v>124</v>
      </c>
      <c r="E187" s="176" t="s">
        <v>288</v>
      </c>
      <c r="F187" s="177" t="s">
        <v>289</v>
      </c>
      <c r="G187" s="178" t="s">
        <v>155</v>
      </c>
      <c r="H187" s="179">
        <v>8.1999999999999993</v>
      </c>
      <c r="I187" s="180"/>
      <c r="J187" s="181">
        <f>ROUND(I187*H187,2)</f>
        <v>0</v>
      </c>
      <c r="K187" s="177" t="s">
        <v>128</v>
      </c>
      <c r="L187" s="43"/>
      <c r="M187" s="182" t="s">
        <v>19</v>
      </c>
      <c r="N187" s="183" t="s">
        <v>40</v>
      </c>
      <c r="O187" s="83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6" t="s">
        <v>129</v>
      </c>
      <c r="AT187" s="186" t="s">
        <v>124</v>
      </c>
      <c r="AU187" s="186" t="s">
        <v>69</v>
      </c>
      <c r="AY187" s="16" t="s">
        <v>130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6" t="s">
        <v>77</v>
      </c>
      <c r="BK187" s="187">
        <f>ROUND(I187*H187,2)</f>
        <v>0</v>
      </c>
      <c r="BL187" s="16" t="s">
        <v>129</v>
      </c>
      <c r="BM187" s="186" t="s">
        <v>351</v>
      </c>
    </row>
    <row r="188" s="2" customFormat="1">
      <c r="A188" s="37"/>
      <c r="B188" s="38"/>
      <c r="C188" s="39"/>
      <c r="D188" s="188" t="s">
        <v>131</v>
      </c>
      <c r="E188" s="39"/>
      <c r="F188" s="189" t="s">
        <v>291</v>
      </c>
      <c r="G188" s="39"/>
      <c r="H188" s="39"/>
      <c r="I188" s="190"/>
      <c r="J188" s="39"/>
      <c r="K188" s="39"/>
      <c r="L188" s="43"/>
      <c r="M188" s="191"/>
      <c r="N188" s="19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131</v>
      </c>
      <c r="AU188" s="16" t="s">
        <v>69</v>
      </c>
    </row>
    <row r="189" s="2" customFormat="1" ht="16.5" customHeight="1">
      <c r="A189" s="37"/>
      <c r="B189" s="38"/>
      <c r="C189" s="175" t="s">
        <v>352</v>
      </c>
      <c r="D189" s="175" t="s">
        <v>124</v>
      </c>
      <c r="E189" s="176" t="s">
        <v>231</v>
      </c>
      <c r="F189" s="177" t="s">
        <v>232</v>
      </c>
      <c r="G189" s="178" t="s">
        <v>155</v>
      </c>
      <c r="H189" s="179">
        <v>246.5</v>
      </c>
      <c r="I189" s="180"/>
      <c r="J189" s="181">
        <f>ROUND(I189*H189,2)</f>
        <v>0</v>
      </c>
      <c r="K189" s="177" t="s">
        <v>128</v>
      </c>
      <c r="L189" s="43"/>
      <c r="M189" s="182" t="s">
        <v>19</v>
      </c>
      <c r="N189" s="183" t="s">
        <v>40</v>
      </c>
      <c r="O189" s="83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6" t="s">
        <v>129</v>
      </c>
      <c r="AT189" s="186" t="s">
        <v>124</v>
      </c>
      <c r="AU189" s="186" t="s">
        <v>69</v>
      </c>
      <c r="AY189" s="16" t="s">
        <v>130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6" t="s">
        <v>77</v>
      </c>
      <c r="BK189" s="187">
        <f>ROUND(I189*H189,2)</f>
        <v>0</v>
      </c>
      <c r="BL189" s="16" t="s">
        <v>129</v>
      </c>
      <c r="BM189" s="186" t="s">
        <v>353</v>
      </c>
    </row>
    <row r="190" s="2" customFormat="1">
      <c r="A190" s="37"/>
      <c r="B190" s="38"/>
      <c r="C190" s="39"/>
      <c r="D190" s="188" t="s">
        <v>131</v>
      </c>
      <c r="E190" s="39"/>
      <c r="F190" s="189" t="s">
        <v>232</v>
      </c>
      <c r="G190" s="39"/>
      <c r="H190" s="39"/>
      <c r="I190" s="190"/>
      <c r="J190" s="39"/>
      <c r="K190" s="39"/>
      <c r="L190" s="43"/>
      <c r="M190" s="191"/>
      <c r="N190" s="19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131</v>
      </c>
      <c r="AU190" s="16" t="s">
        <v>69</v>
      </c>
    </row>
    <row r="191" s="2" customFormat="1" ht="37.8" customHeight="1">
      <c r="A191" s="37"/>
      <c r="B191" s="38"/>
      <c r="C191" s="175" t="s">
        <v>240</v>
      </c>
      <c r="D191" s="175" t="s">
        <v>124</v>
      </c>
      <c r="E191" s="176" t="s">
        <v>354</v>
      </c>
      <c r="F191" s="177" t="s">
        <v>355</v>
      </c>
      <c r="G191" s="178" t="s">
        <v>155</v>
      </c>
      <c r="H191" s="179">
        <v>246.5</v>
      </c>
      <c r="I191" s="180"/>
      <c r="J191" s="181">
        <f>ROUND(I191*H191,2)</f>
        <v>0</v>
      </c>
      <c r="K191" s="177" t="s">
        <v>128</v>
      </c>
      <c r="L191" s="43"/>
      <c r="M191" s="182" t="s">
        <v>19</v>
      </c>
      <c r="N191" s="183" t="s">
        <v>40</v>
      </c>
      <c r="O191" s="83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6" t="s">
        <v>129</v>
      </c>
      <c r="AT191" s="186" t="s">
        <v>124</v>
      </c>
      <c r="AU191" s="186" t="s">
        <v>69</v>
      </c>
      <c r="AY191" s="16" t="s">
        <v>130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6" t="s">
        <v>77</v>
      </c>
      <c r="BK191" s="187">
        <f>ROUND(I191*H191,2)</f>
        <v>0</v>
      </c>
      <c r="BL191" s="16" t="s">
        <v>129</v>
      </c>
      <c r="BM191" s="186" t="s">
        <v>356</v>
      </c>
    </row>
    <row r="192" s="2" customFormat="1">
      <c r="A192" s="37"/>
      <c r="B192" s="38"/>
      <c r="C192" s="39"/>
      <c r="D192" s="188" t="s">
        <v>131</v>
      </c>
      <c r="E192" s="39"/>
      <c r="F192" s="189" t="s">
        <v>357</v>
      </c>
      <c r="G192" s="39"/>
      <c r="H192" s="39"/>
      <c r="I192" s="190"/>
      <c r="J192" s="39"/>
      <c r="K192" s="39"/>
      <c r="L192" s="43"/>
      <c r="M192" s="191"/>
      <c r="N192" s="192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131</v>
      </c>
      <c r="AU192" s="16" t="s">
        <v>69</v>
      </c>
    </row>
    <row r="193" s="2" customFormat="1">
      <c r="A193" s="37"/>
      <c r="B193" s="38"/>
      <c r="C193" s="39"/>
      <c r="D193" s="188" t="s">
        <v>157</v>
      </c>
      <c r="E193" s="39"/>
      <c r="F193" s="215" t="s">
        <v>358</v>
      </c>
      <c r="G193" s="39"/>
      <c r="H193" s="39"/>
      <c r="I193" s="190"/>
      <c r="J193" s="39"/>
      <c r="K193" s="39"/>
      <c r="L193" s="43"/>
      <c r="M193" s="226"/>
      <c r="N193" s="227"/>
      <c r="O193" s="228"/>
      <c r="P193" s="228"/>
      <c r="Q193" s="228"/>
      <c r="R193" s="228"/>
      <c r="S193" s="228"/>
      <c r="T193" s="229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157</v>
      </c>
      <c r="AU193" s="16" t="s">
        <v>69</v>
      </c>
    </row>
    <row r="194" s="2" customFormat="1" ht="6.96" customHeight="1">
      <c r="A194" s="37"/>
      <c r="B194" s="58"/>
      <c r="C194" s="59"/>
      <c r="D194" s="59"/>
      <c r="E194" s="59"/>
      <c r="F194" s="59"/>
      <c r="G194" s="59"/>
      <c r="H194" s="59"/>
      <c r="I194" s="59"/>
      <c r="J194" s="59"/>
      <c r="K194" s="59"/>
      <c r="L194" s="43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sheetProtection sheet="1" autoFilter="0" formatColumns="0" formatRows="0" objects="1" scenarios="1" spinCount="100000" saltValue="QWXUU6rgsD1shpO+hfoRB0z+gnmf4X9J7YZKLLcf3qXaiSIitwk2/j7eQjpvRUL2hPqDaSxyavi3EaPWWprAZQ==" hashValue="kjZfrtLgji6FVnywX5CvxNPLe4eT98KsTeLhhpao3JFVvmlNepjtQWamzFQEEws0LcE66jyLOs5R6fPxNfbjuw==" algorithmName="SHA-512" password="D0DA"/>
  <autoFilter ref="C78:K19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359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ROUND((SUM(BE79:BE180)),  2)</f>
        <v>0</v>
      </c>
      <c r="G33" s="37"/>
      <c r="H33" s="37"/>
      <c r="I33" s="147">
        <v>0.20999999999999999</v>
      </c>
      <c r="J33" s="146">
        <f>ROUND(((SUM(BE79:BE180))*I33),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ROUND((SUM(BF79:BF180)),  2)</f>
        <v>0</v>
      </c>
      <c r="G34" s="37"/>
      <c r="H34" s="37"/>
      <c r="I34" s="147">
        <v>0.14999999999999999</v>
      </c>
      <c r="J34" s="146">
        <f>ROUND(((SUM(BF79:BF180))*I34),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ROUND((SUM(BG79:BG180)),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ROUND((SUM(BH79:BH180)),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ROUND((SUM(BI79:BI180)),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03 - Oprava koleje č.3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111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Oprava staničních kolejí v žst. Mimoň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105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SO 03 - Oprava koleje č.3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 xml:space="preserve"> </v>
      </c>
      <c r="G73" s="39"/>
      <c r="H73" s="39"/>
      <c r="I73" s="31" t="s">
        <v>23</v>
      </c>
      <c r="J73" s="71" t="str">
        <f>IF(J12="","",J12)</f>
        <v>13. 6. 2022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30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28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112</v>
      </c>
      <c r="D78" s="167" t="s">
        <v>54</v>
      </c>
      <c r="E78" s="167" t="s">
        <v>50</v>
      </c>
      <c r="F78" s="167" t="s">
        <v>51</v>
      </c>
      <c r="G78" s="167" t="s">
        <v>113</v>
      </c>
      <c r="H78" s="167" t="s">
        <v>114</v>
      </c>
      <c r="I78" s="167" t="s">
        <v>115</v>
      </c>
      <c r="J78" s="167" t="s">
        <v>109</v>
      </c>
      <c r="K78" s="168" t="s">
        <v>116</v>
      </c>
      <c r="L78" s="169"/>
      <c r="M78" s="91" t="s">
        <v>19</v>
      </c>
      <c r="N78" s="92" t="s">
        <v>39</v>
      </c>
      <c r="O78" s="92" t="s">
        <v>117</v>
      </c>
      <c r="P78" s="92" t="s">
        <v>118</v>
      </c>
      <c r="Q78" s="92" t="s">
        <v>119</v>
      </c>
      <c r="R78" s="92" t="s">
        <v>120</v>
      </c>
      <c r="S78" s="92" t="s">
        <v>121</v>
      </c>
      <c r="T78" s="93" t="s">
        <v>122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123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SUM(P80:P180)</f>
        <v>0</v>
      </c>
      <c r="Q79" s="95"/>
      <c r="R79" s="172">
        <f>SUM(R80:R180)</f>
        <v>2.6924999999999999</v>
      </c>
      <c r="S79" s="95"/>
      <c r="T79" s="173">
        <f>SUM(T80:T180)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110</v>
      </c>
      <c r="BK79" s="174">
        <f>SUM(BK80:BK180)</f>
        <v>0</v>
      </c>
    </row>
    <row r="80" s="2" customFormat="1" ht="16.5" customHeight="1">
      <c r="A80" s="37"/>
      <c r="B80" s="38"/>
      <c r="C80" s="175" t="s">
        <v>77</v>
      </c>
      <c r="D80" s="175" t="s">
        <v>124</v>
      </c>
      <c r="E80" s="176" t="s">
        <v>125</v>
      </c>
      <c r="F80" s="177" t="s">
        <v>126</v>
      </c>
      <c r="G80" s="178" t="s">
        <v>127</v>
      </c>
      <c r="H80" s="179">
        <v>680</v>
      </c>
      <c r="I80" s="180"/>
      <c r="J80" s="181">
        <f>ROUND(I80*H80,2)</f>
        <v>0</v>
      </c>
      <c r="K80" s="177" t="s">
        <v>128</v>
      </c>
      <c r="L80" s="43"/>
      <c r="M80" s="182" t="s">
        <v>19</v>
      </c>
      <c r="N80" s="183" t="s">
        <v>40</v>
      </c>
      <c r="O80" s="83"/>
      <c r="P80" s="184">
        <f>O80*H80</f>
        <v>0</v>
      </c>
      <c r="Q80" s="184">
        <v>0</v>
      </c>
      <c r="R80" s="184">
        <f>Q80*H80</f>
        <v>0</v>
      </c>
      <c r="S80" s="184">
        <v>0</v>
      </c>
      <c r="T80" s="185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6" t="s">
        <v>129</v>
      </c>
      <c r="AT80" s="186" t="s">
        <v>124</v>
      </c>
      <c r="AU80" s="186" t="s">
        <v>69</v>
      </c>
      <c r="AY80" s="16" t="s">
        <v>130</v>
      </c>
      <c r="BE80" s="187">
        <f>IF(N80="základní",J80,0)</f>
        <v>0</v>
      </c>
      <c r="BF80" s="187">
        <f>IF(N80="snížená",J80,0)</f>
        <v>0</v>
      </c>
      <c r="BG80" s="187">
        <f>IF(N80="zákl. přenesená",J80,0)</f>
        <v>0</v>
      </c>
      <c r="BH80" s="187">
        <f>IF(N80="sníž. přenesená",J80,0)</f>
        <v>0</v>
      </c>
      <c r="BI80" s="187">
        <f>IF(N80="nulová",J80,0)</f>
        <v>0</v>
      </c>
      <c r="BJ80" s="16" t="s">
        <v>77</v>
      </c>
      <c r="BK80" s="187">
        <f>ROUND(I80*H80,2)</f>
        <v>0</v>
      </c>
      <c r="BL80" s="16" t="s">
        <v>129</v>
      </c>
      <c r="BM80" s="186" t="s">
        <v>79</v>
      </c>
    </row>
    <row r="81" s="2" customFormat="1">
      <c r="A81" s="37"/>
      <c r="B81" s="38"/>
      <c r="C81" s="39"/>
      <c r="D81" s="188" t="s">
        <v>131</v>
      </c>
      <c r="E81" s="39"/>
      <c r="F81" s="189" t="s">
        <v>126</v>
      </c>
      <c r="G81" s="39"/>
      <c r="H81" s="39"/>
      <c r="I81" s="190"/>
      <c r="J81" s="39"/>
      <c r="K81" s="39"/>
      <c r="L81" s="43"/>
      <c r="M81" s="191"/>
      <c r="N81" s="192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131</v>
      </c>
      <c r="AU81" s="16" t="s">
        <v>69</v>
      </c>
    </row>
    <row r="82" s="2" customFormat="1" ht="16.5" customHeight="1">
      <c r="A82" s="37"/>
      <c r="B82" s="38"/>
      <c r="C82" s="175" t="s">
        <v>79</v>
      </c>
      <c r="D82" s="175" t="s">
        <v>124</v>
      </c>
      <c r="E82" s="176" t="s">
        <v>360</v>
      </c>
      <c r="F82" s="177" t="s">
        <v>361</v>
      </c>
      <c r="G82" s="178" t="s">
        <v>206</v>
      </c>
      <c r="H82" s="179">
        <v>210</v>
      </c>
      <c r="I82" s="180"/>
      <c r="J82" s="181">
        <f>ROUND(I82*H82,2)</f>
        <v>0</v>
      </c>
      <c r="K82" s="177" t="s">
        <v>128</v>
      </c>
      <c r="L82" s="43"/>
      <c r="M82" s="182" t="s">
        <v>19</v>
      </c>
      <c r="N82" s="183" t="s">
        <v>40</v>
      </c>
      <c r="O82" s="83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6" t="s">
        <v>129</v>
      </c>
      <c r="AT82" s="186" t="s">
        <v>124</v>
      </c>
      <c r="AU82" s="186" t="s">
        <v>69</v>
      </c>
      <c r="AY82" s="16" t="s">
        <v>130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6" t="s">
        <v>77</v>
      </c>
      <c r="BK82" s="187">
        <f>ROUND(I82*H82,2)</f>
        <v>0</v>
      </c>
      <c r="BL82" s="16" t="s">
        <v>129</v>
      </c>
      <c r="BM82" s="186" t="s">
        <v>129</v>
      </c>
    </row>
    <row r="83" s="2" customFormat="1">
      <c r="A83" s="37"/>
      <c r="B83" s="38"/>
      <c r="C83" s="39"/>
      <c r="D83" s="188" t="s">
        <v>131</v>
      </c>
      <c r="E83" s="39"/>
      <c r="F83" s="189" t="s">
        <v>361</v>
      </c>
      <c r="G83" s="39"/>
      <c r="H83" s="39"/>
      <c r="I83" s="190"/>
      <c r="J83" s="39"/>
      <c r="K83" s="39"/>
      <c r="L83" s="43"/>
      <c r="M83" s="191"/>
      <c r="N83" s="192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131</v>
      </c>
      <c r="AU83" s="16" t="s">
        <v>69</v>
      </c>
    </row>
    <row r="84" s="2" customFormat="1" ht="16.5" customHeight="1">
      <c r="A84" s="37"/>
      <c r="B84" s="38"/>
      <c r="C84" s="175" t="s">
        <v>138</v>
      </c>
      <c r="D84" s="175" t="s">
        <v>124</v>
      </c>
      <c r="E84" s="176" t="s">
        <v>362</v>
      </c>
      <c r="F84" s="177" t="s">
        <v>363</v>
      </c>
      <c r="G84" s="178" t="s">
        <v>137</v>
      </c>
      <c r="H84" s="179">
        <v>4</v>
      </c>
      <c r="I84" s="180"/>
      <c r="J84" s="181">
        <f>ROUND(I84*H84,2)</f>
        <v>0</v>
      </c>
      <c r="K84" s="177" t="s">
        <v>128</v>
      </c>
      <c r="L84" s="43"/>
      <c r="M84" s="182" t="s">
        <v>19</v>
      </c>
      <c r="N84" s="183" t="s">
        <v>40</v>
      </c>
      <c r="O84" s="83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6" t="s">
        <v>129</v>
      </c>
      <c r="AT84" s="186" t="s">
        <v>124</v>
      </c>
      <c r="AU84" s="186" t="s">
        <v>69</v>
      </c>
      <c r="AY84" s="16" t="s">
        <v>130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6" t="s">
        <v>77</v>
      </c>
      <c r="BK84" s="187">
        <f>ROUND(I84*H84,2)</f>
        <v>0</v>
      </c>
      <c r="BL84" s="16" t="s">
        <v>129</v>
      </c>
      <c r="BM84" s="186" t="s">
        <v>142</v>
      </c>
    </row>
    <row r="85" s="2" customFormat="1">
      <c r="A85" s="37"/>
      <c r="B85" s="38"/>
      <c r="C85" s="39"/>
      <c r="D85" s="188" t="s">
        <v>131</v>
      </c>
      <c r="E85" s="39"/>
      <c r="F85" s="189" t="s">
        <v>363</v>
      </c>
      <c r="G85" s="39"/>
      <c r="H85" s="39"/>
      <c r="I85" s="190"/>
      <c r="J85" s="39"/>
      <c r="K85" s="39"/>
      <c r="L85" s="43"/>
      <c r="M85" s="191"/>
      <c r="N85" s="19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69</v>
      </c>
    </row>
    <row r="86" s="2" customFormat="1" ht="16.5" customHeight="1">
      <c r="A86" s="37"/>
      <c r="B86" s="38"/>
      <c r="C86" s="175" t="s">
        <v>129</v>
      </c>
      <c r="D86" s="175" t="s">
        <v>124</v>
      </c>
      <c r="E86" s="176" t="s">
        <v>135</v>
      </c>
      <c r="F86" s="177" t="s">
        <v>136</v>
      </c>
      <c r="G86" s="178" t="s">
        <v>137</v>
      </c>
      <c r="H86" s="179">
        <v>42</v>
      </c>
      <c r="I86" s="180"/>
      <c r="J86" s="181">
        <f>ROUND(I86*H86,2)</f>
        <v>0</v>
      </c>
      <c r="K86" s="177" t="s">
        <v>128</v>
      </c>
      <c r="L86" s="43"/>
      <c r="M86" s="182" t="s">
        <v>19</v>
      </c>
      <c r="N86" s="183" t="s">
        <v>40</v>
      </c>
      <c r="O86" s="83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6" t="s">
        <v>129</v>
      </c>
      <c r="AT86" s="186" t="s">
        <v>124</v>
      </c>
      <c r="AU86" s="186" t="s">
        <v>69</v>
      </c>
      <c r="AY86" s="16" t="s">
        <v>130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6" t="s">
        <v>77</v>
      </c>
      <c r="BK86" s="187">
        <f>ROUND(I86*H86,2)</f>
        <v>0</v>
      </c>
      <c r="BL86" s="16" t="s">
        <v>129</v>
      </c>
      <c r="BM86" s="186" t="s">
        <v>149</v>
      </c>
    </row>
    <row r="87" s="2" customFormat="1">
      <c r="A87" s="37"/>
      <c r="B87" s="38"/>
      <c r="C87" s="39"/>
      <c r="D87" s="188" t="s">
        <v>131</v>
      </c>
      <c r="E87" s="39"/>
      <c r="F87" s="189" t="s">
        <v>136</v>
      </c>
      <c r="G87" s="39"/>
      <c r="H87" s="39"/>
      <c r="I87" s="190"/>
      <c r="J87" s="39"/>
      <c r="K87" s="39"/>
      <c r="L87" s="43"/>
      <c r="M87" s="191"/>
      <c r="N87" s="192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131</v>
      </c>
      <c r="AU87" s="16" t="s">
        <v>69</v>
      </c>
    </row>
    <row r="88" s="2" customFormat="1" ht="16.5" customHeight="1">
      <c r="A88" s="37"/>
      <c r="B88" s="38"/>
      <c r="C88" s="175" t="s">
        <v>152</v>
      </c>
      <c r="D88" s="175" t="s">
        <v>124</v>
      </c>
      <c r="E88" s="176" t="s">
        <v>364</v>
      </c>
      <c r="F88" s="177" t="s">
        <v>365</v>
      </c>
      <c r="G88" s="178" t="s">
        <v>141</v>
      </c>
      <c r="H88" s="179">
        <v>0.255</v>
      </c>
      <c r="I88" s="180"/>
      <c r="J88" s="181">
        <f>ROUND(I88*H88,2)</f>
        <v>0</v>
      </c>
      <c r="K88" s="177" t="s">
        <v>128</v>
      </c>
      <c r="L88" s="43"/>
      <c r="M88" s="182" t="s">
        <v>19</v>
      </c>
      <c r="N88" s="183" t="s">
        <v>40</v>
      </c>
      <c r="O88" s="83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6" t="s">
        <v>129</v>
      </c>
      <c r="AT88" s="186" t="s">
        <v>124</v>
      </c>
      <c r="AU88" s="186" t="s">
        <v>69</v>
      </c>
      <c r="AY88" s="16" t="s">
        <v>130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6" t="s">
        <v>77</v>
      </c>
      <c r="BK88" s="187">
        <f>ROUND(I88*H88,2)</f>
        <v>0</v>
      </c>
      <c r="BL88" s="16" t="s">
        <v>129</v>
      </c>
      <c r="BM88" s="186" t="s">
        <v>156</v>
      </c>
    </row>
    <row r="89" s="2" customFormat="1">
      <c r="A89" s="37"/>
      <c r="B89" s="38"/>
      <c r="C89" s="39"/>
      <c r="D89" s="188" t="s">
        <v>131</v>
      </c>
      <c r="E89" s="39"/>
      <c r="F89" s="189" t="s">
        <v>366</v>
      </c>
      <c r="G89" s="39"/>
      <c r="H89" s="39"/>
      <c r="I89" s="190"/>
      <c r="J89" s="39"/>
      <c r="K89" s="39"/>
      <c r="L89" s="43"/>
      <c r="M89" s="191"/>
      <c r="N89" s="19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131</v>
      </c>
      <c r="AU89" s="16" t="s">
        <v>69</v>
      </c>
    </row>
    <row r="90" s="2" customFormat="1">
      <c r="A90" s="37"/>
      <c r="B90" s="38"/>
      <c r="C90" s="39"/>
      <c r="D90" s="188" t="s">
        <v>144</v>
      </c>
      <c r="E90" s="39"/>
      <c r="F90" s="215" t="s">
        <v>145</v>
      </c>
      <c r="G90" s="39"/>
      <c r="H90" s="39"/>
      <c r="I90" s="190"/>
      <c r="J90" s="39"/>
      <c r="K90" s="39"/>
      <c r="L90" s="43"/>
      <c r="M90" s="191"/>
      <c r="N90" s="19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144</v>
      </c>
      <c r="AU90" s="16" t="s">
        <v>69</v>
      </c>
    </row>
    <row r="91" s="2" customFormat="1" ht="16.5" customHeight="1">
      <c r="A91" s="37"/>
      <c r="B91" s="38"/>
      <c r="C91" s="175" t="s">
        <v>142</v>
      </c>
      <c r="D91" s="175" t="s">
        <v>124</v>
      </c>
      <c r="E91" s="176" t="s">
        <v>139</v>
      </c>
      <c r="F91" s="177" t="s">
        <v>140</v>
      </c>
      <c r="G91" s="178" t="s">
        <v>141</v>
      </c>
      <c r="H91" s="179">
        <v>0.51100000000000001</v>
      </c>
      <c r="I91" s="180"/>
      <c r="J91" s="181">
        <f>ROUND(I91*H91,2)</f>
        <v>0</v>
      </c>
      <c r="K91" s="177" t="s">
        <v>128</v>
      </c>
      <c r="L91" s="43"/>
      <c r="M91" s="182" t="s">
        <v>19</v>
      </c>
      <c r="N91" s="183" t="s">
        <v>40</v>
      </c>
      <c r="O91" s="83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6" t="s">
        <v>129</v>
      </c>
      <c r="AT91" s="186" t="s">
        <v>124</v>
      </c>
      <c r="AU91" s="186" t="s">
        <v>69</v>
      </c>
      <c r="AY91" s="16" t="s">
        <v>130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6" t="s">
        <v>77</v>
      </c>
      <c r="BK91" s="187">
        <f>ROUND(I91*H91,2)</f>
        <v>0</v>
      </c>
      <c r="BL91" s="16" t="s">
        <v>129</v>
      </c>
      <c r="BM91" s="186" t="s">
        <v>162</v>
      </c>
    </row>
    <row r="92" s="2" customFormat="1">
      <c r="A92" s="37"/>
      <c r="B92" s="38"/>
      <c r="C92" s="39"/>
      <c r="D92" s="188" t="s">
        <v>131</v>
      </c>
      <c r="E92" s="39"/>
      <c r="F92" s="189" t="s">
        <v>143</v>
      </c>
      <c r="G92" s="39"/>
      <c r="H92" s="39"/>
      <c r="I92" s="190"/>
      <c r="J92" s="39"/>
      <c r="K92" s="39"/>
      <c r="L92" s="43"/>
      <c r="M92" s="191"/>
      <c r="N92" s="19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69</v>
      </c>
    </row>
    <row r="93" s="2" customFormat="1">
      <c r="A93" s="37"/>
      <c r="B93" s="38"/>
      <c r="C93" s="39"/>
      <c r="D93" s="188" t="s">
        <v>144</v>
      </c>
      <c r="E93" s="39"/>
      <c r="F93" s="215" t="s">
        <v>145</v>
      </c>
      <c r="G93" s="39"/>
      <c r="H93" s="39"/>
      <c r="I93" s="190"/>
      <c r="J93" s="39"/>
      <c r="K93" s="39"/>
      <c r="L93" s="43"/>
      <c r="M93" s="191"/>
      <c r="N93" s="19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144</v>
      </c>
      <c r="AU93" s="16" t="s">
        <v>69</v>
      </c>
    </row>
    <row r="94" s="2" customFormat="1" ht="37.8" customHeight="1">
      <c r="A94" s="37"/>
      <c r="B94" s="38"/>
      <c r="C94" s="175" t="s">
        <v>164</v>
      </c>
      <c r="D94" s="175" t="s">
        <v>124</v>
      </c>
      <c r="E94" s="176" t="s">
        <v>153</v>
      </c>
      <c r="F94" s="177" t="s">
        <v>154</v>
      </c>
      <c r="G94" s="178" t="s">
        <v>155</v>
      </c>
      <c r="H94" s="179">
        <v>197.88399999999999</v>
      </c>
      <c r="I94" s="180"/>
      <c r="J94" s="181">
        <f>ROUND(I94*H94,2)</f>
        <v>0</v>
      </c>
      <c r="K94" s="177" t="s">
        <v>128</v>
      </c>
      <c r="L94" s="43"/>
      <c r="M94" s="182" t="s">
        <v>19</v>
      </c>
      <c r="N94" s="183" t="s">
        <v>40</v>
      </c>
      <c r="O94" s="83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6" t="s">
        <v>129</v>
      </c>
      <c r="AT94" s="186" t="s">
        <v>124</v>
      </c>
      <c r="AU94" s="186" t="s">
        <v>69</v>
      </c>
      <c r="AY94" s="16" t="s">
        <v>130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6" t="s">
        <v>77</v>
      </c>
      <c r="BK94" s="187">
        <f>ROUND(I94*H94,2)</f>
        <v>0</v>
      </c>
      <c r="BL94" s="16" t="s">
        <v>129</v>
      </c>
      <c r="BM94" s="186" t="s">
        <v>167</v>
      </c>
    </row>
    <row r="95" s="2" customFormat="1">
      <c r="A95" s="37"/>
      <c r="B95" s="38"/>
      <c r="C95" s="39"/>
      <c r="D95" s="188" t="s">
        <v>131</v>
      </c>
      <c r="E95" s="39"/>
      <c r="F95" s="189" t="s">
        <v>154</v>
      </c>
      <c r="G95" s="39"/>
      <c r="H95" s="39"/>
      <c r="I95" s="190"/>
      <c r="J95" s="39"/>
      <c r="K95" s="39"/>
      <c r="L95" s="43"/>
      <c r="M95" s="191"/>
      <c r="N95" s="19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131</v>
      </c>
      <c r="AU95" s="16" t="s">
        <v>69</v>
      </c>
    </row>
    <row r="96" s="2" customFormat="1" ht="16.5" customHeight="1">
      <c r="A96" s="37"/>
      <c r="B96" s="38"/>
      <c r="C96" s="175" t="s">
        <v>149</v>
      </c>
      <c r="D96" s="175" t="s">
        <v>124</v>
      </c>
      <c r="E96" s="176" t="s">
        <v>160</v>
      </c>
      <c r="F96" s="177" t="s">
        <v>161</v>
      </c>
      <c r="G96" s="178" t="s">
        <v>155</v>
      </c>
      <c r="H96" s="179">
        <v>31.454999999999998</v>
      </c>
      <c r="I96" s="180"/>
      <c r="J96" s="181">
        <f>ROUND(I96*H96,2)</f>
        <v>0</v>
      </c>
      <c r="K96" s="177" t="s">
        <v>128</v>
      </c>
      <c r="L96" s="43"/>
      <c r="M96" s="182" t="s">
        <v>19</v>
      </c>
      <c r="N96" s="183" t="s">
        <v>40</v>
      </c>
      <c r="O96" s="83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6" t="s">
        <v>129</v>
      </c>
      <c r="AT96" s="186" t="s">
        <v>124</v>
      </c>
      <c r="AU96" s="186" t="s">
        <v>69</v>
      </c>
      <c r="AY96" s="16" t="s">
        <v>130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6" t="s">
        <v>77</v>
      </c>
      <c r="BK96" s="187">
        <f>ROUND(I96*H96,2)</f>
        <v>0</v>
      </c>
      <c r="BL96" s="16" t="s">
        <v>129</v>
      </c>
      <c r="BM96" s="186" t="s">
        <v>170</v>
      </c>
    </row>
    <row r="97" s="2" customFormat="1">
      <c r="A97" s="37"/>
      <c r="B97" s="38"/>
      <c r="C97" s="39"/>
      <c r="D97" s="188" t="s">
        <v>131</v>
      </c>
      <c r="E97" s="39"/>
      <c r="F97" s="189" t="s">
        <v>161</v>
      </c>
      <c r="G97" s="39"/>
      <c r="H97" s="39"/>
      <c r="I97" s="190"/>
      <c r="J97" s="39"/>
      <c r="K97" s="39"/>
      <c r="L97" s="43"/>
      <c r="M97" s="191"/>
      <c r="N97" s="19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131</v>
      </c>
      <c r="AU97" s="16" t="s">
        <v>69</v>
      </c>
    </row>
    <row r="98" s="2" customFormat="1" ht="16.5" customHeight="1">
      <c r="A98" s="37"/>
      <c r="B98" s="38"/>
      <c r="C98" s="175" t="s">
        <v>171</v>
      </c>
      <c r="D98" s="175" t="s">
        <v>124</v>
      </c>
      <c r="E98" s="176" t="s">
        <v>165</v>
      </c>
      <c r="F98" s="177" t="s">
        <v>166</v>
      </c>
      <c r="G98" s="178" t="s">
        <v>155</v>
      </c>
      <c r="H98" s="179">
        <v>93.200000000000003</v>
      </c>
      <c r="I98" s="180"/>
      <c r="J98" s="181">
        <f>ROUND(I98*H98,2)</f>
        <v>0</v>
      </c>
      <c r="K98" s="177" t="s">
        <v>128</v>
      </c>
      <c r="L98" s="43"/>
      <c r="M98" s="182" t="s">
        <v>19</v>
      </c>
      <c r="N98" s="183" t="s">
        <v>40</v>
      </c>
      <c r="O98" s="83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6" t="s">
        <v>129</v>
      </c>
      <c r="AT98" s="186" t="s">
        <v>124</v>
      </c>
      <c r="AU98" s="186" t="s">
        <v>69</v>
      </c>
      <c r="AY98" s="16" t="s">
        <v>130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6" t="s">
        <v>77</v>
      </c>
      <c r="BK98" s="187">
        <f>ROUND(I98*H98,2)</f>
        <v>0</v>
      </c>
      <c r="BL98" s="16" t="s">
        <v>129</v>
      </c>
      <c r="BM98" s="186" t="s">
        <v>210</v>
      </c>
    </row>
    <row r="99" s="2" customFormat="1">
      <c r="A99" s="37"/>
      <c r="B99" s="38"/>
      <c r="C99" s="39"/>
      <c r="D99" s="188" t="s">
        <v>131</v>
      </c>
      <c r="E99" s="39"/>
      <c r="F99" s="189" t="s">
        <v>166</v>
      </c>
      <c r="G99" s="39"/>
      <c r="H99" s="39"/>
      <c r="I99" s="190"/>
      <c r="J99" s="39"/>
      <c r="K99" s="39"/>
      <c r="L99" s="43"/>
      <c r="M99" s="191"/>
      <c r="N99" s="19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131</v>
      </c>
      <c r="AU99" s="16" t="s">
        <v>69</v>
      </c>
    </row>
    <row r="100" s="2" customFormat="1" ht="16.5" customHeight="1">
      <c r="A100" s="37"/>
      <c r="B100" s="38"/>
      <c r="C100" s="175" t="s">
        <v>156</v>
      </c>
      <c r="D100" s="175" t="s">
        <v>124</v>
      </c>
      <c r="E100" s="176" t="s">
        <v>168</v>
      </c>
      <c r="F100" s="177" t="s">
        <v>169</v>
      </c>
      <c r="G100" s="178" t="s">
        <v>155</v>
      </c>
      <c r="H100" s="179">
        <v>70.177000000000007</v>
      </c>
      <c r="I100" s="180"/>
      <c r="J100" s="181">
        <f>ROUND(I100*H100,2)</f>
        <v>0</v>
      </c>
      <c r="K100" s="177" t="s">
        <v>128</v>
      </c>
      <c r="L100" s="43"/>
      <c r="M100" s="182" t="s">
        <v>19</v>
      </c>
      <c r="N100" s="183" t="s">
        <v>40</v>
      </c>
      <c r="O100" s="83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6" t="s">
        <v>129</v>
      </c>
      <c r="AT100" s="186" t="s">
        <v>124</v>
      </c>
      <c r="AU100" s="186" t="s">
        <v>69</v>
      </c>
      <c r="AY100" s="16" t="s">
        <v>130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6" t="s">
        <v>77</v>
      </c>
      <c r="BK100" s="187">
        <f>ROUND(I100*H100,2)</f>
        <v>0</v>
      </c>
      <c r="BL100" s="16" t="s">
        <v>129</v>
      </c>
      <c r="BM100" s="186" t="s">
        <v>179</v>
      </c>
    </row>
    <row r="101" s="2" customFormat="1">
      <c r="A101" s="37"/>
      <c r="B101" s="38"/>
      <c r="C101" s="39"/>
      <c r="D101" s="188" t="s">
        <v>131</v>
      </c>
      <c r="E101" s="39"/>
      <c r="F101" s="189" t="s">
        <v>169</v>
      </c>
      <c r="G101" s="39"/>
      <c r="H101" s="39"/>
      <c r="I101" s="190"/>
      <c r="J101" s="39"/>
      <c r="K101" s="39"/>
      <c r="L101" s="43"/>
      <c r="M101" s="191"/>
      <c r="N101" s="192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69</v>
      </c>
    </row>
    <row r="102" s="2" customFormat="1" ht="16.5" customHeight="1">
      <c r="A102" s="37"/>
      <c r="B102" s="38"/>
      <c r="C102" s="175" t="s">
        <v>180</v>
      </c>
      <c r="D102" s="175" t="s">
        <v>124</v>
      </c>
      <c r="E102" s="176" t="s">
        <v>305</v>
      </c>
      <c r="F102" s="177" t="s">
        <v>306</v>
      </c>
      <c r="G102" s="178" t="s">
        <v>141</v>
      </c>
      <c r="H102" s="179">
        <v>0.014</v>
      </c>
      <c r="I102" s="180"/>
      <c r="J102" s="181">
        <f>ROUND(I102*H102,2)</f>
        <v>0</v>
      </c>
      <c r="K102" s="177" t="s">
        <v>128</v>
      </c>
      <c r="L102" s="43"/>
      <c r="M102" s="182" t="s">
        <v>19</v>
      </c>
      <c r="N102" s="183" t="s">
        <v>40</v>
      </c>
      <c r="O102" s="83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6" t="s">
        <v>129</v>
      </c>
      <c r="AT102" s="186" t="s">
        <v>124</v>
      </c>
      <c r="AU102" s="186" t="s">
        <v>69</v>
      </c>
      <c r="AY102" s="16" t="s">
        <v>130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6" t="s">
        <v>77</v>
      </c>
      <c r="BK102" s="187">
        <f>ROUND(I102*H102,2)</f>
        <v>0</v>
      </c>
      <c r="BL102" s="16" t="s">
        <v>129</v>
      </c>
      <c r="BM102" s="186" t="s">
        <v>367</v>
      </c>
    </row>
    <row r="103" s="2" customFormat="1">
      <c r="A103" s="37"/>
      <c r="B103" s="38"/>
      <c r="C103" s="39"/>
      <c r="D103" s="188" t="s">
        <v>131</v>
      </c>
      <c r="E103" s="39"/>
      <c r="F103" s="189" t="s">
        <v>308</v>
      </c>
      <c r="G103" s="39"/>
      <c r="H103" s="39"/>
      <c r="I103" s="190"/>
      <c r="J103" s="39"/>
      <c r="K103" s="39"/>
      <c r="L103" s="43"/>
      <c r="M103" s="191"/>
      <c r="N103" s="19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131</v>
      </c>
      <c r="AU103" s="16" t="s">
        <v>69</v>
      </c>
    </row>
    <row r="104" s="2" customFormat="1" ht="16.5" customHeight="1">
      <c r="A104" s="37"/>
      <c r="B104" s="38"/>
      <c r="C104" s="175" t="s">
        <v>162</v>
      </c>
      <c r="D104" s="175" t="s">
        <v>124</v>
      </c>
      <c r="E104" s="176" t="s">
        <v>172</v>
      </c>
      <c r="F104" s="177" t="s">
        <v>173</v>
      </c>
      <c r="G104" s="178" t="s">
        <v>141</v>
      </c>
      <c r="H104" s="179">
        <v>0.752</v>
      </c>
      <c r="I104" s="180"/>
      <c r="J104" s="181">
        <f>ROUND(I104*H104,2)</f>
        <v>0</v>
      </c>
      <c r="K104" s="177" t="s">
        <v>128</v>
      </c>
      <c r="L104" s="43"/>
      <c r="M104" s="182" t="s">
        <v>19</v>
      </c>
      <c r="N104" s="183" t="s">
        <v>40</v>
      </c>
      <c r="O104" s="83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6" t="s">
        <v>129</v>
      </c>
      <c r="AT104" s="186" t="s">
        <v>124</v>
      </c>
      <c r="AU104" s="186" t="s">
        <v>69</v>
      </c>
      <c r="AY104" s="16" t="s">
        <v>130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6" t="s">
        <v>77</v>
      </c>
      <c r="BK104" s="187">
        <f>ROUND(I104*H104,2)</f>
        <v>0</v>
      </c>
      <c r="BL104" s="16" t="s">
        <v>129</v>
      </c>
      <c r="BM104" s="186" t="s">
        <v>368</v>
      </c>
    </row>
    <row r="105" s="2" customFormat="1">
      <c r="A105" s="37"/>
      <c r="B105" s="38"/>
      <c r="C105" s="39"/>
      <c r="D105" s="188" t="s">
        <v>131</v>
      </c>
      <c r="E105" s="39"/>
      <c r="F105" s="189" t="s">
        <v>175</v>
      </c>
      <c r="G105" s="39"/>
      <c r="H105" s="39"/>
      <c r="I105" s="190"/>
      <c r="J105" s="39"/>
      <c r="K105" s="39"/>
      <c r="L105" s="43"/>
      <c r="M105" s="191"/>
      <c r="N105" s="19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69</v>
      </c>
    </row>
    <row r="106" s="2" customFormat="1" ht="16.5" customHeight="1">
      <c r="A106" s="37"/>
      <c r="B106" s="38"/>
      <c r="C106" s="175" t="s">
        <v>187</v>
      </c>
      <c r="D106" s="175" t="s">
        <v>124</v>
      </c>
      <c r="E106" s="176" t="s">
        <v>177</v>
      </c>
      <c r="F106" s="177" t="s">
        <v>178</v>
      </c>
      <c r="G106" s="178" t="s">
        <v>127</v>
      </c>
      <c r="H106" s="179">
        <v>2030.4000000000001</v>
      </c>
      <c r="I106" s="180"/>
      <c r="J106" s="181">
        <f>ROUND(I106*H106,2)</f>
        <v>0</v>
      </c>
      <c r="K106" s="177" t="s">
        <v>128</v>
      </c>
      <c r="L106" s="43"/>
      <c r="M106" s="182" t="s">
        <v>19</v>
      </c>
      <c r="N106" s="183" t="s">
        <v>40</v>
      </c>
      <c r="O106" s="83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6" t="s">
        <v>129</v>
      </c>
      <c r="AT106" s="186" t="s">
        <v>124</v>
      </c>
      <c r="AU106" s="186" t="s">
        <v>69</v>
      </c>
      <c r="AY106" s="16" t="s">
        <v>130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6" t="s">
        <v>77</v>
      </c>
      <c r="BK106" s="187">
        <f>ROUND(I106*H106,2)</f>
        <v>0</v>
      </c>
      <c r="BL106" s="16" t="s">
        <v>129</v>
      </c>
      <c r="BM106" s="186" t="s">
        <v>190</v>
      </c>
    </row>
    <row r="107" s="2" customFormat="1">
      <c r="A107" s="37"/>
      <c r="B107" s="38"/>
      <c r="C107" s="39"/>
      <c r="D107" s="188" t="s">
        <v>131</v>
      </c>
      <c r="E107" s="39"/>
      <c r="F107" s="189" t="s">
        <v>178</v>
      </c>
      <c r="G107" s="39"/>
      <c r="H107" s="39"/>
      <c r="I107" s="190"/>
      <c r="J107" s="39"/>
      <c r="K107" s="39"/>
      <c r="L107" s="43"/>
      <c r="M107" s="191"/>
      <c r="N107" s="192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131</v>
      </c>
      <c r="AU107" s="16" t="s">
        <v>69</v>
      </c>
    </row>
    <row r="108" s="2" customFormat="1" ht="33" customHeight="1">
      <c r="A108" s="37"/>
      <c r="B108" s="38"/>
      <c r="C108" s="175" t="s">
        <v>167</v>
      </c>
      <c r="D108" s="175" t="s">
        <v>124</v>
      </c>
      <c r="E108" s="176" t="s">
        <v>310</v>
      </c>
      <c r="F108" s="177" t="s">
        <v>311</v>
      </c>
      <c r="G108" s="178" t="s">
        <v>155</v>
      </c>
      <c r="H108" s="179">
        <v>2253.7829999999999</v>
      </c>
      <c r="I108" s="180"/>
      <c r="J108" s="181">
        <f>ROUND(I108*H108,2)</f>
        <v>0</v>
      </c>
      <c r="K108" s="177" t="s">
        <v>128</v>
      </c>
      <c r="L108" s="43"/>
      <c r="M108" s="182" t="s">
        <v>19</v>
      </c>
      <c r="N108" s="183" t="s">
        <v>40</v>
      </c>
      <c r="O108" s="83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6" t="s">
        <v>129</v>
      </c>
      <c r="AT108" s="186" t="s">
        <v>124</v>
      </c>
      <c r="AU108" s="186" t="s">
        <v>69</v>
      </c>
      <c r="AY108" s="16" t="s">
        <v>130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6" t="s">
        <v>77</v>
      </c>
      <c r="BK108" s="187">
        <f>ROUND(I108*H108,2)</f>
        <v>0</v>
      </c>
      <c r="BL108" s="16" t="s">
        <v>129</v>
      </c>
      <c r="BM108" s="186" t="s">
        <v>195</v>
      </c>
    </row>
    <row r="109" s="2" customFormat="1">
      <c r="A109" s="37"/>
      <c r="B109" s="38"/>
      <c r="C109" s="39"/>
      <c r="D109" s="188" t="s">
        <v>131</v>
      </c>
      <c r="E109" s="39"/>
      <c r="F109" s="189" t="s">
        <v>311</v>
      </c>
      <c r="G109" s="39"/>
      <c r="H109" s="39"/>
      <c r="I109" s="190"/>
      <c r="J109" s="39"/>
      <c r="K109" s="39"/>
      <c r="L109" s="43"/>
      <c r="M109" s="191"/>
      <c r="N109" s="19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131</v>
      </c>
      <c r="AU109" s="16" t="s">
        <v>69</v>
      </c>
    </row>
    <row r="110" s="2" customFormat="1" ht="16.5" customHeight="1">
      <c r="A110" s="37"/>
      <c r="B110" s="38"/>
      <c r="C110" s="175" t="s">
        <v>8</v>
      </c>
      <c r="D110" s="175" t="s">
        <v>124</v>
      </c>
      <c r="E110" s="176" t="s">
        <v>312</v>
      </c>
      <c r="F110" s="177" t="s">
        <v>313</v>
      </c>
      <c r="G110" s="178" t="s">
        <v>141</v>
      </c>
      <c r="H110" s="179">
        <v>0.014</v>
      </c>
      <c r="I110" s="180"/>
      <c r="J110" s="181">
        <f>ROUND(I110*H110,2)</f>
        <v>0</v>
      </c>
      <c r="K110" s="177" t="s">
        <v>128</v>
      </c>
      <c r="L110" s="43"/>
      <c r="M110" s="182" t="s">
        <v>19</v>
      </c>
      <c r="N110" s="183" t="s">
        <v>40</v>
      </c>
      <c r="O110" s="83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6" t="s">
        <v>129</v>
      </c>
      <c r="AT110" s="186" t="s">
        <v>124</v>
      </c>
      <c r="AU110" s="186" t="s">
        <v>69</v>
      </c>
      <c r="AY110" s="16" t="s">
        <v>130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6" t="s">
        <v>77</v>
      </c>
      <c r="BK110" s="187">
        <f>ROUND(I110*H110,2)</f>
        <v>0</v>
      </c>
      <c r="BL110" s="16" t="s">
        <v>129</v>
      </c>
      <c r="BM110" s="186" t="s">
        <v>199</v>
      </c>
    </row>
    <row r="111" s="2" customFormat="1">
      <c r="A111" s="37"/>
      <c r="B111" s="38"/>
      <c r="C111" s="39"/>
      <c r="D111" s="188" t="s">
        <v>131</v>
      </c>
      <c r="E111" s="39"/>
      <c r="F111" s="189" t="s">
        <v>314</v>
      </c>
      <c r="G111" s="39"/>
      <c r="H111" s="39"/>
      <c r="I111" s="190"/>
      <c r="J111" s="39"/>
      <c r="K111" s="39"/>
      <c r="L111" s="43"/>
      <c r="M111" s="191"/>
      <c r="N111" s="19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131</v>
      </c>
      <c r="AU111" s="16" t="s">
        <v>69</v>
      </c>
    </row>
    <row r="112" s="2" customFormat="1">
      <c r="A112" s="37"/>
      <c r="B112" s="38"/>
      <c r="C112" s="39"/>
      <c r="D112" s="188" t="s">
        <v>144</v>
      </c>
      <c r="E112" s="39"/>
      <c r="F112" s="215" t="s">
        <v>192</v>
      </c>
      <c r="G112" s="39"/>
      <c r="H112" s="39"/>
      <c r="I112" s="190"/>
      <c r="J112" s="39"/>
      <c r="K112" s="39"/>
      <c r="L112" s="43"/>
      <c r="M112" s="191"/>
      <c r="N112" s="19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144</v>
      </c>
      <c r="AU112" s="16" t="s">
        <v>69</v>
      </c>
    </row>
    <row r="113" s="2" customFormat="1" ht="16.5" customHeight="1">
      <c r="A113" s="37"/>
      <c r="B113" s="38"/>
      <c r="C113" s="175" t="s">
        <v>170</v>
      </c>
      <c r="D113" s="175" t="s">
        <v>124</v>
      </c>
      <c r="E113" s="176" t="s">
        <v>188</v>
      </c>
      <c r="F113" s="177" t="s">
        <v>189</v>
      </c>
      <c r="G113" s="178" t="s">
        <v>141</v>
      </c>
      <c r="H113" s="179">
        <v>0.752</v>
      </c>
      <c r="I113" s="180"/>
      <c r="J113" s="181">
        <f>ROUND(I113*H113,2)</f>
        <v>0</v>
      </c>
      <c r="K113" s="177" t="s">
        <v>128</v>
      </c>
      <c r="L113" s="43"/>
      <c r="M113" s="182" t="s">
        <v>19</v>
      </c>
      <c r="N113" s="183" t="s">
        <v>40</v>
      </c>
      <c r="O113" s="83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6" t="s">
        <v>129</v>
      </c>
      <c r="AT113" s="186" t="s">
        <v>124</v>
      </c>
      <c r="AU113" s="186" t="s">
        <v>69</v>
      </c>
      <c r="AY113" s="16" t="s">
        <v>130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6" t="s">
        <v>77</v>
      </c>
      <c r="BK113" s="187">
        <f>ROUND(I113*H113,2)</f>
        <v>0</v>
      </c>
      <c r="BL113" s="16" t="s">
        <v>129</v>
      </c>
      <c r="BM113" s="186" t="s">
        <v>369</v>
      </c>
    </row>
    <row r="114" s="2" customFormat="1">
      <c r="A114" s="37"/>
      <c r="B114" s="38"/>
      <c r="C114" s="39"/>
      <c r="D114" s="188" t="s">
        <v>131</v>
      </c>
      <c r="E114" s="39"/>
      <c r="F114" s="189" t="s">
        <v>191</v>
      </c>
      <c r="G114" s="39"/>
      <c r="H114" s="39"/>
      <c r="I114" s="190"/>
      <c r="J114" s="39"/>
      <c r="K114" s="39"/>
      <c r="L114" s="43"/>
      <c r="M114" s="191"/>
      <c r="N114" s="19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131</v>
      </c>
      <c r="AU114" s="16" t="s">
        <v>69</v>
      </c>
    </row>
    <row r="115" s="2" customFormat="1" ht="16.5" customHeight="1">
      <c r="A115" s="37"/>
      <c r="B115" s="38"/>
      <c r="C115" s="175" t="s">
        <v>203</v>
      </c>
      <c r="D115" s="175" t="s">
        <v>124</v>
      </c>
      <c r="E115" s="176" t="s">
        <v>315</v>
      </c>
      <c r="F115" s="177" t="s">
        <v>316</v>
      </c>
      <c r="G115" s="178" t="s">
        <v>137</v>
      </c>
      <c r="H115" s="179">
        <v>18</v>
      </c>
      <c r="I115" s="180"/>
      <c r="J115" s="181">
        <f>ROUND(I115*H115,2)</f>
        <v>0</v>
      </c>
      <c r="K115" s="177" t="s">
        <v>128</v>
      </c>
      <c r="L115" s="43"/>
      <c r="M115" s="182" t="s">
        <v>19</v>
      </c>
      <c r="N115" s="183" t="s">
        <v>40</v>
      </c>
      <c r="O115" s="83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6" t="s">
        <v>129</v>
      </c>
      <c r="AT115" s="186" t="s">
        <v>124</v>
      </c>
      <c r="AU115" s="186" t="s">
        <v>69</v>
      </c>
      <c r="AY115" s="16" t="s">
        <v>130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6" t="s">
        <v>77</v>
      </c>
      <c r="BK115" s="187">
        <f>ROUND(I115*H115,2)</f>
        <v>0</v>
      </c>
      <c r="BL115" s="16" t="s">
        <v>129</v>
      </c>
      <c r="BM115" s="186" t="s">
        <v>268</v>
      </c>
    </row>
    <row r="116" s="2" customFormat="1">
      <c r="A116" s="37"/>
      <c r="B116" s="38"/>
      <c r="C116" s="39"/>
      <c r="D116" s="188" t="s">
        <v>131</v>
      </c>
      <c r="E116" s="39"/>
      <c r="F116" s="189" t="s">
        <v>316</v>
      </c>
      <c r="G116" s="39"/>
      <c r="H116" s="39"/>
      <c r="I116" s="190"/>
      <c r="J116" s="39"/>
      <c r="K116" s="39"/>
      <c r="L116" s="43"/>
      <c r="M116" s="191"/>
      <c r="N116" s="19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69</v>
      </c>
    </row>
    <row r="117" s="2" customFormat="1" ht="16.5" customHeight="1">
      <c r="A117" s="37"/>
      <c r="B117" s="38"/>
      <c r="C117" s="175" t="s">
        <v>210</v>
      </c>
      <c r="D117" s="175" t="s">
        <v>124</v>
      </c>
      <c r="E117" s="176" t="s">
        <v>196</v>
      </c>
      <c r="F117" s="177" t="s">
        <v>197</v>
      </c>
      <c r="G117" s="178" t="s">
        <v>198</v>
      </c>
      <c r="H117" s="179">
        <v>778.923</v>
      </c>
      <c r="I117" s="180"/>
      <c r="J117" s="181">
        <f>ROUND(I117*H117,2)</f>
        <v>0</v>
      </c>
      <c r="K117" s="177" t="s">
        <v>128</v>
      </c>
      <c r="L117" s="43"/>
      <c r="M117" s="182" t="s">
        <v>19</v>
      </c>
      <c r="N117" s="183" t="s">
        <v>40</v>
      </c>
      <c r="O117" s="83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6" t="s">
        <v>129</v>
      </c>
      <c r="AT117" s="186" t="s">
        <v>124</v>
      </c>
      <c r="AU117" s="186" t="s">
        <v>69</v>
      </c>
      <c r="AY117" s="16" t="s">
        <v>130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6" t="s">
        <v>77</v>
      </c>
      <c r="BK117" s="187">
        <f>ROUND(I117*H117,2)</f>
        <v>0</v>
      </c>
      <c r="BL117" s="16" t="s">
        <v>129</v>
      </c>
      <c r="BM117" s="186" t="s">
        <v>207</v>
      </c>
    </row>
    <row r="118" s="2" customFormat="1">
      <c r="A118" s="37"/>
      <c r="B118" s="38"/>
      <c r="C118" s="39"/>
      <c r="D118" s="188" t="s">
        <v>131</v>
      </c>
      <c r="E118" s="39"/>
      <c r="F118" s="189" t="s">
        <v>197</v>
      </c>
      <c r="G118" s="39"/>
      <c r="H118" s="39"/>
      <c r="I118" s="190"/>
      <c r="J118" s="39"/>
      <c r="K118" s="39"/>
      <c r="L118" s="43"/>
      <c r="M118" s="191"/>
      <c r="N118" s="19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69</v>
      </c>
    </row>
    <row r="119" s="2" customFormat="1" ht="16.5" customHeight="1">
      <c r="A119" s="37"/>
      <c r="B119" s="38"/>
      <c r="C119" s="175" t="s">
        <v>214</v>
      </c>
      <c r="D119" s="175" t="s">
        <v>124</v>
      </c>
      <c r="E119" s="176" t="s">
        <v>200</v>
      </c>
      <c r="F119" s="177" t="s">
        <v>201</v>
      </c>
      <c r="G119" s="178" t="s">
        <v>198</v>
      </c>
      <c r="H119" s="179">
        <v>101.52</v>
      </c>
      <c r="I119" s="180"/>
      <c r="J119" s="181">
        <f>ROUND(I119*H119,2)</f>
        <v>0</v>
      </c>
      <c r="K119" s="177" t="s">
        <v>128</v>
      </c>
      <c r="L119" s="43"/>
      <c r="M119" s="182" t="s">
        <v>19</v>
      </c>
      <c r="N119" s="183" t="s">
        <v>40</v>
      </c>
      <c r="O119" s="83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6" t="s">
        <v>129</v>
      </c>
      <c r="AT119" s="186" t="s">
        <v>124</v>
      </c>
      <c r="AU119" s="186" t="s">
        <v>69</v>
      </c>
      <c r="AY119" s="16" t="s">
        <v>130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6" t="s">
        <v>77</v>
      </c>
      <c r="BK119" s="187">
        <f>ROUND(I119*H119,2)</f>
        <v>0</v>
      </c>
      <c r="BL119" s="16" t="s">
        <v>129</v>
      </c>
      <c r="BM119" s="186" t="s">
        <v>213</v>
      </c>
    </row>
    <row r="120" s="2" customFormat="1">
      <c r="A120" s="37"/>
      <c r="B120" s="38"/>
      <c r="C120" s="39"/>
      <c r="D120" s="188" t="s">
        <v>131</v>
      </c>
      <c r="E120" s="39"/>
      <c r="F120" s="189" t="s">
        <v>201</v>
      </c>
      <c r="G120" s="39"/>
      <c r="H120" s="39"/>
      <c r="I120" s="190"/>
      <c r="J120" s="39"/>
      <c r="K120" s="39"/>
      <c r="L120" s="43"/>
      <c r="M120" s="191"/>
      <c r="N120" s="19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131</v>
      </c>
      <c r="AU120" s="16" t="s">
        <v>69</v>
      </c>
    </row>
    <row r="121" s="2" customFormat="1" ht="16.5" customHeight="1">
      <c r="A121" s="37"/>
      <c r="B121" s="38"/>
      <c r="C121" s="175" t="s">
        <v>179</v>
      </c>
      <c r="D121" s="175" t="s">
        <v>124</v>
      </c>
      <c r="E121" s="176" t="s">
        <v>317</v>
      </c>
      <c r="F121" s="177" t="s">
        <v>318</v>
      </c>
      <c r="G121" s="178" t="s">
        <v>319</v>
      </c>
      <c r="H121" s="179">
        <v>2</v>
      </c>
      <c r="I121" s="180"/>
      <c r="J121" s="181">
        <f>ROUND(I121*H121,2)</f>
        <v>0</v>
      </c>
      <c r="K121" s="177" t="s">
        <v>128</v>
      </c>
      <c r="L121" s="43"/>
      <c r="M121" s="182" t="s">
        <v>19</v>
      </c>
      <c r="N121" s="183" t="s">
        <v>40</v>
      </c>
      <c r="O121" s="83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6" t="s">
        <v>129</v>
      </c>
      <c r="AT121" s="186" t="s">
        <v>124</v>
      </c>
      <c r="AU121" s="186" t="s">
        <v>69</v>
      </c>
      <c r="AY121" s="16" t="s">
        <v>130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6" t="s">
        <v>77</v>
      </c>
      <c r="BK121" s="187">
        <f>ROUND(I121*H121,2)</f>
        <v>0</v>
      </c>
      <c r="BL121" s="16" t="s">
        <v>129</v>
      </c>
      <c r="BM121" s="186" t="s">
        <v>217</v>
      </c>
    </row>
    <row r="122" s="2" customFormat="1">
      <c r="A122" s="37"/>
      <c r="B122" s="38"/>
      <c r="C122" s="39"/>
      <c r="D122" s="188" t="s">
        <v>131</v>
      </c>
      <c r="E122" s="39"/>
      <c r="F122" s="189" t="s">
        <v>318</v>
      </c>
      <c r="G122" s="39"/>
      <c r="H122" s="39"/>
      <c r="I122" s="190"/>
      <c r="J122" s="39"/>
      <c r="K122" s="39"/>
      <c r="L122" s="43"/>
      <c r="M122" s="191"/>
      <c r="N122" s="19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69</v>
      </c>
    </row>
    <row r="123" s="2" customFormat="1" ht="16.5" customHeight="1">
      <c r="A123" s="37"/>
      <c r="B123" s="38"/>
      <c r="C123" s="175" t="s">
        <v>183</v>
      </c>
      <c r="D123" s="175" t="s">
        <v>124</v>
      </c>
      <c r="E123" s="176" t="s">
        <v>204</v>
      </c>
      <c r="F123" s="177" t="s">
        <v>205</v>
      </c>
      <c r="G123" s="178" t="s">
        <v>206</v>
      </c>
      <c r="H123" s="179">
        <v>14</v>
      </c>
      <c r="I123" s="180"/>
      <c r="J123" s="181">
        <f>ROUND(I123*H123,2)</f>
        <v>0</v>
      </c>
      <c r="K123" s="177" t="s">
        <v>128</v>
      </c>
      <c r="L123" s="43"/>
      <c r="M123" s="182" t="s">
        <v>19</v>
      </c>
      <c r="N123" s="183" t="s">
        <v>40</v>
      </c>
      <c r="O123" s="83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6" t="s">
        <v>129</v>
      </c>
      <c r="AT123" s="186" t="s">
        <v>124</v>
      </c>
      <c r="AU123" s="186" t="s">
        <v>69</v>
      </c>
      <c r="AY123" s="16" t="s">
        <v>130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6" t="s">
        <v>77</v>
      </c>
      <c r="BK123" s="187">
        <f>ROUND(I123*H123,2)</f>
        <v>0</v>
      </c>
      <c r="BL123" s="16" t="s">
        <v>129</v>
      </c>
      <c r="BM123" s="186" t="s">
        <v>370</v>
      </c>
    </row>
    <row r="124" s="2" customFormat="1">
      <c r="A124" s="37"/>
      <c r="B124" s="38"/>
      <c r="C124" s="39"/>
      <c r="D124" s="188" t="s">
        <v>131</v>
      </c>
      <c r="E124" s="39"/>
      <c r="F124" s="189" t="s">
        <v>208</v>
      </c>
      <c r="G124" s="39"/>
      <c r="H124" s="39"/>
      <c r="I124" s="190"/>
      <c r="J124" s="39"/>
      <c r="K124" s="39"/>
      <c r="L124" s="43"/>
      <c r="M124" s="191"/>
      <c r="N124" s="192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131</v>
      </c>
      <c r="AU124" s="16" t="s">
        <v>69</v>
      </c>
    </row>
    <row r="125" s="2" customFormat="1" ht="16.5" customHeight="1">
      <c r="A125" s="37"/>
      <c r="B125" s="38"/>
      <c r="C125" s="175" t="s">
        <v>227</v>
      </c>
      <c r="D125" s="175" t="s">
        <v>124</v>
      </c>
      <c r="E125" s="176" t="s">
        <v>211</v>
      </c>
      <c r="F125" s="177" t="s">
        <v>212</v>
      </c>
      <c r="G125" s="178" t="s">
        <v>137</v>
      </c>
      <c r="H125" s="179">
        <v>16</v>
      </c>
      <c r="I125" s="180"/>
      <c r="J125" s="181">
        <f>ROUND(I125*H125,2)</f>
        <v>0</v>
      </c>
      <c r="K125" s="177" t="s">
        <v>128</v>
      </c>
      <c r="L125" s="43"/>
      <c r="M125" s="182" t="s">
        <v>19</v>
      </c>
      <c r="N125" s="183" t="s">
        <v>40</v>
      </c>
      <c r="O125" s="83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6" t="s">
        <v>129</v>
      </c>
      <c r="AT125" s="186" t="s">
        <v>124</v>
      </c>
      <c r="AU125" s="186" t="s">
        <v>69</v>
      </c>
      <c r="AY125" s="16" t="s">
        <v>130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6" t="s">
        <v>77</v>
      </c>
      <c r="BK125" s="187">
        <f>ROUND(I125*H125,2)</f>
        <v>0</v>
      </c>
      <c r="BL125" s="16" t="s">
        <v>129</v>
      </c>
      <c r="BM125" s="186" t="s">
        <v>226</v>
      </c>
    </row>
    <row r="126" s="2" customFormat="1">
      <c r="A126" s="37"/>
      <c r="B126" s="38"/>
      <c r="C126" s="39"/>
      <c r="D126" s="188" t="s">
        <v>131</v>
      </c>
      <c r="E126" s="39"/>
      <c r="F126" s="189" t="s">
        <v>212</v>
      </c>
      <c r="G126" s="39"/>
      <c r="H126" s="39"/>
      <c r="I126" s="190"/>
      <c r="J126" s="39"/>
      <c r="K126" s="39"/>
      <c r="L126" s="43"/>
      <c r="M126" s="191"/>
      <c r="N126" s="19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69</v>
      </c>
    </row>
    <row r="127" s="2" customFormat="1" ht="16.5" customHeight="1">
      <c r="A127" s="37"/>
      <c r="B127" s="38"/>
      <c r="C127" s="175" t="s">
        <v>186</v>
      </c>
      <c r="D127" s="175" t="s">
        <v>124</v>
      </c>
      <c r="E127" s="176" t="s">
        <v>215</v>
      </c>
      <c r="F127" s="177" t="s">
        <v>216</v>
      </c>
      <c r="G127" s="178" t="s">
        <v>371</v>
      </c>
      <c r="H127" s="179">
        <v>4</v>
      </c>
      <c r="I127" s="180"/>
      <c r="J127" s="181">
        <f>ROUND(I127*H127,2)</f>
        <v>0</v>
      </c>
      <c r="K127" s="177" t="s">
        <v>128</v>
      </c>
      <c r="L127" s="43"/>
      <c r="M127" s="182" t="s">
        <v>19</v>
      </c>
      <c r="N127" s="183" t="s">
        <v>40</v>
      </c>
      <c r="O127" s="83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6" t="s">
        <v>129</v>
      </c>
      <c r="AT127" s="186" t="s">
        <v>124</v>
      </c>
      <c r="AU127" s="186" t="s">
        <v>69</v>
      </c>
      <c r="AY127" s="16" t="s">
        <v>130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6" t="s">
        <v>77</v>
      </c>
      <c r="BK127" s="187">
        <f>ROUND(I127*H127,2)</f>
        <v>0</v>
      </c>
      <c r="BL127" s="16" t="s">
        <v>129</v>
      </c>
      <c r="BM127" s="186" t="s">
        <v>372</v>
      </c>
    </row>
    <row r="128" s="2" customFormat="1">
      <c r="A128" s="37"/>
      <c r="B128" s="38"/>
      <c r="C128" s="39"/>
      <c r="D128" s="188" t="s">
        <v>131</v>
      </c>
      <c r="E128" s="39"/>
      <c r="F128" s="189" t="s">
        <v>373</v>
      </c>
      <c r="G128" s="39"/>
      <c r="H128" s="39"/>
      <c r="I128" s="190"/>
      <c r="J128" s="39"/>
      <c r="K128" s="39"/>
      <c r="L128" s="43"/>
      <c r="M128" s="191"/>
      <c r="N128" s="19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69</v>
      </c>
    </row>
    <row r="129" s="2" customFormat="1" ht="21.75" customHeight="1">
      <c r="A129" s="37"/>
      <c r="B129" s="38"/>
      <c r="C129" s="175" t="s">
        <v>234</v>
      </c>
      <c r="D129" s="175" t="s">
        <v>124</v>
      </c>
      <c r="E129" s="176" t="s">
        <v>218</v>
      </c>
      <c r="F129" s="177" t="s">
        <v>219</v>
      </c>
      <c r="G129" s="178" t="s">
        <v>206</v>
      </c>
      <c r="H129" s="179">
        <v>1532</v>
      </c>
      <c r="I129" s="180"/>
      <c r="J129" s="181">
        <f>ROUND(I129*H129,2)</f>
        <v>0</v>
      </c>
      <c r="K129" s="177" t="s">
        <v>128</v>
      </c>
      <c r="L129" s="43"/>
      <c r="M129" s="182" t="s">
        <v>19</v>
      </c>
      <c r="N129" s="183" t="s">
        <v>40</v>
      </c>
      <c r="O129" s="83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6" t="s">
        <v>129</v>
      </c>
      <c r="AT129" s="186" t="s">
        <v>124</v>
      </c>
      <c r="AU129" s="186" t="s">
        <v>69</v>
      </c>
      <c r="AY129" s="16" t="s">
        <v>130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6" t="s">
        <v>77</v>
      </c>
      <c r="BK129" s="187">
        <f>ROUND(I129*H129,2)</f>
        <v>0</v>
      </c>
      <c r="BL129" s="16" t="s">
        <v>129</v>
      </c>
      <c r="BM129" s="186" t="s">
        <v>233</v>
      </c>
    </row>
    <row r="130" s="2" customFormat="1">
      <c r="A130" s="37"/>
      <c r="B130" s="38"/>
      <c r="C130" s="39"/>
      <c r="D130" s="188" t="s">
        <v>131</v>
      </c>
      <c r="E130" s="39"/>
      <c r="F130" s="189" t="s">
        <v>219</v>
      </c>
      <c r="G130" s="39"/>
      <c r="H130" s="39"/>
      <c r="I130" s="190"/>
      <c r="J130" s="39"/>
      <c r="K130" s="39"/>
      <c r="L130" s="43"/>
      <c r="M130" s="191"/>
      <c r="N130" s="192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131</v>
      </c>
      <c r="AU130" s="16" t="s">
        <v>69</v>
      </c>
    </row>
    <row r="131" s="2" customFormat="1" ht="21.75" customHeight="1">
      <c r="A131" s="37"/>
      <c r="B131" s="38"/>
      <c r="C131" s="175" t="s">
        <v>190</v>
      </c>
      <c r="D131" s="175" t="s">
        <v>124</v>
      </c>
      <c r="E131" s="176" t="s">
        <v>221</v>
      </c>
      <c r="F131" s="177" t="s">
        <v>222</v>
      </c>
      <c r="G131" s="178" t="s">
        <v>206</v>
      </c>
      <c r="H131" s="179">
        <v>1532</v>
      </c>
      <c r="I131" s="180"/>
      <c r="J131" s="181">
        <f>ROUND(I131*H131,2)</f>
        <v>0</v>
      </c>
      <c r="K131" s="177" t="s">
        <v>128</v>
      </c>
      <c r="L131" s="43"/>
      <c r="M131" s="182" t="s">
        <v>19</v>
      </c>
      <c r="N131" s="183" t="s">
        <v>40</v>
      </c>
      <c r="O131" s="83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6" t="s">
        <v>129</v>
      </c>
      <c r="AT131" s="186" t="s">
        <v>124</v>
      </c>
      <c r="AU131" s="186" t="s">
        <v>69</v>
      </c>
      <c r="AY131" s="16" t="s">
        <v>130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6" t="s">
        <v>77</v>
      </c>
      <c r="BK131" s="187">
        <f>ROUND(I131*H131,2)</f>
        <v>0</v>
      </c>
      <c r="BL131" s="16" t="s">
        <v>129</v>
      </c>
      <c r="BM131" s="186" t="s">
        <v>237</v>
      </c>
    </row>
    <row r="132" s="2" customFormat="1">
      <c r="A132" s="37"/>
      <c r="B132" s="38"/>
      <c r="C132" s="39"/>
      <c r="D132" s="188" t="s">
        <v>131</v>
      </c>
      <c r="E132" s="39"/>
      <c r="F132" s="189" t="s">
        <v>222</v>
      </c>
      <c r="G132" s="39"/>
      <c r="H132" s="39"/>
      <c r="I132" s="190"/>
      <c r="J132" s="39"/>
      <c r="K132" s="39"/>
      <c r="L132" s="43"/>
      <c r="M132" s="191"/>
      <c r="N132" s="192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69</v>
      </c>
    </row>
    <row r="133" s="2" customFormat="1" ht="16.5" customHeight="1">
      <c r="A133" s="37"/>
      <c r="B133" s="38"/>
      <c r="C133" s="175" t="s">
        <v>241</v>
      </c>
      <c r="D133" s="175" t="s">
        <v>124</v>
      </c>
      <c r="E133" s="176" t="s">
        <v>224</v>
      </c>
      <c r="F133" s="177" t="s">
        <v>225</v>
      </c>
      <c r="G133" s="178" t="s">
        <v>206</v>
      </c>
      <c r="H133" s="179">
        <v>87.680000000000007</v>
      </c>
      <c r="I133" s="180"/>
      <c r="J133" s="181">
        <f>ROUND(I133*H133,2)</f>
        <v>0</v>
      </c>
      <c r="K133" s="177" t="s">
        <v>128</v>
      </c>
      <c r="L133" s="43"/>
      <c r="M133" s="182" t="s">
        <v>19</v>
      </c>
      <c r="N133" s="183" t="s">
        <v>40</v>
      </c>
      <c r="O133" s="83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6" t="s">
        <v>129</v>
      </c>
      <c r="AT133" s="186" t="s">
        <v>124</v>
      </c>
      <c r="AU133" s="186" t="s">
        <v>69</v>
      </c>
      <c r="AY133" s="16" t="s">
        <v>130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6" t="s">
        <v>77</v>
      </c>
      <c r="BK133" s="187">
        <f>ROUND(I133*H133,2)</f>
        <v>0</v>
      </c>
      <c r="BL133" s="16" t="s">
        <v>129</v>
      </c>
      <c r="BM133" s="186" t="s">
        <v>240</v>
      </c>
    </row>
    <row r="134" s="2" customFormat="1">
      <c r="A134" s="37"/>
      <c r="B134" s="38"/>
      <c r="C134" s="39"/>
      <c r="D134" s="188" t="s">
        <v>131</v>
      </c>
      <c r="E134" s="39"/>
      <c r="F134" s="189" t="s">
        <v>225</v>
      </c>
      <c r="G134" s="39"/>
      <c r="H134" s="39"/>
      <c r="I134" s="190"/>
      <c r="J134" s="39"/>
      <c r="K134" s="39"/>
      <c r="L134" s="43"/>
      <c r="M134" s="191"/>
      <c r="N134" s="192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131</v>
      </c>
      <c r="AU134" s="16" t="s">
        <v>69</v>
      </c>
    </row>
    <row r="135" s="2" customFormat="1" ht="16.5" customHeight="1">
      <c r="A135" s="37"/>
      <c r="B135" s="38"/>
      <c r="C135" s="175" t="s">
        <v>195</v>
      </c>
      <c r="D135" s="175" t="s">
        <v>124</v>
      </c>
      <c r="E135" s="176" t="s">
        <v>228</v>
      </c>
      <c r="F135" s="177" t="s">
        <v>229</v>
      </c>
      <c r="G135" s="178" t="s">
        <v>198</v>
      </c>
      <c r="H135" s="179">
        <v>8</v>
      </c>
      <c r="I135" s="180"/>
      <c r="J135" s="181">
        <f>ROUND(I135*H135,2)</f>
        <v>0</v>
      </c>
      <c r="K135" s="177" t="s">
        <v>128</v>
      </c>
      <c r="L135" s="43"/>
      <c r="M135" s="182" t="s">
        <v>19</v>
      </c>
      <c r="N135" s="183" t="s">
        <v>40</v>
      </c>
      <c r="O135" s="83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6" t="s">
        <v>129</v>
      </c>
      <c r="AT135" s="186" t="s">
        <v>124</v>
      </c>
      <c r="AU135" s="186" t="s">
        <v>69</v>
      </c>
      <c r="AY135" s="16" t="s">
        <v>130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6" t="s">
        <v>77</v>
      </c>
      <c r="BK135" s="187">
        <f>ROUND(I135*H135,2)</f>
        <v>0</v>
      </c>
      <c r="BL135" s="16" t="s">
        <v>129</v>
      </c>
      <c r="BM135" s="186" t="s">
        <v>244</v>
      </c>
    </row>
    <row r="136" s="2" customFormat="1">
      <c r="A136" s="37"/>
      <c r="B136" s="38"/>
      <c r="C136" s="39"/>
      <c r="D136" s="188" t="s">
        <v>131</v>
      </c>
      <c r="E136" s="39"/>
      <c r="F136" s="189" t="s">
        <v>229</v>
      </c>
      <c r="G136" s="39"/>
      <c r="H136" s="39"/>
      <c r="I136" s="190"/>
      <c r="J136" s="39"/>
      <c r="K136" s="39"/>
      <c r="L136" s="43"/>
      <c r="M136" s="191"/>
      <c r="N136" s="192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69</v>
      </c>
    </row>
    <row r="137" s="2" customFormat="1" ht="16.5" customHeight="1">
      <c r="A137" s="37"/>
      <c r="B137" s="38"/>
      <c r="C137" s="175" t="s">
        <v>248</v>
      </c>
      <c r="D137" s="175" t="s">
        <v>124</v>
      </c>
      <c r="E137" s="176" t="s">
        <v>242</v>
      </c>
      <c r="F137" s="177" t="s">
        <v>243</v>
      </c>
      <c r="G137" s="178" t="s">
        <v>155</v>
      </c>
      <c r="H137" s="179">
        <v>2253.7829999999999</v>
      </c>
      <c r="I137" s="180"/>
      <c r="J137" s="181">
        <f>ROUND(I137*H137,2)</f>
        <v>0</v>
      </c>
      <c r="K137" s="177" t="s">
        <v>128</v>
      </c>
      <c r="L137" s="43"/>
      <c r="M137" s="182" t="s">
        <v>19</v>
      </c>
      <c r="N137" s="183" t="s">
        <v>40</v>
      </c>
      <c r="O137" s="83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6" t="s">
        <v>129</v>
      </c>
      <c r="AT137" s="186" t="s">
        <v>124</v>
      </c>
      <c r="AU137" s="186" t="s">
        <v>69</v>
      </c>
      <c r="AY137" s="16" t="s">
        <v>130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6" t="s">
        <v>77</v>
      </c>
      <c r="BK137" s="187">
        <f>ROUND(I137*H137,2)</f>
        <v>0</v>
      </c>
      <c r="BL137" s="16" t="s">
        <v>129</v>
      </c>
      <c r="BM137" s="186" t="s">
        <v>247</v>
      </c>
    </row>
    <row r="138" s="2" customFormat="1">
      <c r="A138" s="37"/>
      <c r="B138" s="38"/>
      <c r="C138" s="39"/>
      <c r="D138" s="188" t="s">
        <v>131</v>
      </c>
      <c r="E138" s="39"/>
      <c r="F138" s="189" t="s">
        <v>243</v>
      </c>
      <c r="G138" s="39"/>
      <c r="H138" s="39"/>
      <c r="I138" s="190"/>
      <c r="J138" s="39"/>
      <c r="K138" s="39"/>
      <c r="L138" s="43"/>
      <c r="M138" s="191"/>
      <c r="N138" s="19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131</v>
      </c>
      <c r="AU138" s="16" t="s">
        <v>69</v>
      </c>
    </row>
    <row r="139" s="2" customFormat="1" ht="33" customHeight="1">
      <c r="A139" s="37"/>
      <c r="B139" s="38"/>
      <c r="C139" s="175" t="s">
        <v>199</v>
      </c>
      <c r="D139" s="175" t="s">
        <v>124</v>
      </c>
      <c r="E139" s="176" t="s">
        <v>181</v>
      </c>
      <c r="F139" s="177" t="s">
        <v>182</v>
      </c>
      <c r="G139" s="178" t="s">
        <v>155</v>
      </c>
      <c r="H139" s="179">
        <v>2253.7829999999999</v>
      </c>
      <c r="I139" s="180"/>
      <c r="J139" s="181">
        <f>ROUND(I139*H139,2)</f>
        <v>0</v>
      </c>
      <c r="K139" s="177" t="s">
        <v>128</v>
      </c>
      <c r="L139" s="43"/>
      <c r="M139" s="182" t="s">
        <v>19</v>
      </c>
      <c r="N139" s="183" t="s">
        <v>40</v>
      </c>
      <c r="O139" s="83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6" t="s">
        <v>129</v>
      </c>
      <c r="AT139" s="186" t="s">
        <v>124</v>
      </c>
      <c r="AU139" s="186" t="s">
        <v>69</v>
      </c>
      <c r="AY139" s="16" t="s">
        <v>130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6" t="s">
        <v>77</v>
      </c>
      <c r="BK139" s="187">
        <f>ROUND(I139*H139,2)</f>
        <v>0</v>
      </c>
      <c r="BL139" s="16" t="s">
        <v>129</v>
      </c>
      <c r="BM139" s="186" t="s">
        <v>251</v>
      </c>
    </row>
    <row r="140" s="2" customFormat="1">
      <c r="A140" s="37"/>
      <c r="B140" s="38"/>
      <c r="C140" s="39"/>
      <c r="D140" s="188" t="s">
        <v>131</v>
      </c>
      <c r="E140" s="39"/>
      <c r="F140" s="189" t="s">
        <v>182</v>
      </c>
      <c r="G140" s="39"/>
      <c r="H140" s="39"/>
      <c r="I140" s="190"/>
      <c r="J140" s="39"/>
      <c r="K140" s="39"/>
      <c r="L140" s="43"/>
      <c r="M140" s="191"/>
      <c r="N140" s="192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131</v>
      </c>
      <c r="AU140" s="16" t="s">
        <v>69</v>
      </c>
    </row>
    <row r="141" s="2" customFormat="1" ht="16.5" customHeight="1">
      <c r="A141" s="37"/>
      <c r="B141" s="38"/>
      <c r="C141" s="175" t="s">
        <v>256</v>
      </c>
      <c r="D141" s="175" t="s">
        <v>124</v>
      </c>
      <c r="E141" s="176" t="s">
        <v>184</v>
      </c>
      <c r="F141" s="177" t="s">
        <v>185</v>
      </c>
      <c r="G141" s="178" t="s">
        <v>155</v>
      </c>
      <c r="H141" s="179">
        <v>2253.7829999999999</v>
      </c>
      <c r="I141" s="180"/>
      <c r="J141" s="181">
        <f>ROUND(I141*H141,2)</f>
        <v>0</v>
      </c>
      <c r="K141" s="177" t="s">
        <v>128</v>
      </c>
      <c r="L141" s="43"/>
      <c r="M141" s="182" t="s">
        <v>19</v>
      </c>
      <c r="N141" s="183" t="s">
        <v>40</v>
      </c>
      <c r="O141" s="83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6" t="s">
        <v>129</v>
      </c>
      <c r="AT141" s="186" t="s">
        <v>124</v>
      </c>
      <c r="AU141" s="186" t="s">
        <v>69</v>
      </c>
      <c r="AY141" s="16" t="s">
        <v>130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6" t="s">
        <v>77</v>
      </c>
      <c r="BK141" s="187">
        <f>ROUND(I141*H141,2)</f>
        <v>0</v>
      </c>
      <c r="BL141" s="16" t="s">
        <v>129</v>
      </c>
      <c r="BM141" s="186" t="s">
        <v>255</v>
      </c>
    </row>
    <row r="142" s="2" customFormat="1">
      <c r="A142" s="37"/>
      <c r="B142" s="38"/>
      <c r="C142" s="39"/>
      <c r="D142" s="188" t="s">
        <v>131</v>
      </c>
      <c r="E142" s="39"/>
      <c r="F142" s="189" t="s">
        <v>185</v>
      </c>
      <c r="G142" s="39"/>
      <c r="H142" s="39"/>
      <c r="I142" s="190"/>
      <c r="J142" s="39"/>
      <c r="K142" s="39"/>
      <c r="L142" s="43"/>
      <c r="M142" s="191"/>
      <c r="N142" s="192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69</v>
      </c>
    </row>
    <row r="143" s="2" customFormat="1" ht="16.5" customHeight="1">
      <c r="A143" s="37"/>
      <c r="B143" s="38"/>
      <c r="C143" s="175" t="s">
        <v>202</v>
      </c>
      <c r="D143" s="175" t="s">
        <v>124</v>
      </c>
      <c r="E143" s="176" t="s">
        <v>231</v>
      </c>
      <c r="F143" s="177" t="s">
        <v>232</v>
      </c>
      <c r="G143" s="178" t="s">
        <v>155</v>
      </c>
      <c r="H143" s="179">
        <v>62.137999999999998</v>
      </c>
      <c r="I143" s="180"/>
      <c r="J143" s="181">
        <f>ROUND(I143*H143,2)</f>
        <v>0</v>
      </c>
      <c r="K143" s="177" t="s">
        <v>128</v>
      </c>
      <c r="L143" s="43"/>
      <c r="M143" s="182" t="s">
        <v>19</v>
      </c>
      <c r="N143" s="183" t="s">
        <v>40</v>
      </c>
      <c r="O143" s="83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6" t="s">
        <v>129</v>
      </c>
      <c r="AT143" s="186" t="s">
        <v>124</v>
      </c>
      <c r="AU143" s="186" t="s">
        <v>69</v>
      </c>
      <c r="AY143" s="16" t="s">
        <v>130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6" t="s">
        <v>77</v>
      </c>
      <c r="BK143" s="187">
        <f>ROUND(I143*H143,2)</f>
        <v>0</v>
      </c>
      <c r="BL143" s="16" t="s">
        <v>129</v>
      </c>
      <c r="BM143" s="186" t="s">
        <v>259</v>
      </c>
    </row>
    <row r="144" s="2" customFormat="1">
      <c r="A144" s="37"/>
      <c r="B144" s="38"/>
      <c r="C144" s="39"/>
      <c r="D144" s="188" t="s">
        <v>131</v>
      </c>
      <c r="E144" s="39"/>
      <c r="F144" s="189" t="s">
        <v>232</v>
      </c>
      <c r="G144" s="39"/>
      <c r="H144" s="39"/>
      <c r="I144" s="190"/>
      <c r="J144" s="39"/>
      <c r="K144" s="39"/>
      <c r="L144" s="43"/>
      <c r="M144" s="191"/>
      <c r="N144" s="192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131</v>
      </c>
      <c r="AU144" s="16" t="s">
        <v>69</v>
      </c>
    </row>
    <row r="145" s="2" customFormat="1" ht="37.8" customHeight="1">
      <c r="A145" s="37"/>
      <c r="B145" s="38"/>
      <c r="C145" s="175" t="s">
        <v>264</v>
      </c>
      <c r="D145" s="175" t="s">
        <v>124</v>
      </c>
      <c r="E145" s="176" t="s">
        <v>235</v>
      </c>
      <c r="F145" s="177" t="s">
        <v>236</v>
      </c>
      <c r="G145" s="178" t="s">
        <v>155</v>
      </c>
      <c r="H145" s="179">
        <v>62.137999999999998</v>
      </c>
      <c r="I145" s="180"/>
      <c r="J145" s="181">
        <f>ROUND(I145*H145,2)</f>
        <v>0</v>
      </c>
      <c r="K145" s="177" t="s">
        <v>128</v>
      </c>
      <c r="L145" s="43"/>
      <c r="M145" s="182" t="s">
        <v>19</v>
      </c>
      <c r="N145" s="183" t="s">
        <v>40</v>
      </c>
      <c r="O145" s="83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6" t="s">
        <v>129</v>
      </c>
      <c r="AT145" s="186" t="s">
        <v>124</v>
      </c>
      <c r="AU145" s="186" t="s">
        <v>69</v>
      </c>
      <c r="AY145" s="16" t="s">
        <v>130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6" t="s">
        <v>77</v>
      </c>
      <c r="BK145" s="187">
        <f>ROUND(I145*H145,2)</f>
        <v>0</v>
      </c>
      <c r="BL145" s="16" t="s">
        <v>129</v>
      </c>
      <c r="BM145" s="186" t="s">
        <v>320</v>
      </c>
    </row>
    <row r="146" s="2" customFormat="1">
      <c r="A146" s="37"/>
      <c r="B146" s="38"/>
      <c r="C146" s="39"/>
      <c r="D146" s="188" t="s">
        <v>131</v>
      </c>
      <c r="E146" s="39"/>
      <c r="F146" s="189" t="s">
        <v>236</v>
      </c>
      <c r="G146" s="39"/>
      <c r="H146" s="39"/>
      <c r="I146" s="190"/>
      <c r="J146" s="39"/>
      <c r="K146" s="39"/>
      <c r="L146" s="43"/>
      <c r="M146" s="191"/>
      <c r="N146" s="192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69</v>
      </c>
    </row>
    <row r="147" s="2" customFormat="1" ht="16.5" customHeight="1">
      <c r="A147" s="37"/>
      <c r="B147" s="38"/>
      <c r="C147" s="175" t="s">
        <v>268</v>
      </c>
      <c r="D147" s="175" t="s">
        <v>124</v>
      </c>
      <c r="E147" s="176" t="s">
        <v>238</v>
      </c>
      <c r="F147" s="177" t="s">
        <v>239</v>
      </c>
      <c r="G147" s="178" t="s">
        <v>155</v>
      </c>
      <c r="H147" s="179">
        <v>62.137999999999998</v>
      </c>
      <c r="I147" s="180"/>
      <c r="J147" s="181">
        <f>ROUND(I147*H147,2)</f>
        <v>0</v>
      </c>
      <c r="K147" s="177" t="s">
        <v>128</v>
      </c>
      <c r="L147" s="43"/>
      <c r="M147" s="182" t="s">
        <v>19</v>
      </c>
      <c r="N147" s="183" t="s">
        <v>40</v>
      </c>
      <c r="O147" s="83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6" t="s">
        <v>129</v>
      </c>
      <c r="AT147" s="186" t="s">
        <v>124</v>
      </c>
      <c r="AU147" s="186" t="s">
        <v>69</v>
      </c>
      <c r="AY147" s="16" t="s">
        <v>130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6" t="s">
        <v>77</v>
      </c>
      <c r="BK147" s="187">
        <f>ROUND(I147*H147,2)</f>
        <v>0</v>
      </c>
      <c r="BL147" s="16" t="s">
        <v>129</v>
      </c>
      <c r="BM147" s="186" t="s">
        <v>267</v>
      </c>
    </row>
    <row r="148" s="2" customFormat="1">
      <c r="A148" s="37"/>
      <c r="B148" s="38"/>
      <c r="C148" s="39"/>
      <c r="D148" s="188" t="s">
        <v>131</v>
      </c>
      <c r="E148" s="39"/>
      <c r="F148" s="189" t="s">
        <v>239</v>
      </c>
      <c r="G148" s="39"/>
      <c r="H148" s="39"/>
      <c r="I148" s="190"/>
      <c r="J148" s="39"/>
      <c r="K148" s="39"/>
      <c r="L148" s="43"/>
      <c r="M148" s="191"/>
      <c r="N148" s="192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131</v>
      </c>
      <c r="AU148" s="16" t="s">
        <v>69</v>
      </c>
    </row>
    <row r="149" s="2" customFormat="1" ht="16.5" customHeight="1">
      <c r="A149" s="37"/>
      <c r="B149" s="38"/>
      <c r="C149" s="175" t="s">
        <v>273</v>
      </c>
      <c r="D149" s="175" t="s">
        <v>124</v>
      </c>
      <c r="E149" s="176" t="s">
        <v>242</v>
      </c>
      <c r="F149" s="177" t="s">
        <v>243</v>
      </c>
      <c r="G149" s="178" t="s">
        <v>155</v>
      </c>
      <c r="H149" s="179">
        <v>0.58899999999999997</v>
      </c>
      <c r="I149" s="180"/>
      <c r="J149" s="181">
        <f>ROUND(I149*H149,2)</f>
        <v>0</v>
      </c>
      <c r="K149" s="177" t="s">
        <v>128</v>
      </c>
      <c r="L149" s="43"/>
      <c r="M149" s="182" t="s">
        <v>19</v>
      </c>
      <c r="N149" s="183" t="s">
        <v>40</v>
      </c>
      <c r="O149" s="83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6" t="s">
        <v>129</v>
      </c>
      <c r="AT149" s="186" t="s">
        <v>124</v>
      </c>
      <c r="AU149" s="186" t="s">
        <v>69</v>
      </c>
      <c r="AY149" s="16" t="s">
        <v>130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6" t="s">
        <v>77</v>
      </c>
      <c r="BK149" s="187">
        <f>ROUND(I149*H149,2)</f>
        <v>0</v>
      </c>
      <c r="BL149" s="16" t="s">
        <v>129</v>
      </c>
      <c r="BM149" s="186" t="s">
        <v>276</v>
      </c>
    </row>
    <row r="150" s="2" customFormat="1">
      <c r="A150" s="37"/>
      <c r="B150" s="38"/>
      <c r="C150" s="39"/>
      <c r="D150" s="188" t="s">
        <v>131</v>
      </c>
      <c r="E150" s="39"/>
      <c r="F150" s="189" t="s">
        <v>243</v>
      </c>
      <c r="G150" s="39"/>
      <c r="H150" s="39"/>
      <c r="I150" s="190"/>
      <c r="J150" s="39"/>
      <c r="K150" s="39"/>
      <c r="L150" s="43"/>
      <c r="M150" s="191"/>
      <c r="N150" s="192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131</v>
      </c>
      <c r="AU150" s="16" t="s">
        <v>69</v>
      </c>
    </row>
    <row r="151" s="2" customFormat="1" ht="37.8" customHeight="1">
      <c r="A151" s="37"/>
      <c r="B151" s="38"/>
      <c r="C151" s="175" t="s">
        <v>207</v>
      </c>
      <c r="D151" s="175" t="s">
        <v>124</v>
      </c>
      <c r="E151" s="176" t="s">
        <v>245</v>
      </c>
      <c r="F151" s="177" t="s">
        <v>246</v>
      </c>
      <c r="G151" s="178" t="s">
        <v>137</v>
      </c>
      <c r="H151" s="179">
        <v>1</v>
      </c>
      <c r="I151" s="180"/>
      <c r="J151" s="181">
        <f>ROUND(I151*H151,2)</f>
        <v>0</v>
      </c>
      <c r="K151" s="177" t="s">
        <v>128</v>
      </c>
      <c r="L151" s="43"/>
      <c r="M151" s="182" t="s">
        <v>19</v>
      </c>
      <c r="N151" s="183" t="s">
        <v>40</v>
      </c>
      <c r="O151" s="83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6" t="s">
        <v>129</v>
      </c>
      <c r="AT151" s="186" t="s">
        <v>124</v>
      </c>
      <c r="AU151" s="186" t="s">
        <v>69</v>
      </c>
      <c r="AY151" s="16" t="s">
        <v>130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6" t="s">
        <v>77</v>
      </c>
      <c r="BK151" s="187">
        <f>ROUND(I151*H151,2)</f>
        <v>0</v>
      </c>
      <c r="BL151" s="16" t="s">
        <v>129</v>
      </c>
      <c r="BM151" s="186" t="s">
        <v>279</v>
      </c>
    </row>
    <row r="152" s="2" customFormat="1">
      <c r="A152" s="37"/>
      <c r="B152" s="38"/>
      <c r="C152" s="39"/>
      <c r="D152" s="188" t="s">
        <v>131</v>
      </c>
      <c r="E152" s="39"/>
      <c r="F152" s="189" t="s">
        <v>246</v>
      </c>
      <c r="G152" s="39"/>
      <c r="H152" s="39"/>
      <c r="I152" s="190"/>
      <c r="J152" s="39"/>
      <c r="K152" s="39"/>
      <c r="L152" s="43"/>
      <c r="M152" s="191"/>
      <c r="N152" s="19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131</v>
      </c>
      <c r="AU152" s="16" t="s">
        <v>69</v>
      </c>
    </row>
    <row r="153" s="2" customFormat="1" ht="16.5" customHeight="1">
      <c r="A153" s="37"/>
      <c r="B153" s="38"/>
      <c r="C153" s="175" t="s">
        <v>280</v>
      </c>
      <c r="D153" s="175" t="s">
        <v>124</v>
      </c>
      <c r="E153" s="176" t="s">
        <v>249</v>
      </c>
      <c r="F153" s="177" t="s">
        <v>250</v>
      </c>
      <c r="G153" s="178" t="s">
        <v>155</v>
      </c>
      <c r="H153" s="179">
        <v>0.58899999999999997</v>
      </c>
      <c r="I153" s="180"/>
      <c r="J153" s="181">
        <f>ROUND(I153*H153,2)</f>
        <v>0</v>
      </c>
      <c r="K153" s="177" t="s">
        <v>128</v>
      </c>
      <c r="L153" s="43"/>
      <c r="M153" s="182" t="s">
        <v>19</v>
      </c>
      <c r="N153" s="183" t="s">
        <v>40</v>
      </c>
      <c r="O153" s="83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6" t="s">
        <v>129</v>
      </c>
      <c r="AT153" s="186" t="s">
        <v>124</v>
      </c>
      <c r="AU153" s="186" t="s">
        <v>69</v>
      </c>
      <c r="AY153" s="16" t="s">
        <v>130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6" t="s">
        <v>77</v>
      </c>
      <c r="BK153" s="187">
        <f>ROUND(I153*H153,2)</f>
        <v>0</v>
      </c>
      <c r="BL153" s="16" t="s">
        <v>129</v>
      </c>
      <c r="BM153" s="186" t="s">
        <v>283</v>
      </c>
    </row>
    <row r="154" s="2" customFormat="1">
      <c r="A154" s="37"/>
      <c r="B154" s="38"/>
      <c r="C154" s="39"/>
      <c r="D154" s="188" t="s">
        <v>131</v>
      </c>
      <c r="E154" s="39"/>
      <c r="F154" s="189" t="s">
        <v>250</v>
      </c>
      <c r="G154" s="39"/>
      <c r="H154" s="39"/>
      <c r="I154" s="190"/>
      <c r="J154" s="39"/>
      <c r="K154" s="39"/>
      <c r="L154" s="43"/>
      <c r="M154" s="191"/>
      <c r="N154" s="192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131</v>
      </c>
      <c r="AU154" s="16" t="s">
        <v>69</v>
      </c>
    </row>
    <row r="155" s="2" customFormat="1" ht="16.5" customHeight="1">
      <c r="A155" s="37"/>
      <c r="B155" s="38"/>
      <c r="C155" s="216" t="s">
        <v>213</v>
      </c>
      <c r="D155" s="216" t="s">
        <v>252</v>
      </c>
      <c r="E155" s="217" t="s">
        <v>253</v>
      </c>
      <c r="F155" s="218" t="s">
        <v>254</v>
      </c>
      <c r="G155" s="219" t="s">
        <v>155</v>
      </c>
      <c r="H155" s="220">
        <v>1601.3879999999999</v>
      </c>
      <c r="I155" s="221"/>
      <c r="J155" s="222">
        <f>ROUND(I155*H155,2)</f>
        <v>0</v>
      </c>
      <c r="K155" s="218" t="s">
        <v>128</v>
      </c>
      <c r="L155" s="223"/>
      <c r="M155" s="224" t="s">
        <v>19</v>
      </c>
      <c r="N155" s="225" t="s">
        <v>40</v>
      </c>
      <c r="O155" s="83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6" t="s">
        <v>149</v>
      </c>
      <c r="AT155" s="186" t="s">
        <v>252</v>
      </c>
      <c r="AU155" s="186" t="s">
        <v>69</v>
      </c>
      <c r="AY155" s="16" t="s">
        <v>130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6" t="s">
        <v>77</v>
      </c>
      <c r="BK155" s="187">
        <f>ROUND(I155*H155,2)</f>
        <v>0</v>
      </c>
      <c r="BL155" s="16" t="s">
        <v>129</v>
      </c>
      <c r="BM155" s="186" t="s">
        <v>286</v>
      </c>
    </row>
    <row r="156" s="2" customFormat="1">
      <c r="A156" s="37"/>
      <c r="B156" s="38"/>
      <c r="C156" s="39"/>
      <c r="D156" s="188" t="s">
        <v>131</v>
      </c>
      <c r="E156" s="39"/>
      <c r="F156" s="189" t="s">
        <v>254</v>
      </c>
      <c r="G156" s="39"/>
      <c r="H156" s="39"/>
      <c r="I156" s="190"/>
      <c r="J156" s="39"/>
      <c r="K156" s="39"/>
      <c r="L156" s="43"/>
      <c r="M156" s="191"/>
      <c r="N156" s="19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131</v>
      </c>
      <c r="AU156" s="16" t="s">
        <v>69</v>
      </c>
    </row>
    <row r="157" s="2" customFormat="1" ht="16.5" customHeight="1">
      <c r="A157" s="37"/>
      <c r="B157" s="38"/>
      <c r="C157" s="216" t="s">
        <v>287</v>
      </c>
      <c r="D157" s="216" t="s">
        <v>252</v>
      </c>
      <c r="E157" s="217" t="s">
        <v>257</v>
      </c>
      <c r="F157" s="218" t="s">
        <v>258</v>
      </c>
      <c r="G157" s="219" t="s">
        <v>155</v>
      </c>
      <c r="H157" s="220">
        <v>187.81200000000001</v>
      </c>
      <c r="I157" s="221"/>
      <c r="J157" s="222">
        <f>ROUND(I157*H157,2)</f>
        <v>0</v>
      </c>
      <c r="K157" s="218" t="s">
        <v>128</v>
      </c>
      <c r="L157" s="223"/>
      <c r="M157" s="224" t="s">
        <v>19</v>
      </c>
      <c r="N157" s="225" t="s">
        <v>40</v>
      </c>
      <c r="O157" s="83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6" t="s">
        <v>149</v>
      </c>
      <c r="AT157" s="186" t="s">
        <v>252</v>
      </c>
      <c r="AU157" s="186" t="s">
        <v>69</v>
      </c>
      <c r="AY157" s="16" t="s">
        <v>130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6" t="s">
        <v>77</v>
      </c>
      <c r="BK157" s="187">
        <f>ROUND(I157*H157,2)</f>
        <v>0</v>
      </c>
      <c r="BL157" s="16" t="s">
        <v>129</v>
      </c>
      <c r="BM157" s="186" t="s">
        <v>322</v>
      </c>
    </row>
    <row r="158" s="2" customFormat="1">
      <c r="A158" s="37"/>
      <c r="B158" s="38"/>
      <c r="C158" s="39"/>
      <c r="D158" s="188" t="s">
        <v>131</v>
      </c>
      <c r="E158" s="39"/>
      <c r="F158" s="189" t="s">
        <v>258</v>
      </c>
      <c r="G158" s="39"/>
      <c r="H158" s="39"/>
      <c r="I158" s="190"/>
      <c r="J158" s="39"/>
      <c r="K158" s="39"/>
      <c r="L158" s="43"/>
      <c r="M158" s="191"/>
      <c r="N158" s="192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69</v>
      </c>
    </row>
    <row r="159" s="2" customFormat="1" ht="33" customHeight="1">
      <c r="A159" s="37"/>
      <c r="B159" s="38"/>
      <c r="C159" s="175" t="s">
        <v>217</v>
      </c>
      <c r="D159" s="175" t="s">
        <v>124</v>
      </c>
      <c r="E159" s="176" t="s">
        <v>260</v>
      </c>
      <c r="F159" s="177" t="s">
        <v>261</v>
      </c>
      <c r="G159" s="178" t="s">
        <v>155</v>
      </c>
      <c r="H159" s="179">
        <v>1789.2000000000001</v>
      </c>
      <c r="I159" s="180"/>
      <c r="J159" s="181">
        <f>ROUND(I159*H159,2)</f>
        <v>0</v>
      </c>
      <c r="K159" s="177" t="s">
        <v>128</v>
      </c>
      <c r="L159" s="43"/>
      <c r="M159" s="182" t="s">
        <v>19</v>
      </c>
      <c r="N159" s="183" t="s">
        <v>40</v>
      </c>
      <c r="O159" s="83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6" t="s">
        <v>129</v>
      </c>
      <c r="AT159" s="186" t="s">
        <v>124</v>
      </c>
      <c r="AU159" s="186" t="s">
        <v>69</v>
      </c>
      <c r="AY159" s="16" t="s">
        <v>130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6" t="s">
        <v>77</v>
      </c>
      <c r="BK159" s="187">
        <f>ROUND(I159*H159,2)</f>
        <v>0</v>
      </c>
      <c r="BL159" s="16" t="s">
        <v>129</v>
      </c>
      <c r="BM159" s="186" t="s">
        <v>374</v>
      </c>
    </row>
    <row r="160" s="2" customFormat="1">
      <c r="A160" s="37"/>
      <c r="B160" s="38"/>
      <c r="C160" s="39"/>
      <c r="D160" s="188" t="s">
        <v>131</v>
      </c>
      <c r="E160" s="39"/>
      <c r="F160" s="189" t="s">
        <v>263</v>
      </c>
      <c r="G160" s="39"/>
      <c r="H160" s="39"/>
      <c r="I160" s="190"/>
      <c r="J160" s="39"/>
      <c r="K160" s="39"/>
      <c r="L160" s="43"/>
      <c r="M160" s="191"/>
      <c r="N160" s="192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131</v>
      </c>
      <c r="AU160" s="16" t="s">
        <v>69</v>
      </c>
    </row>
    <row r="161" s="2" customFormat="1" ht="16.5" customHeight="1">
      <c r="A161" s="37"/>
      <c r="B161" s="38"/>
      <c r="C161" s="216" t="s">
        <v>293</v>
      </c>
      <c r="D161" s="216" t="s">
        <v>252</v>
      </c>
      <c r="E161" s="217" t="s">
        <v>265</v>
      </c>
      <c r="F161" s="218" t="s">
        <v>266</v>
      </c>
      <c r="G161" s="219" t="s">
        <v>137</v>
      </c>
      <c r="H161" s="220">
        <v>9</v>
      </c>
      <c r="I161" s="221"/>
      <c r="J161" s="222">
        <f>ROUND(I161*H161,2)</f>
        <v>0</v>
      </c>
      <c r="K161" s="218" t="s">
        <v>128</v>
      </c>
      <c r="L161" s="223"/>
      <c r="M161" s="224" t="s">
        <v>19</v>
      </c>
      <c r="N161" s="225" t="s">
        <v>40</v>
      </c>
      <c r="O161" s="83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6" t="s">
        <v>149</v>
      </c>
      <c r="AT161" s="186" t="s">
        <v>252</v>
      </c>
      <c r="AU161" s="186" t="s">
        <v>69</v>
      </c>
      <c r="AY161" s="16" t="s">
        <v>130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6" t="s">
        <v>77</v>
      </c>
      <c r="BK161" s="187">
        <f>ROUND(I161*H161,2)</f>
        <v>0</v>
      </c>
      <c r="BL161" s="16" t="s">
        <v>129</v>
      </c>
      <c r="BM161" s="186" t="s">
        <v>375</v>
      </c>
    </row>
    <row r="162" s="2" customFormat="1">
      <c r="A162" s="37"/>
      <c r="B162" s="38"/>
      <c r="C162" s="39"/>
      <c r="D162" s="188" t="s">
        <v>131</v>
      </c>
      <c r="E162" s="39"/>
      <c r="F162" s="189" t="s">
        <v>266</v>
      </c>
      <c r="G162" s="39"/>
      <c r="H162" s="39"/>
      <c r="I162" s="190"/>
      <c r="J162" s="39"/>
      <c r="K162" s="39"/>
      <c r="L162" s="43"/>
      <c r="M162" s="191"/>
      <c r="N162" s="192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131</v>
      </c>
      <c r="AU162" s="16" t="s">
        <v>69</v>
      </c>
    </row>
    <row r="163" s="2" customFormat="1" ht="16.5" customHeight="1">
      <c r="A163" s="37"/>
      <c r="B163" s="38"/>
      <c r="C163" s="216" t="s">
        <v>220</v>
      </c>
      <c r="D163" s="216" t="s">
        <v>252</v>
      </c>
      <c r="E163" s="217" t="s">
        <v>323</v>
      </c>
      <c r="F163" s="218" t="s">
        <v>324</v>
      </c>
      <c r="G163" s="219" t="s">
        <v>198</v>
      </c>
      <c r="H163" s="220">
        <v>1.8999999999999999</v>
      </c>
      <c r="I163" s="221"/>
      <c r="J163" s="222">
        <f>ROUND(I163*H163,2)</f>
        <v>0</v>
      </c>
      <c r="K163" s="218" t="s">
        <v>128</v>
      </c>
      <c r="L163" s="223"/>
      <c r="M163" s="224" t="s">
        <v>19</v>
      </c>
      <c r="N163" s="225" t="s">
        <v>40</v>
      </c>
      <c r="O163" s="83"/>
      <c r="P163" s="184">
        <f>O163*H163</f>
        <v>0</v>
      </c>
      <c r="Q163" s="184">
        <v>0.95499999999999996</v>
      </c>
      <c r="R163" s="184">
        <f>Q163*H163</f>
        <v>1.8144999999999998</v>
      </c>
      <c r="S163" s="184">
        <v>0</v>
      </c>
      <c r="T163" s="18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6" t="s">
        <v>149</v>
      </c>
      <c r="AT163" s="186" t="s">
        <v>252</v>
      </c>
      <c r="AU163" s="186" t="s">
        <v>69</v>
      </c>
      <c r="AY163" s="16" t="s">
        <v>130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6" t="s">
        <v>77</v>
      </c>
      <c r="BK163" s="187">
        <f>ROUND(I163*H163,2)</f>
        <v>0</v>
      </c>
      <c r="BL163" s="16" t="s">
        <v>129</v>
      </c>
      <c r="BM163" s="186" t="s">
        <v>376</v>
      </c>
    </row>
    <row r="164" s="2" customFormat="1">
      <c r="A164" s="37"/>
      <c r="B164" s="38"/>
      <c r="C164" s="39"/>
      <c r="D164" s="188" t="s">
        <v>131</v>
      </c>
      <c r="E164" s="39"/>
      <c r="F164" s="189" t="s">
        <v>324</v>
      </c>
      <c r="G164" s="39"/>
      <c r="H164" s="39"/>
      <c r="I164" s="190"/>
      <c r="J164" s="39"/>
      <c r="K164" s="39"/>
      <c r="L164" s="43"/>
      <c r="M164" s="191"/>
      <c r="N164" s="192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131</v>
      </c>
      <c r="AU164" s="16" t="s">
        <v>69</v>
      </c>
    </row>
    <row r="165" s="2" customFormat="1" ht="37.8" customHeight="1">
      <c r="A165" s="37"/>
      <c r="B165" s="38"/>
      <c r="C165" s="175" t="s">
        <v>298</v>
      </c>
      <c r="D165" s="175" t="s">
        <v>124</v>
      </c>
      <c r="E165" s="176" t="s">
        <v>269</v>
      </c>
      <c r="F165" s="177" t="s">
        <v>270</v>
      </c>
      <c r="G165" s="178" t="s">
        <v>155</v>
      </c>
      <c r="H165" s="179">
        <v>2.742</v>
      </c>
      <c r="I165" s="180"/>
      <c r="J165" s="181">
        <f>ROUND(I165*H165,2)</f>
        <v>0</v>
      </c>
      <c r="K165" s="177" t="s">
        <v>128</v>
      </c>
      <c r="L165" s="43"/>
      <c r="M165" s="182" t="s">
        <v>19</v>
      </c>
      <c r="N165" s="183" t="s">
        <v>40</v>
      </c>
      <c r="O165" s="83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6" t="s">
        <v>129</v>
      </c>
      <c r="AT165" s="186" t="s">
        <v>124</v>
      </c>
      <c r="AU165" s="186" t="s">
        <v>69</v>
      </c>
      <c r="AY165" s="16" t="s">
        <v>130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6" t="s">
        <v>77</v>
      </c>
      <c r="BK165" s="187">
        <f>ROUND(I165*H165,2)</f>
        <v>0</v>
      </c>
      <c r="BL165" s="16" t="s">
        <v>129</v>
      </c>
      <c r="BM165" s="186" t="s">
        <v>377</v>
      </c>
    </row>
    <row r="166" s="2" customFormat="1">
      <c r="A166" s="37"/>
      <c r="B166" s="38"/>
      <c r="C166" s="39"/>
      <c r="D166" s="188" t="s">
        <v>131</v>
      </c>
      <c r="E166" s="39"/>
      <c r="F166" s="189" t="s">
        <v>272</v>
      </c>
      <c r="G166" s="39"/>
      <c r="H166" s="39"/>
      <c r="I166" s="190"/>
      <c r="J166" s="39"/>
      <c r="K166" s="39"/>
      <c r="L166" s="43"/>
      <c r="M166" s="191"/>
      <c r="N166" s="19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131</v>
      </c>
      <c r="AU166" s="16" t="s">
        <v>69</v>
      </c>
    </row>
    <row r="167" s="2" customFormat="1" ht="16.5" customHeight="1">
      <c r="A167" s="37"/>
      <c r="B167" s="38"/>
      <c r="C167" s="216" t="s">
        <v>223</v>
      </c>
      <c r="D167" s="216" t="s">
        <v>252</v>
      </c>
      <c r="E167" s="217" t="s">
        <v>327</v>
      </c>
      <c r="F167" s="218" t="s">
        <v>328</v>
      </c>
      <c r="G167" s="219" t="s">
        <v>137</v>
      </c>
      <c r="H167" s="220">
        <v>58</v>
      </c>
      <c r="I167" s="221"/>
      <c r="J167" s="222">
        <f>ROUND(I167*H167,2)</f>
        <v>0</v>
      </c>
      <c r="K167" s="218" t="s">
        <v>128</v>
      </c>
      <c r="L167" s="223"/>
      <c r="M167" s="224" t="s">
        <v>19</v>
      </c>
      <c r="N167" s="225" t="s">
        <v>40</v>
      </c>
      <c r="O167" s="83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6" t="s">
        <v>149</v>
      </c>
      <c r="AT167" s="186" t="s">
        <v>252</v>
      </c>
      <c r="AU167" s="186" t="s">
        <v>69</v>
      </c>
      <c r="AY167" s="16" t="s">
        <v>130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6" t="s">
        <v>77</v>
      </c>
      <c r="BK167" s="187">
        <f>ROUND(I167*H167,2)</f>
        <v>0</v>
      </c>
      <c r="BL167" s="16" t="s">
        <v>129</v>
      </c>
      <c r="BM167" s="186" t="s">
        <v>330</v>
      </c>
    </row>
    <row r="168" s="2" customFormat="1">
      <c r="A168" s="37"/>
      <c r="B168" s="38"/>
      <c r="C168" s="39"/>
      <c r="D168" s="188" t="s">
        <v>131</v>
      </c>
      <c r="E168" s="39"/>
      <c r="F168" s="189" t="s">
        <v>328</v>
      </c>
      <c r="G168" s="39"/>
      <c r="H168" s="39"/>
      <c r="I168" s="190"/>
      <c r="J168" s="39"/>
      <c r="K168" s="39"/>
      <c r="L168" s="43"/>
      <c r="M168" s="191"/>
      <c r="N168" s="192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131</v>
      </c>
      <c r="AU168" s="16" t="s">
        <v>69</v>
      </c>
    </row>
    <row r="169" s="2" customFormat="1" ht="16.5" customHeight="1">
      <c r="A169" s="37"/>
      <c r="B169" s="38"/>
      <c r="C169" s="216" t="s">
        <v>332</v>
      </c>
      <c r="D169" s="216" t="s">
        <v>252</v>
      </c>
      <c r="E169" s="217" t="s">
        <v>274</v>
      </c>
      <c r="F169" s="218" t="s">
        <v>275</v>
      </c>
      <c r="G169" s="219" t="s">
        <v>137</v>
      </c>
      <c r="H169" s="220">
        <v>232</v>
      </c>
      <c r="I169" s="221"/>
      <c r="J169" s="222">
        <f>ROUND(I169*H169,2)</f>
        <v>0</v>
      </c>
      <c r="K169" s="218" t="s">
        <v>128</v>
      </c>
      <c r="L169" s="223"/>
      <c r="M169" s="224" t="s">
        <v>19</v>
      </c>
      <c r="N169" s="225" t="s">
        <v>40</v>
      </c>
      <c r="O169" s="83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6" t="s">
        <v>149</v>
      </c>
      <c r="AT169" s="186" t="s">
        <v>252</v>
      </c>
      <c r="AU169" s="186" t="s">
        <v>69</v>
      </c>
      <c r="AY169" s="16" t="s">
        <v>130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6" t="s">
        <v>77</v>
      </c>
      <c r="BK169" s="187">
        <f>ROUND(I169*H169,2)</f>
        <v>0</v>
      </c>
      <c r="BL169" s="16" t="s">
        <v>129</v>
      </c>
      <c r="BM169" s="186" t="s">
        <v>331</v>
      </c>
    </row>
    <row r="170" s="2" customFormat="1">
      <c r="A170" s="37"/>
      <c r="B170" s="38"/>
      <c r="C170" s="39"/>
      <c r="D170" s="188" t="s">
        <v>131</v>
      </c>
      <c r="E170" s="39"/>
      <c r="F170" s="189" t="s">
        <v>275</v>
      </c>
      <c r="G170" s="39"/>
      <c r="H170" s="39"/>
      <c r="I170" s="190"/>
      <c r="J170" s="39"/>
      <c r="K170" s="39"/>
      <c r="L170" s="43"/>
      <c r="M170" s="191"/>
      <c r="N170" s="192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131</v>
      </c>
      <c r="AU170" s="16" t="s">
        <v>69</v>
      </c>
    </row>
    <row r="171" s="2" customFormat="1" ht="16.5" customHeight="1">
      <c r="A171" s="37"/>
      <c r="B171" s="38"/>
      <c r="C171" s="216" t="s">
        <v>226</v>
      </c>
      <c r="D171" s="216" t="s">
        <v>252</v>
      </c>
      <c r="E171" s="217" t="s">
        <v>277</v>
      </c>
      <c r="F171" s="218" t="s">
        <v>278</v>
      </c>
      <c r="G171" s="219" t="s">
        <v>137</v>
      </c>
      <c r="H171" s="220">
        <v>232</v>
      </c>
      <c r="I171" s="221"/>
      <c r="J171" s="222">
        <f>ROUND(I171*H171,2)</f>
        <v>0</v>
      </c>
      <c r="K171" s="218" t="s">
        <v>128</v>
      </c>
      <c r="L171" s="223"/>
      <c r="M171" s="224" t="s">
        <v>19</v>
      </c>
      <c r="N171" s="225" t="s">
        <v>40</v>
      </c>
      <c r="O171" s="83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6" t="s">
        <v>149</v>
      </c>
      <c r="AT171" s="186" t="s">
        <v>252</v>
      </c>
      <c r="AU171" s="186" t="s">
        <v>69</v>
      </c>
      <c r="AY171" s="16" t="s">
        <v>130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6" t="s">
        <v>77</v>
      </c>
      <c r="BK171" s="187">
        <f>ROUND(I171*H171,2)</f>
        <v>0</v>
      </c>
      <c r="BL171" s="16" t="s">
        <v>129</v>
      </c>
      <c r="BM171" s="186" t="s">
        <v>333</v>
      </c>
    </row>
    <row r="172" s="2" customFormat="1">
      <c r="A172" s="37"/>
      <c r="B172" s="38"/>
      <c r="C172" s="39"/>
      <c r="D172" s="188" t="s">
        <v>131</v>
      </c>
      <c r="E172" s="39"/>
      <c r="F172" s="189" t="s">
        <v>278</v>
      </c>
      <c r="G172" s="39"/>
      <c r="H172" s="39"/>
      <c r="I172" s="190"/>
      <c r="J172" s="39"/>
      <c r="K172" s="39"/>
      <c r="L172" s="43"/>
      <c r="M172" s="191"/>
      <c r="N172" s="192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131</v>
      </c>
      <c r="AU172" s="16" t="s">
        <v>69</v>
      </c>
    </row>
    <row r="173" s="2" customFormat="1" ht="16.5" customHeight="1">
      <c r="A173" s="37"/>
      <c r="B173" s="38"/>
      <c r="C173" s="216" t="s">
        <v>337</v>
      </c>
      <c r="D173" s="216" t="s">
        <v>252</v>
      </c>
      <c r="E173" s="217" t="s">
        <v>281</v>
      </c>
      <c r="F173" s="218" t="s">
        <v>282</v>
      </c>
      <c r="G173" s="219" t="s">
        <v>137</v>
      </c>
      <c r="H173" s="220">
        <v>4636</v>
      </c>
      <c r="I173" s="221"/>
      <c r="J173" s="222">
        <f>ROUND(I173*H173,2)</f>
        <v>0</v>
      </c>
      <c r="K173" s="218" t="s">
        <v>128</v>
      </c>
      <c r="L173" s="223"/>
      <c r="M173" s="224" t="s">
        <v>19</v>
      </c>
      <c r="N173" s="225" t="s">
        <v>40</v>
      </c>
      <c r="O173" s="83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6" t="s">
        <v>149</v>
      </c>
      <c r="AT173" s="186" t="s">
        <v>252</v>
      </c>
      <c r="AU173" s="186" t="s">
        <v>69</v>
      </c>
      <c r="AY173" s="16" t="s">
        <v>130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6" t="s">
        <v>77</v>
      </c>
      <c r="BK173" s="187">
        <f>ROUND(I173*H173,2)</f>
        <v>0</v>
      </c>
      <c r="BL173" s="16" t="s">
        <v>129</v>
      </c>
      <c r="BM173" s="186" t="s">
        <v>378</v>
      </c>
    </row>
    <row r="174" s="2" customFormat="1">
      <c r="A174" s="37"/>
      <c r="B174" s="38"/>
      <c r="C174" s="39"/>
      <c r="D174" s="188" t="s">
        <v>131</v>
      </c>
      <c r="E174" s="39"/>
      <c r="F174" s="189" t="s">
        <v>282</v>
      </c>
      <c r="G174" s="39"/>
      <c r="H174" s="39"/>
      <c r="I174" s="190"/>
      <c r="J174" s="39"/>
      <c r="K174" s="39"/>
      <c r="L174" s="43"/>
      <c r="M174" s="191"/>
      <c r="N174" s="19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131</v>
      </c>
      <c r="AU174" s="16" t="s">
        <v>69</v>
      </c>
    </row>
    <row r="175" s="2" customFormat="1" ht="16.5" customHeight="1">
      <c r="A175" s="37"/>
      <c r="B175" s="38"/>
      <c r="C175" s="216" t="s">
        <v>230</v>
      </c>
      <c r="D175" s="216" t="s">
        <v>252</v>
      </c>
      <c r="E175" s="217" t="s">
        <v>284</v>
      </c>
      <c r="F175" s="218" t="s">
        <v>285</v>
      </c>
      <c r="G175" s="219" t="s">
        <v>137</v>
      </c>
      <c r="H175" s="220">
        <v>2318</v>
      </c>
      <c r="I175" s="221"/>
      <c r="J175" s="222">
        <f>ROUND(I175*H175,2)</f>
        <v>0</v>
      </c>
      <c r="K175" s="218" t="s">
        <v>128</v>
      </c>
      <c r="L175" s="223"/>
      <c r="M175" s="224" t="s">
        <v>19</v>
      </c>
      <c r="N175" s="225" t="s">
        <v>40</v>
      </c>
      <c r="O175" s="83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6" t="s">
        <v>149</v>
      </c>
      <c r="AT175" s="186" t="s">
        <v>252</v>
      </c>
      <c r="AU175" s="186" t="s">
        <v>69</v>
      </c>
      <c r="AY175" s="16" t="s">
        <v>130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6" t="s">
        <v>77</v>
      </c>
      <c r="BK175" s="187">
        <f>ROUND(I175*H175,2)</f>
        <v>0</v>
      </c>
      <c r="BL175" s="16" t="s">
        <v>129</v>
      </c>
      <c r="BM175" s="186" t="s">
        <v>379</v>
      </c>
    </row>
    <row r="176" s="2" customFormat="1">
      <c r="A176" s="37"/>
      <c r="B176" s="38"/>
      <c r="C176" s="39"/>
      <c r="D176" s="188" t="s">
        <v>131</v>
      </c>
      <c r="E176" s="39"/>
      <c r="F176" s="189" t="s">
        <v>285</v>
      </c>
      <c r="G176" s="39"/>
      <c r="H176" s="39"/>
      <c r="I176" s="190"/>
      <c r="J176" s="39"/>
      <c r="K176" s="39"/>
      <c r="L176" s="43"/>
      <c r="M176" s="191"/>
      <c r="N176" s="192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131</v>
      </c>
      <c r="AU176" s="16" t="s">
        <v>69</v>
      </c>
    </row>
    <row r="177" s="2" customFormat="1" ht="16.5" customHeight="1">
      <c r="A177" s="37"/>
      <c r="B177" s="38"/>
      <c r="C177" s="216" t="s">
        <v>342</v>
      </c>
      <c r="D177" s="216" t="s">
        <v>252</v>
      </c>
      <c r="E177" s="217" t="s">
        <v>348</v>
      </c>
      <c r="F177" s="218" t="s">
        <v>349</v>
      </c>
      <c r="G177" s="219" t="s">
        <v>137</v>
      </c>
      <c r="H177" s="220">
        <v>4</v>
      </c>
      <c r="I177" s="221"/>
      <c r="J177" s="222">
        <f>ROUND(I177*H177,2)</f>
        <v>0</v>
      </c>
      <c r="K177" s="218" t="s">
        <v>128</v>
      </c>
      <c r="L177" s="223"/>
      <c r="M177" s="224" t="s">
        <v>19</v>
      </c>
      <c r="N177" s="225" t="s">
        <v>40</v>
      </c>
      <c r="O177" s="83"/>
      <c r="P177" s="184">
        <f>O177*H177</f>
        <v>0</v>
      </c>
      <c r="Q177" s="184">
        <v>0.2195</v>
      </c>
      <c r="R177" s="184">
        <f>Q177*H177</f>
        <v>0.878</v>
      </c>
      <c r="S177" s="184">
        <v>0</v>
      </c>
      <c r="T177" s="18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6" t="s">
        <v>149</v>
      </c>
      <c r="AT177" s="186" t="s">
        <v>252</v>
      </c>
      <c r="AU177" s="186" t="s">
        <v>69</v>
      </c>
      <c r="AY177" s="16" t="s">
        <v>130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6" t="s">
        <v>77</v>
      </c>
      <c r="BK177" s="187">
        <f>ROUND(I177*H177,2)</f>
        <v>0</v>
      </c>
      <c r="BL177" s="16" t="s">
        <v>129</v>
      </c>
      <c r="BM177" s="186" t="s">
        <v>380</v>
      </c>
    </row>
    <row r="178" s="2" customFormat="1">
      <c r="A178" s="37"/>
      <c r="B178" s="38"/>
      <c r="C178" s="39"/>
      <c r="D178" s="188" t="s">
        <v>131</v>
      </c>
      <c r="E178" s="39"/>
      <c r="F178" s="189" t="s">
        <v>349</v>
      </c>
      <c r="G178" s="39"/>
      <c r="H178" s="39"/>
      <c r="I178" s="190"/>
      <c r="J178" s="39"/>
      <c r="K178" s="39"/>
      <c r="L178" s="43"/>
      <c r="M178" s="191"/>
      <c r="N178" s="192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131</v>
      </c>
      <c r="AU178" s="16" t="s">
        <v>69</v>
      </c>
    </row>
    <row r="179" s="2" customFormat="1" ht="37.8" customHeight="1">
      <c r="A179" s="37"/>
      <c r="B179" s="38"/>
      <c r="C179" s="175" t="s">
        <v>233</v>
      </c>
      <c r="D179" s="175" t="s">
        <v>124</v>
      </c>
      <c r="E179" s="176" t="s">
        <v>288</v>
      </c>
      <c r="F179" s="177" t="s">
        <v>289</v>
      </c>
      <c r="G179" s="178" t="s">
        <v>155</v>
      </c>
      <c r="H179" s="179">
        <v>7.5</v>
      </c>
      <c r="I179" s="180"/>
      <c r="J179" s="181">
        <f>ROUND(I179*H179,2)</f>
        <v>0</v>
      </c>
      <c r="K179" s="177" t="s">
        <v>128</v>
      </c>
      <c r="L179" s="43"/>
      <c r="M179" s="182" t="s">
        <v>19</v>
      </c>
      <c r="N179" s="183" t="s">
        <v>40</v>
      </c>
      <c r="O179" s="83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6" t="s">
        <v>129</v>
      </c>
      <c r="AT179" s="186" t="s">
        <v>124</v>
      </c>
      <c r="AU179" s="186" t="s">
        <v>69</v>
      </c>
      <c r="AY179" s="16" t="s">
        <v>130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6" t="s">
        <v>77</v>
      </c>
      <c r="BK179" s="187">
        <f>ROUND(I179*H179,2)</f>
        <v>0</v>
      </c>
      <c r="BL179" s="16" t="s">
        <v>129</v>
      </c>
      <c r="BM179" s="186" t="s">
        <v>381</v>
      </c>
    </row>
    <row r="180" s="2" customFormat="1">
      <c r="A180" s="37"/>
      <c r="B180" s="38"/>
      <c r="C180" s="39"/>
      <c r="D180" s="188" t="s">
        <v>131</v>
      </c>
      <c r="E180" s="39"/>
      <c r="F180" s="189" t="s">
        <v>291</v>
      </c>
      <c r="G180" s="39"/>
      <c r="H180" s="39"/>
      <c r="I180" s="190"/>
      <c r="J180" s="39"/>
      <c r="K180" s="39"/>
      <c r="L180" s="43"/>
      <c r="M180" s="226"/>
      <c r="N180" s="227"/>
      <c r="O180" s="228"/>
      <c r="P180" s="228"/>
      <c r="Q180" s="228"/>
      <c r="R180" s="228"/>
      <c r="S180" s="228"/>
      <c r="T180" s="229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131</v>
      </c>
      <c r="AU180" s="16" t="s">
        <v>69</v>
      </c>
    </row>
    <row r="181" s="2" customFormat="1" ht="6.96" customHeight="1">
      <c r="A181" s="37"/>
      <c r="B181" s="58"/>
      <c r="C181" s="59"/>
      <c r="D181" s="59"/>
      <c r="E181" s="59"/>
      <c r="F181" s="59"/>
      <c r="G181" s="59"/>
      <c r="H181" s="59"/>
      <c r="I181" s="59"/>
      <c r="J181" s="59"/>
      <c r="K181" s="59"/>
      <c r="L181" s="43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sheetProtection sheet="1" autoFilter="0" formatColumns="0" formatRows="0" objects="1" scenarios="1" spinCount="100000" saltValue="6iN1WwQEQ9CHoE0jYgYtR6RbFqJQ2RtBi5xX3/RJsSc9mgokNNBVkfsoe0TXcAdL05yeRcwHwpKwDhngzuc0Pw==" hashValue="0PGWK+ERAulDe5nu0wr82vu1q5UlLsT5IG90zA7h3ZCooP5f2e5nHNp4XF+ecvSxJOZiZ+n8JDJ73k/nBzrnIg==" algorithmName="SHA-512" password="D0DA"/>
  <autoFilter ref="C78:K1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382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ROUND((SUM(BE79:BE173)),  2)</f>
        <v>0</v>
      </c>
      <c r="G33" s="37"/>
      <c r="H33" s="37"/>
      <c r="I33" s="147">
        <v>0.20999999999999999</v>
      </c>
      <c r="J33" s="146">
        <f>ROUND(((SUM(BE79:BE173))*I33),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ROUND((SUM(BF79:BF173)),  2)</f>
        <v>0</v>
      </c>
      <c r="G34" s="37"/>
      <c r="H34" s="37"/>
      <c r="I34" s="147">
        <v>0.14999999999999999</v>
      </c>
      <c r="J34" s="146">
        <f>ROUND(((SUM(BF79:BF173))*I34),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ROUND((SUM(BG79:BG173)),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ROUND((SUM(BH79:BH173)),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ROUND((SUM(BI79:BI173)),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04 - Oprava koleje č.2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111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Oprava staničních kolejí v žst. Mimoň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105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SO 04 - Oprava koleje č.2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 xml:space="preserve"> </v>
      </c>
      <c r="G73" s="39"/>
      <c r="H73" s="39"/>
      <c r="I73" s="31" t="s">
        <v>23</v>
      </c>
      <c r="J73" s="71" t="str">
        <f>IF(J12="","",J12)</f>
        <v>13. 6. 2022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30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28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112</v>
      </c>
      <c r="D78" s="167" t="s">
        <v>54</v>
      </c>
      <c r="E78" s="167" t="s">
        <v>50</v>
      </c>
      <c r="F78" s="167" t="s">
        <v>51</v>
      </c>
      <c r="G78" s="167" t="s">
        <v>113</v>
      </c>
      <c r="H78" s="167" t="s">
        <v>114</v>
      </c>
      <c r="I78" s="167" t="s">
        <v>115</v>
      </c>
      <c r="J78" s="167" t="s">
        <v>109</v>
      </c>
      <c r="K78" s="168" t="s">
        <v>116</v>
      </c>
      <c r="L78" s="169"/>
      <c r="M78" s="91" t="s">
        <v>19</v>
      </c>
      <c r="N78" s="92" t="s">
        <v>39</v>
      </c>
      <c r="O78" s="92" t="s">
        <v>117</v>
      </c>
      <c r="P78" s="92" t="s">
        <v>118</v>
      </c>
      <c r="Q78" s="92" t="s">
        <v>119</v>
      </c>
      <c r="R78" s="92" t="s">
        <v>120</v>
      </c>
      <c r="S78" s="92" t="s">
        <v>121</v>
      </c>
      <c r="T78" s="93" t="s">
        <v>122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123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SUM(P80:P173)</f>
        <v>0</v>
      </c>
      <c r="Q79" s="95"/>
      <c r="R79" s="172">
        <f>SUM(R80:R173)</f>
        <v>1.1459999999999999</v>
      </c>
      <c r="S79" s="95"/>
      <c r="T79" s="173">
        <f>SUM(T80:T173)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110</v>
      </c>
      <c r="BK79" s="174">
        <f>SUM(BK80:BK173)</f>
        <v>0</v>
      </c>
    </row>
    <row r="80" s="2" customFormat="1" ht="16.5" customHeight="1">
      <c r="A80" s="37"/>
      <c r="B80" s="38"/>
      <c r="C80" s="175" t="s">
        <v>77</v>
      </c>
      <c r="D80" s="175" t="s">
        <v>124</v>
      </c>
      <c r="E80" s="176" t="s">
        <v>362</v>
      </c>
      <c r="F80" s="177" t="s">
        <v>363</v>
      </c>
      <c r="G80" s="178" t="s">
        <v>137</v>
      </c>
      <c r="H80" s="179">
        <v>44</v>
      </c>
      <c r="I80" s="180"/>
      <c r="J80" s="181">
        <f>ROUND(I80*H80,2)</f>
        <v>0</v>
      </c>
      <c r="K80" s="177" t="s">
        <v>128</v>
      </c>
      <c r="L80" s="43"/>
      <c r="M80" s="182" t="s">
        <v>19</v>
      </c>
      <c r="N80" s="183" t="s">
        <v>40</v>
      </c>
      <c r="O80" s="83"/>
      <c r="P80" s="184">
        <f>O80*H80</f>
        <v>0</v>
      </c>
      <c r="Q80" s="184">
        <v>0</v>
      </c>
      <c r="R80" s="184">
        <f>Q80*H80</f>
        <v>0</v>
      </c>
      <c r="S80" s="184">
        <v>0</v>
      </c>
      <c r="T80" s="185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6" t="s">
        <v>129</v>
      </c>
      <c r="AT80" s="186" t="s">
        <v>124</v>
      </c>
      <c r="AU80" s="186" t="s">
        <v>69</v>
      </c>
      <c r="AY80" s="16" t="s">
        <v>130</v>
      </c>
      <c r="BE80" s="187">
        <f>IF(N80="základní",J80,0)</f>
        <v>0</v>
      </c>
      <c r="BF80" s="187">
        <f>IF(N80="snížená",J80,0)</f>
        <v>0</v>
      </c>
      <c r="BG80" s="187">
        <f>IF(N80="zákl. přenesená",J80,0)</f>
        <v>0</v>
      </c>
      <c r="BH80" s="187">
        <f>IF(N80="sníž. přenesená",J80,0)</f>
        <v>0</v>
      </c>
      <c r="BI80" s="187">
        <f>IF(N80="nulová",J80,0)</f>
        <v>0</v>
      </c>
      <c r="BJ80" s="16" t="s">
        <v>77</v>
      </c>
      <c r="BK80" s="187">
        <f>ROUND(I80*H80,2)</f>
        <v>0</v>
      </c>
      <c r="BL80" s="16" t="s">
        <v>129</v>
      </c>
      <c r="BM80" s="186" t="s">
        <v>79</v>
      </c>
    </row>
    <row r="81" s="2" customFormat="1">
      <c r="A81" s="37"/>
      <c r="B81" s="38"/>
      <c r="C81" s="39"/>
      <c r="D81" s="188" t="s">
        <v>131</v>
      </c>
      <c r="E81" s="39"/>
      <c r="F81" s="189" t="s">
        <v>363</v>
      </c>
      <c r="G81" s="39"/>
      <c r="H81" s="39"/>
      <c r="I81" s="190"/>
      <c r="J81" s="39"/>
      <c r="K81" s="39"/>
      <c r="L81" s="43"/>
      <c r="M81" s="191"/>
      <c r="N81" s="192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131</v>
      </c>
      <c r="AU81" s="16" t="s">
        <v>69</v>
      </c>
    </row>
    <row r="82" s="2" customFormat="1" ht="16.5" customHeight="1">
      <c r="A82" s="37"/>
      <c r="B82" s="38"/>
      <c r="C82" s="175" t="s">
        <v>79</v>
      </c>
      <c r="D82" s="175" t="s">
        <v>124</v>
      </c>
      <c r="E82" s="176" t="s">
        <v>364</v>
      </c>
      <c r="F82" s="177" t="s">
        <v>365</v>
      </c>
      <c r="G82" s="178" t="s">
        <v>141</v>
      </c>
      <c r="H82" s="179">
        <v>0.50600000000000001</v>
      </c>
      <c r="I82" s="180"/>
      <c r="J82" s="181">
        <f>ROUND(I82*H82,2)</f>
        <v>0</v>
      </c>
      <c r="K82" s="177" t="s">
        <v>128</v>
      </c>
      <c r="L82" s="43"/>
      <c r="M82" s="182" t="s">
        <v>19</v>
      </c>
      <c r="N82" s="183" t="s">
        <v>40</v>
      </c>
      <c r="O82" s="83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6" t="s">
        <v>129</v>
      </c>
      <c r="AT82" s="186" t="s">
        <v>124</v>
      </c>
      <c r="AU82" s="186" t="s">
        <v>69</v>
      </c>
      <c r="AY82" s="16" t="s">
        <v>130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6" t="s">
        <v>77</v>
      </c>
      <c r="BK82" s="187">
        <f>ROUND(I82*H82,2)</f>
        <v>0</v>
      </c>
      <c r="BL82" s="16" t="s">
        <v>129</v>
      </c>
      <c r="BM82" s="186" t="s">
        <v>129</v>
      </c>
    </row>
    <row r="83" s="2" customFormat="1">
      <c r="A83" s="37"/>
      <c r="B83" s="38"/>
      <c r="C83" s="39"/>
      <c r="D83" s="188" t="s">
        <v>131</v>
      </c>
      <c r="E83" s="39"/>
      <c r="F83" s="189" t="s">
        <v>366</v>
      </c>
      <c r="G83" s="39"/>
      <c r="H83" s="39"/>
      <c r="I83" s="190"/>
      <c r="J83" s="39"/>
      <c r="K83" s="39"/>
      <c r="L83" s="43"/>
      <c r="M83" s="191"/>
      <c r="N83" s="192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131</v>
      </c>
      <c r="AU83" s="16" t="s">
        <v>69</v>
      </c>
    </row>
    <row r="84" s="2" customFormat="1">
      <c r="A84" s="37"/>
      <c r="B84" s="38"/>
      <c r="C84" s="39"/>
      <c r="D84" s="188" t="s">
        <v>144</v>
      </c>
      <c r="E84" s="39"/>
      <c r="F84" s="215" t="s">
        <v>145</v>
      </c>
      <c r="G84" s="39"/>
      <c r="H84" s="39"/>
      <c r="I84" s="190"/>
      <c r="J84" s="39"/>
      <c r="K84" s="39"/>
      <c r="L84" s="43"/>
      <c r="M84" s="191"/>
      <c r="N84" s="192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144</v>
      </c>
      <c r="AU84" s="16" t="s">
        <v>69</v>
      </c>
    </row>
    <row r="85" s="2" customFormat="1" ht="37.8" customHeight="1">
      <c r="A85" s="37"/>
      <c r="B85" s="38"/>
      <c r="C85" s="175" t="s">
        <v>138</v>
      </c>
      <c r="D85" s="175" t="s">
        <v>124</v>
      </c>
      <c r="E85" s="176" t="s">
        <v>153</v>
      </c>
      <c r="F85" s="177" t="s">
        <v>154</v>
      </c>
      <c r="G85" s="178" t="s">
        <v>155</v>
      </c>
      <c r="H85" s="179">
        <v>130.042</v>
      </c>
      <c r="I85" s="180"/>
      <c r="J85" s="181">
        <f>ROUND(I85*H85,2)</f>
        <v>0</v>
      </c>
      <c r="K85" s="177" t="s">
        <v>128</v>
      </c>
      <c r="L85" s="43"/>
      <c r="M85" s="182" t="s">
        <v>19</v>
      </c>
      <c r="N85" s="183" t="s">
        <v>40</v>
      </c>
      <c r="O85" s="83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6" t="s">
        <v>129</v>
      </c>
      <c r="AT85" s="186" t="s">
        <v>124</v>
      </c>
      <c r="AU85" s="186" t="s">
        <v>69</v>
      </c>
      <c r="AY85" s="16" t="s">
        <v>130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6" t="s">
        <v>77</v>
      </c>
      <c r="BK85" s="187">
        <f>ROUND(I85*H85,2)</f>
        <v>0</v>
      </c>
      <c r="BL85" s="16" t="s">
        <v>129</v>
      </c>
      <c r="BM85" s="186" t="s">
        <v>142</v>
      </c>
    </row>
    <row r="86" s="2" customFormat="1">
      <c r="A86" s="37"/>
      <c r="B86" s="38"/>
      <c r="C86" s="39"/>
      <c r="D86" s="188" t="s">
        <v>131</v>
      </c>
      <c r="E86" s="39"/>
      <c r="F86" s="189" t="s">
        <v>154</v>
      </c>
      <c r="G86" s="39"/>
      <c r="H86" s="39"/>
      <c r="I86" s="190"/>
      <c r="J86" s="39"/>
      <c r="K86" s="39"/>
      <c r="L86" s="43"/>
      <c r="M86" s="191"/>
      <c r="N86" s="192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131</v>
      </c>
      <c r="AU86" s="16" t="s">
        <v>69</v>
      </c>
    </row>
    <row r="87" s="2" customFormat="1" ht="16.5" customHeight="1">
      <c r="A87" s="37"/>
      <c r="B87" s="38"/>
      <c r="C87" s="175" t="s">
        <v>129</v>
      </c>
      <c r="D87" s="175" t="s">
        <v>124</v>
      </c>
      <c r="E87" s="176" t="s">
        <v>160</v>
      </c>
      <c r="F87" s="177" t="s">
        <v>161</v>
      </c>
      <c r="G87" s="178" t="s">
        <v>155</v>
      </c>
      <c r="H87" s="179">
        <v>19.25</v>
      </c>
      <c r="I87" s="180"/>
      <c r="J87" s="181">
        <f>ROUND(I87*H87,2)</f>
        <v>0</v>
      </c>
      <c r="K87" s="177" t="s">
        <v>128</v>
      </c>
      <c r="L87" s="43"/>
      <c r="M87" s="182" t="s">
        <v>19</v>
      </c>
      <c r="N87" s="183" t="s">
        <v>40</v>
      </c>
      <c r="O87" s="83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6" t="s">
        <v>129</v>
      </c>
      <c r="AT87" s="186" t="s">
        <v>124</v>
      </c>
      <c r="AU87" s="186" t="s">
        <v>69</v>
      </c>
      <c r="AY87" s="16" t="s">
        <v>130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6" t="s">
        <v>77</v>
      </c>
      <c r="BK87" s="187">
        <f>ROUND(I87*H87,2)</f>
        <v>0</v>
      </c>
      <c r="BL87" s="16" t="s">
        <v>129</v>
      </c>
      <c r="BM87" s="186" t="s">
        <v>149</v>
      </c>
    </row>
    <row r="88" s="2" customFormat="1">
      <c r="A88" s="37"/>
      <c r="B88" s="38"/>
      <c r="C88" s="39"/>
      <c r="D88" s="188" t="s">
        <v>131</v>
      </c>
      <c r="E88" s="39"/>
      <c r="F88" s="189" t="s">
        <v>161</v>
      </c>
      <c r="G88" s="39"/>
      <c r="H88" s="39"/>
      <c r="I88" s="190"/>
      <c r="J88" s="39"/>
      <c r="K88" s="39"/>
      <c r="L88" s="43"/>
      <c r="M88" s="191"/>
      <c r="N88" s="19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69</v>
      </c>
    </row>
    <row r="89" s="2" customFormat="1" ht="16.5" customHeight="1">
      <c r="A89" s="37"/>
      <c r="B89" s="38"/>
      <c r="C89" s="175" t="s">
        <v>152</v>
      </c>
      <c r="D89" s="175" t="s">
        <v>124</v>
      </c>
      <c r="E89" s="176" t="s">
        <v>165</v>
      </c>
      <c r="F89" s="177" t="s">
        <v>166</v>
      </c>
      <c r="G89" s="178" t="s">
        <v>155</v>
      </c>
      <c r="H89" s="179">
        <v>61.600000000000001</v>
      </c>
      <c r="I89" s="180"/>
      <c r="J89" s="181">
        <f>ROUND(I89*H89,2)</f>
        <v>0</v>
      </c>
      <c r="K89" s="177" t="s">
        <v>128</v>
      </c>
      <c r="L89" s="43"/>
      <c r="M89" s="182" t="s">
        <v>19</v>
      </c>
      <c r="N89" s="183" t="s">
        <v>40</v>
      </c>
      <c r="O89" s="83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6" t="s">
        <v>129</v>
      </c>
      <c r="AT89" s="186" t="s">
        <v>124</v>
      </c>
      <c r="AU89" s="186" t="s">
        <v>69</v>
      </c>
      <c r="AY89" s="16" t="s">
        <v>130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6" t="s">
        <v>77</v>
      </c>
      <c r="BK89" s="187">
        <f>ROUND(I89*H89,2)</f>
        <v>0</v>
      </c>
      <c r="BL89" s="16" t="s">
        <v>129</v>
      </c>
      <c r="BM89" s="186" t="s">
        <v>156</v>
      </c>
    </row>
    <row r="90" s="2" customFormat="1">
      <c r="A90" s="37"/>
      <c r="B90" s="38"/>
      <c r="C90" s="39"/>
      <c r="D90" s="188" t="s">
        <v>131</v>
      </c>
      <c r="E90" s="39"/>
      <c r="F90" s="189" t="s">
        <v>166</v>
      </c>
      <c r="G90" s="39"/>
      <c r="H90" s="39"/>
      <c r="I90" s="190"/>
      <c r="J90" s="39"/>
      <c r="K90" s="39"/>
      <c r="L90" s="43"/>
      <c r="M90" s="191"/>
      <c r="N90" s="19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69</v>
      </c>
    </row>
    <row r="91" s="2" customFormat="1" ht="16.5" customHeight="1">
      <c r="A91" s="37"/>
      <c r="B91" s="38"/>
      <c r="C91" s="175" t="s">
        <v>142</v>
      </c>
      <c r="D91" s="175" t="s">
        <v>124</v>
      </c>
      <c r="E91" s="176" t="s">
        <v>168</v>
      </c>
      <c r="F91" s="177" t="s">
        <v>169</v>
      </c>
      <c r="G91" s="178" t="s">
        <v>155</v>
      </c>
      <c r="H91" s="179">
        <v>50.023000000000003</v>
      </c>
      <c r="I91" s="180"/>
      <c r="J91" s="181">
        <f>ROUND(I91*H91,2)</f>
        <v>0</v>
      </c>
      <c r="K91" s="177" t="s">
        <v>128</v>
      </c>
      <c r="L91" s="43"/>
      <c r="M91" s="182" t="s">
        <v>19</v>
      </c>
      <c r="N91" s="183" t="s">
        <v>40</v>
      </c>
      <c r="O91" s="83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6" t="s">
        <v>129</v>
      </c>
      <c r="AT91" s="186" t="s">
        <v>124</v>
      </c>
      <c r="AU91" s="186" t="s">
        <v>69</v>
      </c>
      <c r="AY91" s="16" t="s">
        <v>130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6" t="s">
        <v>77</v>
      </c>
      <c r="BK91" s="187">
        <f>ROUND(I91*H91,2)</f>
        <v>0</v>
      </c>
      <c r="BL91" s="16" t="s">
        <v>129</v>
      </c>
      <c r="BM91" s="186" t="s">
        <v>162</v>
      </c>
    </row>
    <row r="92" s="2" customFormat="1">
      <c r="A92" s="37"/>
      <c r="B92" s="38"/>
      <c r="C92" s="39"/>
      <c r="D92" s="188" t="s">
        <v>131</v>
      </c>
      <c r="E92" s="39"/>
      <c r="F92" s="189" t="s">
        <v>169</v>
      </c>
      <c r="G92" s="39"/>
      <c r="H92" s="39"/>
      <c r="I92" s="190"/>
      <c r="J92" s="39"/>
      <c r="K92" s="39"/>
      <c r="L92" s="43"/>
      <c r="M92" s="191"/>
      <c r="N92" s="19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69</v>
      </c>
    </row>
    <row r="93" s="2" customFormat="1" ht="16.5" customHeight="1">
      <c r="A93" s="37"/>
      <c r="B93" s="38"/>
      <c r="C93" s="175" t="s">
        <v>164</v>
      </c>
      <c r="D93" s="175" t="s">
        <v>124</v>
      </c>
      <c r="E93" s="176" t="s">
        <v>305</v>
      </c>
      <c r="F93" s="177" t="s">
        <v>306</v>
      </c>
      <c r="G93" s="178" t="s">
        <v>141</v>
      </c>
      <c r="H93" s="179">
        <v>0.0070000000000000001</v>
      </c>
      <c r="I93" s="180"/>
      <c r="J93" s="181">
        <f>ROUND(I93*H93,2)</f>
        <v>0</v>
      </c>
      <c r="K93" s="177" t="s">
        <v>128</v>
      </c>
      <c r="L93" s="43"/>
      <c r="M93" s="182" t="s">
        <v>19</v>
      </c>
      <c r="N93" s="183" t="s">
        <v>40</v>
      </c>
      <c r="O93" s="83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6" t="s">
        <v>129</v>
      </c>
      <c r="AT93" s="186" t="s">
        <v>124</v>
      </c>
      <c r="AU93" s="186" t="s">
        <v>69</v>
      </c>
      <c r="AY93" s="16" t="s">
        <v>130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6" t="s">
        <v>77</v>
      </c>
      <c r="BK93" s="187">
        <f>ROUND(I93*H93,2)</f>
        <v>0</v>
      </c>
      <c r="BL93" s="16" t="s">
        <v>129</v>
      </c>
      <c r="BM93" s="186" t="s">
        <v>383</v>
      </c>
    </row>
    <row r="94" s="2" customFormat="1">
      <c r="A94" s="37"/>
      <c r="B94" s="38"/>
      <c r="C94" s="39"/>
      <c r="D94" s="188" t="s">
        <v>131</v>
      </c>
      <c r="E94" s="39"/>
      <c r="F94" s="189" t="s">
        <v>308</v>
      </c>
      <c r="G94" s="39"/>
      <c r="H94" s="39"/>
      <c r="I94" s="190"/>
      <c r="J94" s="39"/>
      <c r="K94" s="39"/>
      <c r="L94" s="43"/>
      <c r="M94" s="191"/>
      <c r="N94" s="19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131</v>
      </c>
      <c r="AU94" s="16" t="s">
        <v>69</v>
      </c>
    </row>
    <row r="95" s="2" customFormat="1">
      <c r="A95" s="37"/>
      <c r="B95" s="38"/>
      <c r="C95" s="39"/>
      <c r="D95" s="188" t="s">
        <v>157</v>
      </c>
      <c r="E95" s="39"/>
      <c r="F95" s="215" t="s">
        <v>384</v>
      </c>
      <c r="G95" s="39"/>
      <c r="H95" s="39"/>
      <c r="I95" s="190"/>
      <c r="J95" s="39"/>
      <c r="K95" s="39"/>
      <c r="L95" s="43"/>
      <c r="M95" s="191"/>
      <c r="N95" s="19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157</v>
      </c>
      <c r="AU95" s="16" t="s">
        <v>69</v>
      </c>
    </row>
    <row r="96" s="2" customFormat="1" ht="16.5" customHeight="1">
      <c r="A96" s="37"/>
      <c r="B96" s="38"/>
      <c r="C96" s="175" t="s">
        <v>149</v>
      </c>
      <c r="D96" s="175" t="s">
        <v>124</v>
      </c>
      <c r="E96" s="176" t="s">
        <v>172</v>
      </c>
      <c r="F96" s="177" t="s">
        <v>173</v>
      </c>
      <c r="G96" s="178" t="s">
        <v>141</v>
      </c>
      <c r="H96" s="179">
        <v>0.499</v>
      </c>
      <c r="I96" s="180"/>
      <c r="J96" s="181">
        <f>ROUND(I96*H96,2)</f>
        <v>0</v>
      </c>
      <c r="K96" s="177" t="s">
        <v>128</v>
      </c>
      <c r="L96" s="43"/>
      <c r="M96" s="182" t="s">
        <v>19</v>
      </c>
      <c r="N96" s="183" t="s">
        <v>40</v>
      </c>
      <c r="O96" s="83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6" t="s">
        <v>129</v>
      </c>
      <c r="AT96" s="186" t="s">
        <v>124</v>
      </c>
      <c r="AU96" s="186" t="s">
        <v>69</v>
      </c>
      <c r="AY96" s="16" t="s">
        <v>130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6" t="s">
        <v>77</v>
      </c>
      <c r="BK96" s="187">
        <f>ROUND(I96*H96,2)</f>
        <v>0</v>
      </c>
      <c r="BL96" s="16" t="s">
        <v>129</v>
      </c>
      <c r="BM96" s="186" t="s">
        <v>385</v>
      </c>
    </row>
    <row r="97" s="2" customFormat="1">
      <c r="A97" s="37"/>
      <c r="B97" s="38"/>
      <c r="C97" s="39"/>
      <c r="D97" s="188" t="s">
        <v>131</v>
      </c>
      <c r="E97" s="39"/>
      <c r="F97" s="189" t="s">
        <v>175</v>
      </c>
      <c r="G97" s="39"/>
      <c r="H97" s="39"/>
      <c r="I97" s="190"/>
      <c r="J97" s="39"/>
      <c r="K97" s="39"/>
      <c r="L97" s="43"/>
      <c r="M97" s="191"/>
      <c r="N97" s="19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131</v>
      </c>
      <c r="AU97" s="16" t="s">
        <v>69</v>
      </c>
    </row>
    <row r="98" s="2" customFormat="1">
      <c r="A98" s="37"/>
      <c r="B98" s="38"/>
      <c r="C98" s="39"/>
      <c r="D98" s="188" t="s">
        <v>157</v>
      </c>
      <c r="E98" s="39"/>
      <c r="F98" s="215" t="s">
        <v>386</v>
      </c>
      <c r="G98" s="39"/>
      <c r="H98" s="39"/>
      <c r="I98" s="190"/>
      <c r="J98" s="39"/>
      <c r="K98" s="39"/>
      <c r="L98" s="43"/>
      <c r="M98" s="191"/>
      <c r="N98" s="19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157</v>
      </c>
      <c r="AU98" s="16" t="s">
        <v>69</v>
      </c>
    </row>
    <row r="99" s="2" customFormat="1" ht="16.5" customHeight="1">
      <c r="A99" s="37"/>
      <c r="B99" s="38"/>
      <c r="C99" s="175" t="s">
        <v>171</v>
      </c>
      <c r="D99" s="175" t="s">
        <v>124</v>
      </c>
      <c r="E99" s="176" t="s">
        <v>177</v>
      </c>
      <c r="F99" s="177" t="s">
        <v>178</v>
      </c>
      <c r="G99" s="178" t="s">
        <v>127</v>
      </c>
      <c r="H99" s="179">
        <v>1350</v>
      </c>
      <c r="I99" s="180"/>
      <c r="J99" s="181">
        <f>ROUND(I99*H99,2)</f>
        <v>0</v>
      </c>
      <c r="K99" s="177" t="s">
        <v>128</v>
      </c>
      <c r="L99" s="43"/>
      <c r="M99" s="182" t="s">
        <v>19</v>
      </c>
      <c r="N99" s="183" t="s">
        <v>40</v>
      </c>
      <c r="O99" s="83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6" t="s">
        <v>129</v>
      </c>
      <c r="AT99" s="186" t="s">
        <v>124</v>
      </c>
      <c r="AU99" s="186" t="s">
        <v>69</v>
      </c>
      <c r="AY99" s="16" t="s">
        <v>130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6" t="s">
        <v>77</v>
      </c>
      <c r="BK99" s="187">
        <f>ROUND(I99*H99,2)</f>
        <v>0</v>
      </c>
      <c r="BL99" s="16" t="s">
        <v>129</v>
      </c>
      <c r="BM99" s="186" t="s">
        <v>210</v>
      </c>
    </row>
    <row r="100" s="2" customFormat="1">
      <c r="A100" s="37"/>
      <c r="B100" s="38"/>
      <c r="C100" s="39"/>
      <c r="D100" s="188" t="s">
        <v>131</v>
      </c>
      <c r="E100" s="39"/>
      <c r="F100" s="189" t="s">
        <v>178</v>
      </c>
      <c r="G100" s="39"/>
      <c r="H100" s="39"/>
      <c r="I100" s="190"/>
      <c r="J100" s="39"/>
      <c r="K100" s="39"/>
      <c r="L100" s="43"/>
      <c r="M100" s="191"/>
      <c r="N100" s="192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131</v>
      </c>
      <c r="AU100" s="16" t="s">
        <v>69</v>
      </c>
    </row>
    <row r="101" s="2" customFormat="1" ht="33" customHeight="1">
      <c r="A101" s="37"/>
      <c r="B101" s="38"/>
      <c r="C101" s="175" t="s">
        <v>156</v>
      </c>
      <c r="D101" s="175" t="s">
        <v>124</v>
      </c>
      <c r="E101" s="176" t="s">
        <v>310</v>
      </c>
      <c r="F101" s="177" t="s">
        <v>311</v>
      </c>
      <c r="G101" s="178" t="s">
        <v>155</v>
      </c>
      <c r="H101" s="179">
        <v>1234.836</v>
      </c>
      <c r="I101" s="180"/>
      <c r="J101" s="181">
        <f>ROUND(I101*H101,2)</f>
        <v>0</v>
      </c>
      <c r="K101" s="177" t="s">
        <v>128</v>
      </c>
      <c r="L101" s="43"/>
      <c r="M101" s="182" t="s">
        <v>19</v>
      </c>
      <c r="N101" s="183" t="s">
        <v>40</v>
      </c>
      <c r="O101" s="83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6" t="s">
        <v>129</v>
      </c>
      <c r="AT101" s="186" t="s">
        <v>124</v>
      </c>
      <c r="AU101" s="186" t="s">
        <v>69</v>
      </c>
      <c r="AY101" s="16" t="s">
        <v>130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6" t="s">
        <v>77</v>
      </c>
      <c r="BK101" s="187">
        <f>ROUND(I101*H101,2)</f>
        <v>0</v>
      </c>
      <c r="BL101" s="16" t="s">
        <v>129</v>
      </c>
      <c r="BM101" s="186" t="s">
        <v>179</v>
      </c>
    </row>
    <row r="102" s="2" customFormat="1">
      <c r="A102" s="37"/>
      <c r="B102" s="38"/>
      <c r="C102" s="39"/>
      <c r="D102" s="188" t="s">
        <v>131</v>
      </c>
      <c r="E102" s="39"/>
      <c r="F102" s="189" t="s">
        <v>311</v>
      </c>
      <c r="G102" s="39"/>
      <c r="H102" s="39"/>
      <c r="I102" s="190"/>
      <c r="J102" s="39"/>
      <c r="K102" s="39"/>
      <c r="L102" s="43"/>
      <c r="M102" s="191"/>
      <c r="N102" s="19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131</v>
      </c>
      <c r="AU102" s="16" t="s">
        <v>69</v>
      </c>
    </row>
    <row r="103" s="2" customFormat="1" ht="16.5" customHeight="1">
      <c r="A103" s="37"/>
      <c r="B103" s="38"/>
      <c r="C103" s="175" t="s">
        <v>180</v>
      </c>
      <c r="D103" s="175" t="s">
        <v>124</v>
      </c>
      <c r="E103" s="176" t="s">
        <v>312</v>
      </c>
      <c r="F103" s="177" t="s">
        <v>313</v>
      </c>
      <c r="G103" s="178" t="s">
        <v>141</v>
      </c>
      <c r="H103" s="179">
        <v>0.0070000000000000001</v>
      </c>
      <c r="I103" s="180"/>
      <c r="J103" s="181">
        <f>ROUND(I103*H103,2)</f>
        <v>0</v>
      </c>
      <c r="K103" s="177" t="s">
        <v>128</v>
      </c>
      <c r="L103" s="43"/>
      <c r="M103" s="182" t="s">
        <v>19</v>
      </c>
      <c r="N103" s="183" t="s">
        <v>40</v>
      </c>
      <c r="O103" s="83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6" t="s">
        <v>129</v>
      </c>
      <c r="AT103" s="186" t="s">
        <v>124</v>
      </c>
      <c r="AU103" s="186" t="s">
        <v>69</v>
      </c>
      <c r="AY103" s="16" t="s">
        <v>130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6" t="s">
        <v>77</v>
      </c>
      <c r="BK103" s="187">
        <f>ROUND(I103*H103,2)</f>
        <v>0</v>
      </c>
      <c r="BL103" s="16" t="s">
        <v>129</v>
      </c>
      <c r="BM103" s="186" t="s">
        <v>183</v>
      </c>
    </row>
    <row r="104" s="2" customFormat="1">
      <c r="A104" s="37"/>
      <c r="B104" s="38"/>
      <c r="C104" s="39"/>
      <c r="D104" s="188" t="s">
        <v>131</v>
      </c>
      <c r="E104" s="39"/>
      <c r="F104" s="189" t="s">
        <v>314</v>
      </c>
      <c r="G104" s="39"/>
      <c r="H104" s="39"/>
      <c r="I104" s="190"/>
      <c r="J104" s="39"/>
      <c r="K104" s="39"/>
      <c r="L104" s="43"/>
      <c r="M104" s="191"/>
      <c r="N104" s="192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131</v>
      </c>
      <c r="AU104" s="16" t="s">
        <v>69</v>
      </c>
    </row>
    <row r="105" s="2" customFormat="1">
      <c r="A105" s="37"/>
      <c r="B105" s="38"/>
      <c r="C105" s="39"/>
      <c r="D105" s="188" t="s">
        <v>144</v>
      </c>
      <c r="E105" s="39"/>
      <c r="F105" s="215" t="s">
        <v>192</v>
      </c>
      <c r="G105" s="39"/>
      <c r="H105" s="39"/>
      <c r="I105" s="190"/>
      <c r="J105" s="39"/>
      <c r="K105" s="39"/>
      <c r="L105" s="43"/>
      <c r="M105" s="191"/>
      <c r="N105" s="19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144</v>
      </c>
      <c r="AU105" s="16" t="s">
        <v>69</v>
      </c>
    </row>
    <row r="106" s="2" customFormat="1" ht="16.5" customHeight="1">
      <c r="A106" s="37"/>
      <c r="B106" s="38"/>
      <c r="C106" s="175" t="s">
        <v>162</v>
      </c>
      <c r="D106" s="175" t="s">
        <v>124</v>
      </c>
      <c r="E106" s="176" t="s">
        <v>188</v>
      </c>
      <c r="F106" s="177" t="s">
        <v>189</v>
      </c>
      <c r="G106" s="178" t="s">
        <v>141</v>
      </c>
      <c r="H106" s="179">
        <v>0.499</v>
      </c>
      <c r="I106" s="180"/>
      <c r="J106" s="181">
        <f>ROUND(I106*H106,2)</f>
        <v>0</v>
      </c>
      <c r="K106" s="177" t="s">
        <v>128</v>
      </c>
      <c r="L106" s="43"/>
      <c r="M106" s="182" t="s">
        <v>19</v>
      </c>
      <c r="N106" s="183" t="s">
        <v>40</v>
      </c>
      <c r="O106" s="83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6" t="s">
        <v>129</v>
      </c>
      <c r="AT106" s="186" t="s">
        <v>124</v>
      </c>
      <c r="AU106" s="186" t="s">
        <v>69</v>
      </c>
      <c r="AY106" s="16" t="s">
        <v>130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6" t="s">
        <v>77</v>
      </c>
      <c r="BK106" s="187">
        <f>ROUND(I106*H106,2)</f>
        <v>0</v>
      </c>
      <c r="BL106" s="16" t="s">
        <v>129</v>
      </c>
      <c r="BM106" s="186" t="s">
        <v>186</v>
      </c>
    </row>
    <row r="107" s="2" customFormat="1">
      <c r="A107" s="37"/>
      <c r="B107" s="38"/>
      <c r="C107" s="39"/>
      <c r="D107" s="188" t="s">
        <v>131</v>
      </c>
      <c r="E107" s="39"/>
      <c r="F107" s="189" t="s">
        <v>191</v>
      </c>
      <c r="G107" s="39"/>
      <c r="H107" s="39"/>
      <c r="I107" s="190"/>
      <c r="J107" s="39"/>
      <c r="K107" s="39"/>
      <c r="L107" s="43"/>
      <c r="M107" s="191"/>
      <c r="N107" s="192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131</v>
      </c>
      <c r="AU107" s="16" t="s">
        <v>69</v>
      </c>
    </row>
    <row r="108" s="2" customFormat="1">
      <c r="A108" s="37"/>
      <c r="B108" s="38"/>
      <c r="C108" s="39"/>
      <c r="D108" s="188" t="s">
        <v>144</v>
      </c>
      <c r="E108" s="39"/>
      <c r="F108" s="215" t="s">
        <v>192</v>
      </c>
      <c r="G108" s="39"/>
      <c r="H108" s="39"/>
      <c r="I108" s="190"/>
      <c r="J108" s="39"/>
      <c r="K108" s="39"/>
      <c r="L108" s="43"/>
      <c r="M108" s="191"/>
      <c r="N108" s="192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144</v>
      </c>
      <c r="AU108" s="16" t="s">
        <v>69</v>
      </c>
    </row>
    <row r="109" s="2" customFormat="1" ht="16.5" customHeight="1">
      <c r="A109" s="37"/>
      <c r="B109" s="38"/>
      <c r="C109" s="175" t="s">
        <v>187</v>
      </c>
      <c r="D109" s="175" t="s">
        <v>124</v>
      </c>
      <c r="E109" s="176" t="s">
        <v>315</v>
      </c>
      <c r="F109" s="177" t="s">
        <v>316</v>
      </c>
      <c r="G109" s="178" t="s">
        <v>137</v>
      </c>
      <c r="H109" s="179">
        <v>8</v>
      </c>
      <c r="I109" s="180"/>
      <c r="J109" s="181">
        <f>ROUND(I109*H109,2)</f>
        <v>0</v>
      </c>
      <c r="K109" s="177" t="s">
        <v>128</v>
      </c>
      <c r="L109" s="43"/>
      <c r="M109" s="182" t="s">
        <v>19</v>
      </c>
      <c r="N109" s="183" t="s">
        <v>40</v>
      </c>
      <c r="O109" s="83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6" t="s">
        <v>129</v>
      </c>
      <c r="AT109" s="186" t="s">
        <v>124</v>
      </c>
      <c r="AU109" s="186" t="s">
        <v>69</v>
      </c>
      <c r="AY109" s="16" t="s">
        <v>130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6" t="s">
        <v>77</v>
      </c>
      <c r="BK109" s="187">
        <f>ROUND(I109*H109,2)</f>
        <v>0</v>
      </c>
      <c r="BL109" s="16" t="s">
        <v>129</v>
      </c>
      <c r="BM109" s="186" t="s">
        <v>190</v>
      </c>
    </row>
    <row r="110" s="2" customFormat="1">
      <c r="A110" s="37"/>
      <c r="B110" s="38"/>
      <c r="C110" s="39"/>
      <c r="D110" s="188" t="s">
        <v>131</v>
      </c>
      <c r="E110" s="39"/>
      <c r="F110" s="189" t="s">
        <v>316</v>
      </c>
      <c r="G110" s="39"/>
      <c r="H110" s="39"/>
      <c r="I110" s="190"/>
      <c r="J110" s="39"/>
      <c r="K110" s="39"/>
      <c r="L110" s="43"/>
      <c r="M110" s="191"/>
      <c r="N110" s="19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69</v>
      </c>
    </row>
    <row r="111" s="2" customFormat="1" ht="16.5" customHeight="1">
      <c r="A111" s="37"/>
      <c r="B111" s="38"/>
      <c r="C111" s="175" t="s">
        <v>167</v>
      </c>
      <c r="D111" s="175" t="s">
        <v>124</v>
      </c>
      <c r="E111" s="176" t="s">
        <v>196</v>
      </c>
      <c r="F111" s="177" t="s">
        <v>197</v>
      </c>
      <c r="G111" s="178" t="s">
        <v>198</v>
      </c>
      <c r="H111" s="179">
        <v>514.98099999999999</v>
      </c>
      <c r="I111" s="180"/>
      <c r="J111" s="181">
        <f>ROUND(I111*H111,2)</f>
        <v>0</v>
      </c>
      <c r="K111" s="177" t="s">
        <v>128</v>
      </c>
      <c r="L111" s="43"/>
      <c r="M111" s="182" t="s">
        <v>19</v>
      </c>
      <c r="N111" s="183" t="s">
        <v>40</v>
      </c>
      <c r="O111" s="83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6" t="s">
        <v>129</v>
      </c>
      <c r="AT111" s="186" t="s">
        <v>124</v>
      </c>
      <c r="AU111" s="186" t="s">
        <v>69</v>
      </c>
      <c r="AY111" s="16" t="s">
        <v>130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6" t="s">
        <v>77</v>
      </c>
      <c r="BK111" s="187">
        <f>ROUND(I111*H111,2)</f>
        <v>0</v>
      </c>
      <c r="BL111" s="16" t="s">
        <v>129</v>
      </c>
      <c r="BM111" s="186" t="s">
        <v>195</v>
      </c>
    </row>
    <row r="112" s="2" customFormat="1">
      <c r="A112" s="37"/>
      <c r="B112" s="38"/>
      <c r="C112" s="39"/>
      <c r="D112" s="188" t="s">
        <v>131</v>
      </c>
      <c r="E112" s="39"/>
      <c r="F112" s="189" t="s">
        <v>197</v>
      </c>
      <c r="G112" s="39"/>
      <c r="H112" s="39"/>
      <c r="I112" s="190"/>
      <c r="J112" s="39"/>
      <c r="K112" s="39"/>
      <c r="L112" s="43"/>
      <c r="M112" s="191"/>
      <c r="N112" s="19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69</v>
      </c>
    </row>
    <row r="113" s="2" customFormat="1" ht="16.5" customHeight="1">
      <c r="A113" s="37"/>
      <c r="B113" s="38"/>
      <c r="C113" s="175" t="s">
        <v>8</v>
      </c>
      <c r="D113" s="175" t="s">
        <v>124</v>
      </c>
      <c r="E113" s="176" t="s">
        <v>200</v>
      </c>
      <c r="F113" s="177" t="s">
        <v>201</v>
      </c>
      <c r="G113" s="178" t="s">
        <v>198</v>
      </c>
      <c r="H113" s="179">
        <v>67.5</v>
      </c>
      <c r="I113" s="180"/>
      <c r="J113" s="181">
        <f>ROUND(I113*H113,2)</f>
        <v>0</v>
      </c>
      <c r="K113" s="177" t="s">
        <v>128</v>
      </c>
      <c r="L113" s="43"/>
      <c r="M113" s="182" t="s">
        <v>19</v>
      </c>
      <c r="N113" s="183" t="s">
        <v>40</v>
      </c>
      <c r="O113" s="83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6" t="s">
        <v>129</v>
      </c>
      <c r="AT113" s="186" t="s">
        <v>124</v>
      </c>
      <c r="AU113" s="186" t="s">
        <v>69</v>
      </c>
      <c r="AY113" s="16" t="s">
        <v>130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6" t="s">
        <v>77</v>
      </c>
      <c r="BK113" s="187">
        <f>ROUND(I113*H113,2)</f>
        <v>0</v>
      </c>
      <c r="BL113" s="16" t="s">
        <v>129</v>
      </c>
      <c r="BM113" s="186" t="s">
        <v>199</v>
      </c>
    </row>
    <row r="114" s="2" customFormat="1">
      <c r="A114" s="37"/>
      <c r="B114" s="38"/>
      <c r="C114" s="39"/>
      <c r="D114" s="188" t="s">
        <v>131</v>
      </c>
      <c r="E114" s="39"/>
      <c r="F114" s="189" t="s">
        <v>201</v>
      </c>
      <c r="G114" s="39"/>
      <c r="H114" s="39"/>
      <c r="I114" s="190"/>
      <c r="J114" s="39"/>
      <c r="K114" s="39"/>
      <c r="L114" s="43"/>
      <c r="M114" s="191"/>
      <c r="N114" s="19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131</v>
      </c>
      <c r="AU114" s="16" t="s">
        <v>69</v>
      </c>
    </row>
    <row r="115" s="2" customFormat="1" ht="16.5" customHeight="1">
      <c r="A115" s="37"/>
      <c r="B115" s="38"/>
      <c r="C115" s="175" t="s">
        <v>203</v>
      </c>
      <c r="D115" s="175" t="s">
        <v>124</v>
      </c>
      <c r="E115" s="176" t="s">
        <v>204</v>
      </c>
      <c r="F115" s="177" t="s">
        <v>205</v>
      </c>
      <c r="G115" s="178" t="s">
        <v>206</v>
      </c>
      <c r="H115" s="179">
        <v>7</v>
      </c>
      <c r="I115" s="180"/>
      <c r="J115" s="181">
        <f>ROUND(I115*H115,2)</f>
        <v>0</v>
      </c>
      <c r="K115" s="177" t="s">
        <v>128</v>
      </c>
      <c r="L115" s="43"/>
      <c r="M115" s="182" t="s">
        <v>19</v>
      </c>
      <c r="N115" s="183" t="s">
        <v>40</v>
      </c>
      <c r="O115" s="83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6" t="s">
        <v>129</v>
      </c>
      <c r="AT115" s="186" t="s">
        <v>124</v>
      </c>
      <c r="AU115" s="186" t="s">
        <v>69</v>
      </c>
      <c r="AY115" s="16" t="s">
        <v>130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6" t="s">
        <v>77</v>
      </c>
      <c r="BK115" s="187">
        <f>ROUND(I115*H115,2)</f>
        <v>0</v>
      </c>
      <c r="BL115" s="16" t="s">
        <v>129</v>
      </c>
      <c r="BM115" s="186" t="s">
        <v>268</v>
      </c>
    </row>
    <row r="116" s="2" customFormat="1">
      <c r="A116" s="37"/>
      <c r="B116" s="38"/>
      <c r="C116" s="39"/>
      <c r="D116" s="188" t="s">
        <v>131</v>
      </c>
      <c r="E116" s="39"/>
      <c r="F116" s="189" t="s">
        <v>208</v>
      </c>
      <c r="G116" s="39"/>
      <c r="H116" s="39"/>
      <c r="I116" s="190"/>
      <c r="J116" s="39"/>
      <c r="K116" s="39"/>
      <c r="L116" s="43"/>
      <c r="M116" s="191"/>
      <c r="N116" s="19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69</v>
      </c>
    </row>
    <row r="117" s="2" customFormat="1">
      <c r="A117" s="37"/>
      <c r="B117" s="38"/>
      <c r="C117" s="39"/>
      <c r="D117" s="188" t="s">
        <v>144</v>
      </c>
      <c r="E117" s="39"/>
      <c r="F117" s="215" t="s">
        <v>209</v>
      </c>
      <c r="G117" s="39"/>
      <c r="H117" s="39"/>
      <c r="I117" s="190"/>
      <c r="J117" s="39"/>
      <c r="K117" s="39"/>
      <c r="L117" s="43"/>
      <c r="M117" s="191"/>
      <c r="N117" s="192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144</v>
      </c>
      <c r="AU117" s="16" t="s">
        <v>69</v>
      </c>
    </row>
    <row r="118" s="2" customFormat="1" ht="16.5" customHeight="1">
      <c r="A118" s="37"/>
      <c r="B118" s="38"/>
      <c r="C118" s="175" t="s">
        <v>210</v>
      </c>
      <c r="D118" s="175" t="s">
        <v>124</v>
      </c>
      <c r="E118" s="176" t="s">
        <v>211</v>
      </c>
      <c r="F118" s="177" t="s">
        <v>212</v>
      </c>
      <c r="G118" s="178" t="s">
        <v>137</v>
      </c>
      <c r="H118" s="179">
        <v>10</v>
      </c>
      <c r="I118" s="180"/>
      <c r="J118" s="181">
        <f>ROUND(I118*H118,2)</f>
        <v>0</v>
      </c>
      <c r="K118" s="177" t="s">
        <v>128</v>
      </c>
      <c r="L118" s="43"/>
      <c r="M118" s="182" t="s">
        <v>19</v>
      </c>
      <c r="N118" s="183" t="s">
        <v>40</v>
      </c>
      <c r="O118" s="83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6" t="s">
        <v>129</v>
      </c>
      <c r="AT118" s="186" t="s">
        <v>124</v>
      </c>
      <c r="AU118" s="186" t="s">
        <v>69</v>
      </c>
      <c r="AY118" s="16" t="s">
        <v>130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6" t="s">
        <v>77</v>
      </c>
      <c r="BK118" s="187">
        <f>ROUND(I118*H118,2)</f>
        <v>0</v>
      </c>
      <c r="BL118" s="16" t="s">
        <v>129</v>
      </c>
      <c r="BM118" s="186" t="s">
        <v>207</v>
      </c>
    </row>
    <row r="119" s="2" customFormat="1">
      <c r="A119" s="37"/>
      <c r="B119" s="38"/>
      <c r="C119" s="39"/>
      <c r="D119" s="188" t="s">
        <v>131</v>
      </c>
      <c r="E119" s="39"/>
      <c r="F119" s="189" t="s">
        <v>212</v>
      </c>
      <c r="G119" s="39"/>
      <c r="H119" s="39"/>
      <c r="I119" s="190"/>
      <c r="J119" s="39"/>
      <c r="K119" s="39"/>
      <c r="L119" s="43"/>
      <c r="M119" s="191"/>
      <c r="N119" s="19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131</v>
      </c>
      <c r="AU119" s="16" t="s">
        <v>69</v>
      </c>
    </row>
    <row r="120" s="2" customFormat="1" ht="16.5" customHeight="1">
      <c r="A120" s="37"/>
      <c r="B120" s="38"/>
      <c r="C120" s="175" t="s">
        <v>214</v>
      </c>
      <c r="D120" s="175" t="s">
        <v>124</v>
      </c>
      <c r="E120" s="176" t="s">
        <v>215</v>
      </c>
      <c r="F120" s="177" t="s">
        <v>216</v>
      </c>
      <c r="G120" s="178" t="s">
        <v>137</v>
      </c>
      <c r="H120" s="179">
        <v>4</v>
      </c>
      <c r="I120" s="180"/>
      <c r="J120" s="181">
        <f>ROUND(I120*H120,2)</f>
        <v>0</v>
      </c>
      <c r="K120" s="177" t="s">
        <v>128</v>
      </c>
      <c r="L120" s="43"/>
      <c r="M120" s="182" t="s">
        <v>19</v>
      </c>
      <c r="N120" s="183" t="s">
        <v>40</v>
      </c>
      <c r="O120" s="83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6" t="s">
        <v>129</v>
      </c>
      <c r="AT120" s="186" t="s">
        <v>124</v>
      </c>
      <c r="AU120" s="186" t="s">
        <v>69</v>
      </c>
      <c r="AY120" s="16" t="s">
        <v>130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6" t="s">
        <v>77</v>
      </c>
      <c r="BK120" s="187">
        <f>ROUND(I120*H120,2)</f>
        <v>0</v>
      </c>
      <c r="BL120" s="16" t="s">
        <v>129</v>
      </c>
      <c r="BM120" s="186" t="s">
        <v>213</v>
      </c>
    </row>
    <row r="121" s="2" customFormat="1">
      <c r="A121" s="37"/>
      <c r="B121" s="38"/>
      <c r="C121" s="39"/>
      <c r="D121" s="188" t="s">
        <v>131</v>
      </c>
      <c r="E121" s="39"/>
      <c r="F121" s="189" t="s">
        <v>216</v>
      </c>
      <c r="G121" s="39"/>
      <c r="H121" s="39"/>
      <c r="I121" s="190"/>
      <c r="J121" s="39"/>
      <c r="K121" s="39"/>
      <c r="L121" s="43"/>
      <c r="M121" s="191"/>
      <c r="N121" s="192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131</v>
      </c>
      <c r="AU121" s="16" t="s">
        <v>69</v>
      </c>
    </row>
    <row r="122" s="2" customFormat="1" ht="21.75" customHeight="1">
      <c r="A122" s="37"/>
      <c r="B122" s="38"/>
      <c r="C122" s="175" t="s">
        <v>179</v>
      </c>
      <c r="D122" s="175" t="s">
        <v>124</v>
      </c>
      <c r="E122" s="176" t="s">
        <v>218</v>
      </c>
      <c r="F122" s="177" t="s">
        <v>219</v>
      </c>
      <c r="G122" s="178" t="s">
        <v>206</v>
      </c>
      <c r="H122" s="179">
        <v>1012</v>
      </c>
      <c r="I122" s="180"/>
      <c r="J122" s="181">
        <f>ROUND(I122*H122,2)</f>
        <v>0</v>
      </c>
      <c r="K122" s="177" t="s">
        <v>128</v>
      </c>
      <c r="L122" s="43"/>
      <c r="M122" s="182" t="s">
        <v>19</v>
      </c>
      <c r="N122" s="183" t="s">
        <v>40</v>
      </c>
      <c r="O122" s="83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6" t="s">
        <v>129</v>
      </c>
      <c r="AT122" s="186" t="s">
        <v>124</v>
      </c>
      <c r="AU122" s="186" t="s">
        <v>69</v>
      </c>
      <c r="AY122" s="16" t="s">
        <v>130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6" t="s">
        <v>77</v>
      </c>
      <c r="BK122" s="187">
        <f>ROUND(I122*H122,2)</f>
        <v>0</v>
      </c>
      <c r="BL122" s="16" t="s">
        <v>129</v>
      </c>
      <c r="BM122" s="186" t="s">
        <v>217</v>
      </c>
    </row>
    <row r="123" s="2" customFormat="1">
      <c r="A123" s="37"/>
      <c r="B123" s="38"/>
      <c r="C123" s="39"/>
      <c r="D123" s="188" t="s">
        <v>131</v>
      </c>
      <c r="E123" s="39"/>
      <c r="F123" s="189" t="s">
        <v>219</v>
      </c>
      <c r="G123" s="39"/>
      <c r="H123" s="39"/>
      <c r="I123" s="190"/>
      <c r="J123" s="39"/>
      <c r="K123" s="39"/>
      <c r="L123" s="43"/>
      <c r="M123" s="191"/>
      <c r="N123" s="192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131</v>
      </c>
      <c r="AU123" s="16" t="s">
        <v>69</v>
      </c>
    </row>
    <row r="124" s="2" customFormat="1" ht="21.75" customHeight="1">
      <c r="A124" s="37"/>
      <c r="B124" s="38"/>
      <c r="C124" s="175" t="s">
        <v>7</v>
      </c>
      <c r="D124" s="175" t="s">
        <v>124</v>
      </c>
      <c r="E124" s="176" t="s">
        <v>221</v>
      </c>
      <c r="F124" s="177" t="s">
        <v>222</v>
      </c>
      <c r="G124" s="178" t="s">
        <v>206</v>
      </c>
      <c r="H124" s="179">
        <v>1012</v>
      </c>
      <c r="I124" s="180"/>
      <c r="J124" s="181">
        <f>ROUND(I124*H124,2)</f>
        <v>0</v>
      </c>
      <c r="K124" s="177" t="s">
        <v>128</v>
      </c>
      <c r="L124" s="43"/>
      <c r="M124" s="182" t="s">
        <v>19</v>
      </c>
      <c r="N124" s="183" t="s">
        <v>40</v>
      </c>
      <c r="O124" s="83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6" t="s">
        <v>129</v>
      </c>
      <c r="AT124" s="186" t="s">
        <v>124</v>
      </c>
      <c r="AU124" s="186" t="s">
        <v>69</v>
      </c>
      <c r="AY124" s="16" t="s">
        <v>130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6" t="s">
        <v>77</v>
      </c>
      <c r="BK124" s="187">
        <f>ROUND(I124*H124,2)</f>
        <v>0</v>
      </c>
      <c r="BL124" s="16" t="s">
        <v>129</v>
      </c>
      <c r="BM124" s="186" t="s">
        <v>220</v>
      </c>
    </row>
    <row r="125" s="2" customFormat="1">
      <c r="A125" s="37"/>
      <c r="B125" s="38"/>
      <c r="C125" s="39"/>
      <c r="D125" s="188" t="s">
        <v>131</v>
      </c>
      <c r="E125" s="39"/>
      <c r="F125" s="189" t="s">
        <v>222</v>
      </c>
      <c r="G125" s="39"/>
      <c r="H125" s="39"/>
      <c r="I125" s="190"/>
      <c r="J125" s="39"/>
      <c r="K125" s="39"/>
      <c r="L125" s="43"/>
      <c r="M125" s="191"/>
      <c r="N125" s="19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69</v>
      </c>
    </row>
    <row r="126" s="2" customFormat="1" ht="16.5" customHeight="1">
      <c r="A126" s="37"/>
      <c r="B126" s="38"/>
      <c r="C126" s="175" t="s">
        <v>183</v>
      </c>
      <c r="D126" s="175" t="s">
        <v>124</v>
      </c>
      <c r="E126" s="176" t="s">
        <v>224</v>
      </c>
      <c r="F126" s="177" t="s">
        <v>225</v>
      </c>
      <c r="G126" s="178" t="s">
        <v>206</v>
      </c>
      <c r="H126" s="179">
        <v>49.850000000000001</v>
      </c>
      <c r="I126" s="180"/>
      <c r="J126" s="181">
        <f>ROUND(I126*H126,2)</f>
        <v>0</v>
      </c>
      <c r="K126" s="177" t="s">
        <v>128</v>
      </c>
      <c r="L126" s="43"/>
      <c r="M126" s="182" t="s">
        <v>19</v>
      </c>
      <c r="N126" s="183" t="s">
        <v>40</v>
      </c>
      <c r="O126" s="83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6" t="s">
        <v>129</v>
      </c>
      <c r="AT126" s="186" t="s">
        <v>124</v>
      </c>
      <c r="AU126" s="186" t="s">
        <v>69</v>
      </c>
      <c r="AY126" s="16" t="s">
        <v>130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6" t="s">
        <v>77</v>
      </c>
      <c r="BK126" s="187">
        <f>ROUND(I126*H126,2)</f>
        <v>0</v>
      </c>
      <c r="BL126" s="16" t="s">
        <v>129</v>
      </c>
      <c r="BM126" s="186" t="s">
        <v>223</v>
      </c>
    </row>
    <row r="127" s="2" customFormat="1">
      <c r="A127" s="37"/>
      <c r="B127" s="38"/>
      <c r="C127" s="39"/>
      <c r="D127" s="188" t="s">
        <v>131</v>
      </c>
      <c r="E127" s="39"/>
      <c r="F127" s="189" t="s">
        <v>225</v>
      </c>
      <c r="G127" s="39"/>
      <c r="H127" s="39"/>
      <c r="I127" s="190"/>
      <c r="J127" s="39"/>
      <c r="K127" s="39"/>
      <c r="L127" s="43"/>
      <c r="M127" s="191"/>
      <c r="N127" s="192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69</v>
      </c>
    </row>
    <row r="128" s="2" customFormat="1" ht="16.5" customHeight="1">
      <c r="A128" s="37"/>
      <c r="B128" s="38"/>
      <c r="C128" s="175" t="s">
        <v>227</v>
      </c>
      <c r="D128" s="175" t="s">
        <v>124</v>
      </c>
      <c r="E128" s="176" t="s">
        <v>228</v>
      </c>
      <c r="F128" s="177" t="s">
        <v>229</v>
      </c>
      <c r="G128" s="178" t="s">
        <v>198</v>
      </c>
      <c r="H128" s="179">
        <v>5</v>
      </c>
      <c r="I128" s="180"/>
      <c r="J128" s="181">
        <f>ROUND(I128*H128,2)</f>
        <v>0</v>
      </c>
      <c r="K128" s="177" t="s">
        <v>128</v>
      </c>
      <c r="L128" s="43"/>
      <c r="M128" s="182" t="s">
        <v>19</v>
      </c>
      <c r="N128" s="183" t="s">
        <v>40</v>
      </c>
      <c r="O128" s="83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6" t="s">
        <v>129</v>
      </c>
      <c r="AT128" s="186" t="s">
        <v>124</v>
      </c>
      <c r="AU128" s="186" t="s">
        <v>69</v>
      </c>
      <c r="AY128" s="16" t="s">
        <v>130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6" t="s">
        <v>77</v>
      </c>
      <c r="BK128" s="187">
        <f>ROUND(I128*H128,2)</f>
        <v>0</v>
      </c>
      <c r="BL128" s="16" t="s">
        <v>129</v>
      </c>
      <c r="BM128" s="186" t="s">
        <v>226</v>
      </c>
    </row>
    <row r="129" s="2" customFormat="1">
      <c r="A129" s="37"/>
      <c r="B129" s="38"/>
      <c r="C129" s="39"/>
      <c r="D129" s="188" t="s">
        <v>131</v>
      </c>
      <c r="E129" s="39"/>
      <c r="F129" s="189" t="s">
        <v>229</v>
      </c>
      <c r="G129" s="39"/>
      <c r="H129" s="39"/>
      <c r="I129" s="190"/>
      <c r="J129" s="39"/>
      <c r="K129" s="39"/>
      <c r="L129" s="43"/>
      <c r="M129" s="191"/>
      <c r="N129" s="19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69</v>
      </c>
    </row>
    <row r="130" s="2" customFormat="1" ht="16.5" customHeight="1">
      <c r="A130" s="37"/>
      <c r="B130" s="38"/>
      <c r="C130" s="175" t="s">
        <v>186</v>
      </c>
      <c r="D130" s="175" t="s">
        <v>124</v>
      </c>
      <c r="E130" s="176" t="s">
        <v>242</v>
      </c>
      <c r="F130" s="177" t="s">
        <v>243</v>
      </c>
      <c r="G130" s="178" t="s">
        <v>155</v>
      </c>
      <c r="H130" s="179">
        <v>1234.836</v>
      </c>
      <c r="I130" s="180"/>
      <c r="J130" s="181">
        <f>ROUND(I130*H130,2)</f>
        <v>0</v>
      </c>
      <c r="K130" s="177" t="s">
        <v>128</v>
      </c>
      <c r="L130" s="43"/>
      <c r="M130" s="182" t="s">
        <v>19</v>
      </c>
      <c r="N130" s="183" t="s">
        <v>40</v>
      </c>
      <c r="O130" s="83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6" t="s">
        <v>129</v>
      </c>
      <c r="AT130" s="186" t="s">
        <v>124</v>
      </c>
      <c r="AU130" s="186" t="s">
        <v>69</v>
      </c>
      <c r="AY130" s="16" t="s">
        <v>130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6" t="s">
        <v>77</v>
      </c>
      <c r="BK130" s="187">
        <f>ROUND(I130*H130,2)</f>
        <v>0</v>
      </c>
      <c r="BL130" s="16" t="s">
        <v>129</v>
      </c>
      <c r="BM130" s="186" t="s">
        <v>230</v>
      </c>
    </row>
    <row r="131" s="2" customFormat="1">
      <c r="A131" s="37"/>
      <c r="B131" s="38"/>
      <c r="C131" s="39"/>
      <c r="D131" s="188" t="s">
        <v>131</v>
      </c>
      <c r="E131" s="39"/>
      <c r="F131" s="189" t="s">
        <v>243</v>
      </c>
      <c r="G131" s="39"/>
      <c r="H131" s="39"/>
      <c r="I131" s="190"/>
      <c r="J131" s="39"/>
      <c r="K131" s="39"/>
      <c r="L131" s="43"/>
      <c r="M131" s="191"/>
      <c r="N131" s="19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69</v>
      </c>
    </row>
    <row r="132" s="2" customFormat="1" ht="33" customHeight="1">
      <c r="A132" s="37"/>
      <c r="B132" s="38"/>
      <c r="C132" s="175" t="s">
        <v>234</v>
      </c>
      <c r="D132" s="175" t="s">
        <v>124</v>
      </c>
      <c r="E132" s="176" t="s">
        <v>181</v>
      </c>
      <c r="F132" s="177" t="s">
        <v>182</v>
      </c>
      <c r="G132" s="178" t="s">
        <v>155</v>
      </c>
      <c r="H132" s="179">
        <v>1234.836</v>
      </c>
      <c r="I132" s="180"/>
      <c r="J132" s="181">
        <f>ROUND(I132*H132,2)</f>
        <v>0</v>
      </c>
      <c r="K132" s="177" t="s">
        <v>128</v>
      </c>
      <c r="L132" s="43"/>
      <c r="M132" s="182" t="s">
        <v>19</v>
      </c>
      <c r="N132" s="183" t="s">
        <v>40</v>
      </c>
      <c r="O132" s="83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6" t="s">
        <v>129</v>
      </c>
      <c r="AT132" s="186" t="s">
        <v>124</v>
      </c>
      <c r="AU132" s="186" t="s">
        <v>69</v>
      </c>
      <c r="AY132" s="16" t="s">
        <v>130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6" t="s">
        <v>77</v>
      </c>
      <c r="BK132" s="187">
        <f>ROUND(I132*H132,2)</f>
        <v>0</v>
      </c>
      <c r="BL132" s="16" t="s">
        <v>129</v>
      </c>
      <c r="BM132" s="186" t="s">
        <v>233</v>
      </c>
    </row>
    <row r="133" s="2" customFormat="1">
      <c r="A133" s="37"/>
      <c r="B133" s="38"/>
      <c r="C133" s="39"/>
      <c r="D133" s="188" t="s">
        <v>131</v>
      </c>
      <c r="E133" s="39"/>
      <c r="F133" s="189" t="s">
        <v>182</v>
      </c>
      <c r="G133" s="39"/>
      <c r="H133" s="39"/>
      <c r="I133" s="190"/>
      <c r="J133" s="39"/>
      <c r="K133" s="39"/>
      <c r="L133" s="43"/>
      <c r="M133" s="191"/>
      <c r="N133" s="192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69</v>
      </c>
    </row>
    <row r="134" s="2" customFormat="1" ht="16.5" customHeight="1">
      <c r="A134" s="37"/>
      <c r="B134" s="38"/>
      <c r="C134" s="175" t="s">
        <v>190</v>
      </c>
      <c r="D134" s="175" t="s">
        <v>124</v>
      </c>
      <c r="E134" s="176" t="s">
        <v>184</v>
      </c>
      <c r="F134" s="177" t="s">
        <v>185</v>
      </c>
      <c r="G134" s="178" t="s">
        <v>155</v>
      </c>
      <c r="H134" s="179">
        <v>1234.836</v>
      </c>
      <c r="I134" s="180"/>
      <c r="J134" s="181">
        <f>ROUND(I134*H134,2)</f>
        <v>0</v>
      </c>
      <c r="K134" s="177" t="s">
        <v>128</v>
      </c>
      <c r="L134" s="43"/>
      <c r="M134" s="182" t="s">
        <v>19</v>
      </c>
      <c r="N134" s="183" t="s">
        <v>40</v>
      </c>
      <c r="O134" s="83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6" t="s">
        <v>129</v>
      </c>
      <c r="AT134" s="186" t="s">
        <v>124</v>
      </c>
      <c r="AU134" s="186" t="s">
        <v>69</v>
      </c>
      <c r="AY134" s="16" t="s">
        <v>130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6" t="s">
        <v>77</v>
      </c>
      <c r="BK134" s="187">
        <f>ROUND(I134*H134,2)</f>
        <v>0</v>
      </c>
      <c r="BL134" s="16" t="s">
        <v>129</v>
      </c>
      <c r="BM134" s="186" t="s">
        <v>237</v>
      </c>
    </row>
    <row r="135" s="2" customFormat="1">
      <c r="A135" s="37"/>
      <c r="B135" s="38"/>
      <c r="C135" s="39"/>
      <c r="D135" s="188" t="s">
        <v>131</v>
      </c>
      <c r="E135" s="39"/>
      <c r="F135" s="189" t="s">
        <v>185</v>
      </c>
      <c r="G135" s="39"/>
      <c r="H135" s="39"/>
      <c r="I135" s="190"/>
      <c r="J135" s="39"/>
      <c r="K135" s="39"/>
      <c r="L135" s="43"/>
      <c r="M135" s="191"/>
      <c r="N135" s="19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69</v>
      </c>
    </row>
    <row r="136" s="2" customFormat="1" ht="16.5" customHeight="1">
      <c r="A136" s="37"/>
      <c r="B136" s="38"/>
      <c r="C136" s="175" t="s">
        <v>241</v>
      </c>
      <c r="D136" s="175" t="s">
        <v>124</v>
      </c>
      <c r="E136" s="176" t="s">
        <v>231</v>
      </c>
      <c r="F136" s="177" t="s">
        <v>232</v>
      </c>
      <c r="G136" s="178" t="s">
        <v>155</v>
      </c>
      <c r="H136" s="179">
        <v>30.521999999999998</v>
      </c>
      <c r="I136" s="180"/>
      <c r="J136" s="181">
        <f>ROUND(I136*H136,2)</f>
        <v>0</v>
      </c>
      <c r="K136" s="177" t="s">
        <v>128</v>
      </c>
      <c r="L136" s="43"/>
      <c r="M136" s="182" t="s">
        <v>19</v>
      </c>
      <c r="N136" s="183" t="s">
        <v>40</v>
      </c>
      <c r="O136" s="83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6" t="s">
        <v>129</v>
      </c>
      <c r="AT136" s="186" t="s">
        <v>124</v>
      </c>
      <c r="AU136" s="186" t="s">
        <v>69</v>
      </c>
      <c r="AY136" s="16" t="s">
        <v>130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6" t="s">
        <v>77</v>
      </c>
      <c r="BK136" s="187">
        <f>ROUND(I136*H136,2)</f>
        <v>0</v>
      </c>
      <c r="BL136" s="16" t="s">
        <v>129</v>
      </c>
      <c r="BM136" s="186" t="s">
        <v>240</v>
      </c>
    </row>
    <row r="137" s="2" customFormat="1">
      <c r="A137" s="37"/>
      <c r="B137" s="38"/>
      <c r="C137" s="39"/>
      <c r="D137" s="188" t="s">
        <v>131</v>
      </c>
      <c r="E137" s="39"/>
      <c r="F137" s="189" t="s">
        <v>232</v>
      </c>
      <c r="G137" s="39"/>
      <c r="H137" s="39"/>
      <c r="I137" s="190"/>
      <c r="J137" s="39"/>
      <c r="K137" s="39"/>
      <c r="L137" s="43"/>
      <c r="M137" s="191"/>
      <c r="N137" s="192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69</v>
      </c>
    </row>
    <row r="138" s="2" customFormat="1" ht="37.8" customHeight="1">
      <c r="A138" s="37"/>
      <c r="B138" s="38"/>
      <c r="C138" s="175" t="s">
        <v>195</v>
      </c>
      <c r="D138" s="175" t="s">
        <v>124</v>
      </c>
      <c r="E138" s="176" t="s">
        <v>235</v>
      </c>
      <c r="F138" s="177" t="s">
        <v>236</v>
      </c>
      <c r="G138" s="178" t="s">
        <v>155</v>
      </c>
      <c r="H138" s="179">
        <v>30.521999999999998</v>
      </c>
      <c r="I138" s="180"/>
      <c r="J138" s="181">
        <f>ROUND(I138*H138,2)</f>
        <v>0</v>
      </c>
      <c r="K138" s="177" t="s">
        <v>128</v>
      </c>
      <c r="L138" s="43"/>
      <c r="M138" s="182" t="s">
        <v>19</v>
      </c>
      <c r="N138" s="183" t="s">
        <v>40</v>
      </c>
      <c r="O138" s="83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6" t="s">
        <v>129</v>
      </c>
      <c r="AT138" s="186" t="s">
        <v>124</v>
      </c>
      <c r="AU138" s="186" t="s">
        <v>69</v>
      </c>
      <c r="AY138" s="16" t="s">
        <v>130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6" t="s">
        <v>77</v>
      </c>
      <c r="BK138" s="187">
        <f>ROUND(I138*H138,2)</f>
        <v>0</v>
      </c>
      <c r="BL138" s="16" t="s">
        <v>129</v>
      </c>
      <c r="BM138" s="186" t="s">
        <v>244</v>
      </c>
    </row>
    <row r="139" s="2" customFormat="1">
      <c r="A139" s="37"/>
      <c r="B139" s="38"/>
      <c r="C139" s="39"/>
      <c r="D139" s="188" t="s">
        <v>131</v>
      </c>
      <c r="E139" s="39"/>
      <c r="F139" s="189" t="s">
        <v>236</v>
      </c>
      <c r="G139" s="39"/>
      <c r="H139" s="39"/>
      <c r="I139" s="190"/>
      <c r="J139" s="39"/>
      <c r="K139" s="39"/>
      <c r="L139" s="43"/>
      <c r="M139" s="191"/>
      <c r="N139" s="192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69</v>
      </c>
    </row>
    <row r="140" s="2" customFormat="1" ht="16.5" customHeight="1">
      <c r="A140" s="37"/>
      <c r="B140" s="38"/>
      <c r="C140" s="175" t="s">
        <v>248</v>
      </c>
      <c r="D140" s="175" t="s">
        <v>124</v>
      </c>
      <c r="E140" s="176" t="s">
        <v>238</v>
      </c>
      <c r="F140" s="177" t="s">
        <v>239</v>
      </c>
      <c r="G140" s="178" t="s">
        <v>155</v>
      </c>
      <c r="H140" s="179">
        <v>30.521999999999998</v>
      </c>
      <c r="I140" s="180"/>
      <c r="J140" s="181">
        <f>ROUND(I140*H140,2)</f>
        <v>0</v>
      </c>
      <c r="K140" s="177" t="s">
        <v>128</v>
      </c>
      <c r="L140" s="43"/>
      <c r="M140" s="182" t="s">
        <v>19</v>
      </c>
      <c r="N140" s="183" t="s">
        <v>40</v>
      </c>
      <c r="O140" s="83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6" t="s">
        <v>129</v>
      </c>
      <c r="AT140" s="186" t="s">
        <v>124</v>
      </c>
      <c r="AU140" s="186" t="s">
        <v>69</v>
      </c>
      <c r="AY140" s="16" t="s">
        <v>130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6" t="s">
        <v>77</v>
      </c>
      <c r="BK140" s="187">
        <f>ROUND(I140*H140,2)</f>
        <v>0</v>
      </c>
      <c r="BL140" s="16" t="s">
        <v>129</v>
      </c>
      <c r="BM140" s="186" t="s">
        <v>247</v>
      </c>
    </row>
    <row r="141" s="2" customFormat="1">
      <c r="A141" s="37"/>
      <c r="B141" s="38"/>
      <c r="C141" s="39"/>
      <c r="D141" s="188" t="s">
        <v>131</v>
      </c>
      <c r="E141" s="39"/>
      <c r="F141" s="189" t="s">
        <v>239</v>
      </c>
      <c r="G141" s="39"/>
      <c r="H141" s="39"/>
      <c r="I141" s="190"/>
      <c r="J141" s="39"/>
      <c r="K141" s="39"/>
      <c r="L141" s="43"/>
      <c r="M141" s="191"/>
      <c r="N141" s="192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69</v>
      </c>
    </row>
    <row r="142" s="2" customFormat="1" ht="16.5" customHeight="1">
      <c r="A142" s="37"/>
      <c r="B142" s="38"/>
      <c r="C142" s="175" t="s">
        <v>199</v>
      </c>
      <c r="D142" s="175" t="s">
        <v>124</v>
      </c>
      <c r="E142" s="176" t="s">
        <v>242</v>
      </c>
      <c r="F142" s="177" t="s">
        <v>243</v>
      </c>
      <c r="G142" s="178" t="s">
        <v>155</v>
      </c>
      <c r="H142" s="179">
        <v>0.38900000000000001</v>
      </c>
      <c r="I142" s="180"/>
      <c r="J142" s="181">
        <f>ROUND(I142*H142,2)</f>
        <v>0</v>
      </c>
      <c r="K142" s="177" t="s">
        <v>128</v>
      </c>
      <c r="L142" s="43"/>
      <c r="M142" s="182" t="s">
        <v>19</v>
      </c>
      <c r="N142" s="183" t="s">
        <v>40</v>
      </c>
      <c r="O142" s="83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6" t="s">
        <v>129</v>
      </c>
      <c r="AT142" s="186" t="s">
        <v>124</v>
      </c>
      <c r="AU142" s="186" t="s">
        <v>69</v>
      </c>
      <c r="AY142" s="16" t="s">
        <v>130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6" t="s">
        <v>77</v>
      </c>
      <c r="BK142" s="187">
        <f>ROUND(I142*H142,2)</f>
        <v>0</v>
      </c>
      <c r="BL142" s="16" t="s">
        <v>129</v>
      </c>
      <c r="BM142" s="186" t="s">
        <v>251</v>
      </c>
    </row>
    <row r="143" s="2" customFormat="1">
      <c r="A143" s="37"/>
      <c r="B143" s="38"/>
      <c r="C143" s="39"/>
      <c r="D143" s="188" t="s">
        <v>131</v>
      </c>
      <c r="E143" s="39"/>
      <c r="F143" s="189" t="s">
        <v>243</v>
      </c>
      <c r="G143" s="39"/>
      <c r="H143" s="39"/>
      <c r="I143" s="190"/>
      <c r="J143" s="39"/>
      <c r="K143" s="39"/>
      <c r="L143" s="43"/>
      <c r="M143" s="191"/>
      <c r="N143" s="192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131</v>
      </c>
      <c r="AU143" s="16" t="s">
        <v>69</v>
      </c>
    </row>
    <row r="144" s="2" customFormat="1" ht="37.8" customHeight="1">
      <c r="A144" s="37"/>
      <c r="B144" s="38"/>
      <c r="C144" s="175" t="s">
        <v>256</v>
      </c>
      <c r="D144" s="175" t="s">
        <v>124</v>
      </c>
      <c r="E144" s="176" t="s">
        <v>245</v>
      </c>
      <c r="F144" s="177" t="s">
        <v>246</v>
      </c>
      <c r="G144" s="178" t="s">
        <v>137</v>
      </c>
      <c r="H144" s="179">
        <v>1</v>
      </c>
      <c r="I144" s="180"/>
      <c r="J144" s="181">
        <f>ROUND(I144*H144,2)</f>
        <v>0</v>
      </c>
      <c r="K144" s="177" t="s">
        <v>128</v>
      </c>
      <c r="L144" s="43"/>
      <c r="M144" s="182" t="s">
        <v>19</v>
      </c>
      <c r="N144" s="183" t="s">
        <v>40</v>
      </c>
      <c r="O144" s="83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6" t="s">
        <v>129</v>
      </c>
      <c r="AT144" s="186" t="s">
        <v>124</v>
      </c>
      <c r="AU144" s="186" t="s">
        <v>69</v>
      </c>
      <c r="AY144" s="16" t="s">
        <v>130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6" t="s">
        <v>77</v>
      </c>
      <c r="BK144" s="187">
        <f>ROUND(I144*H144,2)</f>
        <v>0</v>
      </c>
      <c r="BL144" s="16" t="s">
        <v>129</v>
      </c>
      <c r="BM144" s="186" t="s">
        <v>255</v>
      </c>
    </row>
    <row r="145" s="2" customFormat="1">
      <c r="A145" s="37"/>
      <c r="B145" s="38"/>
      <c r="C145" s="39"/>
      <c r="D145" s="188" t="s">
        <v>131</v>
      </c>
      <c r="E145" s="39"/>
      <c r="F145" s="189" t="s">
        <v>246</v>
      </c>
      <c r="G145" s="39"/>
      <c r="H145" s="39"/>
      <c r="I145" s="190"/>
      <c r="J145" s="39"/>
      <c r="K145" s="39"/>
      <c r="L145" s="43"/>
      <c r="M145" s="191"/>
      <c r="N145" s="192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69</v>
      </c>
    </row>
    <row r="146" s="2" customFormat="1" ht="16.5" customHeight="1">
      <c r="A146" s="37"/>
      <c r="B146" s="38"/>
      <c r="C146" s="175" t="s">
        <v>202</v>
      </c>
      <c r="D146" s="175" t="s">
        <v>124</v>
      </c>
      <c r="E146" s="176" t="s">
        <v>249</v>
      </c>
      <c r="F146" s="177" t="s">
        <v>250</v>
      </c>
      <c r="G146" s="178" t="s">
        <v>155</v>
      </c>
      <c r="H146" s="179">
        <v>0.38900000000000001</v>
      </c>
      <c r="I146" s="180"/>
      <c r="J146" s="181">
        <f>ROUND(I146*H146,2)</f>
        <v>0</v>
      </c>
      <c r="K146" s="177" t="s">
        <v>128</v>
      </c>
      <c r="L146" s="43"/>
      <c r="M146" s="182" t="s">
        <v>19</v>
      </c>
      <c r="N146" s="183" t="s">
        <v>40</v>
      </c>
      <c r="O146" s="83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6" t="s">
        <v>129</v>
      </c>
      <c r="AT146" s="186" t="s">
        <v>124</v>
      </c>
      <c r="AU146" s="186" t="s">
        <v>69</v>
      </c>
      <c r="AY146" s="16" t="s">
        <v>130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6" t="s">
        <v>77</v>
      </c>
      <c r="BK146" s="187">
        <f>ROUND(I146*H146,2)</f>
        <v>0</v>
      </c>
      <c r="BL146" s="16" t="s">
        <v>129</v>
      </c>
      <c r="BM146" s="186" t="s">
        <v>259</v>
      </c>
    </row>
    <row r="147" s="2" customFormat="1">
      <c r="A147" s="37"/>
      <c r="B147" s="38"/>
      <c r="C147" s="39"/>
      <c r="D147" s="188" t="s">
        <v>131</v>
      </c>
      <c r="E147" s="39"/>
      <c r="F147" s="189" t="s">
        <v>250</v>
      </c>
      <c r="G147" s="39"/>
      <c r="H147" s="39"/>
      <c r="I147" s="190"/>
      <c r="J147" s="39"/>
      <c r="K147" s="39"/>
      <c r="L147" s="43"/>
      <c r="M147" s="191"/>
      <c r="N147" s="192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131</v>
      </c>
      <c r="AU147" s="16" t="s">
        <v>69</v>
      </c>
    </row>
    <row r="148" s="2" customFormat="1" ht="16.5" customHeight="1">
      <c r="A148" s="37"/>
      <c r="B148" s="38"/>
      <c r="C148" s="216" t="s">
        <v>264</v>
      </c>
      <c r="D148" s="216" t="s">
        <v>252</v>
      </c>
      <c r="E148" s="217" t="s">
        <v>253</v>
      </c>
      <c r="F148" s="218" t="s">
        <v>254</v>
      </c>
      <c r="G148" s="219" t="s">
        <v>155</v>
      </c>
      <c r="H148" s="220">
        <v>1058.1610000000001</v>
      </c>
      <c r="I148" s="221"/>
      <c r="J148" s="222">
        <f>ROUND(I148*H148,2)</f>
        <v>0</v>
      </c>
      <c r="K148" s="218" t="s">
        <v>128</v>
      </c>
      <c r="L148" s="223"/>
      <c r="M148" s="224" t="s">
        <v>19</v>
      </c>
      <c r="N148" s="225" t="s">
        <v>40</v>
      </c>
      <c r="O148" s="83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6" t="s">
        <v>149</v>
      </c>
      <c r="AT148" s="186" t="s">
        <v>252</v>
      </c>
      <c r="AU148" s="186" t="s">
        <v>69</v>
      </c>
      <c r="AY148" s="16" t="s">
        <v>130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6" t="s">
        <v>77</v>
      </c>
      <c r="BK148" s="187">
        <f>ROUND(I148*H148,2)</f>
        <v>0</v>
      </c>
      <c r="BL148" s="16" t="s">
        <v>129</v>
      </c>
      <c r="BM148" s="186" t="s">
        <v>320</v>
      </c>
    </row>
    <row r="149" s="2" customFormat="1">
      <c r="A149" s="37"/>
      <c r="B149" s="38"/>
      <c r="C149" s="39"/>
      <c r="D149" s="188" t="s">
        <v>131</v>
      </c>
      <c r="E149" s="39"/>
      <c r="F149" s="189" t="s">
        <v>254</v>
      </c>
      <c r="G149" s="39"/>
      <c r="H149" s="39"/>
      <c r="I149" s="190"/>
      <c r="J149" s="39"/>
      <c r="K149" s="39"/>
      <c r="L149" s="43"/>
      <c r="M149" s="191"/>
      <c r="N149" s="19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69</v>
      </c>
    </row>
    <row r="150" s="2" customFormat="1" ht="16.5" customHeight="1">
      <c r="A150" s="37"/>
      <c r="B150" s="38"/>
      <c r="C150" s="216" t="s">
        <v>268</v>
      </c>
      <c r="D150" s="216" t="s">
        <v>252</v>
      </c>
      <c r="E150" s="217" t="s">
        <v>257</v>
      </c>
      <c r="F150" s="218" t="s">
        <v>258</v>
      </c>
      <c r="G150" s="219" t="s">
        <v>155</v>
      </c>
      <c r="H150" s="220">
        <v>124.875</v>
      </c>
      <c r="I150" s="221"/>
      <c r="J150" s="222">
        <f>ROUND(I150*H150,2)</f>
        <v>0</v>
      </c>
      <c r="K150" s="218" t="s">
        <v>128</v>
      </c>
      <c r="L150" s="223"/>
      <c r="M150" s="224" t="s">
        <v>19</v>
      </c>
      <c r="N150" s="225" t="s">
        <v>40</v>
      </c>
      <c r="O150" s="83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6" t="s">
        <v>149</v>
      </c>
      <c r="AT150" s="186" t="s">
        <v>252</v>
      </c>
      <c r="AU150" s="186" t="s">
        <v>69</v>
      </c>
      <c r="AY150" s="16" t="s">
        <v>130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6" t="s">
        <v>77</v>
      </c>
      <c r="BK150" s="187">
        <f>ROUND(I150*H150,2)</f>
        <v>0</v>
      </c>
      <c r="BL150" s="16" t="s">
        <v>129</v>
      </c>
      <c r="BM150" s="186" t="s">
        <v>267</v>
      </c>
    </row>
    <row r="151" s="2" customFormat="1">
      <c r="A151" s="37"/>
      <c r="B151" s="38"/>
      <c r="C151" s="39"/>
      <c r="D151" s="188" t="s">
        <v>131</v>
      </c>
      <c r="E151" s="39"/>
      <c r="F151" s="189" t="s">
        <v>258</v>
      </c>
      <c r="G151" s="39"/>
      <c r="H151" s="39"/>
      <c r="I151" s="190"/>
      <c r="J151" s="39"/>
      <c r="K151" s="39"/>
      <c r="L151" s="43"/>
      <c r="M151" s="191"/>
      <c r="N151" s="192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131</v>
      </c>
      <c r="AU151" s="16" t="s">
        <v>69</v>
      </c>
    </row>
    <row r="152" s="2" customFormat="1" ht="33" customHeight="1">
      <c r="A152" s="37"/>
      <c r="B152" s="38"/>
      <c r="C152" s="175" t="s">
        <v>273</v>
      </c>
      <c r="D152" s="175" t="s">
        <v>124</v>
      </c>
      <c r="E152" s="176" t="s">
        <v>260</v>
      </c>
      <c r="F152" s="177" t="s">
        <v>261</v>
      </c>
      <c r="G152" s="178" t="s">
        <v>155</v>
      </c>
      <c r="H152" s="179">
        <v>1183.0360000000001</v>
      </c>
      <c r="I152" s="180"/>
      <c r="J152" s="181">
        <f>ROUND(I152*H152,2)</f>
        <v>0</v>
      </c>
      <c r="K152" s="177" t="s">
        <v>128</v>
      </c>
      <c r="L152" s="43"/>
      <c r="M152" s="182" t="s">
        <v>19</v>
      </c>
      <c r="N152" s="183" t="s">
        <v>40</v>
      </c>
      <c r="O152" s="83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6" t="s">
        <v>129</v>
      </c>
      <c r="AT152" s="186" t="s">
        <v>124</v>
      </c>
      <c r="AU152" s="186" t="s">
        <v>69</v>
      </c>
      <c r="AY152" s="16" t="s">
        <v>130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6" t="s">
        <v>77</v>
      </c>
      <c r="BK152" s="187">
        <f>ROUND(I152*H152,2)</f>
        <v>0</v>
      </c>
      <c r="BL152" s="16" t="s">
        <v>129</v>
      </c>
      <c r="BM152" s="186" t="s">
        <v>387</v>
      </c>
    </row>
    <row r="153" s="2" customFormat="1">
      <c r="A153" s="37"/>
      <c r="B153" s="38"/>
      <c r="C153" s="39"/>
      <c r="D153" s="188" t="s">
        <v>131</v>
      </c>
      <c r="E153" s="39"/>
      <c r="F153" s="189" t="s">
        <v>263</v>
      </c>
      <c r="G153" s="39"/>
      <c r="H153" s="39"/>
      <c r="I153" s="190"/>
      <c r="J153" s="39"/>
      <c r="K153" s="39"/>
      <c r="L153" s="43"/>
      <c r="M153" s="191"/>
      <c r="N153" s="192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131</v>
      </c>
      <c r="AU153" s="16" t="s">
        <v>69</v>
      </c>
    </row>
    <row r="154" s="2" customFormat="1" ht="16.5" customHeight="1">
      <c r="A154" s="37"/>
      <c r="B154" s="38"/>
      <c r="C154" s="216" t="s">
        <v>207</v>
      </c>
      <c r="D154" s="216" t="s">
        <v>252</v>
      </c>
      <c r="E154" s="217" t="s">
        <v>265</v>
      </c>
      <c r="F154" s="218" t="s">
        <v>266</v>
      </c>
      <c r="G154" s="219" t="s">
        <v>137</v>
      </c>
      <c r="H154" s="220">
        <v>4</v>
      </c>
      <c r="I154" s="221"/>
      <c r="J154" s="222">
        <f>ROUND(I154*H154,2)</f>
        <v>0</v>
      </c>
      <c r="K154" s="218" t="s">
        <v>128</v>
      </c>
      <c r="L154" s="223"/>
      <c r="M154" s="224" t="s">
        <v>19</v>
      </c>
      <c r="N154" s="225" t="s">
        <v>40</v>
      </c>
      <c r="O154" s="83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6" t="s">
        <v>149</v>
      </c>
      <c r="AT154" s="186" t="s">
        <v>252</v>
      </c>
      <c r="AU154" s="186" t="s">
        <v>69</v>
      </c>
      <c r="AY154" s="16" t="s">
        <v>130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6" t="s">
        <v>77</v>
      </c>
      <c r="BK154" s="187">
        <f>ROUND(I154*H154,2)</f>
        <v>0</v>
      </c>
      <c r="BL154" s="16" t="s">
        <v>129</v>
      </c>
      <c r="BM154" s="186" t="s">
        <v>279</v>
      </c>
    </row>
    <row r="155" s="2" customFormat="1">
      <c r="A155" s="37"/>
      <c r="B155" s="38"/>
      <c r="C155" s="39"/>
      <c r="D155" s="188" t="s">
        <v>131</v>
      </c>
      <c r="E155" s="39"/>
      <c r="F155" s="189" t="s">
        <v>266</v>
      </c>
      <c r="G155" s="39"/>
      <c r="H155" s="39"/>
      <c r="I155" s="190"/>
      <c r="J155" s="39"/>
      <c r="K155" s="39"/>
      <c r="L155" s="43"/>
      <c r="M155" s="191"/>
      <c r="N155" s="192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69</v>
      </c>
    </row>
    <row r="156" s="2" customFormat="1" ht="16.5" customHeight="1">
      <c r="A156" s="37"/>
      <c r="B156" s="38"/>
      <c r="C156" s="216" t="s">
        <v>280</v>
      </c>
      <c r="D156" s="216" t="s">
        <v>252</v>
      </c>
      <c r="E156" s="217" t="s">
        <v>323</v>
      </c>
      <c r="F156" s="218" t="s">
        <v>324</v>
      </c>
      <c r="G156" s="219" t="s">
        <v>198</v>
      </c>
      <c r="H156" s="220">
        <v>1.2</v>
      </c>
      <c r="I156" s="221"/>
      <c r="J156" s="222">
        <f>ROUND(I156*H156,2)</f>
        <v>0</v>
      </c>
      <c r="K156" s="218" t="s">
        <v>128</v>
      </c>
      <c r="L156" s="223"/>
      <c r="M156" s="224" t="s">
        <v>19</v>
      </c>
      <c r="N156" s="225" t="s">
        <v>40</v>
      </c>
      <c r="O156" s="83"/>
      <c r="P156" s="184">
        <f>O156*H156</f>
        <v>0</v>
      </c>
      <c r="Q156" s="184">
        <v>0.95499999999999996</v>
      </c>
      <c r="R156" s="184">
        <f>Q156*H156</f>
        <v>1.1459999999999999</v>
      </c>
      <c r="S156" s="184">
        <v>0</v>
      </c>
      <c r="T156" s="18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6" t="s">
        <v>149</v>
      </c>
      <c r="AT156" s="186" t="s">
        <v>252</v>
      </c>
      <c r="AU156" s="186" t="s">
        <v>69</v>
      </c>
      <c r="AY156" s="16" t="s">
        <v>130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6" t="s">
        <v>77</v>
      </c>
      <c r="BK156" s="187">
        <f>ROUND(I156*H156,2)</f>
        <v>0</v>
      </c>
      <c r="BL156" s="16" t="s">
        <v>129</v>
      </c>
      <c r="BM156" s="186" t="s">
        <v>388</v>
      </c>
    </row>
    <row r="157" s="2" customFormat="1">
      <c r="A157" s="37"/>
      <c r="B157" s="38"/>
      <c r="C157" s="39"/>
      <c r="D157" s="188" t="s">
        <v>131</v>
      </c>
      <c r="E157" s="39"/>
      <c r="F157" s="189" t="s">
        <v>324</v>
      </c>
      <c r="G157" s="39"/>
      <c r="H157" s="39"/>
      <c r="I157" s="190"/>
      <c r="J157" s="39"/>
      <c r="K157" s="39"/>
      <c r="L157" s="43"/>
      <c r="M157" s="191"/>
      <c r="N157" s="192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69</v>
      </c>
    </row>
    <row r="158" s="2" customFormat="1" ht="37.8" customHeight="1">
      <c r="A158" s="37"/>
      <c r="B158" s="38"/>
      <c r="C158" s="175" t="s">
        <v>213</v>
      </c>
      <c r="D158" s="175" t="s">
        <v>124</v>
      </c>
      <c r="E158" s="176" t="s">
        <v>269</v>
      </c>
      <c r="F158" s="177" t="s">
        <v>270</v>
      </c>
      <c r="G158" s="178" t="s">
        <v>155</v>
      </c>
      <c r="H158" s="179">
        <v>1.5580000000000001</v>
      </c>
      <c r="I158" s="180"/>
      <c r="J158" s="181">
        <f>ROUND(I158*H158,2)</f>
        <v>0</v>
      </c>
      <c r="K158" s="177" t="s">
        <v>128</v>
      </c>
      <c r="L158" s="43"/>
      <c r="M158" s="182" t="s">
        <v>19</v>
      </c>
      <c r="N158" s="183" t="s">
        <v>40</v>
      </c>
      <c r="O158" s="83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6" t="s">
        <v>129</v>
      </c>
      <c r="AT158" s="186" t="s">
        <v>124</v>
      </c>
      <c r="AU158" s="186" t="s">
        <v>69</v>
      </c>
      <c r="AY158" s="16" t="s">
        <v>130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6" t="s">
        <v>77</v>
      </c>
      <c r="BK158" s="187">
        <f>ROUND(I158*H158,2)</f>
        <v>0</v>
      </c>
      <c r="BL158" s="16" t="s">
        <v>129</v>
      </c>
      <c r="BM158" s="186" t="s">
        <v>389</v>
      </c>
    </row>
    <row r="159" s="2" customFormat="1">
      <c r="A159" s="37"/>
      <c r="B159" s="38"/>
      <c r="C159" s="39"/>
      <c r="D159" s="188" t="s">
        <v>131</v>
      </c>
      <c r="E159" s="39"/>
      <c r="F159" s="189" t="s">
        <v>272</v>
      </c>
      <c r="G159" s="39"/>
      <c r="H159" s="39"/>
      <c r="I159" s="190"/>
      <c r="J159" s="39"/>
      <c r="K159" s="39"/>
      <c r="L159" s="43"/>
      <c r="M159" s="191"/>
      <c r="N159" s="19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131</v>
      </c>
      <c r="AU159" s="16" t="s">
        <v>69</v>
      </c>
    </row>
    <row r="160" s="2" customFormat="1" ht="16.5" customHeight="1">
      <c r="A160" s="37"/>
      <c r="B160" s="38"/>
      <c r="C160" s="216" t="s">
        <v>287</v>
      </c>
      <c r="D160" s="216" t="s">
        <v>252</v>
      </c>
      <c r="E160" s="217" t="s">
        <v>327</v>
      </c>
      <c r="F160" s="218" t="s">
        <v>328</v>
      </c>
      <c r="G160" s="219" t="s">
        <v>137</v>
      </c>
      <c r="H160" s="220">
        <v>32</v>
      </c>
      <c r="I160" s="221"/>
      <c r="J160" s="222">
        <f>ROUND(I160*H160,2)</f>
        <v>0</v>
      </c>
      <c r="K160" s="218" t="s">
        <v>128</v>
      </c>
      <c r="L160" s="223"/>
      <c r="M160" s="224" t="s">
        <v>19</v>
      </c>
      <c r="N160" s="225" t="s">
        <v>40</v>
      </c>
      <c r="O160" s="83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6" t="s">
        <v>149</v>
      </c>
      <c r="AT160" s="186" t="s">
        <v>252</v>
      </c>
      <c r="AU160" s="186" t="s">
        <v>69</v>
      </c>
      <c r="AY160" s="16" t="s">
        <v>130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6" t="s">
        <v>77</v>
      </c>
      <c r="BK160" s="187">
        <f>ROUND(I160*H160,2)</f>
        <v>0</v>
      </c>
      <c r="BL160" s="16" t="s">
        <v>129</v>
      </c>
      <c r="BM160" s="186" t="s">
        <v>375</v>
      </c>
    </row>
    <row r="161" s="2" customFormat="1">
      <c r="A161" s="37"/>
      <c r="B161" s="38"/>
      <c r="C161" s="39"/>
      <c r="D161" s="188" t="s">
        <v>131</v>
      </c>
      <c r="E161" s="39"/>
      <c r="F161" s="189" t="s">
        <v>328</v>
      </c>
      <c r="G161" s="39"/>
      <c r="H161" s="39"/>
      <c r="I161" s="190"/>
      <c r="J161" s="39"/>
      <c r="K161" s="39"/>
      <c r="L161" s="43"/>
      <c r="M161" s="191"/>
      <c r="N161" s="192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131</v>
      </c>
      <c r="AU161" s="16" t="s">
        <v>69</v>
      </c>
    </row>
    <row r="162" s="2" customFormat="1" ht="16.5" customHeight="1">
      <c r="A162" s="37"/>
      <c r="B162" s="38"/>
      <c r="C162" s="216" t="s">
        <v>217</v>
      </c>
      <c r="D162" s="216" t="s">
        <v>252</v>
      </c>
      <c r="E162" s="217" t="s">
        <v>274</v>
      </c>
      <c r="F162" s="218" t="s">
        <v>275</v>
      </c>
      <c r="G162" s="219" t="s">
        <v>137</v>
      </c>
      <c r="H162" s="220">
        <v>128</v>
      </c>
      <c r="I162" s="221"/>
      <c r="J162" s="222">
        <f>ROUND(I162*H162,2)</f>
        <v>0</v>
      </c>
      <c r="K162" s="218" t="s">
        <v>128</v>
      </c>
      <c r="L162" s="223"/>
      <c r="M162" s="224" t="s">
        <v>19</v>
      </c>
      <c r="N162" s="225" t="s">
        <v>40</v>
      </c>
      <c r="O162" s="83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6" t="s">
        <v>149</v>
      </c>
      <c r="AT162" s="186" t="s">
        <v>252</v>
      </c>
      <c r="AU162" s="186" t="s">
        <v>69</v>
      </c>
      <c r="AY162" s="16" t="s">
        <v>130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6" t="s">
        <v>77</v>
      </c>
      <c r="BK162" s="187">
        <f>ROUND(I162*H162,2)</f>
        <v>0</v>
      </c>
      <c r="BL162" s="16" t="s">
        <v>129</v>
      </c>
      <c r="BM162" s="186" t="s">
        <v>292</v>
      </c>
    </row>
    <row r="163" s="2" customFormat="1">
      <c r="A163" s="37"/>
      <c r="B163" s="38"/>
      <c r="C163" s="39"/>
      <c r="D163" s="188" t="s">
        <v>131</v>
      </c>
      <c r="E163" s="39"/>
      <c r="F163" s="189" t="s">
        <v>275</v>
      </c>
      <c r="G163" s="39"/>
      <c r="H163" s="39"/>
      <c r="I163" s="190"/>
      <c r="J163" s="39"/>
      <c r="K163" s="39"/>
      <c r="L163" s="43"/>
      <c r="M163" s="191"/>
      <c r="N163" s="192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69</v>
      </c>
    </row>
    <row r="164" s="2" customFormat="1" ht="16.5" customHeight="1">
      <c r="A164" s="37"/>
      <c r="B164" s="38"/>
      <c r="C164" s="216" t="s">
        <v>293</v>
      </c>
      <c r="D164" s="216" t="s">
        <v>252</v>
      </c>
      <c r="E164" s="217" t="s">
        <v>277</v>
      </c>
      <c r="F164" s="218" t="s">
        <v>278</v>
      </c>
      <c r="G164" s="219" t="s">
        <v>137</v>
      </c>
      <c r="H164" s="220">
        <v>128</v>
      </c>
      <c r="I164" s="221"/>
      <c r="J164" s="222">
        <f>ROUND(I164*H164,2)</f>
        <v>0</v>
      </c>
      <c r="K164" s="218" t="s">
        <v>128</v>
      </c>
      <c r="L164" s="223"/>
      <c r="M164" s="224" t="s">
        <v>19</v>
      </c>
      <c r="N164" s="225" t="s">
        <v>40</v>
      </c>
      <c r="O164" s="83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6" t="s">
        <v>149</v>
      </c>
      <c r="AT164" s="186" t="s">
        <v>252</v>
      </c>
      <c r="AU164" s="186" t="s">
        <v>69</v>
      </c>
      <c r="AY164" s="16" t="s">
        <v>130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6" t="s">
        <v>77</v>
      </c>
      <c r="BK164" s="187">
        <f>ROUND(I164*H164,2)</f>
        <v>0</v>
      </c>
      <c r="BL164" s="16" t="s">
        <v>129</v>
      </c>
      <c r="BM164" s="186" t="s">
        <v>329</v>
      </c>
    </row>
    <row r="165" s="2" customFormat="1">
      <c r="A165" s="37"/>
      <c r="B165" s="38"/>
      <c r="C165" s="39"/>
      <c r="D165" s="188" t="s">
        <v>131</v>
      </c>
      <c r="E165" s="39"/>
      <c r="F165" s="189" t="s">
        <v>278</v>
      </c>
      <c r="G165" s="39"/>
      <c r="H165" s="39"/>
      <c r="I165" s="190"/>
      <c r="J165" s="39"/>
      <c r="K165" s="39"/>
      <c r="L165" s="43"/>
      <c r="M165" s="191"/>
      <c r="N165" s="192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131</v>
      </c>
      <c r="AU165" s="16" t="s">
        <v>69</v>
      </c>
    </row>
    <row r="166" s="2" customFormat="1" ht="16.5" customHeight="1">
      <c r="A166" s="37"/>
      <c r="B166" s="38"/>
      <c r="C166" s="216" t="s">
        <v>220</v>
      </c>
      <c r="D166" s="216" t="s">
        <v>252</v>
      </c>
      <c r="E166" s="217" t="s">
        <v>281</v>
      </c>
      <c r="F166" s="218" t="s">
        <v>282</v>
      </c>
      <c r="G166" s="219" t="s">
        <v>137</v>
      </c>
      <c r="H166" s="220">
        <v>64</v>
      </c>
      <c r="I166" s="221"/>
      <c r="J166" s="222">
        <f>ROUND(I166*H166,2)</f>
        <v>0</v>
      </c>
      <c r="K166" s="218" t="s">
        <v>128</v>
      </c>
      <c r="L166" s="223"/>
      <c r="M166" s="224" t="s">
        <v>19</v>
      </c>
      <c r="N166" s="225" t="s">
        <v>40</v>
      </c>
      <c r="O166" s="83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6" t="s">
        <v>149</v>
      </c>
      <c r="AT166" s="186" t="s">
        <v>252</v>
      </c>
      <c r="AU166" s="186" t="s">
        <v>69</v>
      </c>
      <c r="AY166" s="16" t="s">
        <v>130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6" t="s">
        <v>77</v>
      </c>
      <c r="BK166" s="187">
        <f>ROUND(I166*H166,2)</f>
        <v>0</v>
      </c>
      <c r="BL166" s="16" t="s">
        <v>129</v>
      </c>
      <c r="BM166" s="186" t="s">
        <v>330</v>
      </c>
    </row>
    <row r="167" s="2" customFormat="1">
      <c r="A167" s="37"/>
      <c r="B167" s="38"/>
      <c r="C167" s="39"/>
      <c r="D167" s="188" t="s">
        <v>131</v>
      </c>
      <c r="E167" s="39"/>
      <c r="F167" s="189" t="s">
        <v>282</v>
      </c>
      <c r="G167" s="39"/>
      <c r="H167" s="39"/>
      <c r="I167" s="190"/>
      <c r="J167" s="39"/>
      <c r="K167" s="39"/>
      <c r="L167" s="43"/>
      <c r="M167" s="191"/>
      <c r="N167" s="192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131</v>
      </c>
      <c r="AU167" s="16" t="s">
        <v>69</v>
      </c>
    </row>
    <row r="168" s="2" customFormat="1" ht="16.5" customHeight="1">
      <c r="A168" s="37"/>
      <c r="B168" s="38"/>
      <c r="C168" s="216" t="s">
        <v>298</v>
      </c>
      <c r="D168" s="216" t="s">
        <v>252</v>
      </c>
      <c r="E168" s="217" t="s">
        <v>284</v>
      </c>
      <c r="F168" s="218" t="s">
        <v>285</v>
      </c>
      <c r="G168" s="219" t="s">
        <v>137</v>
      </c>
      <c r="H168" s="220">
        <v>32</v>
      </c>
      <c r="I168" s="221"/>
      <c r="J168" s="222">
        <f>ROUND(I168*H168,2)</f>
        <v>0</v>
      </c>
      <c r="K168" s="218" t="s">
        <v>128</v>
      </c>
      <c r="L168" s="223"/>
      <c r="M168" s="224" t="s">
        <v>19</v>
      </c>
      <c r="N168" s="225" t="s">
        <v>40</v>
      </c>
      <c r="O168" s="83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6" t="s">
        <v>149</v>
      </c>
      <c r="AT168" s="186" t="s">
        <v>252</v>
      </c>
      <c r="AU168" s="186" t="s">
        <v>69</v>
      </c>
      <c r="AY168" s="16" t="s">
        <v>130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6" t="s">
        <v>77</v>
      </c>
      <c r="BK168" s="187">
        <f>ROUND(I168*H168,2)</f>
        <v>0</v>
      </c>
      <c r="BL168" s="16" t="s">
        <v>129</v>
      </c>
      <c r="BM168" s="186" t="s">
        <v>331</v>
      </c>
    </row>
    <row r="169" s="2" customFormat="1">
      <c r="A169" s="37"/>
      <c r="B169" s="38"/>
      <c r="C169" s="39"/>
      <c r="D169" s="188" t="s">
        <v>131</v>
      </c>
      <c r="E169" s="39"/>
      <c r="F169" s="189" t="s">
        <v>285</v>
      </c>
      <c r="G169" s="39"/>
      <c r="H169" s="39"/>
      <c r="I169" s="190"/>
      <c r="J169" s="39"/>
      <c r="K169" s="39"/>
      <c r="L169" s="43"/>
      <c r="M169" s="191"/>
      <c r="N169" s="192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131</v>
      </c>
      <c r="AU169" s="16" t="s">
        <v>69</v>
      </c>
    </row>
    <row r="170" s="2" customFormat="1" ht="16.5" customHeight="1">
      <c r="A170" s="37"/>
      <c r="B170" s="38"/>
      <c r="C170" s="216" t="s">
        <v>223</v>
      </c>
      <c r="D170" s="216" t="s">
        <v>252</v>
      </c>
      <c r="E170" s="217" t="s">
        <v>348</v>
      </c>
      <c r="F170" s="218" t="s">
        <v>349</v>
      </c>
      <c r="G170" s="219" t="s">
        <v>137</v>
      </c>
      <c r="H170" s="220">
        <v>2</v>
      </c>
      <c r="I170" s="221"/>
      <c r="J170" s="222">
        <f>ROUND(I170*H170,2)</f>
        <v>0</v>
      </c>
      <c r="K170" s="218" t="s">
        <v>128</v>
      </c>
      <c r="L170" s="223"/>
      <c r="M170" s="224" t="s">
        <v>19</v>
      </c>
      <c r="N170" s="225" t="s">
        <v>40</v>
      </c>
      <c r="O170" s="83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6" t="s">
        <v>149</v>
      </c>
      <c r="AT170" s="186" t="s">
        <v>252</v>
      </c>
      <c r="AU170" s="186" t="s">
        <v>69</v>
      </c>
      <c r="AY170" s="16" t="s">
        <v>130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6" t="s">
        <v>77</v>
      </c>
      <c r="BK170" s="187">
        <f>ROUND(I170*H170,2)</f>
        <v>0</v>
      </c>
      <c r="BL170" s="16" t="s">
        <v>129</v>
      </c>
      <c r="BM170" s="186" t="s">
        <v>333</v>
      </c>
    </row>
    <row r="171" s="2" customFormat="1">
      <c r="A171" s="37"/>
      <c r="B171" s="38"/>
      <c r="C171" s="39"/>
      <c r="D171" s="188" t="s">
        <v>131</v>
      </c>
      <c r="E171" s="39"/>
      <c r="F171" s="189" t="s">
        <v>349</v>
      </c>
      <c r="G171" s="39"/>
      <c r="H171" s="39"/>
      <c r="I171" s="190"/>
      <c r="J171" s="39"/>
      <c r="K171" s="39"/>
      <c r="L171" s="43"/>
      <c r="M171" s="191"/>
      <c r="N171" s="19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69</v>
      </c>
    </row>
    <row r="172" s="2" customFormat="1" ht="37.8" customHeight="1">
      <c r="A172" s="37"/>
      <c r="B172" s="38"/>
      <c r="C172" s="175" t="s">
        <v>332</v>
      </c>
      <c r="D172" s="175" t="s">
        <v>124</v>
      </c>
      <c r="E172" s="176" t="s">
        <v>288</v>
      </c>
      <c r="F172" s="177" t="s">
        <v>289</v>
      </c>
      <c r="G172" s="178" t="s">
        <v>155</v>
      </c>
      <c r="H172" s="179">
        <v>0.90000000000000002</v>
      </c>
      <c r="I172" s="180"/>
      <c r="J172" s="181">
        <f>ROUND(I172*H172,2)</f>
        <v>0</v>
      </c>
      <c r="K172" s="177" t="s">
        <v>128</v>
      </c>
      <c r="L172" s="43"/>
      <c r="M172" s="182" t="s">
        <v>19</v>
      </c>
      <c r="N172" s="183" t="s">
        <v>40</v>
      </c>
      <c r="O172" s="83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6" t="s">
        <v>129</v>
      </c>
      <c r="AT172" s="186" t="s">
        <v>124</v>
      </c>
      <c r="AU172" s="186" t="s">
        <v>69</v>
      </c>
      <c r="AY172" s="16" t="s">
        <v>130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6" t="s">
        <v>77</v>
      </c>
      <c r="BK172" s="187">
        <f>ROUND(I172*H172,2)</f>
        <v>0</v>
      </c>
      <c r="BL172" s="16" t="s">
        <v>129</v>
      </c>
      <c r="BM172" s="186" t="s">
        <v>390</v>
      </c>
    </row>
    <row r="173" s="2" customFormat="1">
      <c r="A173" s="37"/>
      <c r="B173" s="38"/>
      <c r="C173" s="39"/>
      <c r="D173" s="188" t="s">
        <v>131</v>
      </c>
      <c r="E173" s="39"/>
      <c r="F173" s="189" t="s">
        <v>291</v>
      </c>
      <c r="G173" s="39"/>
      <c r="H173" s="39"/>
      <c r="I173" s="190"/>
      <c r="J173" s="39"/>
      <c r="K173" s="39"/>
      <c r="L173" s="43"/>
      <c r="M173" s="226"/>
      <c r="N173" s="227"/>
      <c r="O173" s="228"/>
      <c r="P173" s="228"/>
      <c r="Q173" s="228"/>
      <c r="R173" s="228"/>
      <c r="S173" s="228"/>
      <c r="T173" s="229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131</v>
      </c>
      <c r="AU173" s="16" t="s">
        <v>69</v>
      </c>
    </row>
    <row r="174" s="2" customFormat="1" ht="6.96" customHeight="1">
      <c r="A174" s="37"/>
      <c r="B174" s="58"/>
      <c r="C174" s="59"/>
      <c r="D174" s="59"/>
      <c r="E174" s="59"/>
      <c r="F174" s="59"/>
      <c r="G174" s="59"/>
      <c r="H174" s="59"/>
      <c r="I174" s="59"/>
      <c r="J174" s="59"/>
      <c r="K174" s="59"/>
      <c r="L174" s="43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sheet="1" autoFilter="0" formatColumns="0" formatRows="0" objects="1" scenarios="1" spinCount="100000" saltValue="8mUucMqu3nnLxfS7OfcjvJDKmxREyP+KhMXWU5imnkC5IkxA2TYDp/zrZFprVjTZQ8brEYxQanXMuHlGfl7Kow==" hashValue="mGG3nWbiyfqiMeKVBJe9p03UA+Jt7pCGbd+64ob7GLzlamyH/Wt6JmN9mAbSLAkr1ahOg9Hf2d88PwPbLBQEvQ==" algorithmName="SHA-512" password="D0DA"/>
  <autoFilter ref="C78:K17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ROUND((SUM(BE79:BE163)),  2)</f>
        <v>0</v>
      </c>
      <c r="G33" s="37"/>
      <c r="H33" s="37"/>
      <c r="I33" s="147">
        <v>0.20999999999999999</v>
      </c>
      <c r="J33" s="146">
        <f>ROUND(((SUM(BE79:BE163))*I33),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ROUND((SUM(BF79:BF163)),  2)</f>
        <v>0</v>
      </c>
      <c r="G34" s="37"/>
      <c r="H34" s="37"/>
      <c r="I34" s="147">
        <v>0.14999999999999999</v>
      </c>
      <c r="J34" s="146">
        <f>ROUND(((SUM(BF79:BF163))*I34),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ROUND((SUM(BG79:BG163)),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ROUND((SUM(BH79:BH163)),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ROUND((SUM(BI79:BI163)),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05 - Oprava koleje č.4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111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Oprava staničních kolejí v žst. Mimoň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105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SO 05 - Oprava koleje č.4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 xml:space="preserve"> </v>
      </c>
      <c r="G73" s="39"/>
      <c r="H73" s="39"/>
      <c r="I73" s="31" t="s">
        <v>23</v>
      </c>
      <c r="J73" s="71" t="str">
        <f>IF(J12="","",J12)</f>
        <v>13. 6. 2022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30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28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112</v>
      </c>
      <c r="D78" s="167" t="s">
        <v>54</v>
      </c>
      <c r="E78" s="167" t="s">
        <v>50</v>
      </c>
      <c r="F78" s="167" t="s">
        <v>51</v>
      </c>
      <c r="G78" s="167" t="s">
        <v>113</v>
      </c>
      <c r="H78" s="167" t="s">
        <v>114</v>
      </c>
      <c r="I78" s="167" t="s">
        <v>115</v>
      </c>
      <c r="J78" s="167" t="s">
        <v>109</v>
      </c>
      <c r="K78" s="168" t="s">
        <v>116</v>
      </c>
      <c r="L78" s="169"/>
      <c r="M78" s="91" t="s">
        <v>19</v>
      </c>
      <c r="N78" s="92" t="s">
        <v>39</v>
      </c>
      <c r="O78" s="92" t="s">
        <v>117</v>
      </c>
      <c r="P78" s="92" t="s">
        <v>118</v>
      </c>
      <c r="Q78" s="92" t="s">
        <v>119</v>
      </c>
      <c r="R78" s="92" t="s">
        <v>120</v>
      </c>
      <c r="S78" s="92" t="s">
        <v>121</v>
      </c>
      <c r="T78" s="93" t="s">
        <v>122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123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SUM(P80:P163)</f>
        <v>0</v>
      </c>
      <c r="Q79" s="95"/>
      <c r="R79" s="172">
        <f>SUM(R80:R163)</f>
        <v>2.4830000000000001</v>
      </c>
      <c r="S79" s="95"/>
      <c r="T79" s="173">
        <f>SUM(T80:T163)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110</v>
      </c>
      <c r="BK79" s="174">
        <f>SUM(BK80:BK163)</f>
        <v>0</v>
      </c>
    </row>
    <row r="80" s="2" customFormat="1" ht="16.5" customHeight="1">
      <c r="A80" s="37"/>
      <c r="B80" s="38"/>
      <c r="C80" s="175" t="s">
        <v>77</v>
      </c>
      <c r="D80" s="175" t="s">
        <v>124</v>
      </c>
      <c r="E80" s="176" t="s">
        <v>125</v>
      </c>
      <c r="F80" s="177" t="s">
        <v>126</v>
      </c>
      <c r="G80" s="178" t="s">
        <v>127</v>
      </c>
      <c r="H80" s="179">
        <v>680</v>
      </c>
      <c r="I80" s="180"/>
      <c r="J80" s="181">
        <f>ROUND(I80*H80,2)</f>
        <v>0</v>
      </c>
      <c r="K80" s="177" t="s">
        <v>128</v>
      </c>
      <c r="L80" s="43"/>
      <c r="M80" s="182" t="s">
        <v>19</v>
      </c>
      <c r="N80" s="183" t="s">
        <v>40</v>
      </c>
      <c r="O80" s="83"/>
      <c r="P80" s="184">
        <f>O80*H80</f>
        <v>0</v>
      </c>
      <c r="Q80" s="184">
        <v>0</v>
      </c>
      <c r="R80" s="184">
        <f>Q80*H80</f>
        <v>0</v>
      </c>
      <c r="S80" s="184">
        <v>0</v>
      </c>
      <c r="T80" s="185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6" t="s">
        <v>129</v>
      </c>
      <c r="AT80" s="186" t="s">
        <v>124</v>
      </c>
      <c r="AU80" s="186" t="s">
        <v>69</v>
      </c>
      <c r="AY80" s="16" t="s">
        <v>130</v>
      </c>
      <c r="BE80" s="187">
        <f>IF(N80="základní",J80,0)</f>
        <v>0</v>
      </c>
      <c r="BF80" s="187">
        <f>IF(N80="snížená",J80,0)</f>
        <v>0</v>
      </c>
      <c r="BG80" s="187">
        <f>IF(N80="zákl. přenesená",J80,0)</f>
        <v>0</v>
      </c>
      <c r="BH80" s="187">
        <f>IF(N80="sníž. přenesená",J80,0)</f>
        <v>0</v>
      </c>
      <c r="BI80" s="187">
        <f>IF(N80="nulová",J80,0)</f>
        <v>0</v>
      </c>
      <c r="BJ80" s="16" t="s">
        <v>77</v>
      </c>
      <c r="BK80" s="187">
        <f>ROUND(I80*H80,2)</f>
        <v>0</v>
      </c>
      <c r="BL80" s="16" t="s">
        <v>129</v>
      </c>
      <c r="BM80" s="186" t="s">
        <v>79</v>
      </c>
    </row>
    <row r="81" s="2" customFormat="1">
      <c r="A81" s="37"/>
      <c r="B81" s="38"/>
      <c r="C81" s="39"/>
      <c r="D81" s="188" t="s">
        <v>131</v>
      </c>
      <c r="E81" s="39"/>
      <c r="F81" s="189" t="s">
        <v>126</v>
      </c>
      <c r="G81" s="39"/>
      <c r="H81" s="39"/>
      <c r="I81" s="190"/>
      <c r="J81" s="39"/>
      <c r="K81" s="39"/>
      <c r="L81" s="43"/>
      <c r="M81" s="191"/>
      <c r="N81" s="192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131</v>
      </c>
      <c r="AU81" s="16" t="s">
        <v>69</v>
      </c>
    </row>
    <row r="82" s="2" customFormat="1" ht="16.5" customHeight="1">
      <c r="A82" s="37"/>
      <c r="B82" s="38"/>
      <c r="C82" s="175" t="s">
        <v>79</v>
      </c>
      <c r="D82" s="175" t="s">
        <v>124</v>
      </c>
      <c r="E82" s="176" t="s">
        <v>135</v>
      </c>
      <c r="F82" s="177" t="s">
        <v>136</v>
      </c>
      <c r="G82" s="178" t="s">
        <v>137</v>
      </c>
      <c r="H82" s="179">
        <v>32</v>
      </c>
      <c r="I82" s="180"/>
      <c r="J82" s="181">
        <f>ROUND(I82*H82,2)</f>
        <v>0</v>
      </c>
      <c r="K82" s="177" t="s">
        <v>128</v>
      </c>
      <c r="L82" s="43"/>
      <c r="M82" s="182" t="s">
        <v>19</v>
      </c>
      <c r="N82" s="183" t="s">
        <v>40</v>
      </c>
      <c r="O82" s="83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6" t="s">
        <v>129</v>
      </c>
      <c r="AT82" s="186" t="s">
        <v>124</v>
      </c>
      <c r="AU82" s="186" t="s">
        <v>69</v>
      </c>
      <c r="AY82" s="16" t="s">
        <v>130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6" t="s">
        <v>77</v>
      </c>
      <c r="BK82" s="187">
        <f>ROUND(I82*H82,2)</f>
        <v>0</v>
      </c>
      <c r="BL82" s="16" t="s">
        <v>129</v>
      </c>
      <c r="BM82" s="186" t="s">
        <v>129</v>
      </c>
    </row>
    <row r="83" s="2" customFormat="1">
      <c r="A83" s="37"/>
      <c r="B83" s="38"/>
      <c r="C83" s="39"/>
      <c r="D83" s="188" t="s">
        <v>131</v>
      </c>
      <c r="E83" s="39"/>
      <c r="F83" s="189" t="s">
        <v>136</v>
      </c>
      <c r="G83" s="39"/>
      <c r="H83" s="39"/>
      <c r="I83" s="190"/>
      <c r="J83" s="39"/>
      <c r="K83" s="39"/>
      <c r="L83" s="43"/>
      <c r="M83" s="191"/>
      <c r="N83" s="192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131</v>
      </c>
      <c r="AU83" s="16" t="s">
        <v>69</v>
      </c>
    </row>
    <row r="84" s="2" customFormat="1" ht="16.5" customHeight="1">
      <c r="A84" s="37"/>
      <c r="B84" s="38"/>
      <c r="C84" s="175" t="s">
        <v>138</v>
      </c>
      <c r="D84" s="175" t="s">
        <v>124</v>
      </c>
      <c r="E84" s="176" t="s">
        <v>139</v>
      </c>
      <c r="F84" s="177" t="s">
        <v>140</v>
      </c>
      <c r="G84" s="178" t="s">
        <v>141</v>
      </c>
      <c r="H84" s="179">
        <v>0.38800000000000001</v>
      </c>
      <c r="I84" s="180"/>
      <c r="J84" s="181">
        <f>ROUND(I84*H84,2)</f>
        <v>0</v>
      </c>
      <c r="K84" s="177" t="s">
        <v>128</v>
      </c>
      <c r="L84" s="43"/>
      <c r="M84" s="182" t="s">
        <v>19</v>
      </c>
      <c r="N84" s="183" t="s">
        <v>40</v>
      </c>
      <c r="O84" s="83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6" t="s">
        <v>129</v>
      </c>
      <c r="AT84" s="186" t="s">
        <v>124</v>
      </c>
      <c r="AU84" s="186" t="s">
        <v>69</v>
      </c>
      <c r="AY84" s="16" t="s">
        <v>130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6" t="s">
        <v>77</v>
      </c>
      <c r="BK84" s="187">
        <f>ROUND(I84*H84,2)</f>
        <v>0</v>
      </c>
      <c r="BL84" s="16" t="s">
        <v>129</v>
      </c>
      <c r="BM84" s="186" t="s">
        <v>142</v>
      </c>
    </row>
    <row r="85" s="2" customFormat="1">
      <c r="A85" s="37"/>
      <c r="B85" s="38"/>
      <c r="C85" s="39"/>
      <c r="D85" s="188" t="s">
        <v>131</v>
      </c>
      <c r="E85" s="39"/>
      <c r="F85" s="189" t="s">
        <v>143</v>
      </c>
      <c r="G85" s="39"/>
      <c r="H85" s="39"/>
      <c r="I85" s="190"/>
      <c r="J85" s="39"/>
      <c r="K85" s="39"/>
      <c r="L85" s="43"/>
      <c r="M85" s="191"/>
      <c r="N85" s="19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69</v>
      </c>
    </row>
    <row r="86" s="2" customFormat="1">
      <c r="A86" s="37"/>
      <c r="B86" s="38"/>
      <c r="C86" s="39"/>
      <c r="D86" s="188" t="s">
        <v>144</v>
      </c>
      <c r="E86" s="39"/>
      <c r="F86" s="215" t="s">
        <v>145</v>
      </c>
      <c r="G86" s="39"/>
      <c r="H86" s="39"/>
      <c r="I86" s="190"/>
      <c r="J86" s="39"/>
      <c r="K86" s="39"/>
      <c r="L86" s="43"/>
      <c r="M86" s="191"/>
      <c r="N86" s="192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144</v>
      </c>
      <c r="AU86" s="16" t="s">
        <v>69</v>
      </c>
    </row>
    <row r="87" s="2" customFormat="1" ht="37.8" customHeight="1">
      <c r="A87" s="37"/>
      <c r="B87" s="38"/>
      <c r="C87" s="175" t="s">
        <v>129</v>
      </c>
      <c r="D87" s="175" t="s">
        <v>124</v>
      </c>
      <c r="E87" s="176" t="s">
        <v>153</v>
      </c>
      <c r="F87" s="177" t="s">
        <v>154</v>
      </c>
      <c r="G87" s="178" t="s">
        <v>155</v>
      </c>
      <c r="H87" s="179">
        <v>100.492</v>
      </c>
      <c r="I87" s="180"/>
      <c r="J87" s="181">
        <f>ROUND(I87*H87,2)</f>
        <v>0</v>
      </c>
      <c r="K87" s="177" t="s">
        <v>128</v>
      </c>
      <c r="L87" s="43"/>
      <c r="M87" s="182" t="s">
        <v>19</v>
      </c>
      <c r="N87" s="183" t="s">
        <v>40</v>
      </c>
      <c r="O87" s="83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6" t="s">
        <v>129</v>
      </c>
      <c r="AT87" s="186" t="s">
        <v>124</v>
      </c>
      <c r="AU87" s="186" t="s">
        <v>69</v>
      </c>
      <c r="AY87" s="16" t="s">
        <v>130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6" t="s">
        <v>77</v>
      </c>
      <c r="BK87" s="187">
        <f>ROUND(I87*H87,2)</f>
        <v>0</v>
      </c>
      <c r="BL87" s="16" t="s">
        <v>129</v>
      </c>
      <c r="BM87" s="186" t="s">
        <v>149</v>
      </c>
    </row>
    <row r="88" s="2" customFormat="1">
      <c r="A88" s="37"/>
      <c r="B88" s="38"/>
      <c r="C88" s="39"/>
      <c r="D88" s="188" t="s">
        <v>131</v>
      </c>
      <c r="E88" s="39"/>
      <c r="F88" s="189" t="s">
        <v>154</v>
      </c>
      <c r="G88" s="39"/>
      <c r="H88" s="39"/>
      <c r="I88" s="190"/>
      <c r="J88" s="39"/>
      <c r="K88" s="39"/>
      <c r="L88" s="43"/>
      <c r="M88" s="191"/>
      <c r="N88" s="19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69</v>
      </c>
    </row>
    <row r="89" s="2" customFormat="1" ht="16.5" customHeight="1">
      <c r="A89" s="37"/>
      <c r="B89" s="38"/>
      <c r="C89" s="175" t="s">
        <v>152</v>
      </c>
      <c r="D89" s="175" t="s">
        <v>124</v>
      </c>
      <c r="E89" s="176" t="s">
        <v>160</v>
      </c>
      <c r="F89" s="177" t="s">
        <v>161</v>
      </c>
      <c r="G89" s="178" t="s">
        <v>155</v>
      </c>
      <c r="H89" s="179">
        <v>15.93</v>
      </c>
      <c r="I89" s="180"/>
      <c r="J89" s="181">
        <f>ROUND(I89*H89,2)</f>
        <v>0</v>
      </c>
      <c r="K89" s="177" t="s">
        <v>128</v>
      </c>
      <c r="L89" s="43"/>
      <c r="M89" s="182" t="s">
        <v>19</v>
      </c>
      <c r="N89" s="183" t="s">
        <v>40</v>
      </c>
      <c r="O89" s="83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6" t="s">
        <v>129</v>
      </c>
      <c r="AT89" s="186" t="s">
        <v>124</v>
      </c>
      <c r="AU89" s="186" t="s">
        <v>69</v>
      </c>
      <c r="AY89" s="16" t="s">
        <v>130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6" t="s">
        <v>77</v>
      </c>
      <c r="BK89" s="187">
        <f>ROUND(I89*H89,2)</f>
        <v>0</v>
      </c>
      <c r="BL89" s="16" t="s">
        <v>129</v>
      </c>
      <c r="BM89" s="186" t="s">
        <v>156</v>
      </c>
    </row>
    <row r="90" s="2" customFormat="1">
      <c r="A90" s="37"/>
      <c r="B90" s="38"/>
      <c r="C90" s="39"/>
      <c r="D90" s="188" t="s">
        <v>131</v>
      </c>
      <c r="E90" s="39"/>
      <c r="F90" s="189" t="s">
        <v>161</v>
      </c>
      <c r="G90" s="39"/>
      <c r="H90" s="39"/>
      <c r="I90" s="190"/>
      <c r="J90" s="39"/>
      <c r="K90" s="39"/>
      <c r="L90" s="43"/>
      <c r="M90" s="191"/>
      <c r="N90" s="19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69</v>
      </c>
    </row>
    <row r="91" s="2" customFormat="1" ht="16.5" customHeight="1">
      <c r="A91" s="37"/>
      <c r="B91" s="38"/>
      <c r="C91" s="175" t="s">
        <v>142</v>
      </c>
      <c r="D91" s="175" t="s">
        <v>124</v>
      </c>
      <c r="E91" s="176" t="s">
        <v>165</v>
      </c>
      <c r="F91" s="177" t="s">
        <v>166</v>
      </c>
      <c r="G91" s="178" t="s">
        <v>155</v>
      </c>
      <c r="H91" s="179">
        <v>47.200000000000003</v>
      </c>
      <c r="I91" s="180"/>
      <c r="J91" s="181">
        <f>ROUND(I91*H91,2)</f>
        <v>0</v>
      </c>
      <c r="K91" s="177" t="s">
        <v>128</v>
      </c>
      <c r="L91" s="43"/>
      <c r="M91" s="182" t="s">
        <v>19</v>
      </c>
      <c r="N91" s="183" t="s">
        <v>40</v>
      </c>
      <c r="O91" s="83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6" t="s">
        <v>129</v>
      </c>
      <c r="AT91" s="186" t="s">
        <v>124</v>
      </c>
      <c r="AU91" s="186" t="s">
        <v>69</v>
      </c>
      <c r="AY91" s="16" t="s">
        <v>130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6" t="s">
        <v>77</v>
      </c>
      <c r="BK91" s="187">
        <f>ROUND(I91*H91,2)</f>
        <v>0</v>
      </c>
      <c r="BL91" s="16" t="s">
        <v>129</v>
      </c>
      <c r="BM91" s="186" t="s">
        <v>162</v>
      </c>
    </row>
    <row r="92" s="2" customFormat="1">
      <c r="A92" s="37"/>
      <c r="B92" s="38"/>
      <c r="C92" s="39"/>
      <c r="D92" s="188" t="s">
        <v>131</v>
      </c>
      <c r="E92" s="39"/>
      <c r="F92" s="189" t="s">
        <v>166</v>
      </c>
      <c r="G92" s="39"/>
      <c r="H92" s="39"/>
      <c r="I92" s="190"/>
      <c r="J92" s="39"/>
      <c r="K92" s="39"/>
      <c r="L92" s="43"/>
      <c r="M92" s="191"/>
      <c r="N92" s="19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69</v>
      </c>
    </row>
    <row r="93" s="2" customFormat="1" ht="16.5" customHeight="1">
      <c r="A93" s="37"/>
      <c r="B93" s="38"/>
      <c r="C93" s="175" t="s">
        <v>164</v>
      </c>
      <c r="D93" s="175" t="s">
        <v>124</v>
      </c>
      <c r="E93" s="176" t="s">
        <v>168</v>
      </c>
      <c r="F93" s="177" t="s">
        <v>169</v>
      </c>
      <c r="G93" s="178" t="s">
        <v>155</v>
      </c>
      <c r="H93" s="179">
        <v>34.143999999999998</v>
      </c>
      <c r="I93" s="180"/>
      <c r="J93" s="181">
        <f>ROUND(I93*H93,2)</f>
        <v>0</v>
      </c>
      <c r="K93" s="177" t="s">
        <v>128</v>
      </c>
      <c r="L93" s="43"/>
      <c r="M93" s="182" t="s">
        <v>19</v>
      </c>
      <c r="N93" s="183" t="s">
        <v>40</v>
      </c>
      <c r="O93" s="83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6" t="s">
        <v>129</v>
      </c>
      <c r="AT93" s="186" t="s">
        <v>124</v>
      </c>
      <c r="AU93" s="186" t="s">
        <v>69</v>
      </c>
      <c r="AY93" s="16" t="s">
        <v>130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6" t="s">
        <v>77</v>
      </c>
      <c r="BK93" s="187">
        <f>ROUND(I93*H93,2)</f>
        <v>0</v>
      </c>
      <c r="BL93" s="16" t="s">
        <v>129</v>
      </c>
      <c r="BM93" s="186" t="s">
        <v>167</v>
      </c>
    </row>
    <row r="94" s="2" customFormat="1">
      <c r="A94" s="37"/>
      <c r="B94" s="38"/>
      <c r="C94" s="39"/>
      <c r="D94" s="188" t="s">
        <v>131</v>
      </c>
      <c r="E94" s="39"/>
      <c r="F94" s="189" t="s">
        <v>169</v>
      </c>
      <c r="G94" s="39"/>
      <c r="H94" s="39"/>
      <c r="I94" s="190"/>
      <c r="J94" s="39"/>
      <c r="K94" s="39"/>
      <c r="L94" s="43"/>
      <c r="M94" s="191"/>
      <c r="N94" s="19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131</v>
      </c>
      <c r="AU94" s="16" t="s">
        <v>69</v>
      </c>
    </row>
    <row r="95" s="2" customFormat="1" ht="16.5" customHeight="1">
      <c r="A95" s="37"/>
      <c r="B95" s="38"/>
      <c r="C95" s="175" t="s">
        <v>149</v>
      </c>
      <c r="D95" s="175" t="s">
        <v>124</v>
      </c>
      <c r="E95" s="176" t="s">
        <v>305</v>
      </c>
      <c r="F95" s="177" t="s">
        <v>306</v>
      </c>
      <c r="G95" s="178" t="s">
        <v>141</v>
      </c>
      <c r="H95" s="179">
        <v>0.38800000000000001</v>
      </c>
      <c r="I95" s="180"/>
      <c r="J95" s="181">
        <f>ROUND(I95*H95,2)</f>
        <v>0</v>
      </c>
      <c r="K95" s="177" t="s">
        <v>128</v>
      </c>
      <c r="L95" s="43"/>
      <c r="M95" s="182" t="s">
        <v>19</v>
      </c>
      <c r="N95" s="183" t="s">
        <v>40</v>
      </c>
      <c r="O95" s="83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6" t="s">
        <v>129</v>
      </c>
      <c r="AT95" s="186" t="s">
        <v>124</v>
      </c>
      <c r="AU95" s="186" t="s">
        <v>69</v>
      </c>
      <c r="AY95" s="16" t="s">
        <v>130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6" t="s">
        <v>77</v>
      </c>
      <c r="BK95" s="187">
        <f>ROUND(I95*H95,2)</f>
        <v>0</v>
      </c>
      <c r="BL95" s="16" t="s">
        <v>129</v>
      </c>
      <c r="BM95" s="186" t="s">
        <v>392</v>
      </c>
    </row>
    <row r="96" s="2" customFormat="1">
      <c r="A96" s="37"/>
      <c r="B96" s="38"/>
      <c r="C96" s="39"/>
      <c r="D96" s="188" t="s">
        <v>131</v>
      </c>
      <c r="E96" s="39"/>
      <c r="F96" s="189" t="s">
        <v>308</v>
      </c>
      <c r="G96" s="39"/>
      <c r="H96" s="39"/>
      <c r="I96" s="190"/>
      <c r="J96" s="39"/>
      <c r="K96" s="39"/>
      <c r="L96" s="43"/>
      <c r="M96" s="191"/>
      <c r="N96" s="19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131</v>
      </c>
      <c r="AU96" s="16" t="s">
        <v>69</v>
      </c>
    </row>
    <row r="97" s="2" customFormat="1" ht="16.5" customHeight="1">
      <c r="A97" s="37"/>
      <c r="B97" s="38"/>
      <c r="C97" s="175" t="s">
        <v>171</v>
      </c>
      <c r="D97" s="175" t="s">
        <v>124</v>
      </c>
      <c r="E97" s="176" t="s">
        <v>177</v>
      </c>
      <c r="F97" s="177" t="s">
        <v>178</v>
      </c>
      <c r="G97" s="178" t="s">
        <v>127</v>
      </c>
      <c r="H97" s="179">
        <v>999</v>
      </c>
      <c r="I97" s="180"/>
      <c r="J97" s="181">
        <f>ROUND(I97*H97,2)</f>
        <v>0</v>
      </c>
      <c r="K97" s="177" t="s">
        <v>128</v>
      </c>
      <c r="L97" s="43"/>
      <c r="M97" s="182" t="s">
        <v>19</v>
      </c>
      <c r="N97" s="183" t="s">
        <v>40</v>
      </c>
      <c r="O97" s="83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6" t="s">
        <v>129</v>
      </c>
      <c r="AT97" s="186" t="s">
        <v>124</v>
      </c>
      <c r="AU97" s="186" t="s">
        <v>69</v>
      </c>
      <c r="AY97" s="16" t="s">
        <v>130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6" t="s">
        <v>77</v>
      </c>
      <c r="BK97" s="187">
        <f>ROUND(I97*H97,2)</f>
        <v>0</v>
      </c>
      <c r="BL97" s="16" t="s">
        <v>129</v>
      </c>
      <c r="BM97" s="186" t="s">
        <v>210</v>
      </c>
    </row>
    <row r="98" s="2" customFormat="1">
      <c r="A98" s="37"/>
      <c r="B98" s="38"/>
      <c r="C98" s="39"/>
      <c r="D98" s="188" t="s">
        <v>131</v>
      </c>
      <c r="E98" s="39"/>
      <c r="F98" s="189" t="s">
        <v>178</v>
      </c>
      <c r="G98" s="39"/>
      <c r="H98" s="39"/>
      <c r="I98" s="190"/>
      <c r="J98" s="39"/>
      <c r="K98" s="39"/>
      <c r="L98" s="43"/>
      <c r="M98" s="191"/>
      <c r="N98" s="19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131</v>
      </c>
      <c r="AU98" s="16" t="s">
        <v>69</v>
      </c>
    </row>
    <row r="99" s="2" customFormat="1" ht="33" customHeight="1">
      <c r="A99" s="37"/>
      <c r="B99" s="38"/>
      <c r="C99" s="175" t="s">
        <v>156</v>
      </c>
      <c r="D99" s="175" t="s">
        <v>124</v>
      </c>
      <c r="E99" s="176" t="s">
        <v>310</v>
      </c>
      <c r="F99" s="177" t="s">
        <v>311</v>
      </c>
      <c r="G99" s="178" t="s">
        <v>155</v>
      </c>
      <c r="H99" s="179">
        <v>923.053</v>
      </c>
      <c r="I99" s="180"/>
      <c r="J99" s="181">
        <f>ROUND(I99*H99,2)</f>
        <v>0</v>
      </c>
      <c r="K99" s="177" t="s">
        <v>128</v>
      </c>
      <c r="L99" s="43"/>
      <c r="M99" s="182" t="s">
        <v>19</v>
      </c>
      <c r="N99" s="183" t="s">
        <v>40</v>
      </c>
      <c r="O99" s="83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6" t="s">
        <v>129</v>
      </c>
      <c r="AT99" s="186" t="s">
        <v>124</v>
      </c>
      <c r="AU99" s="186" t="s">
        <v>69</v>
      </c>
      <c r="AY99" s="16" t="s">
        <v>130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6" t="s">
        <v>77</v>
      </c>
      <c r="BK99" s="187">
        <f>ROUND(I99*H99,2)</f>
        <v>0</v>
      </c>
      <c r="BL99" s="16" t="s">
        <v>129</v>
      </c>
      <c r="BM99" s="186" t="s">
        <v>179</v>
      </c>
    </row>
    <row r="100" s="2" customFormat="1">
      <c r="A100" s="37"/>
      <c r="B100" s="38"/>
      <c r="C100" s="39"/>
      <c r="D100" s="188" t="s">
        <v>131</v>
      </c>
      <c r="E100" s="39"/>
      <c r="F100" s="189" t="s">
        <v>311</v>
      </c>
      <c r="G100" s="39"/>
      <c r="H100" s="39"/>
      <c r="I100" s="190"/>
      <c r="J100" s="39"/>
      <c r="K100" s="39"/>
      <c r="L100" s="43"/>
      <c r="M100" s="191"/>
      <c r="N100" s="192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131</v>
      </c>
      <c r="AU100" s="16" t="s">
        <v>69</v>
      </c>
    </row>
    <row r="101" s="2" customFormat="1" ht="16.5" customHeight="1">
      <c r="A101" s="37"/>
      <c r="B101" s="38"/>
      <c r="C101" s="175" t="s">
        <v>180</v>
      </c>
      <c r="D101" s="175" t="s">
        <v>124</v>
      </c>
      <c r="E101" s="176" t="s">
        <v>312</v>
      </c>
      <c r="F101" s="177" t="s">
        <v>313</v>
      </c>
      <c r="G101" s="178" t="s">
        <v>141</v>
      </c>
      <c r="H101" s="179">
        <v>0.38800000000000001</v>
      </c>
      <c r="I101" s="180"/>
      <c r="J101" s="181">
        <f>ROUND(I101*H101,2)</f>
        <v>0</v>
      </c>
      <c r="K101" s="177" t="s">
        <v>128</v>
      </c>
      <c r="L101" s="43"/>
      <c r="M101" s="182" t="s">
        <v>19</v>
      </c>
      <c r="N101" s="183" t="s">
        <v>40</v>
      </c>
      <c r="O101" s="83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6" t="s">
        <v>129</v>
      </c>
      <c r="AT101" s="186" t="s">
        <v>124</v>
      </c>
      <c r="AU101" s="186" t="s">
        <v>69</v>
      </c>
      <c r="AY101" s="16" t="s">
        <v>130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6" t="s">
        <v>77</v>
      </c>
      <c r="BK101" s="187">
        <f>ROUND(I101*H101,2)</f>
        <v>0</v>
      </c>
      <c r="BL101" s="16" t="s">
        <v>129</v>
      </c>
      <c r="BM101" s="186" t="s">
        <v>183</v>
      </c>
    </row>
    <row r="102" s="2" customFormat="1">
      <c r="A102" s="37"/>
      <c r="B102" s="38"/>
      <c r="C102" s="39"/>
      <c r="D102" s="188" t="s">
        <v>131</v>
      </c>
      <c r="E102" s="39"/>
      <c r="F102" s="189" t="s">
        <v>314</v>
      </c>
      <c r="G102" s="39"/>
      <c r="H102" s="39"/>
      <c r="I102" s="190"/>
      <c r="J102" s="39"/>
      <c r="K102" s="39"/>
      <c r="L102" s="43"/>
      <c r="M102" s="191"/>
      <c r="N102" s="19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131</v>
      </c>
      <c r="AU102" s="16" t="s">
        <v>69</v>
      </c>
    </row>
    <row r="103" s="2" customFormat="1">
      <c r="A103" s="37"/>
      <c r="B103" s="38"/>
      <c r="C103" s="39"/>
      <c r="D103" s="188" t="s">
        <v>144</v>
      </c>
      <c r="E103" s="39"/>
      <c r="F103" s="215" t="s">
        <v>192</v>
      </c>
      <c r="G103" s="39"/>
      <c r="H103" s="39"/>
      <c r="I103" s="190"/>
      <c r="J103" s="39"/>
      <c r="K103" s="39"/>
      <c r="L103" s="43"/>
      <c r="M103" s="191"/>
      <c r="N103" s="19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144</v>
      </c>
      <c r="AU103" s="16" t="s">
        <v>69</v>
      </c>
    </row>
    <row r="104" s="2" customFormat="1" ht="16.5" customHeight="1">
      <c r="A104" s="37"/>
      <c r="B104" s="38"/>
      <c r="C104" s="175" t="s">
        <v>162</v>
      </c>
      <c r="D104" s="175" t="s">
        <v>124</v>
      </c>
      <c r="E104" s="176" t="s">
        <v>315</v>
      </c>
      <c r="F104" s="177" t="s">
        <v>316</v>
      </c>
      <c r="G104" s="178" t="s">
        <v>137</v>
      </c>
      <c r="H104" s="179">
        <v>16</v>
      </c>
      <c r="I104" s="180"/>
      <c r="J104" s="181">
        <f>ROUND(I104*H104,2)</f>
        <v>0</v>
      </c>
      <c r="K104" s="177" t="s">
        <v>128</v>
      </c>
      <c r="L104" s="43"/>
      <c r="M104" s="182" t="s">
        <v>19</v>
      </c>
      <c r="N104" s="183" t="s">
        <v>40</v>
      </c>
      <c r="O104" s="83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6" t="s">
        <v>129</v>
      </c>
      <c r="AT104" s="186" t="s">
        <v>124</v>
      </c>
      <c r="AU104" s="186" t="s">
        <v>69</v>
      </c>
      <c r="AY104" s="16" t="s">
        <v>130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6" t="s">
        <v>77</v>
      </c>
      <c r="BK104" s="187">
        <f>ROUND(I104*H104,2)</f>
        <v>0</v>
      </c>
      <c r="BL104" s="16" t="s">
        <v>129</v>
      </c>
      <c r="BM104" s="186" t="s">
        <v>186</v>
      </c>
    </row>
    <row r="105" s="2" customFormat="1">
      <c r="A105" s="37"/>
      <c r="B105" s="38"/>
      <c r="C105" s="39"/>
      <c r="D105" s="188" t="s">
        <v>131</v>
      </c>
      <c r="E105" s="39"/>
      <c r="F105" s="189" t="s">
        <v>316</v>
      </c>
      <c r="G105" s="39"/>
      <c r="H105" s="39"/>
      <c r="I105" s="190"/>
      <c r="J105" s="39"/>
      <c r="K105" s="39"/>
      <c r="L105" s="43"/>
      <c r="M105" s="191"/>
      <c r="N105" s="19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69</v>
      </c>
    </row>
    <row r="106" s="2" customFormat="1" ht="24.15" customHeight="1">
      <c r="A106" s="37"/>
      <c r="B106" s="38"/>
      <c r="C106" s="175" t="s">
        <v>187</v>
      </c>
      <c r="D106" s="175" t="s">
        <v>124</v>
      </c>
      <c r="E106" s="176" t="s">
        <v>393</v>
      </c>
      <c r="F106" s="177" t="s">
        <v>394</v>
      </c>
      <c r="G106" s="178" t="s">
        <v>137</v>
      </c>
      <c r="H106" s="179">
        <v>3</v>
      </c>
      <c r="I106" s="180"/>
      <c r="J106" s="181">
        <f>ROUND(I106*H106,2)</f>
        <v>0</v>
      </c>
      <c r="K106" s="177" t="s">
        <v>128</v>
      </c>
      <c r="L106" s="43"/>
      <c r="M106" s="182" t="s">
        <v>19</v>
      </c>
      <c r="N106" s="183" t="s">
        <v>40</v>
      </c>
      <c r="O106" s="83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6" t="s">
        <v>129</v>
      </c>
      <c r="AT106" s="186" t="s">
        <v>124</v>
      </c>
      <c r="AU106" s="186" t="s">
        <v>69</v>
      </c>
      <c r="AY106" s="16" t="s">
        <v>130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6" t="s">
        <v>77</v>
      </c>
      <c r="BK106" s="187">
        <f>ROUND(I106*H106,2)</f>
        <v>0</v>
      </c>
      <c r="BL106" s="16" t="s">
        <v>129</v>
      </c>
      <c r="BM106" s="186" t="s">
        <v>190</v>
      </c>
    </row>
    <row r="107" s="2" customFormat="1">
      <c r="A107" s="37"/>
      <c r="B107" s="38"/>
      <c r="C107" s="39"/>
      <c r="D107" s="188" t="s">
        <v>131</v>
      </c>
      <c r="E107" s="39"/>
      <c r="F107" s="189" t="s">
        <v>394</v>
      </c>
      <c r="G107" s="39"/>
      <c r="H107" s="39"/>
      <c r="I107" s="190"/>
      <c r="J107" s="39"/>
      <c r="K107" s="39"/>
      <c r="L107" s="43"/>
      <c r="M107" s="191"/>
      <c r="N107" s="192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131</v>
      </c>
      <c r="AU107" s="16" t="s">
        <v>69</v>
      </c>
    </row>
    <row r="108" s="2" customFormat="1" ht="16.5" customHeight="1">
      <c r="A108" s="37"/>
      <c r="B108" s="38"/>
      <c r="C108" s="175" t="s">
        <v>167</v>
      </c>
      <c r="D108" s="175" t="s">
        <v>124</v>
      </c>
      <c r="E108" s="176" t="s">
        <v>196</v>
      </c>
      <c r="F108" s="177" t="s">
        <v>197</v>
      </c>
      <c r="G108" s="178" t="s">
        <v>198</v>
      </c>
      <c r="H108" s="179">
        <v>329.80000000000001</v>
      </c>
      <c r="I108" s="180"/>
      <c r="J108" s="181">
        <f>ROUND(I108*H108,2)</f>
        <v>0</v>
      </c>
      <c r="K108" s="177" t="s">
        <v>128</v>
      </c>
      <c r="L108" s="43"/>
      <c r="M108" s="182" t="s">
        <v>19</v>
      </c>
      <c r="N108" s="183" t="s">
        <v>40</v>
      </c>
      <c r="O108" s="83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6" t="s">
        <v>129</v>
      </c>
      <c r="AT108" s="186" t="s">
        <v>124</v>
      </c>
      <c r="AU108" s="186" t="s">
        <v>69</v>
      </c>
      <c r="AY108" s="16" t="s">
        <v>130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6" t="s">
        <v>77</v>
      </c>
      <c r="BK108" s="187">
        <f>ROUND(I108*H108,2)</f>
        <v>0</v>
      </c>
      <c r="BL108" s="16" t="s">
        <v>129</v>
      </c>
      <c r="BM108" s="186" t="s">
        <v>195</v>
      </c>
    </row>
    <row r="109" s="2" customFormat="1">
      <c r="A109" s="37"/>
      <c r="B109" s="38"/>
      <c r="C109" s="39"/>
      <c r="D109" s="188" t="s">
        <v>131</v>
      </c>
      <c r="E109" s="39"/>
      <c r="F109" s="189" t="s">
        <v>197</v>
      </c>
      <c r="G109" s="39"/>
      <c r="H109" s="39"/>
      <c r="I109" s="190"/>
      <c r="J109" s="39"/>
      <c r="K109" s="39"/>
      <c r="L109" s="43"/>
      <c r="M109" s="191"/>
      <c r="N109" s="19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131</v>
      </c>
      <c r="AU109" s="16" t="s">
        <v>69</v>
      </c>
    </row>
    <row r="110" s="2" customFormat="1" ht="16.5" customHeight="1">
      <c r="A110" s="37"/>
      <c r="B110" s="38"/>
      <c r="C110" s="175" t="s">
        <v>8</v>
      </c>
      <c r="D110" s="175" t="s">
        <v>124</v>
      </c>
      <c r="E110" s="176" t="s">
        <v>200</v>
      </c>
      <c r="F110" s="177" t="s">
        <v>201</v>
      </c>
      <c r="G110" s="178" t="s">
        <v>198</v>
      </c>
      <c r="H110" s="179">
        <v>49.950000000000003</v>
      </c>
      <c r="I110" s="180"/>
      <c r="J110" s="181">
        <f>ROUND(I110*H110,2)</f>
        <v>0</v>
      </c>
      <c r="K110" s="177" t="s">
        <v>128</v>
      </c>
      <c r="L110" s="43"/>
      <c r="M110" s="182" t="s">
        <v>19</v>
      </c>
      <c r="N110" s="183" t="s">
        <v>40</v>
      </c>
      <c r="O110" s="83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6" t="s">
        <v>129</v>
      </c>
      <c r="AT110" s="186" t="s">
        <v>124</v>
      </c>
      <c r="AU110" s="186" t="s">
        <v>69</v>
      </c>
      <c r="AY110" s="16" t="s">
        <v>130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6" t="s">
        <v>77</v>
      </c>
      <c r="BK110" s="187">
        <f>ROUND(I110*H110,2)</f>
        <v>0</v>
      </c>
      <c r="BL110" s="16" t="s">
        <v>129</v>
      </c>
      <c r="BM110" s="186" t="s">
        <v>199</v>
      </c>
    </row>
    <row r="111" s="2" customFormat="1">
      <c r="A111" s="37"/>
      <c r="B111" s="38"/>
      <c r="C111" s="39"/>
      <c r="D111" s="188" t="s">
        <v>131</v>
      </c>
      <c r="E111" s="39"/>
      <c r="F111" s="189" t="s">
        <v>201</v>
      </c>
      <c r="G111" s="39"/>
      <c r="H111" s="39"/>
      <c r="I111" s="190"/>
      <c r="J111" s="39"/>
      <c r="K111" s="39"/>
      <c r="L111" s="43"/>
      <c r="M111" s="191"/>
      <c r="N111" s="19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131</v>
      </c>
      <c r="AU111" s="16" t="s">
        <v>69</v>
      </c>
    </row>
    <row r="112" s="2" customFormat="1" ht="16.5" customHeight="1">
      <c r="A112" s="37"/>
      <c r="B112" s="38"/>
      <c r="C112" s="175" t="s">
        <v>203</v>
      </c>
      <c r="D112" s="175" t="s">
        <v>124</v>
      </c>
      <c r="E112" s="176" t="s">
        <v>211</v>
      </c>
      <c r="F112" s="177" t="s">
        <v>212</v>
      </c>
      <c r="G112" s="178" t="s">
        <v>137</v>
      </c>
      <c r="H112" s="179">
        <v>14</v>
      </c>
      <c r="I112" s="180"/>
      <c r="J112" s="181">
        <f>ROUND(I112*H112,2)</f>
        <v>0</v>
      </c>
      <c r="K112" s="177" t="s">
        <v>128</v>
      </c>
      <c r="L112" s="43"/>
      <c r="M112" s="182" t="s">
        <v>19</v>
      </c>
      <c r="N112" s="183" t="s">
        <v>40</v>
      </c>
      <c r="O112" s="83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6" t="s">
        <v>129</v>
      </c>
      <c r="AT112" s="186" t="s">
        <v>124</v>
      </c>
      <c r="AU112" s="186" t="s">
        <v>69</v>
      </c>
      <c r="AY112" s="16" t="s">
        <v>130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6" t="s">
        <v>77</v>
      </c>
      <c r="BK112" s="187">
        <f>ROUND(I112*H112,2)</f>
        <v>0</v>
      </c>
      <c r="BL112" s="16" t="s">
        <v>129</v>
      </c>
      <c r="BM112" s="186" t="s">
        <v>268</v>
      </c>
    </row>
    <row r="113" s="2" customFormat="1">
      <c r="A113" s="37"/>
      <c r="B113" s="38"/>
      <c r="C113" s="39"/>
      <c r="D113" s="188" t="s">
        <v>131</v>
      </c>
      <c r="E113" s="39"/>
      <c r="F113" s="189" t="s">
        <v>212</v>
      </c>
      <c r="G113" s="39"/>
      <c r="H113" s="39"/>
      <c r="I113" s="190"/>
      <c r="J113" s="39"/>
      <c r="K113" s="39"/>
      <c r="L113" s="43"/>
      <c r="M113" s="191"/>
      <c r="N113" s="19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131</v>
      </c>
      <c r="AU113" s="16" t="s">
        <v>69</v>
      </c>
    </row>
    <row r="114" s="2" customFormat="1" ht="16.5" customHeight="1">
      <c r="A114" s="37"/>
      <c r="B114" s="38"/>
      <c r="C114" s="175" t="s">
        <v>210</v>
      </c>
      <c r="D114" s="175" t="s">
        <v>124</v>
      </c>
      <c r="E114" s="176" t="s">
        <v>215</v>
      </c>
      <c r="F114" s="177" t="s">
        <v>216</v>
      </c>
      <c r="G114" s="178" t="s">
        <v>137</v>
      </c>
      <c r="H114" s="179">
        <v>2</v>
      </c>
      <c r="I114" s="180"/>
      <c r="J114" s="181">
        <f>ROUND(I114*H114,2)</f>
        <v>0</v>
      </c>
      <c r="K114" s="177" t="s">
        <v>128</v>
      </c>
      <c r="L114" s="43"/>
      <c r="M114" s="182" t="s">
        <v>19</v>
      </c>
      <c r="N114" s="183" t="s">
        <v>40</v>
      </c>
      <c r="O114" s="83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6" t="s">
        <v>129</v>
      </c>
      <c r="AT114" s="186" t="s">
        <v>124</v>
      </c>
      <c r="AU114" s="186" t="s">
        <v>69</v>
      </c>
      <c r="AY114" s="16" t="s">
        <v>130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6" t="s">
        <v>77</v>
      </c>
      <c r="BK114" s="187">
        <f>ROUND(I114*H114,2)</f>
        <v>0</v>
      </c>
      <c r="BL114" s="16" t="s">
        <v>129</v>
      </c>
      <c r="BM114" s="186" t="s">
        <v>207</v>
      </c>
    </row>
    <row r="115" s="2" customFormat="1">
      <c r="A115" s="37"/>
      <c r="B115" s="38"/>
      <c r="C115" s="39"/>
      <c r="D115" s="188" t="s">
        <v>131</v>
      </c>
      <c r="E115" s="39"/>
      <c r="F115" s="189" t="s">
        <v>216</v>
      </c>
      <c r="G115" s="39"/>
      <c r="H115" s="39"/>
      <c r="I115" s="190"/>
      <c r="J115" s="39"/>
      <c r="K115" s="39"/>
      <c r="L115" s="43"/>
      <c r="M115" s="191"/>
      <c r="N115" s="192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131</v>
      </c>
      <c r="AU115" s="16" t="s">
        <v>69</v>
      </c>
    </row>
    <row r="116" s="2" customFormat="1" ht="21.75" customHeight="1">
      <c r="A116" s="37"/>
      <c r="B116" s="38"/>
      <c r="C116" s="175" t="s">
        <v>214</v>
      </c>
      <c r="D116" s="175" t="s">
        <v>124</v>
      </c>
      <c r="E116" s="176" t="s">
        <v>218</v>
      </c>
      <c r="F116" s="177" t="s">
        <v>219</v>
      </c>
      <c r="G116" s="178" t="s">
        <v>206</v>
      </c>
      <c r="H116" s="179">
        <v>776</v>
      </c>
      <c r="I116" s="180"/>
      <c r="J116" s="181">
        <f>ROUND(I116*H116,2)</f>
        <v>0</v>
      </c>
      <c r="K116" s="177" t="s">
        <v>128</v>
      </c>
      <c r="L116" s="43"/>
      <c r="M116" s="182" t="s">
        <v>19</v>
      </c>
      <c r="N116" s="183" t="s">
        <v>40</v>
      </c>
      <c r="O116" s="83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6" t="s">
        <v>129</v>
      </c>
      <c r="AT116" s="186" t="s">
        <v>124</v>
      </c>
      <c r="AU116" s="186" t="s">
        <v>69</v>
      </c>
      <c r="AY116" s="16" t="s">
        <v>130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6" t="s">
        <v>77</v>
      </c>
      <c r="BK116" s="187">
        <f>ROUND(I116*H116,2)</f>
        <v>0</v>
      </c>
      <c r="BL116" s="16" t="s">
        <v>129</v>
      </c>
      <c r="BM116" s="186" t="s">
        <v>213</v>
      </c>
    </row>
    <row r="117" s="2" customFormat="1">
      <c r="A117" s="37"/>
      <c r="B117" s="38"/>
      <c r="C117" s="39"/>
      <c r="D117" s="188" t="s">
        <v>131</v>
      </c>
      <c r="E117" s="39"/>
      <c r="F117" s="189" t="s">
        <v>219</v>
      </c>
      <c r="G117" s="39"/>
      <c r="H117" s="39"/>
      <c r="I117" s="190"/>
      <c r="J117" s="39"/>
      <c r="K117" s="39"/>
      <c r="L117" s="43"/>
      <c r="M117" s="191"/>
      <c r="N117" s="192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131</v>
      </c>
      <c r="AU117" s="16" t="s">
        <v>69</v>
      </c>
    </row>
    <row r="118" s="2" customFormat="1" ht="21.75" customHeight="1">
      <c r="A118" s="37"/>
      <c r="B118" s="38"/>
      <c r="C118" s="175" t="s">
        <v>179</v>
      </c>
      <c r="D118" s="175" t="s">
        <v>124</v>
      </c>
      <c r="E118" s="176" t="s">
        <v>221</v>
      </c>
      <c r="F118" s="177" t="s">
        <v>222</v>
      </c>
      <c r="G118" s="178" t="s">
        <v>206</v>
      </c>
      <c r="H118" s="179">
        <v>776</v>
      </c>
      <c r="I118" s="180"/>
      <c r="J118" s="181">
        <f>ROUND(I118*H118,2)</f>
        <v>0</v>
      </c>
      <c r="K118" s="177" t="s">
        <v>128</v>
      </c>
      <c r="L118" s="43"/>
      <c r="M118" s="182" t="s">
        <v>19</v>
      </c>
      <c r="N118" s="183" t="s">
        <v>40</v>
      </c>
      <c r="O118" s="83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6" t="s">
        <v>129</v>
      </c>
      <c r="AT118" s="186" t="s">
        <v>124</v>
      </c>
      <c r="AU118" s="186" t="s">
        <v>69</v>
      </c>
      <c r="AY118" s="16" t="s">
        <v>130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6" t="s">
        <v>77</v>
      </c>
      <c r="BK118" s="187">
        <f>ROUND(I118*H118,2)</f>
        <v>0</v>
      </c>
      <c r="BL118" s="16" t="s">
        <v>129</v>
      </c>
      <c r="BM118" s="186" t="s">
        <v>217</v>
      </c>
    </row>
    <row r="119" s="2" customFormat="1">
      <c r="A119" s="37"/>
      <c r="B119" s="38"/>
      <c r="C119" s="39"/>
      <c r="D119" s="188" t="s">
        <v>131</v>
      </c>
      <c r="E119" s="39"/>
      <c r="F119" s="189" t="s">
        <v>222</v>
      </c>
      <c r="G119" s="39"/>
      <c r="H119" s="39"/>
      <c r="I119" s="190"/>
      <c r="J119" s="39"/>
      <c r="K119" s="39"/>
      <c r="L119" s="43"/>
      <c r="M119" s="191"/>
      <c r="N119" s="19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131</v>
      </c>
      <c r="AU119" s="16" t="s">
        <v>69</v>
      </c>
    </row>
    <row r="120" s="2" customFormat="1" ht="16.5" customHeight="1">
      <c r="A120" s="37"/>
      <c r="B120" s="38"/>
      <c r="C120" s="175" t="s">
        <v>7</v>
      </c>
      <c r="D120" s="175" t="s">
        <v>124</v>
      </c>
      <c r="E120" s="176" t="s">
        <v>224</v>
      </c>
      <c r="F120" s="177" t="s">
        <v>225</v>
      </c>
      <c r="G120" s="178" t="s">
        <v>206</v>
      </c>
      <c r="H120" s="179">
        <v>98.049999999999997</v>
      </c>
      <c r="I120" s="180"/>
      <c r="J120" s="181">
        <f>ROUND(I120*H120,2)</f>
        <v>0</v>
      </c>
      <c r="K120" s="177" t="s">
        <v>128</v>
      </c>
      <c r="L120" s="43"/>
      <c r="M120" s="182" t="s">
        <v>19</v>
      </c>
      <c r="N120" s="183" t="s">
        <v>40</v>
      </c>
      <c r="O120" s="83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6" t="s">
        <v>129</v>
      </c>
      <c r="AT120" s="186" t="s">
        <v>124</v>
      </c>
      <c r="AU120" s="186" t="s">
        <v>69</v>
      </c>
      <c r="AY120" s="16" t="s">
        <v>130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6" t="s">
        <v>77</v>
      </c>
      <c r="BK120" s="187">
        <f>ROUND(I120*H120,2)</f>
        <v>0</v>
      </c>
      <c r="BL120" s="16" t="s">
        <v>129</v>
      </c>
      <c r="BM120" s="186" t="s">
        <v>220</v>
      </c>
    </row>
    <row r="121" s="2" customFormat="1">
      <c r="A121" s="37"/>
      <c r="B121" s="38"/>
      <c r="C121" s="39"/>
      <c r="D121" s="188" t="s">
        <v>131</v>
      </c>
      <c r="E121" s="39"/>
      <c r="F121" s="189" t="s">
        <v>225</v>
      </c>
      <c r="G121" s="39"/>
      <c r="H121" s="39"/>
      <c r="I121" s="190"/>
      <c r="J121" s="39"/>
      <c r="K121" s="39"/>
      <c r="L121" s="43"/>
      <c r="M121" s="191"/>
      <c r="N121" s="192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131</v>
      </c>
      <c r="AU121" s="16" t="s">
        <v>69</v>
      </c>
    </row>
    <row r="122" s="2" customFormat="1" ht="16.5" customHeight="1">
      <c r="A122" s="37"/>
      <c r="B122" s="38"/>
      <c r="C122" s="175" t="s">
        <v>183</v>
      </c>
      <c r="D122" s="175" t="s">
        <v>124</v>
      </c>
      <c r="E122" s="176" t="s">
        <v>228</v>
      </c>
      <c r="F122" s="177" t="s">
        <v>229</v>
      </c>
      <c r="G122" s="178" t="s">
        <v>198</v>
      </c>
      <c r="H122" s="179">
        <v>10</v>
      </c>
      <c r="I122" s="180"/>
      <c r="J122" s="181">
        <f>ROUND(I122*H122,2)</f>
        <v>0</v>
      </c>
      <c r="K122" s="177" t="s">
        <v>128</v>
      </c>
      <c r="L122" s="43"/>
      <c r="M122" s="182" t="s">
        <v>19</v>
      </c>
      <c r="N122" s="183" t="s">
        <v>40</v>
      </c>
      <c r="O122" s="83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6" t="s">
        <v>129</v>
      </c>
      <c r="AT122" s="186" t="s">
        <v>124</v>
      </c>
      <c r="AU122" s="186" t="s">
        <v>69</v>
      </c>
      <c r="AY122" s="16" t="s">
        <v>130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6" t="s">
        <v>77</v>
      </c>
      <c r="BK122" s="187">
        <f>ROUND(I122*H122,2)</f>
        <v>0</v>
      </c>
      <c r="BL122" s="16" t="s">
        <v>129</v>
      </c>
      <c r="BM122" s="186" t="s">
        <v>223</v>
      </c>
    </row>
    <row r="123" s="2" customFormat="1">
      <c r="A123" s="37"/>
      <c r="B123" s="38"/>
      <c r="C123" s="39"/>
      <c r="D123" s="188" t="s">
        <v>131</v>
      </c>
      <c r="E123" s="39"/>
      <c r="F123" s="189" t="s">
        <v>229</v>
      </c>
      <c r="G123" s="39"/>
      <c r="H123" s="39"/>
      <c r="I123" s="190"/>
      <c r="J123" s="39"/>
      <c r="K123" s="39"/>
      <c r="L123" s="43"/>
      <c r="M123" s="191"/>
      <c r="N123" s="192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131</v>
      </c>
      <c r="AU123" s="16" t="s">
        <v>69</v>
      </c>
    </row>
    <row r="124" s="2" customFormat="1" ht="16.5" customHeight="1">
      <c r="A124" s="37"/>
      <c r="B124" s="38"/>
      <c r="C124" s="175" t="s">
        <v>227</v>
      </c>
      <c r="D124" s="175" t="s">
        <v>124</v>
      </c>
      <c r="E124" s="176" t="s">
        <v>242</v>
      </c>
      <c r="F124" s="177" t="s">
        <v>243</v>
      </c>
      <c r="G124" s="178" t="s">
        <v>155</v>
      </c>
      <c r="H124" s="179">
        <v>923.053</v>
      </c>
      <c r="I124" s="180"/>
      <c r="J124" s="181">
        <f>ROUND(I124*H124,2)</f>
        <v>0</v>
      </c>
      <c r="K124" s="177" t="s">
        <v>128</v>
      </c>
      <c r="L124" s="43"/>
      <c r="M124" s="182" t="s">
        <v>19</v>
      </c>
      <c r="N124" s="183" t="s">
        <v>40</v>
      </c>
      <c r="O124" s="83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6" t="s">
        <v>129</v>
      </c>
      <c r="AT124" s="186" t="s">
        <v>124</v>
      </c>
      <c r="AU124" s="186" t="s">
        <v>69</v>
      </c>
      <c r="AY124" s="16" t="s">
        <v>130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6" t="s">
        <v>77</v>
      </c>
      <c r="BK124" s="187">
        <f>ROUND(I124*H124,2)</f>
        <v>0</v>
      </c>
      <c r="BL124" s="16" t="s">
        <v>129</v>
      </c>
      <c r="BM124" s="186" t="s">
        <v>226</v>
      </c>
    </row>
    <row r="125" s="2" customFormat="1">
      <c r="A125" s="37"/>
      <c r="B125" s="38"/>
      <c r="C125" s="39"/>
      <c r="D125" s="188" t="s">
        <v>131</v>
      </c>
      <c r="E125" s="39"/>
      <c r="F125" s="189" t="s">
        <v>243</v>
      </c>
      <c r="G125" s="39"/>
      <c r="H125" s="39"/>
      <c r="I125" s="190"/>
      <c r="J125" s="39"/>
      <c r="K125" s="39"/>
      <c r="L125" s="43"/>
      <c r="M125" s="191"/>
      <c r="N125" s="19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69</v>
      </c>
    </row>
    <row r="126" s="2" customFormat="1" ht="33" customHeight="1">
      <c r="A126" s="37"/>
      <c r="B126" s="38"/>
      <c r="C126" s="175" t="s">
        <v>186</v>
      </c>
      <c r="D126" s="175" t="s">
        <v>124</v>
      </c>
      <c r="E126" s="176" t="s">
        <v>181</v>
      </c>
      <c r="F126" s="177" t="s">
        <v>182</v>
      </c>
      <c r="G126" s="178" t="s">
        <v>155</v>
      </c>
      <c r="H126" s="179">
        <v>923.053</v>
      </c>
      <c r="I126" s="180"/>
      <c r="J126" s="181">
        <f>ROUND(I126*H126,2)</f>
        <v>0</v>
      </c>
      <c r="K126" s="177" t="s">
        <v>128</v>
      </c>
      <c r="L126" s="43"/>
      <c r="M126" s="182" t="s">
        <v>19</v>
      </c>
      <c r="N126" s="183" t="s">
        <v>40</v>
      </c>
      <c r="O126" s="83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6" t="s">
        <v>129</v>
      </c>
      <c r="AT126" s="186" t="s">
        <v>124</v>
      </c>
      <c r="AU126" s="186" t="s">
        <v>69</v>
      </c>
      <c r="AY126" s="16" t="s">
        <v>130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6" t="s">
        <v>77</v>
      </c>
      <c r="BK126" s="187">
        <f>ROUND(I126*H126,2)</f>
        <v>0</v>
      </c>
      <c r="BL126" s="16" t="s">
        <v>129</v>
      </c>
      <c r="BM126" s="186" t="s">
        <v>230</v>
      </c>
    </row>
    <row r="127" s="2" customFormat="1">
      <c r="A127" s="37"/>
      <c r="B127" s="38"/>
      <c r="C127" s="39"/>
      <c r="D127" s="188" t="s">
        <v>131</v>
      </c>
      <c r="E127" s="39"/>
      <c r="F127" s="189" t="s">
        <v>182</v>
      </c>
      <c r="G127" s="39"/>
      <c r="H127" s="39"/>
      <c r="I127" s="190"/>
      <c r="J127" s="39"/>
      <c r="K127" s="39"/>
      <c r="L127" s="43"/>
      <c r="M127" s="191"/>
      <c r="N127" s="192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131</v>
      </c>
      <c r="AU127" s="16" t="s">
        <v>69</v>
      </c>
    </row>
    <row r="128" s="2" customFormat="1" ht="16.5" customHeight="1">
      <c r="A128" s="37"/>
      <c r="B128" s="38"/>
      <c r="C128" s="175" t="s">
        <v>234</v>
      </c>
      <c r="D128" s="175" t="s">
        <v>124</v>
      </c>
      <c r="E128" s="176" t="s">
        <v>184</v>
      </c>
      <c r="F128" s="177" t="s">
        <v>185</v>
      </c>
      <c r="G128" s="178" t="s">
        <v>155</v>
      </c>
      <c r="H128" s="179">
        <v>923.053</v>
      </c>
      <c r="I128" s="180"/>
      <c r="J128" s="181">
        <f>ROUND(I128*H128,2)</f>
        <v>0</v>
      </c>
      <c r="K128" s="177" t="s">
        <v>128</v>
      </c>
      <c r="L128" s="43"/>
      <c r="M128" s="182" t="s">
        <v>19</v>
      </c>
      <c r="N128" s="183" t="s">
        <v>40</v>
      </c>
      <c r="O128" s="83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6" t="s">
        <v>129</v>
      </c>
      <c r="AT128" s="186" t="s">
        <v>124</v>
      </c>
      <c r="AU128" s="186" t="s">
        <v>69</v>
      </c>
      <c r="AY128" s="16" t="s">
        <v>130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6" t="s">
        <v>77</v>
      </c>
      <c r="BK128" s="187">
        <f>ROUND(I128*H128,2)</f>
        <v>0</v>
      </c>
      <c r="BL128" s="16" t="s">
        <v>129</v>
      </c>
      <c r="BM128" s="186" t="s">
        <v>233</v>
      </c>
    </row>
    <row r="129" s="2" customFormat="1">
      <c r="A129" s="37"/>
      <c r="B129" s="38"/>
      <c r="C129" s="39"/>
      <c r="D129" s="188" t="s">
        <v>131</v>
      </c>
      <c r="E129" s="39"/>
      <c r="F129" s="189" t="s">
        <v>185</v>
      </c>
      <c r="G129" s="39"/>
      <c r="H129" s="39"/>
      <c r="I129" s="190"/>
      <c r="J129" s="39"/>
      <c r="K129" s="39"/>
      <c r="L129" s="43"/>
      <c r="M129" s="191"/>
      <c r="N129" s="19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69</v>
      </c>
    </row>
    <row r="130" s="2" customFormat="1" ht="16.5" customHeight="1">
      <c r="A130" s="37"/>
      <c r="B130" s="38"/>
      <c r="C130" s="175" t="s">
        <v>190</v>
      </c>
      <c r="D130" s="175" t="s">
        <v>124</v>
      </c>
      <c r="E130" s="176" t="s">
        <v>231</v>
      </c>
      <c r="F130" s="177" t="s">
        <v>232</v>
      </c>
      <c r="G130" s="178" t="s">
        <v>155</v>
      </c>
      <c r="H130" s="179">
        <v>47.180999999999997</v>
      </c>
      <c r="I130" s="180"/>
      <c r="J130" s="181">
        <f>ROUND(I130*H130,2)</f>
        <v>0</v>
      </c>
      <c r="K130" s="177" t="s">
        <v>128</v>
      </c>
      <c r="L130" s="43"/>
      <c r="M130" s="182" t="s">
        <v>19</v>
      </c>
      <c r="N130" s="183" t="s">
        <v>40</v>
      </c>
      <c r="O130" s="83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6" t="s">
        <v>129</v>
      </c>
      <c r="AT130" s="186" t="s">
        <v>124</v>
      </c>
      <c r="AU130" s="186" t="s">
        <v>69</v>
      </c>
      <c r="AY130" s="16" t="s">
        <v>130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6" t="s">
        <v>77</v>
      </c>
      <c r="BK130" s="187">
        <f>ROUND(I130*H130,2)</f>
        <v>0</v>
      </c>
      <c r="BL130" s="16" t="s">
        <v>129</v>
      </c>
      <c r="BM130" s="186" t="s">
        <v>237</v>
      </c>
    </row>
    <row r="131" s="2" customFormat="1">
      <c r="A131" s="37"/>
      <c r="B131" s="38"/>
      <c r="C131" s="39"/>
      <c r="D131" s="188" t="s">
        <v>131</v>
      </c>
      <c r="E131" s="39"/>
      <c r="F131" s="189" t="s">
        <v>232</v>
      </c>
      <c r="G131" s="39"/>
      <c r="H131" s="39"/>
      <c r="I131" s="190"/>
      <c r="J131" s="39"/>
      <c r="K131" s="39"/>
      <c r="L131" s="43"/>
      <c r="M131" s="191"/>
      <c r="N131" s="19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131</v>
      </c>
      <c r="AU131" s="16" t="s">
        <v>69</v>
      </c>
    </row>
    <row r="132" s="2" customFormat="1" ht="37.8" customHeight="1">
      <c r="A132" s="37"/>
      <c r="B132" s="38"/>
      <c r="C132" s="175" t="s">
        <v>241</v>
      </c>
      <c r="D132" s="175" t="s">
        <v>124</v>
      </c>
      <c r="E132" s="176" t="s">
        <v>235</v>
      </c>
      <c r="F132" s="177" t="s">
        <v>236</v>
      </c>
      <c r="G132" s="178" t="s">
        <v>155</v>
      </c>
      <c r="H132" s="179">
        <v>47.180999999999997</v>
      </c>
      <c r="I132" s="180"/>
      <c r="J132" s="181">
        <f>ROUND(I132*H132,2)</f>
        <v>0</v>
      </c>
      <c r="K132" s="177" t="s">
        <v>128</v>
      </c>
      <c r="L132" s="43"/>
      <c r="M132" s="182" t="s">
        <v>19</v>
      </c>
      <c r="N132" s="183" t="s">
        <v>40</v>
      </c>
      <c r="O132" s="83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6" t="s">
        <v>129</v>
      </c>
      <c r="AT132" s="186" t="s">
        <v>124</v>
      </c>
      <c r="AU132" s="186" t="s">
        <v>69</v>
      </c>
      <c r="AY132" s="16" t="s">
        <v>130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6" t="s">
        <v>77</v>
      </c>
      <c r="BK132" s="187">
        <f>ROUND(I132*H132,2)</f>
        <v>0</v>
      </c>
      <c r="BL132" s="16" t="s">
        <v>129</v>
      </c>
      <c r="BM132" s="186" t="s">
        <v>240</v>
      </c>
    </row>
    <row r="133" s="2" customFormat="1">
      <c r="A133" s="37"/>
      <c r="B133" s="38"/>
      <c r="C133" s="39"/>
      <c r="D133" s="188" t="s">
        <v>131</v>
      </c>
      <c r="E133" s="39"/>
      <c r="F133" s="189" t="s">
        <v>236</v>
      </c>
      <c r="G133" s="39"/>
      <c r="H133" s="39"/>
      <c r="I133" s="190"/>
      <c r="J133" s="39"/>
      <c r="K133" s="39"/>
      <c r="L133" s="43"/>
      <c r="M133" s="191"/>
      <c r="N133" s="192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69</v>
      </c>
    </row>
    <row r="134" s="2" customFormat="1" ht="16.5" customHeight="1">
      <c r="A134" s="37"/>
      <c r="B134" s="38"/>
      <c r="C134" s="175" t="s">
        <v>195</v>
      </c>
      <c r="D134" s="175" t="s">
        <v>124</v>
      </c>
      <c r="E134" s="176" t="s">
        <v>238</v>
      </c>
      <c r="F134" s="177" t="s">
        <v>239</v>
      </c>
      <c r="G134" s="178" t="s">
        <v>155</v>
      </c>
      <c r="H134" s="179">
        <v>47.180999999999997</v>
      </c>
      <c r="I134" s="180"/>
      <c r="J134" s="181">
        <f>ROUND(I134*H134,2)</f>
        <v>0</v>
      </c>
      <c r="K134" s="177" t="s">
        <v>128</v>
      </c>
      <c r="L134" s="43"/>
      <c r="M134" s="182" t="s">
        <v>19</v>
      </c>
      <c r="N134" s="183" t="s">
        <v>40</v>
      </c>
      <c r="O134" s="83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6" t="s">
        <v>129</v>
      </c>
      <c r="AT134" s="186" t="s">
        <v>124</v>
      </c>
      <c r="AU134" s="186" t="s">
        <v>69</v>
      </c>
      <c r="AY134" s="16" t="s">
        <v>130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6" t="s">
        <v>77</v>
      </c>
      <c r="BK134" s="187">
        <f>ROUND(I134*H134,2)</f>
        <v>0</v>
      </c>
      <c r="BL134" s="16" t="s">
        <v>129</v>
      </c>
      <c r="BM134" s="186" t="s">
        <v>244</v>
      </c>
    </row>
    <row r="135" s="2" customFormat="1">
      <c r="A135" s="37"/>
      <c r="B135" s="38"/>
      <c r="C135" s="39"/>
      <c r="D135" s="188" t="s">
        <v>131</v>
      </c>
      <c r="E135" s="39"/>
      <c r="F135" s="189" t="s">
        <v>239</v>
      </c>
      <c r="G135" s="39"/>
      <c r="H135" s="39"/>
      <c r="I135" s="190"/>
      <c r="J135" s="39"/>
      <c r="K135" s="39"/>
      <c r="L135" s="43"/>
      <c r="M135" s="191"/>
      <c r="N135" s="19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69</v>
      </c>
    </row>
    <row r="136" s="2" customFormat="1" ht="16.5" customHeight="1">
      <c r="A136" s="37"/>
      <c r="B136" s="38"/>
      <c r="C136" s="175" t="s">
        <v>248</v>
      </c>
      <c r="D136" s="175" t="s">
        <v>124</v>
      </c>
      <c r="E136" s="176" t="s">
        <v>242</v>
      </c>
      <c r="F136" s="177" t="s">
        <v>243</v>
      </c>
      <c r="G136" s="178" t="s">
        <v>155</v>
      </c>
      <c r="H136" s="179">
        <v>0.29799999999999999</v>
      </c>
      <c r="I136" s="180"/>
      <c r="J136" s="181">
        <f>ROUND(I136*H136,2)</f>
        <v>0</v>
      </c>
      <c r="K136" s="177" t="s">
        <v>128</v>
      </c>
      <c r="L136" s="43"/>
      <c r="M136" s="182" t="s">
        <v>19</v>
      </c>
      <c r="N136" s="183" t="s">
        <v>40</v>
      </c>
      <c r="O136" s="83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6" t="s">
        <v>129</v>
      </c>
      <c r="AT136" s="186" t="s">
        <v>124</v>
      </c>
      <c r="AU136" s="186" t="s">
        <v>69</v>
      </c>
      <c r="AY136" s="16" t="s">
        <v>130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6" t="s">
        <v>77</v>
      </c>
      <c r="BK136" s="187">
        <f>ROUND(I136*H136,2)</f>
        <v>0</v>
      </c>
      <c r="BL136" s="16" t="s">
        <v>129</v>
      </c>
      <c r="BM136" s="186" t="s">
        <v>247</v>
      </c>
    </row>
    <row r="137" s="2" customFormat="1">
      <c r="A137" s="37"/>
      <c r="B137" s="38"/>
      <c r="C137" s="39"/>
      <c r="D137" s="188" t="s">
        <v>131</v>
      </c>
      <c r="E137" s="39"/>
      <c r="F137" s="189" t="s">
        <v>243</v>
      </c>
      <c r="G137" s="39"/>
      <c r="H137" s="39"/>
      <c r="I137" s="190"/>
      <c r="J137" s="39"/>
      <c r="K137" s="39"/>
      <c r="L137" s="43"/>
      <c r="M137" s="191"/>
      <c r="N137" s="192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131</v>
      </c>
      <c r="AU137" s="16" t="s">
        <v>69</v>
      </c>
    </row>
    <row r="138" s="2" customFormat="1" ht="37.8" customHeight="1">
      <c r="A138" s="37"/>
      <c r="B138" s="38"/>
      <c r="C138" s="175" t="s">
        <v>199</v>
      </c>
      <c r="D138" s="175" t="s">
        <v>124</v>
      </c>
      <c r="E138" s="176" t="s">
        <v>245</v>
      </c>
      <c r="F138" s="177" t="s">
        <v>246</v>
      </c>
      <c r="G138" s="178" t="s">
        <v>137</v>
      </c>
      <c r="H138" s="179">
        <v>1</v>
      </c>
      <c r="I138" s="180"/>
      <c r="J138" s="181">
        <f>ROUND(I138*H138,2)</f>
        <v>0</v>
      </c>
      <c r="K138" s="177" t="s">
        <v>128</v>
      </c>
      <c r="L138" s="43"/>
      <c r="M138" s="182" t="s">
        <v>19</v>
      </c>
      <c r="N138" s="183" t="s">
        <v>40</v>
      </c>
      <c r="O138" s="83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6" t="s">
        <v>129</v>
      </c>
      <c r="AT138" s="186" t="s">
        <v>124</v>
      </c>
      <c r="AU138" s="186" t="s">
        <v>69</v>
      </c>
      <c r="AY138" s="16" t="s">
        <v>130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6" t="s">
        <v>77</v>
      </c>
      <c r="BK138" s="187">
        <f>ROUND(I138*H138,2)</f>
        <v>0</v>
      </c>
      <c r="BL138" s="16" t="s">
        <v>129</v>
      </c>
      <c r="BM138" s="186" t="s">
        <v>251</v>
      </c>
    </row>
    <row r="139" s="2" customFormat="1">
      <c r="A139" s="37"/>
      <c r="B139" s="38"/>
      <c r="C139" s="39"/>
      <c r="D139" s="188" t="s">
        <v>131</v>
      </c>
      <c r="E139" s="39"/>
      <c r="F139" s="189" t="s">
        <v>246</v>
      </c>
      <c r="G139" s="39"/>
      <c r="H139" s="39"/>
      <c r="I139" s="190"/>
      <c r="J139" s="39"/>
      <c r="K139" s="39"/>
      <c r="L139" s="43"/>
      <c r="M139" s="191"/>
      <c r="N139" s="192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69</v>
      </c>
    </row>
    <row r="140" s="2" customFormat="1" ht="16.5" customHeight="1">
      <c r="A140" s="37"/>
      <c r="B140" s="38"/>
      <c r="C140" s="175" t="s">
        <v>256</v>
      </c>
      <c r="D140" s="175" t="s">
        <v>124</v>
      </c>
      <c r="E140" s="176" t="s">
        <v>249</v>
      </c>
      <c r="F140" s="177" t="s">
        <v>250</v>
      </c>
      <c r="G140" s="178" t="s">
        <v>155</v>
      </c>
      <c r="H140" s="179">
        <v>0.29799999999999999</v>
      </c>
      <c r="I140" s="180"/>
      <c r="J140" s="181">
        <f>ROUND(I140*H140,2)</f>
        <v>0</v>
      </c>
      <c r="K140" s="177" t="s">
        <v>128</v>
      </c>
      <c r="L140" s="43"/>
      <c r="M140" s="182" t="s">
        <v>19</v>
      </c>
      <c r="N140" s="183" t="s">
        <v>40</v>
      </c>
      <c r="O140" s="83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6" t="s">
        <v>129</v>
      </c>
      <c r="AT140" s="186" t="s">
        <v>124</v>
      </c>
      <c r="AU140" s="186" t="s">
        <v>69</v>
      </c>
      <c r="AY140" s="16" t="s">
        <v>130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6" t="s">
        <v>77</v>
      </c>
      <c r="BK140" s="187">
        <f>ROUND(I140*H140,2)</f>
        <v>0</v>
      </c>
      <c r="BL140" s="16" t="s">
        <v>129</v>
      </c>
      <c r="BM140" s="186" t="s">
        <v>255</v>
      </c>
    </row>
    <row r="141" s="2" customFormat="1">
      <c r="A141" s="37"/>
      <c r="B141" s="38"/>
      <c r="C141" s="39"/>
      <c r="D141" s="188" t="s">
        <v>131</v>
      </c>
      <c r="E141" s="39"/>
      <c r="F141" s="189" t="s">
        <v>250</v>
      </c>
      <c r="G141" s="39"/>
      <c r="H141" s="39"/>
      <c r="I141" s="190"/>
      <c r="J141" s="39"/>
      <c r="K141" s="39"/>
      <c r="L141" s="43"/>
      <c r="M141" s="191"/>
      <c r="N141" s="192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69</v>
      </c>
    </row>
    <row r="142" s="2" customFormat="1" ht="16.5" customHeight="1">
      <c r="A142" s="37"/>
      <c r="B142" s="38"/>
      <c r="C142" s="216" t="s">
        <v>202</v>
      </c>
      <c r="D142" s="216" t="s">
        <v>252</v>
      </c>
      <c r="E142" s="217" t="s">
        <v>253</v>
      </c>
      <c r="F142" s="218" t="s">
        <v>254</v>
      </c>
      <c r="G142" s="219" t="s">
        <v>155</v>
      </c>
      <c r="H142" s="220">
        <v>691.49300000000005</v>
      </c>
      <c r="I142" s="221"/>
      <c r="J142" s="222">
        <f>ROUND(I142*H142,2)</f>
        <v>0</v>
      </c>
      <c r="K142" s="218" t="s">
        <v>128</v>
      </c>
      <c r="L142" s="223"/>
      <c r="M142" s="224" t="s">
        <v>19</v>
      </c>
      <c r="N142" s="225" t="s">
        <v>40</v>
      </c>
      <c r="O142" s="83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6" t="s">
        <v>149</v>
      </c>
      <c r="AT142" s="186" t="s">
        <v>252</v>
      </c>
      <c r="AU142" s="186" t="s">
        <v>69</v>
      </c>
      <c r="AY142" s="16" t="s">
        <v>130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6" t="s">
        <v>77</v>
      </c>
      <c r="BK142" s="187">
        <f>ROUND(I142*H142,2)</f>
        <v>0</v>
      </c>
      <c r="BL142" s="16" t="s">
        <v>129</v>
      </c>
      <c r="BM142" s="186" t="s">
        <v>259</v>
      </c>
    </row>
    <row r="143" s="2" customFormat="1">
      <c r="A143" s="37"/>
      <c r="B143" s="38"/>
      <c r="C143" s="39"/>
      <c r="D143" s="188" t="s">
        <v>131</v>
      </c>
      <c r="E143" s="39"/>
      <c r="F143" s="189" t="s">
        <v>254</v>
      </c>
      <c r="G143" s="39"/>
      <c r="H143" s="39"/>
      <c r="I143" s="190"/>
      <c r="J143" s="39"/>
      <c r="K143" s="39"/>
      <c r="L143" s="43"/>
      <c r="M143" s="191"/>
      <c r="N143" s="192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131</v>
      </c>
      <c r="AU143" s="16" t="s">
        <v>69</v>
      </c>
    </row>
    <row r="144" s="2" customFormat="1" ht="16.5" customHeight="1">
      <c r="A144" s="37"/>
      <c r="B144" s="38"/>
      <c r="C144" s="216" t="s">
        <v>264</v>
      </c>
      <c r="D144" s="216" t="s">
        <v>252</v>
      </c>
      <c r="E144" s="217" t="s">
        <v>257</v>
      </c>
      <c r="F144" s="218" t="s">
        <v>258</v>
      </c>
      <c r="G144" s="219" t="s">
        <v>155</v>
      </c>
      <c r="H144" s="220">
        <v>92.408000000000001</v>
      </c>
      <c r="I144" s="221"/>
      <c r="J144" s="222">
        <f>ROUND(I144*H144,2)</f>
        <v>0</v>
      </c>
      <c r="K144" s="218" t="s">
        <v>128</v>
      </c>
      <c r="L144" s="223"/>
      <c r="M144" s="224" t="s">
        <v>19</v>
      </c>
      <c r="N144" s="225" t="s">
        <v>40</v>
      </c>
      <c r="O144" s="83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6" t="s">
        <v>149</v>
      </c>
      <c r="AT144" s="186" t="s">
        <v>252</v>
      </c>
      <c r="AU144" s="186" t="s">
        <v>69</v>
      </c>
      <c r="AY144" s="16" t="s">
        <v>130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6" t="s">
        <v>77</v>
      </c>
      <c r="BK144" s="187">
        <f>ROUND(I144*H144,2)</f>
        <v>0</v>
      </c>
      <c r="BL144" s="16" t="s">
        <v>129</v>
      </c>
      <c r="BM144" s="186" t="s">
        <v>320</v>
      </c>
    </row>
    <row r="145" s="2" customFormat="1">
      <c r="A145" s="37"/>
      <c r="B145" s="38"/>
      <c r="C145" s="39"/>
      <c r="D145" s="188" t="s">
        <v>131</v>
      </c>
      <c r="E145" s="39"/>
      <c r="F145" s="189" t="s">
        <v>258</v>
      </c>
      <c r="G145" s="39"/>
      <c r="H145" s="39"/>
      <c r="I145" s="190"/>
      <c r="J145" s="39"/>
      <c r="K145" s="39"/>
      <c r="L145" s="43"/>
      <c r="M145" s="191"/>
      <c r="N145" s="192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131</v>
      </c>
      <c r="AU145" s="16" t="s">
        <v>69</v>
      </c>
    </row>
    <row r="146" s="2" customFormat="1" ht="33" customHeight="1">
      <c r="A146" s="37"/>
      <c r="B146" s="38"/>
      <c r="C146" s="175" t="s">
        <v>268</v>
      </c>
      <c r="D146" s="175" t="s">
        <v>124</v>
      </c>
      <c r="E146" s="176" t="s">
        <v>260</v>
      </c>
      <c r="F146" s="177" t="s">
        <v>261</v>
      </c>
      <c r="G146" s="178" t="s">
        <v>155</v>
      </c>
      <c r="H146" s="179">
        <v>783.90099999999995</v>
      </c>
      <c r="I146" s="180"/>
      <c r="J146" s="181">
        <f>ROUND(I146*H146,2)</f>
        <v>0</v>
      </c>
      <c r="K146" s="177" t="s">
        <v>128</v>
      </c>
      <c r="L146" s="43"/>
      <c r="M146" s="182" t="s">
        <v>19</v>
      </c>
      <c r="N146" s="183" t="s">
        <v>40</v>
      </c>
      <c r="O146" s="83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6" t="s">
        <v>129</v>
      </c>
      <c r="AT146" s="186" t="s">
        <v>124</v>
      </c>
      <c r="AU146" s="186" t="s">
        <v>69</v>
      </c>
      <c r="AY146" s="16" t="s">
        <v>130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6" t="s">
        <v>77</v>
      </c>
      <c r="BK146" s="187">
        <f>ROUND(I146*H146,2)</f>
        <v>0</v>
      </c>
      <c r="BL146" s="16" t="s">
        <v>129</v>
      </c>
      <c r="BM146" s="186" t="s">
        <v>395</v>
      </c>
    </row>
    <row r="147" s="2" customFormat="1">
      <c r="A147" s="37"/>
      <c r="B147" s="38"/>
      <c r="C147" s="39"/>
      <c r="D147" s="188" t="s">
        <v>131</v>
      </c>
      <c r="E147" s="39"/>
      <c r="F147" s="189" t="s">
        <v>263</v>
      </c>
      <c r="G147" s="39"/>
      <c r="H147" s="39"/>
      <c r="I147" s="190"/>
      <c r="J147" s="39"/>
      <c r="K147" s="39"/>
      <c r="L147" s="43"/>
      <c r="M147" s="191"/>
      <c r="N147" s="192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131</v>
      </c>
      <c r="AU147" s="16" t="s">
        <v>69</v>
      </c>
    </row>
    <row r="148" s="2" customFormat="1" ht="16.5" customHeight="1">
      <c r="A148" s="37"/>
      <c r="B148" s="38"/>
      <c r="C148" s="216" t="s">
        <v>273</v>
      </c>
      <c r="D148" s="216" t="s">
        <v>252</v>
      </c>
      <c r="E148" s="217" t="s">
        <v>323</v>
      </c>
      <c r="F148" s="218" t="s">
        <v>324</v>
      </c>
      <c r="G148" s="219" t="s">
        <v>198</v>
      </c>
      <c r="H148" s="220">
        <v>2.6000000000000001</v>
      </c>
      <c r="I148" s="221"/>
      <c r="J148" s="222">
        <f>ROUND(I148*H148,2)</f>
        <v>0</v>
      </c>
      <c r="K148" s="218" t="s">
        <v>128</v>
      </c>
      <c r="L148" s="223"/>
      <c r="M148" s="224" t="s">
        <v>19</v>
      </c>
      <c r="N148" s="225" t="s">
        <v>40</v>
      </c>
      <c r="O148" s="83"/>
      <c r="P148" s="184">
        <f>O148*H148</f>
        <v>0</v>
      </c>
      <c r="Q148" s="184">
        <v>0.95499999999999996</v>
      </c>
      <c r="R148" s="184">
        <f>Q148*H148</f>
        <v>2.4830000000000001</v>
      </c>
      <c r="S148" s="184">
        <v>0</v>
      </c>
      <c r="T148" s="18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6" t="s">
        <v>149</v>
      </c>
      <c r="AT148" s="186" t="s">
        <v>252</v>
      </c>
      <c r="AU148" s="186" t="s">
        <v>69</v>
      </c>
      <c r="AY148" s="16" t="s">
        <v>130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6" t="s">
        <v>77</v>
      </c>
      <c r="BK148" s="187">
        <f>ROUND(I148*H148,2)</f>
        <v>0</v>
      </c>
      <c r="BL148" s="16" t="s">
        <v>129</v>
      </c>
      <c r="BM148" s="186" t="s">
        <v>396</v>
      </c>
    </row>
    <row r="149" s="2" customFormat="1">
      <c r="A149" s="37"/>
      <c r="B149" s="38"/>
      <c r="C149" s="39"/>
      <c r="D149" s="188" t="s">
        <v>131</v>
      </c>
      <c r="E149" s="39"/>
      <c r="F149" s="189" t="s">
        <v>324</v>
      </c>
      <c r="G149" s="39"/>
      <c r="H149" s="39"/>
      <c r="I149" s="190"/>
      <c r="J149" s="39"/>
      <c r="K149" s="39"/>
      <c r="L149" s="43"/>
      <c r="M149" s="191"/>
      <c r="N149" s="19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131</v>
      </c>
      <c r="AU149" s="16" t="s">
        <v>69</v>
      </c>
    </row>
    <row r="150" s="2" customFormat="1" ht="37.8" customHeight="1">
      <c r="A150" s="37"/>
      <c r="B150" s="38"/>
      <c r="C150" s="175" t="s">
        <v>207</v>
      </c>
      <c r="D150" s="175" t="s">
        <v>124</v>
      </c>
      <c r="E150" s="176" t="s">
        <v>269</v>
      </c>
      <c r="F150" s="177" t="s">
        <v>270</v>
      </c>
      <c r="G150" s="178" t="s">
        <v>155</v>
      </c>
      <c r="H150" s="179">
        <v>2.4830000000000001</v>
      </c>
      <c r="I150" s="180"/>
      <c r="J150" s="181">
        <f>ROUND(I150*H150,2)</f>
        <v>0</v>
      </c>
      <c r="K150" s="177" t="s">
        <v>128</v>
      </c>
      <c r="L150" s="43"/>
      <c r="M150" s="182" t="s">
        <v>19</v>
      </c>
      <c r="N150" s="183" t="s">
        <v>40</v>
      </c>
      <c r="O150" s="83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6" t="s">
        <v>129</v>
      </c>
      <c r="AT150" s="186" t="s">
        <v>124</v>
      </c>
      <c r="AU150" s="186" t="s">
        <v>69</v>
      </c>
      <c r="AY150" s="16" t="s">
        <v>130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6" t="s">
        <v>77</v>
      </c>
      <c r="BK150" s="187">
        <f>ROUND(I150*H150,2)</f>
        <v>0</v>
      </c>
      <c r="BL150" s="16" t="s">
        <v>129</v>
      </c>
      <c r="BM150" s="186" t="s">
        <v>397</v>
      </c>
    </row>
    <row r="151" s="2" customFormat="1">
      <c r="A151" s="37"/>
      <c r="B151" s="38"/>
      <c r="C151" s="39"/>
      <c r="D151" s="188" t="s">
        <v>131</v>
      </c>
      <c r="E151" s="39"/>
      <c r="F151" s="189" t="s">
        <v>272</v>
      </c>
      <c r="G151" s="39"/>
      <c r="H151" s="39"/>
      <c r="I151" s="190"/>
      <c r="J151" s="39"/>
      <c r="K151" s="39"/>
      <c r="L151" s="43"/>
      <c r="M151" s="191"/>
      <c r="N151" s="192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131</v>
      </c>
      <c r="AU151" s="16" t="s">
        <v>69</v>
      </c>
    </row>
    <row r="152" s="2" customFormat="1" ht="16.5" customHeight="1">
      <c r="A152" s="37"/>
      <c r="B152" s="38"/>
      <c r="C152" s="216" t="s">
        <v>280</v>
      </c>
      <c r="D152" s="216" t="s">
        <v>252</v>
      </c>
      <c r="E152" s="217" t="s">
        <v>327</v>
      </c>
      <c r="F152" s="218" t="s">
        <v>328</v>
      </c>
      <c r="G152" s="219" t="s">
        <v>137</v>
      </c>
      <c r="H152" s="220">
        <v>44</v>
      </c>
      <c r="I152" s="221"/>
      <c r="J152" s="222">
        <f>ROUND(I152*H152,2)</f>
        <v>0</v>
      </c>
      <c r="K152" s="218" t="s">
        <v>128</v>
      </c>
      <c r="L152" s="223"/>
      <c r="M152" s="224" t="s">
        <v>19</v>
      </c>
      <c r="N152" s="225" t="s">
        <v>40</v>
      </c>
      <c r="O152" s="83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6" t="s">
        <v>149</v>
      </c>
      <c r="AT152" s="186" t="s">
        <v>252</v>
      </c>
      <c r="AU152" s="186" t="s">
        <v>69</v>
      </c>
      <c r="AY152" s="16" t="s">
        <v>130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6" t="s">
        <v>77</v>
      </c>
      <c r="BK152" s="187">
        <f>ROUND(I152*H152,2)</f>
        <v>0</v>
      </c>
      <c r="BL152" s="16" t="s">
        <v>129</v>
      </c>
      <c r="BM152" s="186" t="s">
        <v>283</v>
      </c>
    </row>
    <row r="153" s="2" customFormat="1">
      <c r="A153" s="37"/>
      <c r="B153" s="38"/>
      <c r="C153" s="39"/>
      <c r="D153" s="188" t="s">
        <v>131</v>
      </c>
      <c r="E153" s="39"/>
      <c r="F153" s="189" t="s">
        <v>328</v>
      </c>
      <c r="G153" s="39"/>
      <c r="H153" s="39"/>
      <c r="I153" s="190"/>
      <c r="J153" s="39"/>
      <c r="K153" s="39"/>
      <c r="L153" s="43"/>
      <c r="M153" s="191"/>
      <c r="N153" s="192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131</v>
      </c>
      <c r="AU153" s="16" t="s">
        <v>69</v>
      </c>
    </row>
    <row r="154" s="2" customFormat="1" ht="16.5" customHeight="1">
      <c r="A154" s="37"/>
      <c r="B154" s="38"/>
      <c r="C154" s="216" t="s">
        <v>213</v>
      </c>
      <c r="D154" s="216" t="s">
        <v>252</v>
      </c>
      <c r="E154" s="217" t="s">
        <v>274</v>
      </c>
      <c r="F154" s="218" t="s">
        <v>275</v>
      </c>
      <c r="G154" s="219" t="s">
        <v>137</v>
      </c>
      <c r="H154" s="220">
        <v>176</v>
      </c>
      <c r="I154" s="221"/>
      <c r="J154" s="222">
        <f>ROUND(I154*H154,2)</f>
        <v>0</v>
      </c>
      <c r="K154" s="218" t="s">
        <v>128</v>
      </c>
      <c r="L154" s="223"/>
      <c r="M154" s="224" t="s">
        <v>19</v>
      </c>
      <c r="N154" s="225" t="s">
        <v>40</v>
      </c>
      <c r="O154" s="83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6" t="s">
        <v>149</v>
      </c>
      <c r="AT154" s="186" t="s">
        <v>252</v>
      </c>
      <c r="AU154" s="186" t="s">
        <v>69</v>
      </c>
      <c r="AY154" s="16" t="s">
        <v>130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6" t="s">
        <v>77</v>
      </c>
      <c r="BK154" s="187">
        <f>ROUND(I154*H154,2)</f>
        <v>0</v>
      </c>
      <c r="BL154" s="16" t="s">
        <v>129</v>
      </c>
      <c r="BM154" s="186" t="s">
        <v>286</v>
      </c>
    </row>
    <row r="155" s="2" customFormat="1">
      <c r="A155" s="37"/>
      <c r="B155" s="38"/>
      <c r="C155" s="39"/>
      <c r="D155" s="188" t="s">
        <v>131</v>
      </c>
      <c r="E155" s="39"/>
      <c r="F155" s="189" t="s">
        <v>275</v>
      </c>
      <c r="G155" s="39"/>
      <c r="H155" s="39"/>
      <c r="I155" s="190"/>
      <c r="J155" s="39"/>
      <c r="K155" s="39"/>
      <c r="L155" s="43"/>
      <c r="M155" s="191"/>
      <c r="N155" s="192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131</v>
      </c>
      <c r="AU155" s="16" t="s">
        <v>69</v>
      </c>
    </row>
    <row r="156" s="2" customFormat="1" ht="16.5" customHeight="1">
      <c r="A156" s="37"/>
      <c r="B156" s="38"/>
      <c r="C156" s="216" t="s">
        <v>287</v>
      </c>
      <c r="D156" s="216" t="s">
        <v>252</v>
      </c>
      <c r="E156" s="217" t="s">
        <v>277</v>
      </c>
      <c r="F156" s="218" t="s">
        <v>278</v>
      </c>
      <c r="G156" s="219" t="s">
        <v>137</v>
      </c>
      <c r="H156" s="220">
        <v>176</v>
      </c>
      <c r="I156" s="221"/>
      <c r="J156" s="222">
        <f>ROUND(I156*H156,2)</f>
        <v>0</v>
      </c>
      <c r="K156" s="218" t="s">
        <v>128</v>
      </c>
      <c r="L156" s="223"/>
      <c r="M156" s="224" t="s">
        <v>19</v>
      </c>
      <c r="N156" s="225" t="s">
        <v>40</v>
      </c>
      <c r="O156" s="83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6" t="s">
        <v>149</v>
      </c>
      <c r="AT156" s="186" t="s">
        <v>252</v>
      </c>
      <c r="AU156" s="186" t="s">
        <v>69</v>
      </c>
      <c r="AY156" s="16" t="s">
        <v>130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6" t="s">
        <v>77</v>
      </c>
      <c r="BK156" s="187">
        <f>ROUND(I156*H156,2)</f>
        <v>0</v>
      </c>
      <c r="BL156" s="16" t="s">
        <v>129</v>
      </c>
      <c r="BM156" s="186" t="s">
        <v>322</v>
      </c>
    </row>
    <row r="157" s="2" customFormat="1">
      <c r="A157" s="37"/>
      <c r="B157" s="38"/>
      <c r="C157" s="39"/>
      <c r="D157" s="188" t="s">
        <v>131</v>
      </c>
      <c r="E157" s="39"/>
      <c r="F157" s="189" t="s">
        <v>278</v>
      </c>
      <c r="G157" s="39"/>
      <c r="H157" s="39"/>
      <c r="I157" s="190"/>
      <c r="J157" s="39"/>
      <c r="K157" s="39"/>
      <c r="L157" s="43"/>
      <c r="M157" s="191"/>
      <c r="N157" s="192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131</v>
      </c>
      <c r="AU157" s="16" t="s">
        <v>69</v>
      </c>
    </row>
    <row r="158" s="2" customFormat="1" ht="16.5" customHeight="1">
      <c r="A158" s="37"/>
      <c r="B158" s="38"/>
      <c r="C158" s="216" t="s">
        <v>217</v>
      </c>
      <c r="D158" s="216" t="s">
        <v>252</v>
      </c>
      <c r="E158" s="217" t="s">
        <v>281</v>
      </c>
      <c r="F158" s="218" t="s">
        <v>282</v>
      </c>
      <c r="G158" s="219" t="s">
        <v>137</v>
      </c>
      <c r="H158" s="220">
        <v>88</v>
      </c>
      <c r="I158" s="221"/>
      <c r="J158" s="222">
        <f>ROUND(I158*H158,2)</f>
        <v>0</v>
      </c>
      <c r="K158" s="218" t="s">
        <v>128</v>
      </c>
      <c r="L158" s="223"/>
      <c r="M158" s="224" t="s">
        <v>19</v>
      </c>
      <c r="N158" s="225" t="s">
        <v>40</v>
      </c>
      <c r="O158" s="83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6" t="s">
        <v>149</v>
      </c>
      <c r="AT158" s="186" t="s">
        <v>252</v>
      </c>
      <c r="AU158" s="186" t="s">
        <v>69</v>
      </c>
      <c r="AY158" s="16" t="s">
        <v>130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6" t="s">
        <v>77</v>
      </c>
      <c r="BK158" s="187">
        <f>ROUND(I158*H158,2)</f>
        <v>0</v>
      </c>
      <c r="BL158" s="16" t="s">
        <v>129</v>
      </c>
      <c r="BM158" s="186" t="s">
        <v>398</v>
      </c>
    </row>
    <row r="159" s="2" customFormat="1">
      <c r="A159" s="37"/>
      <c r="B159" s="38"/>
      <c r="C159" s="39"/>
      <c r="D159" s="188" t="s">
        <v>131</v>
      </c>
      <c r="E159" s="39"/>
      <c r="F159" s="189" t="s">
        <v>282</v>
      </c>
      <c r="G159" s="39"/>
      <c r="H159" s="39"/>
      <c r="I159" s="190"/>
      <c r="J159" s="39"/>
      <c r="K159" s="39"/>
      <c r="L159" s="43"/>
      <c r="M159" s="191"/>
      <c r="N159" s="19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131</v>
      </c>
      <c r="AU159" s="16" t="s">
        <v>69</v>
      </c>
    </row>
    <row r="160" s="2" customFormat="1" ht="16.5" customHeight="1">
      <c r="A160" s="37"/>
      <c r="B160" s="38"/>
      <c r="C160" s="216" t="s">
        <v>293</v>
      </c>
      <c r="D160" s="216" t="s">
        <v>252</v>
      </c>
      <c r="E160" s="217" t="s">
        <v>284</v>
      </c>
      <c r="F160" s="218" t="s">
        <v>285</v>
      </c>
      <c r="G160" s="219" t="s">
        <v>137</v>
      </c>
      <c r="H160" s="220">
        <v>44</v>
      </c>
      <c r="I160" s="221"/>
      <c r="J160" s="222">
        <f>ROUND(I160*H160,2)</f>
        <v>0</v>
      </c>
      <c r="K160" s="218" t="s">
        <v>128</v>
      </c>
      <c r="L160" s="223"/>
      <c r="M160" s="224" t="s">
        <v>19</v>
      </c>
      <c r="N160" s="225" t="s">
        <v>40</v>
      </c>
      <c r="O160" s="83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6" t="s">
        <v>149</v>
      </c>
      <c r="AT160" s="186" t="s">
        <v>252</v>
      </c>
      <c r="AU160" s="186" t="s">
        <v>69</v>
      </c>
      <c r="AY160" s="16" t="s">
        <v>130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6" t="s">
        <v>77</v>
      </c>
      <c r="BK160" s="187">
        <f>ROUND(I160*H160,2)</f>
        <v>0</v>
      </c>
      <c r="BL160" s="16" t="s">
        <v>129</v>
      </c>
      <c r="BM160" s="186" t="s">
        <v>375</v>
      </c>
    </row>
    <row r="161" s="2" customFormat="1">
      <c r="A161" s="37"/>
      <c r="B161" s="38"/>
      <c r="C161" s="39"/>
      <c r="D161" s="188" t="s">
        <v>131</v>
      </c>
      <c r="E161" s="39"/>
      <c r="F161" s="189" t="s">
        <v>285</v>
      </c>
      <c r="G161" s="39"/>
      <c r="H161" s="39"/>
      <c r="I161" s="190"/>
      <c r="J161" s="39"/>
      <c r="K161" s="39"/>
      <c r="L161" s="43"/>
      <c r="M161" s="191"/>
      <c r="N161" s="192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131</v>
      </c>
      <c r="AU161" s="16" t="s">
        <v>69</v>
      </c>
    </row>
    <row r="162" s="2" customFormat="1" ht="37.8" customHeight="1">
      <c r="A162" s="37"/>
      <c r="B162" s="38"/>
      <c r="C162" s="175" t="s">
        <v>220</v>
      </c>
      <c r="D162" s="175" t="s">
        <v>124</v>
      </c>
      <c r="E162" s="176" t="s">
        <v>288</v>
      </c>
      <c r="F162" s="177" t="s">
        <v>289</v>
      </c>
      <c r="G162" s="178" t="s">
        <v>155</v>
      </c>
      <c r="H162" s="179">
        <v>0.59999999999999998</v>
      </c>
      <c r="I162" s="180"/>
      <c r="J162" s="181">
        <f>ROUND(I162*H162,2)</f>
        <v>0</v>
      </c>
      <c r="K162" s="177" t="s">
        <v>128</v>
      </c>
      <c r="L162" s="43"/>
      <c r="M162" s="182" t="s">
        <v>19</v>
      </c>
      <c r="N162" s="183" t="s">
        <v>40</v>
      </c>
      <c r="O162" s="83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6" t="s">
        <v>129</v>
      </c>
      <c r="AT162" s="186" t="s">
        <v>124</v>
      </c>
      <c r="AU162" s="186" t="s">
        <v>69</v>
      </c>
      <c r="AY162" s="16" t="s">
        <v>130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6" t="s">
        <v>77</v>
      </c>
      <c r="BK162" s="187">
        <f>ROUND(I162*H162,2)</f>
        <v>0</v>
      </c>
      <c r="BL162" s="16" t="s">
        <v>129</v>
      </c>
      <c r="BM162" s="186" t="s">
        <v>399</v>
      </c>
    </row>
    <row r="163" s="2" customFormat="1">
      <c r="A163" s="37"/>
      <c r="B163" s="38"/>
      <c r="C163" s="39"/>
      <c r="D163" s="188" t="s">
        <v>131</v>
      </c>
      <c r="E163" s="39"/>
      <c r="F163" s="189" t="s">
        <v>291</v>
      </c>
      <c r="G163" s="39"/>
      <c r="H163" s="39"/>
      <c r="I163" s="190"/>
      <c r="J163" s="39"/>
      <c r="K163" s="39"/>
      <c r="L163" s="43"/>
      <c r="M163" s="226"/>
      <c r="N163" s="227"/>
      <c r="O163" s="228"/>
      <c r="P163" s="228"/>
      <c r="Q163" s="228"/>
      <c r="R163" s="228"/>
      <c r="S163" s="228"/>
      <c r="T163" s="229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69</v>
      </c>
    </row>
    <row r="164" s="2" customFormat="1" ht="6.96" customHeight="1">
      <c r="A164" s="37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43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sheet="1" autoFilter="0" formatColumns="0" formatRows="0" objects="1" scenarios="1" spinCount="100000" saltValue="xFWOCGOcuINaxj7mqAGEnlWOLV1c4/tf4W/IW1lCWIIjQLV0KKah8aKbuC//2FDzgvScJCXyQPB4GkBiTsHQDg==" hashValue="BHAoy7cOCOpIzpQz+2Z6pNPVSOCpWfTA6vnzngvjY/584PekKN7jeDvRKKGViACfeKNMYZW52BGDdQKhl7GOoQ==" algorithmName="SHA-512" password="D0DA"/>
  <autoFilter ref="C78:K16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400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ROUND((SUM(BE79:BE148)),  2)</f>
        <v>0</v>
      </c>
      <c r="G33" s="37"/>
      <c r="H33" s="37"/>
      <c r="I33" s="147">
        <v>0.20999999999999999</v>
      </c>
      <c r="J33" s="146">
        <f>ROUND(((SUM(BE79:BE148))*I33),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ROUND((SUM(BF79:BF148)),  2)</f>
        <v>0</v>
      </c>
      <c r="G34" s="37"/>
      <c r="H34" s="37"/>
      <c r="I34" s="147">
        <v>0.14999999999999999</v>
      </c>
      <c r="J34" s="146">
        <f>ROUND(((SUM(BF79:BF148))*I34),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ROUND((SUM(BG79:BG148)),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ROUND((SUM(BH79:BH148)),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ROUND((SUM(BI79:BI148)),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06 - Oprava koleje č. 13x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111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Oprava staničních kolejí v žst. Mimoň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105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SO 06 - Oprava koleje č. 13x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 xml:space="preserve"> </v>
      </c>
      <c r="G73" s="39"/>
      <c r="H73" s="39"/>
      <c r="I73" s="31" t="s">
        <v>23</v>
      </c>
      <c r="J73" s="71" t="str">
        <f>IF(J12="","",J12)</f>
        <v>13. 6. 2022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30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28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112</v>
      </c>
      <c r="D78" s="167" t="s">
        <v>54</v>
      </c>
      <c r="E78" s="167" t="s">
        <v>50</v>
      </c>
      <c r="F78" s="167" t="s">
        <v>51</v>
      </c>
      <c r="G78" s="167" t="s">
        <v>113</v>
      </c>
      <c r="H78" s="167" t="s">
        <v>114</v>
      </c>
      <c r="I78" s="167" t="s">
        <v>115</v>
      </c>
      <c r="J78" s="167" t="s">
        <v>109</v>
      </c>
      <c r="K78" s="168" t="s">
        <v>116</v>
      </c>
      <c r="L78" s="169"/>
      <c r="M78" s="91" t="s">
        <v>19</v>
      </c>
      <c r="N78" s="92" t="s">
        <v>39</v>
      </c>
      <c r="O78" s="92" t="s">
        <v>117</v>
      </c>
      <c r="P78" s="92" t="s">
        <v>118</v>
      </c>
      <c r="Q78" s="92" t="s">
        <v>119</v>
      </c>
      <c r="R78" s="92" t="s">
        <v>120</v>
      </c>
      <c r="S78" s="92" t="s">
        <v>121</v>
      </c>
      <c r="T78" s="93" t="s">
        <v>122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123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SUM(P80:P148)</f>
        <v>0</v>
      </c>
      <c r="Q79" s="95"/>
      <c r="R79" s="172">
        <f>SUM(R80:R148)</f>
        <v>0</v>
      </c>
      <c r="S79" s="95"/>
      <c r="T79" s="173">
        <f>SUM(T80:T148)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110</v>
      </c>
      <c r="BK79" s="174">
        <f>SUM(BK80:BK148)</f>
        <v>0</v>
      </c>
    </row>
    <row r="80" s="2" customFormat="1" ht="16.5" customHeight="1">
      <c r="A80" s="37"/>
      <c r="B80" s="38"/>
      <c r="C80" s="175" t="s">
        <v>77</v>
      </c>
      <c r="D80" s="175" t="s">
        <v>124</v>
      </c>
      <c r="E80" s="176" t="s">
        <v>125</v>
      </c>
      <c r="F80" s="177" t="s">
        <v>126</v>
      </c>
      <c r="G80" s="178" t="s">
        <v>127</v>
      </c>
      <c r="H80" s="179">
        <v>340</v>
      </c>
      <c r="I80" s="180"/>
      <c r="J80" s="181">
        <f>ROUND(I80*H80,2)</f>
        <v>0</v>
      </c>
      <c r="K80" s="177" t="s">
        <v>128</v>
      </c>
      <c r="L80" s="43"/>
      <c r="M80" s="182" t="s">
        <v>19</v>
      </c>
      <c r="N80" s="183" t="s">
        <v>40</v>
      </c>
      <c r="O80" s="83"/>
      <c r="P80" s="184">
        <f>O80*H80</f>
        <v>0</v>
      </c>
      <c r="Q80" s="184">
        <v>0</v>
      </c>
      <c r="R80" s="184">
        <f>Q80*H80</f>
        <v>0</v>
      </c>
      <c r="S80" s="184">
        <v>0</v>
      </c>
      <c r="T80" s="185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6" t="s">
        <v>129</v>
      </c>
      <c r="AT80" s="186" t="s">
        <v>124</v>
      </c>
      <c r="AU80" s="186" t="s">
        <v>69</v>
      </c>
      <c r="AY80" s="16" t="s">
        <v>130</v>
      </c>
      <c r="BE80" s="187">
        <f>IF(N80="základní",J80,0)</f>
        <v>0</v>
      </c>
      <c r="BF80" s="187">
        <f>IF(N80="snížená",J80,0)</f>
        <v>0</v>
      </c>
      <c r="BG80" s="187">
        <f>IF(N80="zákl. přenesená",J80,0)</f>
        <v>0</v>
      </c>
      <c r="BH80" s="187">
        <f>IF(N80="sníž. přenesená",J80,0)</f>
        <v>0</v>
      </c>
      <c r="BI80" s="187">
        <f>IF(N80="nulová",J80,0)</f>
        <v>0</v>
      </c>
      <c r="BJ80" s="16" t="s">
        <v>77</v>
      </c>
      <c r="BK80" s="187">
        <f>ROUND(I80*H80,2)</f>
        <v>0</v>
      </c>
      <c r="BL80" s="16" t="s">
        <v>129</v>
      </c>
      <c r="BM80" s="186" t="s">
        <v>79</v>
      </c>
    </row>
    <row r="81" s="2" customFormat="1">
      <c r="A81" s="37"/>
      <c r="B81" s="38"/>
      <c r="C81" s="39"/>
      <c r="D81" s="188" t="s">
        <v>131</v>
      </c>
      <c r="E81" s="39"/>
      <c r="F81" s="189" t="s">
        <v>126</v>
      </c>
      <c r="G81" s="39"/>
      <c r="H81" s="39"/>
      <c r="I81" s="190"/>
      <c r="J81" s="39"/>
      <c r="K81" s="39"/>
      <c r="L81" s="43"/>
      <c r="M81" s="191"/>
      <c r="N81" s="192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131</v>
      </c>
      <c r="AU81" s="16" t="s">
        <v>69</v>
      </c>
    </row>
    <row r="82" s="2" customFormat="1" ht="16.5" customHeight="1">
      <c r="A82" s="37"/>
      <c r="B82" s="38"/>
      <c r="C82" s="175" t="s">
        <v>79</v>
      </c>
      <c r="D82" s="175" t="s">
        <v>124</v>
      </c>
      <c r="E82" s="176" t="s">
        <v>135</v>
      </c>
      <c r="F82" s="177" t="s">
        <v>136</v>
      </c>
      <c r="G82" s="178" t="s">
        <v>137</v>
      </c>
      <c r="H82" s="179">
        <v>14</v>
      </c>
      <c r="I82" s="180"/>
      <c r="J82" s="181">
        <f>ROUND(I82*H82,2)</f>
        <v>0</v>
      </c>
      <c r="K82" s="177" t="s">
        <v>128</v>
      </c>
      <c r="L82" s="43"/>
      <c r="M82" s="182" t="s">
        <v>19</v>
      </c>
      <c r="N82" s="183" t="s">
        <v>40</v>
      </c>
      <c r="O82" s="83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6" t="s">
        <v>129</v>
      </c>
      <c r="AT82" s="186" t="s">
        <v>124</v>
      </c>
      <c r="AU82" s="186" t="s">
        <v>69</v>
      </c>
      <c r="AY82" s="16" t="s">
        <v>130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6" t="s">
        <v>77</v>
      </c>
      <c r="BK82" s="187">
        <f>ROUND(I82*H82,2)</f>
        <v>0</v>
      </c>
      <c r="BL82" s="16" t="s">
        <v>129</v>
      </c>
      <c r="BM82" s="186" t="s">
        <v>129</v>
      </c>
    </row>
    <row r="83" s="2" customFormat="1">
      <c r="A83" s="37"/>
      <c r="B83" s="38"/>
      <c r="C83" s="39"/>
      <c r="D83" s="188" t="s">
        <v>131</v>
      </c>
      <c r="E83" s="39"/>
      <c r="F83" s="189" t="s">
        <v>136</v>
      </c>
      <c r="G83" s="39"/>
      <c r="H83" s="39"/>
      <c r="I83" s="190"/>
      <c r="J83" s="39"/>
      <c r="K83" s="39"/>
      <c r="L83" s="43"/>
      <c r="M83" s="191"/>
      <c r="N83" s="192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131</v>
      </c>
      <c r="AU83" s="16" t="s">
        <v>69</v>
      </c>
    </row>
    <row r="84" s="2" customFormat="1" ht="16.5" customHeight="1">
      <c r="A84" s="37"/>
      <c r="B84" s="38"/>
      <c r="C84" s="175" t="s">
        <v>138</v>
      </c>
      <c r="D84" s="175" t="s">
        <v>124</v>
      </c>
      <c r="E84" s="176" t="s">
        <v>139</v>
      </c>
      <c r="F84" s="177" t="s">
        <v>140</v>
      </c>
      <c r="G84" s="178" t="s">
        <v>141</v>
      </c>
      <c r="H84" s="179">
        <v>0.16</v>
      </c>
      <c r="I84" s="180"/>
      <c r="J84" s="181">
        <f>ROUND(I84*H84,2)</f>
        <v>0</v>
      </c>
      <c r="K84" s="177" t="s">
        <v>128</v>
      </c>
      <c r="L84" s="43"/>
      <c r="M84" s="182" t="s">
        <v>19</v>
      </c>
      <c r="N84" s="183" t="s">
        <v>40</v>
      </c>
      <c r="O84" s="83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6" t="s">
        <v>129</v>
      </c>
      <c r="AT84" s="186" t="s">
        <v>124</v>
      </c>
      <c r="AU84" s="186" t="s">
        <v>69</v>
      </c>
      <c r="AY84" s="16" t="s">
        <v>130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6" t="s">
        <v>77</v>
      </c>
      <c r="BK84" s="187">
        <f>ROUND(I84*H84,2)</f>
        <v>0</v>
      </c>
      <c r="BL84" s="16" t="s">
        <v>129</v>
      </c>
      <c r="BM84" s="186" t="s">
        <v>142</v>
      </c>
    </row>
    <row r="85" s="2" customFormat="1">
      <c r="A85" s="37"/>
      <c r="B85" s="38"/>
      <c r="C85" s="39"/>
      <c r="D85" s="188" t="s">
        <v>131</v>
      </c>
      <c r="E85" s="39"/>
      <c r="F85" s="189" t="s">
        <v>143</v>
      </c>
      <c r="G85" s="39"/>
      <c r="H85" s="39"/>
      <c r="I85" s="190"/>
      <c r="J85" s="39"/>
      <c r="K85" s="39"/>
      <c r="L85" s="43"/>
      <c r="M85" s="191"/>
      <c r="N85" s="19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69</v>
      </c>
    </row>
    <row r="86" s="2" customFormat="1">
      <c r="A86" s="37"/>
      <c r="B86" s="38"/>
      <c r="C86" s="39"/>
      <c r="D86" s="188" t="s">
        <v>144</v>
      </c>
      <c r="E86" s="39"/>
      <c r="F86" s="215" t="s">
        <v>145</v>
      </c>
      <c r="G86" s="39"/>
      <c r="H86" s="39"/>
      <c r="I86" s="190"/>
      <c r="J86" s="39"/>
      <c r="K86" s="39"/>
      <c r="L86" s="43"/>
      <c r="M86" s="191"/>
      <c r="N86" s="192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144</v>
      </c>
      <c r="AU86" s="16" t="s">
        <v>69</v>
      </c>
    </row>
    <row r="87" s="2" customFormat="1" ht="37.8" customHeight="1">
      <c r="A87" s="37"/>
      <c r="B87" s="38"/>
      <c r="C87" s="175" t="s">
        <v>129</v>
      </c>
      <c r="D87" s="175" t="s">
        <v>124</v>
      </c>
      <c r="E87" s="176" t="s">
        <v>153</v>
      </c>
      <c r="F87" s="177" t="s">
        <v>154</v>
      </c>
      <c r="G87" s="178" t="s">
        <v>155</v>
      </c>
      <c r="H87" s="179">
        <v>41.439999999999998</v>
      </c>
      <c r="I87" s="180"/>
      <c r="J87" s="181">
        <f>ROUND(I87*H87,2)</f>
        <v>0</v>
      </c>
      <c r="K87" s="177" t="s">
        <v>128</v>
      </c>
      <c r="L87" s="43"/>
      <c r="M87" s="182" t="s">
        <v>19</v>
      </c>
      <c r="N87" s="183" t="s">
        <v>40</v>
      </c>
      <c r="O87" s="83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6" t="s">
        <v>129</v>
      </c>
      <c r="AT87" s="186" t="s">
        <v>124</v>
      </c>
      <c r="AU87" s="186" t="s">
        <v>69</v>
      </c>
      <c r="AY87" s="16" t="s">
        <v>130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6" t="s">
        <v>77</v>
      </c>
      <c r="BK87" s="187">
        <f>ROUND(I87*H87,2)</f>
        <v>0</v>
      </c>
      <c r="BL87" s="16" t="s">
        <v>129</v>
      </c>
      <c r="BM87" s="186" t="s">
        <v>149</v>
      </c>
    </row>
    <row r="88" s="2" customFormat="1">
      <c r="A88" s="37"/>
      <c r="B88" s="38"/>
      <c r="C88" s="39"/>
      <c r="D88" s="188" t="s">
        <v>131</v>
      </c>
      <c r="E88" s="39"/>
      <c r="F88" s="189" t="s">
        <v>154</v>
      </c>
      <c r="G88" s="39"/>
      <c r="H88" s="39"/>
      <c r="I88" s="190"/>
      <c r="J88" s="39"/>
      <c r="K88" s="39"/>
      <c r="L88" s="43"/>
      <c r="M88" s="191"/>
      <c r="N88" s="19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69</v>
      </c>
    </row>
    <row r="89" s="2" customFormat="1" ht="16.5" customHeight="1">
      <c r="A89" s="37"/>
      <c r="B89" s="38"/>
      <c r="C89" s="175" t="s">
        <v>152</v>
      </c>
      <c r="D89" s="175" t="s">
        <v>124</v>
      </c>
      <c r="E89" s="176" t="s">
        <v>160</v>
      </c>
      <c r="F89" s="177" t="s">
        <v>161</v>
      </c>
      <c r="G89" s="178" t="s">
        <v>155</v>
      </c>
      <c r="H89" s="179">
        <v>6.5880000000000001</v>
      </c>
      <c r="I89" s="180"/>
      <c r="J89" s="181">
        <f>ROUND(I89*H89,2)</f>
        <v>0</v>
      </c>
      <c r="K89" s="177" t="s">
        <v>128</v>
      </c>
      <c r="L89" s="43"/>
      <c r="M89" s="182" t="s">
        <v>19</v>
      </c>
      <c r="N89" s="183" t="s">
        <v>40</v>
      </c>
      <c r="O89" s="83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6" t="s">
        <v>129</v>
      </c>
      <c r="AT89" s="186" t="s">
        <v>124</v>
      </c>
      <c r="AU89" s="186" t="s">
        <v>69</v>
      </c>
      <c r="AY89" s="16" t="s">
        <v>130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6" t="s">
        <v>77</v>
      </c>
      <c r="BK89" s="187">
        <f>ROUND(I89*H89,2)</f>
        <v>0</v>
      </c>
      <c r="BL89" s="16" t="s">
        <v>129</v>
      </c>
      <c r="BM89" s="186" t="s">
        <v>156</v>
      </c>
    </row>
    <row r="90" s="2" customFormat="1">
      <c r="A90" s="37"/>
      <c r="B90" s="38"/>
      <c r="C90" s="39"/>
      <c r="D90" s="188" t="s">
        <v>131</v>
      </c>
      <c r="E90" s="39"/>
      <c r="F90" s="189" t="s">
        <v>161</v>
      </c>
      <c r="G90" s="39"/>
      <c r="H90" s="39"/>
      <c r="I90" s="190"/>
      <c r="J90" s="39"/>
      <c r="K90" s="39"/>
      <c r="L90" s="43"/>
      <c r="M90" s="191"/>
      <c r="N90" s="19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131</v>
      </c>
      <c r="AU90" s="16" t="s">
        <v>69</v>
      </c>
    </row>
    <row r="91" s="2" customFormat="1" ht="16.5" customHeight="1">
      <c r="A91" s="37"/>
      <c r="B91" s="38"/>
      <c r="C91" s="175" t="s">
        <v>142</v>
      </c>
      <c r="D91" s="175" t="s">
        <v>124</v>
      </c>
      <c r="E91" s="176" t="s">
        <v>165</v>
      </c>
      <c r="F91" s="177" t="s">
        <v>166</v>
      </c>
      <c r="G91" s="178" t="s">
        <v>155</v>
      </c>
      <c r="H91" s="179">
        <v>19.52</v>
      </c>
      <c r="I91" s="180"/>
      <c r="J91" s="181">
        <f>ROUND(I91*H91,2)</f>
        <v>0</v>
      </c>
      <c r="K91" s="177" t="s">
        <v>128</v>
      </c>
      <c r="L91" s="43"/>
      <c r="M91" s="182" t="s">
        <v>19</v>
      </c>
      <c r="N91" s="183" t="s">
        <v>40</v>
      </c>
      <c r="O91" s="83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6" t="s">
        <v>129</v>
      </c>
      <c r="AT91" s="186" t="s">
        <v>124</v>
      </c>
      <c r="AU91" s="186" t="s">
        <v>69</v>
      </c>
      <c r="AY91" s="16" t="s">
        <v>130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6" t="s">
        <v>77</v>
      </c>
      <c r="BK91" s="187">
        <f>ROUND(I91*H91,2)</f>
        <v>0</v>
      </c>
      <c r="BL91" s="16" t="s">
        <v>129</v>
      </c>
      <c r="BM91" s="186" t="s">
        <v>162</v>
      </c>
    </row>
    <row r="92" s="2" customFormat="1">
      <c r="A92" s="37"/>
      <c r="B92" s="38"/>
      <c r="C92" s="39"/>
      <c r="D92" s="188" t="s">
        <v>131</v>
      </c>
      <c r="E92" s="39"/>
      <c r="F92" s="189" t="s">
        <v>166</v>
      </c>
      <c r="G92" s="39"/>
      <c r="H92" s="39"/>
      <c r="I92" s="190"/>
      <c r="J92" s="39"/>
      <c r="K92" s="39"/>
      <c r="L92" s="43"/>
      <c r="M92" s="191"/>
      <c r="N92" s="19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69</v>
      </c>
    </row>
    <row r="93" s="2" customFormat="1" ht="16.5" customHeight="1">
      <c r="A93" s="37"/>
      <c r="B93" s="38"/>
      <c r="C93" s="175" t="s">
        <v>164</v>
      </c>
      <c r="D93" s="175" t="s">
        <v>124</v>
      </c>
      <c r="E93" s="176" t="s">
        <v>168</v>
      </c>
      <c r="F93" s="177" t="s">
        <v>169</v>
      </c>
      <c r="G93" s="178" t="s">
        <v>155</v>
      </c>
      <c r="H93" s="179">
        <v>14.08</v>
      </c>
      <c r="I93" s="180"/>
      <c r="J93" s="181">
        <f>ROUND(I93*H93,2)</f>
        <v>0</v>
      </c>
      <c r="K93" s="177" t="s">
        <v>128</v>
      </c>
      <c r="L93" s="43"/>
      <c r="M93" s="182" t="s">
        <v>19</v>
      </c>
      <c r="N93" s="183" t="s">
        <v>40</v>
      </c>
      <c r="O93" s="83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6" t="s">
        <v>129</v>
      </c>
      <c r="AT93" s="186" t="s">
        <v>124</v>
      </c>
      <c r="AU93" s="186" t="s">
        <v>69</v>
      </c>
      <c r="AY93" s="16" t="s">
        <v>130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6" t="s">
        <v>77</v>
      </c>
      <c r="BK93" s="187">
        <f>ROUND(I93*H93,2)</f>
        <v>0</v>
      </c>
      <c r="BL93" s="16" t="s">
        <v>129</v>
      </c>
      <c r="BM93" s="186" t="s">
        <v>167</v>
      </c>
    </row>
    <row r="94" s="2" customFormat="1">
      <c r="A94" s="37"/>
      <c r="B94" s="38"/>
      <c r="C94" s="39"/>
      <c r="D94" s="188" t="s">
        <v>131</v>
      </c>
      <c r="E94" s="39"/>
      <c r="F94" s="189" t="s">
        <v>169</v>
      </c>
      <c r="G94" s="39"/>
      <c r="H94" s="39"/>
      <c r="I94" s="190"/>
      <c r="J94" s="39"/>
      <c r="K94" s="39"/>
      <c r="L94" s="43"/>
      <c r="M94" s="191"/>
      <c r="N94" s="19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131</v>
      </c>
      <c r="AU94" s="16" t="s">
        <v>69</v>
      </c>
    </row>
    <row r="95" s="2" customFormat="1" ht="16.5" customHeight="1">
      <c r="A95" s="37"/>
      <c r="B95" s="38"/>
      <c r="C95" s="175" t="s">
        <v>149</v>
      </c>
      <c r="D95" s="175" t="s">
        <v>124</v>
      </c>
      <c r="E95" s="176" t="s">
        <v>172</v>
      </c>
      <c r="F95" s="177" t="s">
        <v>173</v>
      </c>
      <c r="G95" s="178" t="s">
        <v>141</v>
      </c>
      <c r="H95" s="179">
        <v>0.16</v>
      </c>
      <c r="I95" s="180"/>
      <c r="J95" s="181">
        <f>ROUND(I95*H95,2)</f>
        <v>0</v>
      </c>
      <c r="K95" s="177" t="s">
        <v>128</v>
      </c>
      <c r="L95" s="43"/>
      <c r="M95" s="182" t="s">
        <v>19</v>
      </c>
      <c r="N95" s="183" t="s">
        <v>40</v>
      </c>
      <c r="O95" s="83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6" t="s">
        <v>129</v>
      </c>
      <c r="AT95" s="186" t="s">
        <v>124</v>
      </c>
      <c r="AU95" s="186" t="s">
        <v>69</v>
      </c>
      <c r="AY95" s="16" t="s">
        <v>130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6" t="s">
        <v>77</v>
      </c>
      <c r="BK95" s="187">
        <f>ROUND(I95*H95,2)</f>
        <v>0</v>
      </c>
      <c r="BL95" s="16" t="s">
        <v>129</v>
      </c>
      <c r="BM95" s="186" t="s">
        <v>401</v>
      </c>
    </row>
    <row r="96" s="2" customFormat="1">
      <c r="A96" s="37"/>
      <c r="B96" s="38"/>
      <c r="C96" s="39"/>
      <c r="D96" s="188" t="s">
        <v>131</v>
      </c>
      <c r="E96" s="39"/>
      <c r="F96" s="189" t="s">
        <v>175</v>
      </c>
      <c r="G96" s="39"/>
      <c r="H96" s="39"/>
      <c r="I96" s="190"/>
      <c r="J96" s="39"/>
      <c r="K96" s="39"/>
      <c r="L96" s="43"/>
      <c r="M96" s="191"/>
      <c r="N96" s="19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131</v>
      </c>
      <c r="AU96" s="16" t="s">
        <v>69</v>
      </c>
    </row>
    <row r="97" s="2" customFormat="1">
      <c r="A97" s="37"/>
      <c r="B97" s="38"/>
      <c r="C97" s="39"/>
      <c r="D97" s="188" t="s">
        <v>157</v>
      </c>
      <c r="E97" s="39"/>
      <c r="F97" s="215" t="s">
        <v>402</v>
      </c>
      <c r="G97" s="39"/>
      <c r="H97" s="39"/>
      <c r="I97" s="190"/>
      <c r="J97" s="39"/>
      <c r="K97" s="39"/>
      <c r="L97" s="43"/>
      <c r="M97" s="191"/>
      <c r="N97" s="19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157</v>
      </c>
      <c r="AU97" s="16" t="s">
        <v>69</v>
      </c>
    </row>
    <row r="98" s="2" customFormat="1" ht="16.5" customHeight="1">
      <c r="A98" s="37"/>
      <c r="B98" s="38"/>
      <c r="C98" s="175" t="s">
        <v>171</v>
      </c>
      <c r="D98" s="175" t="s">
        <v>124</v>
      </c>
      <c r="E98" s="176" t="s">
        <v>177</v>
      </c>
      <c r="F98" s="177" t="s">
        <v>178</v>
      </c>
      <c r="G98" s="178" t="s">
        <v>127</v>
      </c>
      <c r="H98" s="179">
        <v>432</v>
      </c>
      <c r="I98" s="180"/>
      <c r="J98" s="181">
        <f>ROUND(I98*H98,2)</f>
        <v>0</v>
      </c>
      <c r="K98" s="177" t="s">
        <v>128</v>
      </c>
      <c r="L98" s="43"/>
      <c r="M98" s="182" t="s">
        <v>19</v>
      </c>
      <c r="N98" s="183" t="s">
        <v>40</v>
      </c>
      <c r="O98" s="83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6" t="s">
        <v>129</v>
      </c>
      <c r="AT98" s="186" t="s">
        <v>124</v>
      </c>
      <c r="AU98" s="186" t="s">
        <v>69</v>
      </c>
      <c r="AY98" s="16" t="s">
        <v>130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6" t="s">
        <v>77</v>
      </c>
      <c r="BK98" s="187">
        <f>ROUND(I98*H98,2)</f>
        <v>0</v>
      </c>
      <c r="BL98" s="16" t="s">
        <v>129</v>
      </c>
      <c r="BM98" s="186" t="s">
        <v>210</v>
      </c>
    </row>
    <row r="99" s="2" customFormat="1">
      <c r="A99" s="37"/>
      <c r="B99" s="38"/>
      <c r="C99" s="39"/>
      <c r="D99" s="188" t="s">
        <v>131</v>
      </c>
      <c r="E99" s="39"/>
      <c r="F99" s="189" t="s">
        <v>178</v>
      </c>
      <c r="G99" s="39"/>
      <c r="H99" s="39"/>
      <c r="I99" s="190"/>
      <c r="J99" s="39"/>
      <c r="K99" s="39"/>
      <c r="L99" s="43"/>
      <c r="M99" s="191"/>
      <c r="N99" s="19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131</v>
      </c>
      <c r="AU99" s="16" t="s">
        <v>69</v>
      </c>
    </row>
    <row r="100" s="2" customFormat="1" ht="33" customHeight="1">
      <c r="A100" s="37"/>
      <c r="B100" s="38"/>
      <c r="C100" s="175" t="s">
        <v>156</v>
      </c>
      <c r="D100" s="175" t="s">
        <v>124</v>
      </c>
      <c r="E100" s="176" t="s">
        <v>181</v>
      </c>
      <c r="F100" s="177" t="s">
        <v>182</v>
      </c>
      <c r="G100" s="178" t="s">
        <v>155</v>
      </c>
      <c r="H100" s="179">
        <v>443.26600000000002</v>
      </c>
      <c r="I100" s="180"/>
      <c r="J100" s="181">
        <f>ROUND(I100*H100,2)</f>
        <v>0</v>
      </c>
      <c r="K100" s="177" t="s">
        <v>128</v>
      </c>
      <c r="L100" s="43"/>
      <c r="M100" s="182" t="s">
        <v>19</v>
      </c>
      <c r="N100" s="183" t="s">
        <v>40</v>
      </c>
      <c r="O100" s="83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6" t="s">
        <v>129</v>
      </c>
      <c r="AT100" s="186" t="s">
        <v>124</v>
      </c>
      <c r="AU100" s="186" t="s">
        <v>69</v>
      </c>
      <c r="AY100" s="16" t="s">
        <v>130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6" t="s">
        <v>77</v>
      </c>
      <c r="BK100" s="187">
        <f>ROUND(I100*H100,2)</f>
        <v>0</v>
      </c>
      <c r="BL100" s="16" t="s">
        <v>129</v>
      </c>
      <c r="BM100" s="186" t="s">
        <v>179</v>
      </c>
    </row>
    <row r="101" s="2" customFormat="1">
      <c r="A101" s="37"/>
      <c r="B101" s="38"/>
      <c r="C101" s="39"/>
      <c r="D101" s="188" t="s">
        <v>131</v>
      </c>
      <c r="E101" s="39"/>
      <c r="F101" s="189" t="s">
        <v>182</v>
      </c>
      <c r="G101" s="39"/>
      <c r="H101" s="39"/>
      <c r="I101" s="190"/>
      <c r="J101" s="39"/>
      <c r="K101" s="39"/>
      <c r="L101" s="43"/>
      <c r="M101" s="191"/>
      <c r="N101" s="192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131</v>
      </c>
      <c r="AU101" s="16" t="s">
        <v>69</v>
      </c>
    </row>
    <row r="102" s="2" customFormat="1" ht="16.5" customHeight="1">
      <c r="A102" s="37"/>
      <c r="B102" s="38"/>
      <c r="C102" s="175" t="s">
        <v>180</v>
      </c>
      <c r="D102" s="175" t="s">
        <v>124</v>
      </c>
      <c r="E102" s="176" t="s">
        <v>184</v>
      </c>
      <c r="F102" s="177" t="s">
        <v>185</v>
      </c>
      <c r="G102" s="178" t="s">
        <v>155</v>
      </c>
      <c r="H102" s="179">
        <v>443.26600000000002</v>
      </c>
      <c r="I102" s="180"/>
      <c r="J102" s="181">
        <f>ROUND(I102*H102,2)</f>
        <v>0</v>
      </c>
      <c r="K102" s="177" t="s">
        <v>128</v>
      </c>
      <c r="L102" s="43"/>
      <c r="M102" s="182" t="s">
        <v>19</v>
      </c>
      <c r="N102" s="183" t="s">
        <v>40</v>
      </c>
      <c r="O102" s="83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6" t="s">
        <v>129</v>
      </c>
      <c r="AT102" s="186" t="s">
        <v>124</v>
      </c>
      <c r="AU102" s="186" t="s">
        <v>69</v>
      </c>
      <c r="AY102" s="16" t="s">
        <v>130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6" t="s">
        <v>77</v>
      </c>
      <c r="BK102" s="187">
        <f>ROUND(I102*H102,2)</f>
        <v>0</v>
      </c>
      <c r="BL102" s="16" t="s">
        <v>129</v>
      </c>
      <c r="BM102" s="186" t="s">
        <v>183</v>
      </c>
    </row>
    <row r="103" s="2" customFormat="1">
      <c r="A103" s="37"/>
      <c r="B103" s="38"/>
      <c r="C103" s="39"/>
      <c r="D103" s="188" t="s">
        <v>131</v>
      </c>
      <c r="E103" s="39"/>
      <c r="F103" s="189" t="s">
        <v>185</v>
      </c>
      <c r="G103" s="39"/>
      <c r="H103" s="39"/>
      <c r="I103" s="190"/>
      <c r="J103" s="39"/>
      <c r="K103" s="39"/>
      <c r="L103" s="43"/>
      <c r="M103" s="191"/>
      <c r="N103" s="19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131</v>
      </c>
      <c r="AU103" s="16" t="s">
        <v>69</v>
      </c>
    </row>
    <row r="104" s="2" customFormat="1" ht="16.5" customHeight="1">
      <c r="A104" s="37"/>
      <c r="B104" s="38"/>
      <c r="C104" s="175" t="s">
        <v>162</v>
      </c>
      <c r="D104" s="175" t="s">
        <v>124</v>
      </c>
      <c r="E104" s="176" t="s">
        <v>188</v>
      </c>
      <c r="F104" s="177" t="s">
        <v>189</v>
      </c>
      <c r="G104" s="178" t="s">
        <v>141</v>
      </c>
      <c r="H104" s="179">
        <v>0.16</v>
      </c>
      <c r="I104" s="180"/>
      <c r="J104" s="181">
        <f>ROUND(I104*H104,2)</f>
        <v>0</v>
      </c>
      <c r="K104" s="177" t="s">
        <v>128</v>
      </c>
      <c r="L104" s="43"/>
      <c r="M104" s="182" t="s">
        <v>19</v>
      </c>
      <c r="N104" s="183" t="s">
        <v>40</v>
      </c>
      <c r="O104" s="83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6" t="s">
        <v>129</v>
      </c>
      <c r="AT104" s="186" t="s">
        <v>124</v>
      </c>
      <c r="AU104" s="186" t="s">
        <v>69</v>
      </c>
      <c r="AY104" s="16" t="s">
        <v>130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6" t="s">
        <v>77</v>
      </c>
      <c r="BK104" s="187">
        <f>ROUND(I104*H104,2)</f>
        <v>0</v>
      </c>
      <c r="BL104" s="16" t="s">
        <v>129</v>
      </c>
      <c r="BM104" s="186" t="s">
        <v>186</v>
      </c>
    </row>
    <row r="105" s="2" customFormat="1">
      <c r="A105" s="37"/>
      <c r="B105" s="38"/>
      <c r="C105" s="39"/>
      <c r="D105" s="188" t="s">
        <v>131</v>
      </c>
      <c r="E105" s="39"/>
      <c r="F105" s="189" t="s">
        <v>191</v>
      </c>
      <c r="G105" s="39"/>
      <c r="H105" s="39"/>
      <c r="I105" s="190"/>
      <c r="J105" s="39"/>
      <c r="K105" s="39"/>
      <c r="L105" s="43"/>
      <c r="M105" s="191"/>
      <c r="N105" s="19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69</v>
      </c>
    </row>
    <row r="106" s="2" customFormat="1">
      <c r="A106" s="37"/>
      <c r="B106" s="38"/>
      <c r="C106" s="39"/>
      <c r="D106" s="188" t="s">
        <v>144</v>
      </c>
      <c r="E106" s="39"/>
      <c r="F106" s="215" t="s">
        <v>192</v>
      </c>
      <c r="G106" s="39"/>
      <c r="H106" s="39"/>
      <c r="I106" s="190"/>
      <c r="J106" s="39"/>
      <c r="K106" s="39"/>
      <c r="L106" s="43"/>
      <c r="M106" s="191"/>
      <c r="N106" s="19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144</v>
      </c>
      <c r="AU106" s="16" t="s">
        <v>69</v>
      </c>
    </row>
    <row r="107" s="2" customFormat="1" ht="16.5" customHeight="1">
      <c r="A107" s="37"/>
      <c r="B107" s="38"/>
      <c r="C107" s="175" t="s">
        <v>187</v>
      </c>
      <c r="D107" s="175" t="s">
        <v>124</v>
      </c>
      <c r="E107" s="176" t="s">
        <v>196</v>
      </c>
      <c r="F107" s="177" t="s">
        <v>197</v>
      </c>
      <c r="G107" s="178" t="s">
        <v>198</v>
      </c>
      <c r="H107" s="179">
        <v>163.19999999999999</v>
      </c>
      <c r="I107" s="180"/>
      <c r="J107" s="181">
        <f>ROUND(I107*H107,2)</f>
        <v>0</v>
      </c>
      <c r="K107" s="177" t="s">
        <v>128</v>
      </c>
      <c r="L107" s="43"/>
      <c r="M107" s="182" t="s">
        <v>19</v>
      </c>
      <c r="N107" s="183" t="s">
        <v>40</v>
      </c>
      <c r="O107" s="83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6" t="s">
        <v>129</v>
      </c>
      <c r="AT107" s="186" t="s">
        <v>124</v>
      </c>
      <c r="AU107" s="186" t="s">
        <v>69</v>
      </c>
      <c r="AY107" s="16" t="s">
        <v>130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6" t="s">
        <v>77</v>
      </c>
      <c r="BK107" s="187">
        <f>ROUND(I107*H107,2)</f>
        <v>0</v>
      </c>
      <c r="BL107" s="16" t="s">
        <v>129</v>
      </c>
      <c r="BM107" s="186" t="s">
        <v>190</v>
      </c>
    </row>
    <row r="108" s="2" customFormat="1">
      <c r="A108" s="37"/>
      <c r="B108" s="38"/>
      <c r="C108" s="39"/>
      <c r="D108" s="188" t="s">
        <v>131</v>
      </c>
      <c r="E108" s="39"/>
      <c r="F108" s="189" t="s">
        <v>197</v>
      </c>
      <c r="G108" s="39"/>
      <c r="H108" s="39"/>
      <c r="I108" s="190"/>
      <c r="J108" s="39"/>
      <c r="K108" s="39"/>
      <c r="L108" s="43"/>
      <c r="M108" s="191"/>
      <c r="N108" s="192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131</v>
      </c>
      <c r="AU108" s="16" t="s">
        <v>69</v>
      </c>
    </row>
    <row r="109" s="2" customFormat="1" ht="16.5" customHeight="1">
      <c r="A109" s="37"/>
      <c r="B109" s="38"/>
      <c r="C109" s="175" t="s">
        <v>167</v>
      </c>
      <c r="D109" s="175" t="s">
        <v>124</v>
      </c>
      <c r="E109" s="176" t="s">
        <v>200</v>
      </c>
      <c r="F109" s="177" t="s">
        <v>201</v>
      </c>
      <c r="G109" s="178" t="s">
        <v>198</v>
      </c>
      <c r="H109" s="179">
        <v>21.600000000000001</v>
      </c>
      <c r="I109" s="180"/>
      <c r="J109" s="181">
        <f>ROUND(I109*H109,2)</f>
        <v>0</v>
      </c>
      <c r="K109" s="177" t="s">
        <v>128</v>
      </c>
      <c r="L109" s="43"/>
      <c r="M109" s="182" t="s">
        <v>19</v>
      </c>
      <c r="N109" s="183" t="s">
        <v>40</v>
      </c>
      <c r="O109" s="83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6" t="s">
        <v>129</v>
      </c>
      <c r="AT109" s="186" t="s">
        <v>124</v>
      </c>
      <c r="AU109" s="186" t="s">
        <v>69</v>
      </c>
      <c r="AY109" s="16" t="s">
        <v>130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6" t="s">
        <v>77</v>
      </c>
      <c r="BK109" s="187">
        <f>ROUND(I109*H109,2)</f>
        <v>0</v>
      </c>
      <c r="BL109" s="16" t="s">
        <v>129</v>
      </c>
      <c r="BM109" s="186" t="s">
        <v>195</v>
      </c>
    </row>
    <row r="110" s="2" customFormat="1">
      <c r="A110" s="37"/>
      <c r="B110" s="38"/>
      <c r="C110" s="39"/>
      <c r="D110" s="188" t="s">
        <v>131</v>
      </c>
      <c r="E110" s="39"/>
      <c r="F110" s="189" t="s">
        <v>201</v>
      </c>
      <c r="G110" s="39"/>
      <c r="H110" s="39"/>
      <c r="I110" s="190"/>
      <c r="J110" s="39"/>
      <c r="K110" s="39"/>
      <c r="L110" s="43"/>
      <c r="M110" s="191"/>
      <c r="N110" s="19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131</v>
      </c>
      <c r="AU110" s="16" t="s">
        <v>69</v>
      </c>
    </row>
    <row r="111" s="2" customFormat="1" ht="16.5" customHeight="1">
      <c r="A111" s="37"/>
      <c r="B111" s="38"/>
      <c r="C111" s="175" t="s">
        <v>170</v>
      </c>
      <c r="D111" s="175" t="s">
        <v>124</v>
      </c>
      <c r="E111" s="176" t="s">
        <v>211</v>
      </c>
      <c r="F111" s="177" t="s">
        <v>212</v>
      </c>
      <c r="G111" s="178" t="s">
        <v>137</v>
      </c>
      <c r="H111" s="179">
        <v>6</v>
      </c>
      <c r="I111" s="180"/>
      <c r="J111" s="181">
        <f>ROUND(I111*H111,2)</f>
        <v>0</v>
      </c>
      <c r="K111" s="177" t="s">
        <v>128</v>
      </c>
      <c r="L111" s="43"/>
      <c r="M111" s="182" t="s">
        <v>19</v>
      </c>
      <c r="N111" s="183" t="s">
        <v>40</v>
      </c>
      <c r="O111" s="83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6" t="s">
        <v>129</v>
      </c>
      <c r="AT111" s="186" t="s">
        <v>124</v>
      </c>
      <c r="AU111" s="186" t="s">
        <v>69</v>
      </c>
      <c r="AY111" s="16" t="s">
        <v>130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6" t="s">
        <v>77</v>
      </c>
      <c r="BK111" s="187">
        <f>ROUND(I111*H111,2)</f>
        <v>0</v>
      </c>
      <c r="BL111" s="16" t="s">
        <v>129</v>
      </c>
      <c r="BM111" s="186" t="s">
        <v>202</v>
      </c>
    </row>
    <row r="112" s="2" customFormat="1">
      <c r="A112" s="37"/>
      <c r="B112" s="38"/>
      <c r="C112" s="39"/>
      <c r="D112" s="188" t="s">
        <v>131</v>
      </c>
      <c r="E112" s="39"/>
      <c r="F112" s="189" t="s">
        <v>212</v>
      </c>
      <c r="G112" s="39"/>
      <c r="H112" s="39"/>
      <c r="I112" s="190"/>
      <c r="J112" s="39"/>
      <c r="K112" s="39"/>
      <c r="L112" s="43"/>
      <c r="M112" s="191"/>
      <c r="N112" s="19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69</v>
      </c>
    </row>
    <row r="113" s="2" customFormat="1" ht="16.5" customHeight="1">
      <c r="A113" s="37"/>
      <c r="B113" s="38"/>
      <c r="C113" s="175" t="s">
        <v>203</v>
      </c>
      <c r="D113" s="175" t="s">
        <v>124</v>
      </c>
      <c r="E113" s="176" t="s">
        <v>215</v>
      </c>
      <c r="F113" s="177" t="s">
        <v>216</v>
      </c>
      <c r="G113" s="178" t="s">
        <v>137</v>
      </c>
      <c r="H113" s="179">
        <v>2</v>
      </c>
      <c r="I113" s="180"/>
      <c r="J113" s="181">
        <f>ROUND(I113*H113,2)</f>
        <v>0</v>
      </c>
      <c r="K113" s="177" t="s">
        <v>128</v>
      </c>
      <c r="L113" s="43"/>
      <c r="M113" s="182" t="s">
        <v>19</v>
      </c>
      <c r="N113" s="183" t="s">
        <v>40</v>
      </c>
      <c r="O113" s="83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6" t="s">
        <v>129</v>
      </c>
      <c r="AT113" s="186" t="s">
        <v>124</v>
      </c>
      <c r="AU113" s="186" t="s">
        <v>69</v>
      </c>
      <c r="AY113" s="16" t="s">
        <v>130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6" t="s">
        <v>77</v>
      </c>
      <c r="BK113" s="187">
        <f>ROUND(I113*H113,2)</f>
        <v>0</v>
      </c>
      <c r="BL113" s="16" t="s">
        <v>129</v>
      </c>
      <c r="BM113" s="186" t="s">
        <v>268</v>
      </c>
    </row>
    <row r="114" s="2" customFormat="1">
      <c r="A114" s="37"/>
      <c r="B114" s="38"/>
      <c r="C114" s="39"/>
      <c r="D114" s="188" t="s">
        <v>131</v>
      </c>
      <c r="E114" s="39"/>
      <c r="F114" s="189" t="s">
        <v>216</v>
      </c>
      <c r="G114" s="39"/>
      <c r="H114" s="39"/>
      <c r="I114" s="190"/>
      <c r="J114" s="39"/>
      <c r="K114" s="39"/>
      <c r="L114" s="43"/>
      <c r="M114" s="191"/>
      <c r="N114" s="19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131</v>
      </c>
      <c r="AU114" s="16" t="s">
        <v>69</v>
      </c>
    </row>
    <row r="115" s="2" customFormat="1" ht="21.75" customHeight="1">
      <c r="A115" s="37"/>
      <c r="B115" s="38"/>
      <c r="C115" s="175" t="s">
        <v>210</v>
      </c>
      <c r="D115" s="175" t="s">
        <v>124</v>
      </c>
      <c r="E115" s="176" t="s">
        <v>218</v>
      </c>
      <c r="F115" s="177" t="s">
        <v>219</v>
      </c>
      <c r="G115" s="178" t="s">
        <v>206</v>
      </c>
      <c r="H115" s="179">
        <v>320</v>
      </c>
      <c r="I115" s="180"/>
      <c r="J115" s="181">
        <f>ROUND(I115*H115,2)</f>
        <v>0</v>
      </c>
      <c r="K115" s="177" t="s">
        <v>128</v>
      </c>
      <c r="L115" s="43"/>
      <c r="M115" s="182" t="s">
        <v>19</v>
      </c>
      <c r="N115" s="183" t="s">
        <v>40</v>
      </c>
      <c r="O115" s="83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6" t="s">
        <v>129</v>
      </c>
      <c r="AT115" s="186" t="s">
        <v>124</v>
      </c>
      <c r="AU115" s="186" t="s">
        <v>69</v>
      </c>
      <c r="AY115" s="16" t="s">
        <v>130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6" t="s">
        <v>77</v>
      </c>
      <c r="BK115" s="187">
        <f>ROUND(I115*H115,2)</f>
        <v>0</v>
      </c>
      <c r="BL115" s="16" t="s">
        <v>129</v>
      </c>
      <c r="BM115" s="186" t="s">
        <v>207</v>
      </c>
    </row>
    <row r="116" s="2" customFormat="1">
      <c r="A116" s="37"/>
      <c r="B116" s="38"/>
      <c r="C116" s="39"/>
      <c r="D116" s="188" t="s">
        <v>131</v>
      </c>
      <c r="E116" s="39"/>
      <c r="F116" s="189" t="s">
        <v>219</v>
      </c>
      <c r="G116" s="39"/>
      <c r="H116" s="39"/>
      <c r="I116" s="190"/>
      <c r="J116" s="39"/>
      <c r="K116" s="39"/>
      <c r="L116" s="43"/>
      <c r="M116" s="191"/>
      <c r="N116" s="19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69</v>
      </c>
    </row>
    <row r="117" s="2" customFormat="1" ht="21.75" customHeight="1">
      <c r="A117" s="37"/>
      <c r="B117" s="38"/>
      <c r="C117" s="175" t="s">
        <v>214</v>
      </c>
      <c r="D117" s="175" t="s">
        <v>124</v>
      </c>
      <c r="E117" s="176" t="s">
        <v>221</v>
      </c>
      <c r="F117" s="177" t="s">
        <v>222</v>
      </c>
      <c r="G117" s="178" t="s">
        <v>206</v>
      </c>
      <c r="H117" s="179">
        <v>320</v>
      </c>
      <c r="I117" s="180"/>
      <c r="J117" s="181">
        <f>ROUND(I117*H117,2)</f>
        <v>0</v>
      </c>
      <c r="K117" s="177" t="s">
        <v>128</v>
      </c>
      <c r="L117" s="43"/>
      <c r="M117" s="182" t="s">
        <v>19</v>
      </c>
      <c r="N117" s="183" t="s">
        <v>40</v>
      </c>
      <c r="O117" s="83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6" t="s">
        <v>129</v>
      </c>
      <c r="AT117" s="186" t="s">
        <v>124</v>
      </c>
      <c r="AU117" s="186" t="s">
        <v>69</v>
      </c>
      <c r="AY117" s="16" t="s">
        <v>130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6" t="s">
        <v>77</v>
      </c>
      <c r="BK117" s="187">
        <f>ROUND(I117*H117,2)</f>
        <v>0</v>
      </c>
      <c r="BL117" s="16" t="s">
        <v>129</v>
      </c>
      <c r="BM117" s="186" t="s">
        <v>213</v>
      </c>
    </row>
    <row r="118" s="2" customFormat="1">
      <c r="A118" s="37"/>
      <c r="B118" s="38"/>
      <c r="C118" s="39"/>
      <c r="D118" s="188" t="s">
        <v>131</v>
      </c>
      <c r="E118" s="39"/>
      <c r="F118" s="189" t="s">
        <v>222</v>
      </c>
      <c r="G118" s="39"/>
      <c r="H118" s="39"/>
      <c r="I118" s="190"/>
      <c r="J118" s="39"/>
      <c r="K118" s="39"/>
      <c r="L118" s="43"/>
      <c r="M118" s="191"/>
      <c r="N118" s="19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131</v>
      </c>
      <c r="AU118" s="16" t="s">
        <v>69</v>
      </c>
    </row>
    <row r="119" s="2" customFormat="1" ht="16.5" customHeight="1">
      <c r="A119" s="37"/>
      <c r="B119" s="38"/>
      <c r="C119" s="175" t="s">
        <v>179</v>
      </c>
      <c r="D119" s="175" t="s">
        <v>124</v>
      </c>
      <c r="E119" s="176" t="s">
        <v>231</v>
      </c>
      <c r="F119" s="177" t="s">
        <v>232</v>
      </c>
      <c r="G119" s="178" t="s">
        <v>155</v>
      </c>
      <c r="H119" s="179">
        <v>19.456</v>
      </c>
      <c r="I119" s="180"/>
      <c r="J119" s="181">
        <f>ROUND(I119*H119,2)</f>
        <v>0</v>
      </c>
      <c r="K119" s="177" t="s">
        <v>128</v>
      </c>
      <c r="L119" s="43"/>
      <c r="M119" s="182" t="s">
        <v>19</v>
      </c>
      <c r="N119" s="183" t="s">
        <v>40</v>
      </c>
      <c r="O119" s="83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6" t="s">
        <v>129</v>
      </c>
      <c r="AT119" s="186" t="s">
        <v>124</v>
      </c>
      <c r="AU119" s="186" t="s">
        <v>69</v>
      </c>
      <c r="AY119" s="16" t="s">
        <v>130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6" t="s">
        <v>77</v>
      </c>
      <c r="BK119" s="187">
        <f>ROUND(I119*H119,2)</f>
        <v>0</v>
      </c>
      <c r="BL119" s="16" t="s">
        <v>129</v>
      </c>
      <c r="BM119" s="186" t="s">
        <v>217</v>
      </c>
    </row>
    <row r="120" s="2" customFormat="1">
      <c r="A120" s="37"/>
      <c r="B120" s="38"/>
      <c r="C120" s="39"/>
      <c r="D120" s="188" t="s">
        <v>131</v>
      </c>
      <c r="E120" s="39"/>
      <c r="F120" s="189" t="s">
        <v>232</v>
      </c>
      <c r="G120" s="39"/>
      <c r="H120" s="39"/>
      <c r="I120" s="190"/>
      <c r="J120" s="39"/>
      <c r="K120" s="39"/>
      <c r="L120" s="43"/>
      <c r="M120" s="191"/>
      <c r="N120" s="19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131</v>
      </c>
      <c r="AU120" s="16" t="s">
        <v>69</v>
      </c>
    </row>
    <row r="121" s="2" customFormat="1" ht="37.8" customHeight="1">
      <c r="A121" s="37"/>
      <c r="B121" s="38"/>
      <c r="C121" s="175" t="s">
        <v>7</v>
      </c>
      <c r="D121" s="175" t="s">
        <v>124</v>
      </c>
      <c r="E121" s="176" t="s">
        <v>235</v>
      </c>
      <c r="F121" s="177" t="s">
        <v>236</v>
      </c>
      <c r="G121" s="178" t="s">
        <v>155</v>
      </c>
      <c r="H121" s="179">
        <v>19.456</v>
      </c>
      <c r="I121" s="180"/>
      <c r="J121" s="181">
        <f>ROUND(I121*H121,2)</f>
        <v>0</v>
      </c>
      <c r="K121" s="177" t="s">
        <v>128</v>
      </c>
      <c r="L121" s="43"/>
      <c r="M121" s="182" t="s">
        <v>19</v>
      </c>
      <c r="N121" s="183" t="s">
        <v>40</v>
      </c>
      <c r="O121" s="83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6" t="s">
        <v>129</v>
      </c>
      <c r="AT121" s="186" t="s">
        <v>124</v>
      </c>
      <c r="AU121" s="186" t="s">
        <v>69</v>
      </c>
      <c r="AY121" s="16" t="s">
        <v>130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6" t="s">
        <v>77</v>
      </c>
      <c r="BK121" s="187">
        <f>ROUND(I121*H121,2)</f>
        <v>0</v>
      </c>
      <c r="BL121" s="16" t="s">
        <v>129</v>
      </c>
      <c r="BM121" s="186" t="s">
        <v>220</v>
      </c>
    </row>
    <row r="122" s="2" customFormat="1">
      <c r="A122" s="37"/>
      <c r="B122" s="38"/>
      <c r="C122" s="39"/>
      <c r="D122" s="188" t="s">
        <v>131</v>
      </c>
      <c r="E122" s="39"/>
      <c r="F122" s="189" t="s">
        <v>236</v>
      </c>
      <c r="G122" s="39"/>
      <c r="H122" s="39"/>
      <c r="I122" s="190"/>
      <c r="J122" s="39"/>
      <c r="K122" s="39"/>
      <c r="L122" s="43"/>
      <c r="M122" s="191"/>
      <c r="N122" s="19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69</v>
      </c>
    </row>
    <row r="123" s="2" customFormat="1" ht="16.5" customHeight="1">
      <c r="A123" s="37"/>
      <c r="B123" s="38"/>
      <c r="C123" s="175" t="s">
        <v>183</v>
      </c>
      <c r="D123" s="175" t="s">
        <v>124</v>
      </c>
      <c r="E123" s="176" t="s">
        <v>238</v>
      </c>
      <c r="F123" s="177" t="s">
        <v>239</v>
      </c>
      <c r="G123" s="178" t="s">
        <v>155</v>
      </c>
      <c r="H123" s="179">
        <v>19.456</v>
      </c>
      <c r="I123" s="180"/>
      <c r="J123" s="181">
        <f>ROUND(I123*H123,2)</f>
        <v>0</v>
      </c>
      <c r="K123" s="177" t="s">
        <v>128</v>
      </c>
      <c r="L123" s="43"/>
      <c r="M123" s="182" t="s">
        <v>19</v>
      </c>
      <c r="N123" s="183" t="s">
        <v>40</v>
      </c>
      <c r="O123" s="83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6" t="s">
        <v>129</v>
      </c>
      <c r="AT123" s="186" t="s">
        <v>124</v>
      </c>
      <c r="AU123" s="186" t="s">
        <v>69</v>
      </c>
      <c r="AY123" s="16" t="s">
        <v>130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6" t="s">
        <v>77</v>
      </c>
      <c r="BK123" s="187">
        <f>ROUND(I123*H123,2)</f>
        <v>0</v>
      </c>
      <c r="BL123" s="16" t="s">
        <v>129</v>
      </c>
      <c r="BM123" s="186" t="s">
        <v>223</v>
      </c>
    </row>
    <row r="124" s="2" customFormat="1">
      <c r="A124" s="37"/>
      <c r="B124" s="38"/>
      <c r="C124" s="39"/>
      <c r="D124" s="188" t="s">
        <v>131</v>
      </c>
      <c r="E124" s="39"/>
      <c r="F124" s="189" t="s">
        <v>239</v>
      </c>
      <c r="G124" s="39"/>
      <c r="H124" s="39"/>
      <c r="I124" s="190"/>
      <c r="J124" s="39"/>
      <c r="K124" s="39"/>
      <c r="L124" s="43"/>
      <c r="M124" s="191"/>
      <c r="N124" s="192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131</v>
      </c>
      <c r="AU124" s="16" t="s">
        <v>69</v>
      </c>
    </row>
    <row r="125" s="2" customFormat="1" ht="16.5" customHeight="1">
      <c r="A125" s="37"/>
      <c r="B125" s="38"/>
      <c r="C125" s="175" t="s">
        <v>227</v>
      </c>
      <c r="D125" s="175" t="s">
        <v>124</v>
      </c>
      <c r="E125" s="176" t="s">
        <v>242</v>
      </c>
      <c r="F125" s="177" t="s">
        <v>243</v>
      </c>
      <c r="G125" s="178" t="s">
        <v>155</v>
      </c>
      <c r="H125" s="179">
        <v>0.123</v>
      </c>
      <c r="I125" s="180"/>
      <c r="J125" s="181">
        <f>ROUND(I125*H125,2)</f>
        <v>0</v>
      </c>
      <c r="K125" s="177" t="s">
        <v>128</v>
      </c>
      <c r="L125" s="43"/>
      <c r="M125" s="182" t="s">
        <v>19</v>
      </c>
      <c r="N125" s="183" t="s">
        <v>40</v>
      </c>
      <c r="O125" s="83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6" t="s">
        <v>129</v>
      </c>
      <c r="AT125" s="186" t="s">
        <v>124</v>
      </c>
      <c r="AU125" s="186" t="s">
        <v>69</v>
      </c>
      <c r="AY125" s="16" t="s">
        <v>130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6" t="s">
        <v>77</v>
      </c>
      <c r="BK125" s="187">
        <f>ROUND(I125*H125,2)</f>
        <v>0</v>
      </c>
      <c r="BL125" s="16" t="s">
        <v>129</v>
      </c>
      <c r="BM125" s="186" t="s">
        <v>226</v>
      </c>
    </row>
    <row r="126" s="2" customFormat="1">
      <c r="A126" s="37"/>
      <c r="B126" s="38"/>
      <c r="C126" s="39"/>
      <c r="D126" s="188" t="s">
        <v>131</v>
      </c>
      <c r="E126" s="39"/>
      <c r="F126" s="189" t="s">
        <v>243</v>
      </c>
      <c r="G126" s="39"/>
      <c r="H126" s="39"/>
      <c r="I126" s="190"/>
      <c r="J126" s="39"/>
      <c r="K126" s="39"/>
      <c r="L126" s="43"/>
      <c r="M126" s="191"/>
      <c r="N126" s="19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69</v>
      </c>
    </row>
    <row r="127" s="2" customFormat="1" ht="37.8" customHeight="1">
      <c r="A127" s="37"/>
      <c r="B127" s="38"/>
      <c r="C127" s="175" t="s">
        <v>186</v>
      </c>
      <c r="D127" s="175" t="s">
        <v>124</v>
      </c>
      <c r="E127" s="176" t="s">
        <v>245</v>
      </c>
      <c r="F127" s="177" t="s">
        <v>246</v>
      </c>
      <c r="G127" s="178" t="s">
        <v>137</v>
      </c>
      <c r="H127" s="179">
        <v>1</v>
      </c>
      <c r="I127" s="180"/>
      <c r="J127" s="181">
        <f>ROUND(I127*H127,2)</f>
        <v>0</v>
      </c>
      <c r="K127" s="177" t="s">
        <v>128</v>
      </c>
      <c r="L127" s="43"/>
      <c r="M127" s="182" t="s">
        <v>19</v>
      </c>
      <c r="N127" s="183" t="s">
        <v>40</v>
      </c>
      <c r="O127" s="83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6" t="s">
        <v>129</v>
      </c>
      <c r="AT127" s="186" t="s">
        <v>124</v>
      </c>
      <c r="AU127" s="186" t="s">
        <v>69</v>
      </c>
      <c r="AY127" s="16" t="s">
        <v>130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6" t="s">
        <v>77</v>
      </c>
      <c r="BK127" s="187">
        <f>ROUND(I127*H127,2)</f>
        <v>0</v>
      </c>
      <c r="BL127" s="16" t="s">
        <v>129</v>
      </c>
      <c r="BM127" s="186" t="s">
        <v>230</v>
      </c>
    </row>
    <row r="128" s="2" customFormat="1">
      <c r="A128" s="37"/>
      <c r="B128" s="38"/>
      <c r="C128" s="39"/>
      <c r="D128" s="188" t="s">
        <v>131</v>
      </c>
      <c r="E128" s="39"/>
      <c r="F128" s="189" t="s">
        <v>246</v>
      </c>
      <c r="G128" s="39"/>
      <c r="H128" s="39"/>
      <c r="I128" s="190"/>
      <c r="J128" s="39"/>
      <c r="K128" s="39"/>
      <c r="L128" s="43"/>
      <c r="M128" s="191"/>
      <c r="N128" s="192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69</v>
      </c>
    </row>
    <row r="129" s="2" customFormat="1" ht="16.5" customHeight="1">
      <c r="A129" s="37"/>
      <c r="B129" s="38"/>
      <c r="C129" s="175" t="s">
        <v>234</v>
      </c>
      <c r="D129" s="175" t="s">
        <v>124</v>
      </c>
      <c r="E129" s="176" t="s">
        <v>249</v>
      </c>
      <c r="F129" s="177" t="s">
        <v>250</v>
      </c>
      <c r="G129" s="178" t="s">
        <v>155</v>
      </c>
      <c r="H129" s="179">
        <v>0.123</v>
      </c>
      <c r="I129" s="180"/>
      <c r="J129" s="181">
        <f>ROUND(I129*H129,2)</f>
        <v>0</v>
      </c>
      <c r="K129" s="177" t="s">
        <v>128</v>
      </c>
      <c r="L129" s="43"/>
      <c r="M129" s="182" t="s">
        <v>19</v>
      </c>
      <c r="N129" s="183" t="s">
        <v>40</v>
      </c>
      <c r="O129" s="83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6" t="s">
        <v>129</v>
      </c>
      <c r="AT129" s="186" t="s">
        <v>124</v>
      </c>
      <c r="AU129" s="186" t="s">
        <v>69</v>
      </c>
      <c r="AY129" s="16" t="s">
        <v>130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6" t="s">
        <v>77</v>
      </c>
      <c r="BK129" s="187">
        <f>ROUND(I129*H129,2)</f>
        <v>0</v>
      </c>
      <c r="BL129" s="16" t="s">
        <v>129</v>
      </c>
      <c r="BM129" s="186" t="s">
        <v>233</v>
      </c>
    </row>
    <row r="130" s="2" customFormat="1">
      <c r="A130" s="37"/>
      <c r="B130" s="38"/>
      <c r="C130" s="39"/>
      <c r="D130" s="188" t="s">
        <v>131</v>
      </c>
      <c r="E130" s="39"/>
      <c r="F130" s="189" t="s">
        <v>250</v>
      </c>
      <c r="G130" s="39"/>
      <c r="H130" s="39"/>
      <c r="I130" s="190"/>
      <c r="J130" s="39"/>
      <c r="K130" s="39"/>
      <c r="L130" s="43"/>
      <c r="M130" s="191"/>
      <c r="N130" s="192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131</v>
      </c>
      <c r="AU130" s="16" t="s">
        <v>69</v>
      </c>
    </row>
    <row r="131" s="2" customFormat="1" ht="16.5" customHeight="1">
      <c r="A131" s="37"/>
      <c r="B131" s="38"/>
      <c r="C131" s="216" t="s">
        <v>190</v>
      </c>
      <c r="D131" s="216" t="s">
        <v>252</v>
      </c>
      <c r="E131" s="217" t="s">
        <v>253</v>
      </c>
      <c r="F131" s="218" t="s">
        <v>254</v>
      </c>
      <c r="G131" s="219" t="s">
        <v>155</v>
      </c>
      <c r="H131" s="220">
        <v>332.11200000000002</v>
      </c>
      <c r="I131" s="221"/>
      <c r="J131" s="222">
        <f>ROUND(I131*H131,2)</f>
        <v>0</v>
      </c>
      <c r="K131" s="218" t="s">
        <v>128</v>
      </c>
      <c r="L131" s="223"/>
      <c r="M131" s="224" t="s">
        <v>19</v>
      </c>
      <c r="N131" s="225" t="s">
        <v>40</v>
      </c>
      <c r="O131" s="83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6" t="s">
        <v>149</v>
      </c>
      <c r="AT131" s="186" t="s">
        <v>252</v>
      </c>
      <c r="AU131" s="186" t="s">
        <v>69</v>
      </c>
      <c r="AY131" s="16" t="s">
        <v>130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6" t="s">
        <v>77</v>
      </c>
      <c r="BK131" s="187">
        <f>ROUND(I131*H131,2)</f>
        <v>0</v>
      </c>
      <c r="BL131" s="16" t="s">
        <v>129</v>
      </c>
      <c r="BM131" s="186" t="s">
        <v>237</v>
      </c>
    </row>
    <row r="132" s="2" customFormat="1">
      <c r="A132" s="37"/>
      <c r="B132" s="38"/>
      <c r="C132" s="39"/>
      <c r="D132" s="188" t="s">
        <v>131</v>
      </c>
      <c r="E132" s="39"/>
      <c r="F132" s="189" t="s">
        <v>254</v>
      </c>
      <c r="G132" s="39"/>
      <c r="H132" s="39"/>
      <c r="I132" s="190"/>
      <c r="J132" s="39"/>
      <c r="K132" s="39"/>
      <c r="L132" s="43"/>
      <c r="M132" s="191"/>
      <c r="N132" s="192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69</v>
      </c>
    </row>
    <row r="133" s="2" customFormat="1" ht="16.5" customHeight="1">
      <c r="A133" s="37"/>
      <c r="B133" s="38"/>
      <c r="C133" s="216" t="s">
        <v>241</v>
      </c>
      <c r="D133" s="216" t="s">
        <v>252</v>
      </c>
      <c r="E133" s="217" t="s">
        <v>257</v>
      </c>
      <c r="F133" s="218" t="s">
        <v>258</v>
      </c>
      <c r="G133" s="219" t="s">
        <v>155</v>
      </c>
      <c r="H133" s="220">
        <v>39.960000000000001</v>
      </c>
      <c r="I133" s="221"/>
      <c r="J133" s="222">
        <f>ROUND(I133*H133,2)</f>
        <v>0</v>
      </c>
      <c r="K133" s="218" t="s">
        <v>128</v>
      </c>
      <c r="L133" s="223"/>
      <c r="M133" s="224" t="s">
        <v>19</v>
      </c>
      <c r="N133" s="225" t="s">
        <v>40</v>
      </c>
      <c r="O133" s="83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6" t="s">
        <v>149</v>
      </c>
      <c r="AT133" s="186" t="s">
        <v>252</v>
      </c>
      <c r="AU133" s="186" t="s">
        <v>69</v>
      </c>
      <c r="AY133" s="16" t="s">
        <v>130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6" t="s">
        <v>77</v>
      </c>
      <c r="BK133" s="187">
        <f>ROUND(I133*H133,2)</f>
        <v>0</v>
      </c>
      <c r="BL133" s="16" t="s">
        <v>129</v>
      </c>
      <c r="BM133" s="186" t="s">
        <v>240</v>
      </c>
    </row>
    <row r="134" s="2" customFormat="1">
      <c r="A134" s="37"/>
      <c r="B134" s="38"/>
      <c r="C134" s="39"/>
      <c r="D134" s="188" t="s">
        <v>131</v>
      </c>
      <c r="E134" s="39"/>
      <c r="F134" s="189" t="s">
        <v>258</v>
      </c>
      <c r="G134" s="39"/>
      <c r="H134" s="39"/>
      <c r="I134" s="190"/>
      <c r="J134" s="39"/>
      <c r="K134" s="39"/>
      <c r="L134" s="43"/>
      <c r="M134" s="191"/>
      <c r="N134" s="192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131</v>
      </c>
      <c r="AU134" s="16" t="s">
        <v>69</v>
      </c>
    </row>
    <row r="135" s="2" customFormat="1" ht="33" customHeight="1">
      <c r="A135" s="37"/>
      <c r="B135" s="38"/>
      <c r="C135" s="175" t="s">
        <v>195</v>
      </c>
      <c r="D135" s="175" t="s">
        <v>124</v>
      </c>
      <c r="E135" s="176" t="s">
        <v>260</v>
      </c>
      <c r="F135" s="177" t="s">
        <v>261</v>
      </c>
      <c r="G135" s="178" t="s">
        <v>155</v>
      </c>
      <c r="H135" s="179">
        <v>372.072</v>
      </c>
      <c r="I135" s="180"/>
      <c r="J135" s="181">
        <f>ROUND(I135*H135,2)</f>
        <v>0</v>
      </c>
      <c r="K135" s="177" t="s">
        <v>128</v>
      </c>
      <c r="L135" s="43"/>
      <c r="M135" s="182" t="s">
        <v>19</v>
      </c>
      <c r="N135" s="183" t="s">
        <v>40</v>
      </c>
      <c r="O135" s="83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6" t="s">
        <v>129</v>
      </c>
      <c r="AT135" s="186" t="s">
        <v>124</v>
      </c>
      <c r="AU135" s="186" t="s">
        <v>69</v>
      </c>
      <c r="AY135" s="16" t="s">
        <v>130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6" t="s">
        <v>77</v>
      </c>
      <c r="BK135" s="187">
        <f>ROUND(I135*H135,2)</f>
        <v>0</v>
      </c>
      <c r="BL135" s="16" t="s">
        <v>129</v>
      </c>
      <c r="BM135" s="186" t="s">
        <v>403</v>
      </c>
    </row>
    <row r="136" s="2" customFormat="1">
      <c r="A136" s="37"/>
      <c r="B136" s="38"/>
      <c r="C136" s="39"/>
      <c r="D136" s="188" t="s">
        <v>131</v>
      </c>
      <c r="E136" s="39"/>
      <c r="F136" s="189" t="s">
        <v>263</v>
      </c>
      <c r="G136" s="39"/>
      <c r="H136" s="39"/>
      <c r="I136" s="190"/>
      <c r="J136" s="39"/>
      <c r="K136" s="39"/>
      <c r="L136" s="43"/>
      <c r="M136" s="191"/>
      <c r="N136" s="192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69</v>
      </c>
    </row>
    <row r="137" s="2" customFormat="1" ht="16.5" customHeight="1">
      <c r="A137" s="37"/>
      <c r="B137" s="38"/>
      <c r="C137" s="216" t="s">
        <v>256</v>
      </c>
      <c r="D137" s="216" t="s">
        <v>252</v>
      </c>
      <c r="E137" s="217" t="s">
        <v>334</v>
      </c>
      <c r="F137" s="218" t="s">
        <v>335</v>
      </c>
      <c r="G137" s="219" t="s">
        <v>137</v>
      </c>
      <c r="H137" s="220">
        <v>960</v>
      </c>
      <c r="I137" s="221"/>
      <c r="J137" s="222">
        <f>ROUND(I137*H137,2)</f>
        <v>0</v>
      </c>
      <c r="K137" s="218" t="s">
        <v>128</v>
      </c>
      <c r="L137" s="223"/>
      <c r="M137" s="224" t="s">
        <v>19</v>
      </c>
      <c r="N137" s="225" t="s">
        <v>40</v>
      </c>
      <c r="O137" s="83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6" t="s">
        <v>149</v>
      </c>
      <c r="AT137" s="186" t="s">
        <v>252</v>
      </c>
      <c r="AU137" s="186" t="s">
        <v>69</v>
      </c>
      <c r="AY137" s="16" t="s">
        <v>130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6" t="s">
        <v>77</v>
      </c>
      <c r="BK137" s="187">
        <f>ROUND(I137*H137,2)</f>
        <v>0</v>
      </c>
      <c r="BL137" s="16" t="s">
        <v>129</v>
      </c>
      <c r="BM137" s="186" t="s">
        <v>255</v>
      </c>
    </row>
    <row r="138" s="2" customFormat="1">
      <c r="A138" s="37"/>
      <c r="B138" s="38"/>
      <c r="C138" s="39"/>
      <c r="D138" s="188" t="s">
        <v>131</v>
      </c>
      <c r="E138" s="39"/>
      <c r="F138" s="189" t="s">
        <v>335</v>
      </c>
      <c r="G138" s="39"/>
      <c r="H138" s="39"/>
      <c r="I138" s="190"/>
      <c r="J138" s="39"/>
      <c r="K138" s="39"/>
      <c r="L138" s="43"/>
      <c r="M138" s="191"/>
      <c r="N138" s="19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131</v>
      </c>
      <c r="AU138" s="16" t="s">
        <v>69</v>
      </c>
    </row>
    <row r="139" s="2" customFormat="1" ht="16.5" customHeight="1">
      <c r="A139" s="37"/>
      <c r="B139" s="38"/>
      <c r="C139" s="216" t="s">
        <v>202</v>
      </c>
      <c r="D139" s="216" t="s">
        <v>252</v>
      </c>
      <c r="E139" s="217" t="s">
        <v>338</v>
      </c>
      <c r="F139" s="218" t="s">
        <v>339</v>
      </c>
      <c r="G139" s="219" t="s">
        <v>137</v>
      </c>
      <c r="H139" s="220">
        <v>960</v>
      </c>
      <c r="I139" s="221"/>
      <c r="J139" s="222">
        <f>ROUND(I139*H139,2)</f>
        <v>0</v>
      </c>
      <c r="K139" s="218" t="s">
        <v>128</v>
      </c>
      <c r="L139" s="223"/>
      <c r="M139" s="224" t="s">
        <v>19</v>
      </c>
      <c r="N139" s="225" t="s">
        <v>40</v>
      </c>
      <c r="O139" s="83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6" t="s">
        <v>149</v>
      </c>
      <c r="AT139" s="186" t="s">
        <v>252</v>
      </c>
      <c r="AU139" s="186" t="s">
        <v>69</v>
      </c>
      <c r="AY139" s="16" t="s">
        <v>130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6" t="s">
        <v>77</v>
      </c>
      <c r="BK139" s="187">
        <f>ROUND(I139*H139,2)</f>
        <v>0</v>
      </c>
      <c r="BL139" s="16" t="s">
        <v>129</v>
      </c>
      <c r="BM139" s="186" t="s">
        <v>259</v>
      </c>
    </row>
    <row r="140" s="2" customFormat="1">
      <c r="A140" s="37"/>
      <c r="B140" s="38"/>
      <c r="C140" s="39"/>
      <c r="D140" s="188" t="s">
        <v>131</v>
      </c>
      <c r="E140" s="39"/>
      <c r="F140" s="189" t="s">
        <v>339</v>
      </c>
      <c r="G140" s="39"/>
      <c r="H140" s="39"/>
      <c r="I140" s="190"/>
      <c r="J140" s="39"/>
      <c r="K140" s="39"/>
      <c r="L140" s="43"/>
      <c r="M140" s="191"/>
      <c r="N140" s="192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131</v>
      </c>
      <c r="AU140" s="16" t="s">
        <v>69</v>
      </c>
    </row>
    <row r="141" s="2" customFormat="1" ht="16.5" customHeight="1">
      <c r="A141" s="37"/>
      <c r="B141" s="38"/>
      <c r="C141" s="216" t="s">
        <v>264</v>
      </c>
      <c r="D141" s="216" t="s">
        <v>252</v>
      </c>
      <c r="E141" s="217" t="s">
        <v>277</v>
      </c>
      <c r="F141" s="218" t="s">
        <v>278</v>
      </c>
      <c r="G141" s="219" t="s">
        <v>137</v>
      </c>
      <c r="H141" s="220">
        <v>960</v>
      </c>
      <c r="I141" s="221"/>
      <c r="J141" s="222">
        <f>ROUND(I141*H141,2)</f>
        <v>0</v>
      </c>
      <c r="K141" s="218" t="s">
        <v>128</v>
      </c>
      <c r="L141" s="223"/>
      <c r="M141" s="224" t="s">
        <v>19</v>
      </c>
      <c r="N141" s="225" t="s">
        <v>40</v>
      </c>
      <c r="O141" s="83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6" t="s">
        <v>149</v>
      </c>
      <c r="AT141" s="186" t="s">
        <v>252</v>
      </c>
      <c r="AU141" s="186" t="s">
        <v>69</v>
      </c>
      <c r="AY141" s="16" t="s">
        <v>130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6" t="s">
        <v>77</v>
      </c>
      <c r="BK141" s="187">
        <f>ROUND(I141*H141,2)</f>
        <v>0</v>
      </c>
      <c r="BL141" s="16" t="s">
        <v>129</v>
      </c>
      <c r="BM141" s="186" t="s">
        <v>320</v>
      </c>
    </row>
    <row r="142" s="2" customFormat="1">
      <c r="A142" s="37"/>
      <c r="B142" s="38"/>
      <c r="C142" s="39"/>
      <c r="D142" s="188" t="s">
        <v>131</v>
      </c>
      <c r="E142" s="39"/>
      <c r="F142" s="189" t="s">
        <v>278</v>
      </c>
      <c r="G142" s="39"/>
      <c r="H142" s="39"/>
      <c r="I142" s="190"/>
      <c r="J142" s="39"/>
      <c r="K142" s="39"/>
      <c r="L142" s="43"/>
      <c r="M142" s="191"/>
      <c r="N142" s="192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69</v>
      </c>
    </row>
    <row r="143" s="2" customFormat="1" ht="16.5" customHeight="1">
      <c r="A143" s="37"/>
      <c r="B143" s="38"/>
      <c r="C143" s="216" t="s">
        <v>268</v>
      </c>
      <c r="D143" s="216" t="s">
        <v>252</v>
      </c>
      <c r="E143" s="217" t="s">
        <v>343</v>
      </c>
      <c r="F143" s="218" t="s">
        <v>344</v>
      </c>
      <c r="G143" s="219" t="s">
        <v>137</v>
      </c>
      <c r="H143" s="220">
        <v>960</v>
      </c>
      <c r="I143" s="221"/>
      <c r="J143" s="222">
        <f>ROUND(I143*H143,2)</f>
        <v>0</v>
      </c>
      <c r="K143" s="218" t="s">
        <v>128</v>
      </c>
      <c r="L143" s="223"/>
      <c r="M143" s="224" t="s">
        <v>19</v>
      </c>
      <c r="N143" s="225" t="s">
        <v>40</v>
      </c>
      <c r="O143" s="83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6" t="s">
        <v>149</v>
      </c>
      <c r="AT143" s="186" t="s">
        <v>252</v>
      </c>
      <c r="AU143" s="186" t="s">
        <v>69</v>
      </c>
      <c r="AY143" s="16" t="s">
        <v>130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6" t="s">
        <v>77</v>
      </c>
      <c r="BK143" s="187">
        <f>ROUND(I143*H143,2)</f>
        <v>0</v>
      </c>
      <c r="BL143" s="16" t="s">
        <v>129</v>
      </c>
      <c r="BM143" s="186" t="s">
        <v>267</v>
      </c>
    </row>
    <row r="144" s="2" customFormat="1">
      <c r="A144" s="37"/>
      <c r="B144" s="38"/>
      <c r="C144" s="39"/>
      <c r="D144" s="188" t="s">
        <v>131</v>
      </c>
      <c r="E144" s="39"/>
      <c r="F144" s="189" t="s">
        <v>344</v>
      </c>
      <c r="G144" s="39"/>
      <c r="H144" s="39"/>
      <c r="I144" s="190"/>
      <c r="J144" s="39"/>
      <c r="K144" s="39"/>
      <c r="L144" s="43"/>
      <c r="M144" s="191"/>
      <c r="N144" s="192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131</v>
      </c>
      <c r="AU144" s="16" t="s">
        <v>69</v>
      </c>
    </row>
    <row r="145" s="2" customFormat="1" ht="16.5" customHeight="1">
      <c r="A145" s="37"/>
      <c r="B145" s="38"/>
      <c r="C145" s="216" t="s">
        <v>273</v>
      </c>
      <c r="D145" s="216" t="s">
        <v>252</v>
      </c>
      <c r="E145" s="217" t="s">
        <v>284</v>
      </c>
      <c r="F145" s="218" t="s">
        <v>285</v>
      </c>
      <c r="G145" s="219" t="s">
        <v>137</v>
      </c>
      <c r="H145" s="220">
        <v>480</v>
      </c>
      <c r="I145" s="221"/>
      <c r="J145" s="222">
        <f>ROUND(I145*H145,2)</f>
        <v>0</v>
      </c>
      <c r="K145" s="218" t="s">
        <v>128</v>
      </c>
      <c r="L145" s="223"/>
      <c r="M145" s="224" t="s">
        <v>19</v>
      </c>
      <c r="N145" s="225" t="s">
        <v>40</v>
      </c>
      <c r="O145" s="83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6" t="s">
        <v>149</v>
      </c>
      <c r="AT145" s="186" t="s">
        <v>252</v>
      </c>
      <c r="AU145" s="186" t="s">
        <v>69</v>
      </c>
      <c r="AY145" s="16" t="s">
        <v>130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6" t="s">
        <v>77</v>
      </c>
      <c r="BK145" s="187">
        <f>ROUND(I145*H145,2)</f>
        <v>0</v>
      </c>
      <c r="BL145" s="16" t="s">
        <v>129</v>
      </c>
      <c r="BM145" s="186" t="s">
        <v>276</v>
      </c>
    </row>
    <row r="146" s="2" customFormat="1">
      <c r="A146" s="37"/>
      <c r="B146" s="38"/>
      <c r="C146" s="39"/>
      <c r="D146" s="188" t="s">
        <v>131</v>
      </c>
      <c r="E146" s="39"/>
      <c r="F146" s="189" t="s">
        <v>285</v>
      </c>
      <c r="G146" s="39"/>
      <c r="H146" s="39"/>
      <c r="I146" s="190"/>
      <c r="J146" s="39"/>
      <c r="K146" s="39"/>
      <c r="L146" s="43"/>
      <c r="M146" s="191"/>
      <c r="N146" s="192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69</v>
      </c>
    </row>
    <row r="147" s="2" customFormat="1" ht="37.8" customHeight="1">
      <c r="A147" s="37"/>
      <c r="B147" s="38"/>
      <c r="C147" s="175" t="s">
        <v>207</v>
      </c>
      <c r="D147" s="175" t="s">
        <v>124</v>
      </c>
      <c r="E147" s="176" t="s">
        <v>288</v>
      </c>
      <c r="F147" s="177" t="s">
        <v>289</v>
      </c>
      <c r="G147" s="178" t="s">
        <v>155</v>
      </c>
      <c r="H147" s="179">
        <v>1</v>
      </c>
      <c r="I147" s="180"/>
      <c r="J147" s="181">
        <f>ROUND(I147*H147,2)</f>
        <v>0</v>
      </c>
      <c r="K147" s="177" t="s">
        <v>128</v>
      </c>
      <c r="L147" s="43"/>
      <c r="M147" s="182" t="s">
        <v>19</v>
      </c>
      <c r="N147" s="183" t="s">
        <v>40</v>
      </c>
      <c r="O147" s="83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6" t="s">
        <v>129</v>
      </c>
      <c r="AT147" s="186" t="s">
        <v>124</v>
      </c>
      <c r="AU147" s="186" t="s">
        <v>69</v>
      </c>
      <c r="AY147" s="16" t="s">
        <v>130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6" t="s">
        <v>77</v>
      </c>
      <c r="BK147" s="187">
        <f>ROUND(I147*H147,2)</f>
        <v>0</v>
      </c>
      <c r="BL147" s="16" t="s">
        <v>129</v>
      </c>
      <c r="BM147" s="186" t="s">
        <v>404</v>
      </c>
    </row>
    <row r="148" s="2" customFormat="1">
      <c r="A148" s="37"/>
      <c r="B148" s="38"/>
      <c r="C148" s="39"/>
      <c r="D148" s="188" t="s">
        <v>131</v>
      </c>
      <c r="E148" s="39"/>
      <c r="F148" s="189" t="s">
        <v>291</v>
      </c>
      <c r="G148" s="39"/>
      <c r="H148" s="39"/>
      <c r="I148" s="190"/>
      <c r="J148" s="39"/>
      <c r="K148" s="39"/>
      <c r="L148" s="43"/>
      <c r="M148" s="226"/>
      <c r="N148" s="227"/>
      <c r="O148" s="228"/>
      <c r="P148" s="228"/>
      <c r="Q148" s="228"/>
      <c r="R148" s="228"/>
      <c r="S148" s="228"/>
      <c r="T148" s="22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131</v>
      </c>
      <c r="AU148" s="16" t="s">
        <v>69</v>
      </c>
    </row>
    <row r="149" s="2" customFormat="1" ht="6.96" customHeight="1">
      <c r="A149" s="37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IDztsySHnuN9jjoa/tKXMG+5/Q9SoxQSv6Zz+I4X6UHOKoRLs41TRwypKv7WPOBU8nihJMuQ83xu/jaMDZjGkA==" hashValue="NbZoiFc7j0uqZHqaFulK0/a7bl/Za0wIujbOJ7F/vP5jFZ47GLFvwB1QWYo0i+44elvh2+HmYxww1ptUeyUDtw==" algorithmName="SHA-512" password="D0DA"/>
  <autoFilter ref="C78:K148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405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ROUND((SUM(BE85:BE139)),  2)</f>
        <v>0</v>
      </c>
      <c r="G33" s="37"/>
      <c r="H33" s="37"/>
      <c r="I33" s="147">
        <v>0.20999999999999999</v>
      </c>
      <c r="J33" s="146">
        <f>ROUND(((SUM(BE85:BE139))*I33),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ROUND((SUM(BF85:BF139)),  2)</f>
        <v>0</v>
      </c>
      <c r="G34" s="37"/>
      <c r="H34" s="37"/>
      <c r="I34" s="147">
        <v>0.14999999999999999</v>
      </c>
      <c r="J34" s="146">
        <f>ROUND(((SUM(BF85:BF139))*I34),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ROUND((SUM(BG85:BG139)),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ROUND((SUM(BH85:BH139)),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ROUND((SUM(BI85:BI139)),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07 - Materiál objednatele 1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12" customFormat="1" ht="24.96" customHeight="1">
      <c r="A60" s="12"/>
      <c r="B60" s="230"/>
      <c r="C60" s="231"/>
      <c r="D60" s="232" t="s">
        <v>406</v>
      </c>
      <c r="E60" s="233"/>
      <c r="F60" s="233"/>
      <c r="G60" s="233"/>
      <c r="H60" s="233"/>
      <c r="I60" s="233"/>
      <c r="J60" s="234">
        <f>J86</f>
        <v>0</v>
      </c>
      <c r="K60" s="231"/>
      <c r="L60" s="235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="12" customFormat="1" ht="24.96" customHeight="1">
      <c r="A61" s="12"/>
      <c r="B61" s="230"/>
      <c r="C61" s="231"/>
      <c r="D61" s="232" t="s">
        <v>407</v>
      </c>
      <c r="E61" s="233"/>
      <c r="F61" s="233"/>
      <c r="G61" s="233"/>
      <c r="H61" s="233"/>
      <c r="I61" s="233"/>
      <c r="J61" s="234">
        <f>J90</f>
        <v>0</v>
      </c>
      <c r="K61" s="231"/>
      <c r="L61" s="23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24.96" customHeight="1">
      <c r="A62" s="12"/>
      <c r="B62" s="230"/>
      <c r="C62" s="231"/>
      <c r="D62" s="232" t="s">
        <v>408</v>
      </c>
      <c r="E62" s="233"/>
      <c r="F62" s="233"/>
      <c r="G62" s="233"/>
      <c r="H62" s="233"/>
      <c r="I62" s="233"/>
      <c r="J62" s="234">
        <f>J100</f>
        <v>0</v>
      </c>
      <c r="K62" s="231"/>
      <c r="L62" s="23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24.96" customHeight="1">
      <c r="A63" s="12"/>
      <c r="B63" s="230"/>
      <c r="C63" s="231"/>
      <c r="D63" s="232" t="s">
        <v>409</v>
      </c>
      <c r="E63" s="233"/>
      <c r="F63" s="233"/>
      <c r="G63" s="233"/>
      <c r="H63" s="233"/>
      <c r="I63" s="233"/>
      <c r="J63" s="234">
        <f>J107</f>
        <v>0</v>
      </c>
      <c r="K63" s="231"/>
      <c r="L63" s="23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24.96" customHeight="1">
      <c r="A64" s="12"/>
      <c r="B64" s="230"/>
      <c r="C64" s="231"/>
      <c r="D64" s="232" t="s">
        <v>410</v>
      </c>
      <c r="E64" s="233"/>
      <c r="F64" s="233"/>
      <c r="G64" s="233"/>
      <c r="H64" s="233"/>
      <c r="I64" s="233"/>
      <c r="J64" s="234">
        <f>J114</f>
        <v>0</v>
      </c>
      <c r="K64" s="231"/>
      <c r="L64" s="23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24.96" customHeight="1">
      <c r="A65" s="12"/>
      <c r="B65" s="230"/>
      <c r="C65" s="231"/>
      <c r="D65" s="232" t="s">
        <v>411</v>
      </c>
      <c r="E65" s="233"/>
      <c r="F65" s="233"/>
      <c r="G65" s="233"/>
      <c r="H65" s="233"/>
      <c r="I65" s="233"/>
      <c r="J65" s="234">
        <f>J127</f>
        <v>0</v>
      </c>
      <c r="K65" s="231"/>
      <c r="L65" s="23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111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9" t="str">
        <f>E7</f>
        <v>Oprava staničních kolejí v žst. Mimoň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105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SO 07 - Materiál objednatele 1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 xml:space="preserve"> </v>
      </c>
      <c r="G79" s="39"/>
      <c r="H79" s="39"/>
      <c r="I79" s="31" t="s">
        <v>23</v>
      </c>
      <c r="J79" s="71" t="str">
        <f>IF(J12="","",J12)</f>
        <v>13. 6. 2022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25</v>
      </c>
      <c r="D81" s="39"/>
      <c r="E81" s="39"/>
      <c r="F81" s="26" t="str">
        <f>E15</f>
        <v xml:space="preserve"> </v>
      </c>
      <c r="G81" s="39"/>
      <c r="H81" s="39"/>
      <c r="I81" s="31" t="s">
        <v>30</v>
      </c>
      <c r="J81" s="35" t="str">
        <f>E21</f>
        <v xml:space="preserve"> 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28</v>
      </c>
      <c r="D82" s="39"/>
      <c r="E82" s="39"/>
      <c r="F82" s="26" t="str">
        <f>IF(E18="","",E18)</f>
        <v>Vyplň údaj</v>
      </c>
      <c r="G82" s="39"/>
      <c r="H82" s="39"/>
      <c r="I82" s="31" t="s">
        <v>32</v>
      </c>
      <c r="J82" s="35" t="str">
        <f>E24</f>
        <v xml:space="preserve"> 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9" customFormat="1" ht="29.28" customHeight="1">
      <c r="A84" s="164"/>
      <c r="B84" s="165"/>
      <c r="C84" s="166" t="s">
        <v>112</v>
      </c>
      <c r="D84" s="167" t="s">
        <v>54</v>
      </c>
      <c r="E84" s="167" t="s">
        <v>50</v>
      </c>
      <c r="F84" s="167" t="s">
        <v>51</v>
      </c>
      <c r="G84" s="167" t="s">
        <v>113</v>
      </c>
      <c r="H84" s="167" t="s">
        <v>114</v>
      </c>
      <c r="I84" s="167" t="s">
        <v>115</v>
      </c>
      <c r="J84" s="167" t="s">
        <v>109</v>
      </c>
      <c r="K84" s="168" t="s">
        <v>116</v>
      </c>
      <c r="L84" s="169"/>
      <c r="M84" s="91" t="s">
        <v>19</v>
      </c>
      <c r="N84" s="92" t="s">
        <v>39</v>
      </c>
      <c r="O84" s="92" t="s">
        <v>117</v>
      </c>
      <c r="P84" s="92" t="s">
        <v>118</v>
      </c>
      <c r="Q84" s="92" t="s">
        <v>119</v>
      </c>
      <c r="R84" s="92" t="s">
        <v>120</v>
      </c>
      <c r="S84" s="92" t="s">
        <v>121</v>
      </c>
      <c r="T84" s="93" t="s">
        <v>122</v>
      </c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</row>
    <row r="85" s="2" customFormat="1" ht="22.8" customHeight="1">
      <c r="A85" s="37"/>
      <c r="B85" s="38"/>
      <c r="C85" s="98" t="s">
        <v>123</v>
      </c>
      <c r="D85" s="39"/>
      <c r="E85" s="39"/>
      <c r="F85" s="39"/>
      <c r="G85" s="39"/>
      <c r="H85" s="39"/>
      <c r="I85" s="39"/>
      <c r="J85" s="170">
        <f>BK85</f>
        <v>0</v>
      </c>
      <c r="K85" s="39"/>
      <c r="L85" s="43"/>
      <c r="M85" s="94"/>
      <c r="N85" s="171"/>
      <c r="O85" s="95"/>
      <c r="P85" s="172">
        <f>P86+P90+P100+P107+P114+P127</f>
        <v>0</v>
      </c>
      <c r="Q85" s="95"/>
      <c r="R85" s="172">
        <f>R86+R90+R100+R107+R114+R127</f>
        <v>614.43299999999999</v>
      </c>
      <c r="S85" s="95"/>
      <c r="T85" s="173">
        <f>T86+T90+T100+T107+T114+T127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68</v>
      </c>
      <c r="AU85" s="16" t="s">
        <v>110</v>
      </c>
      <c r="BK85" s="174">
        <f>BK86+BK90+BK100+BK107+BK114+BK127</f>
        <v>0</v>
      </c>
    </row>
    <row r="86" s="13" customFormat="1" ht="25.92" customHeight="1">
      <c r="A86" s="13"/>
      <c r="B86" s="236"/>
      <c r="C86" s="237"/>
      <c r="D86" s="238" t="s">
        <v>68</v>
      </c>
      <c r="E86" s="239" t="s">
        <v>412</v>
      </c>
      <c r="F86" s="239" t="s">
        <v>74</v>
      </c>
      <c r="G86" s="237"/>
      <c r="H86" s="237"/>
      <c r="I86" s="240"/>
      <c r="J86" s="241">
        <f>BK86</f>
        <v>0</v>
      </c>
      <c r="K86" s="237"/>
      <c r="L86" s="242"/>
      <c r="M86" s="243"/>
      <c r="N86" s="244"/>
      <c r="O86" s="244"/>
      <c r="P86" s="245">
        <f>SUM(P87:P89)</f>
        <v>0</v>
      </c>
      <c r="Q86" s="244"/>
      <c r="R86" s="245">
        <f>SUM(R87:R89)</f>
        <v>0</v>
      </c>
      <c r="S86" s="244"/>
      <c r="T86" s="246">
        <f>SUM(T87:T89)</f>
        <v>0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R86" s="247" t="s">
        <v>77</v>
      </c>
      <c r="AT86" s="248" t="s">
        <v>68</v>
      </c>
      <c r="AU86" s="248" t="s">
        <v>69</v>
      </c>
      <c r="AY86" s="247" t="s">
        <v>130</v>
      </c>
      <c r="BK86" s="249">
        <f>SUM(BK87:BK89)</f>
        <v>0</v>
      </c>
    </row>
    <row r="87" s="2" customFormat="1" ht="16.5" customHeight="1">
      <c r="A87" s="37"/>
      <c r="B87" s="38"/>
      <c r="C87" s="216" t="s">
        <v>77</v>
      </c>
      <c r="D87" s="216" t="s">
        <v>252</v>
      </c>
      <c r="E87" s="217" t="s">
        <v>413</v>
      </c>
      <c r="F87" s="218" t="s">
        <v>414</v>
      </c>
      <c r="G87" s="219" t="s">
        <v>206</v>
      </c>
      <c r="H87" s="220">
        <v>1230</v>
      </c>
      <c r="I87" s="221"/>
      <c r="J87" s="222">
        <f>ROUND(I87*H87,2)</f>
        <v>0</v>
      </c>
      <c r="K87" s="218" t="s">
        <v>19</v>
      </c>
      <c r="L87" s="223"/>
      <c r="M87" s="224" t="s">
        <v>19</v>
      </c>
      <c r="N87" s="225" t="s">
        <v>40</v>
      </c>
      <c r="O87" s="83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6" t="s">
        <v>149</v>
      </c>
      <c r="AT87" s="186" t="s">
        <v>252</v>
      </c>
      <c r="AU87" s="186" t="s">
        <v>77</v>
      </c>
      <c r="AY87" s="16" t="s">
        <v>130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6" t="s">
        <v>77</v>
      </c>
      <c r="BK87" s="187">
        <f>ROUND(I87*H87,2)</f>
        <v>0</v>
      </c>
      <c r="BL87" s="16" t="s">
        <v>129</v>
      </c>
      <c r="BM87" s="186" t="s">
        <v>415</v>
      </c>
    </row>
    <row r="88" s="2" customFormat="1">
      <c r="A88" s="37"/>
      <c r="B88" s="38"/>
      <c r="C88" s="39"/>
      <c r="D88" s="188" t="s">
        <v>131</v>
      </c>
      <c r="E88" s="39"/>
      <c r="F88" s="189" t="s">
        <v>414</v>
      </c>
      <c r="G88" s="39"/>
      <c r="H88" s="39"/>
      <c r="I88" s="190"/>
      <c r="J88" s="39"/>
      <c r="K88" s="39"/>
      <c r="L88" s="43"/>
      <c r="M88" s="191"/>
      <c r="N88" s="19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77</v>
      </c>
    </row>
    <row r="89" s="2" customFormat="1">
      <c r="A89" s="37"/>
      <c r="B89" s="38"/>
      <c r="C89" s="39"/>
      <c r="D89" s="188" t="s">
        <v>157</v>
      </c>
      <c r="E89" s="39"/>
      <c r="F89" s="215" t="s">
        <v>416</v>
      </c>
      <c r="G89" s="39"/>
      <c r="H89" s="39"/>
      <c r="I89" s="190"/>
      <c r="J89" s="39"/>
      <c r="K89" s="39"/>
      <c r="L89" s="43"/>
      <c r="M89" s="191"/>
      <c r="N89" s="19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157</v>
      </c>
      <c r="AU89" s="16" t="s">
        <v>77</v>
      </c>
    </row>
    <row r="90" s="13" customFormat="1" ht="25.92" customHeight="1">
      <c r="A90" s="13"/>
      <c r="B90" s="236"/>
      <c r="C90" s="237"/>
      <c r="D90" s="238" t="s">
        <v>68</v>
      </c>
      <c r="E90" s="239" t="s">
        <v>417</v>
      </c>
      <c r="F90" s="239" t="s">
        <v>80</v>
      </c>
      <c r="G90" s="237"/>
      <c r="H90" s="237"/>
      <c r="I90" s="240"/>
      <c r="J90" s="241">
        <f>BK90</f>
        <v>0</v>
      </c>
      <c r="K90" s="237"/>
      <c r="L90" s="242"/>
      <c r="M90" s="243"/>
      <c r="N90" s="244"/>
      <c r="O90" s="244"/>
      <c r="P90" s="245">
        <f>SUM(P91:P99)</f>
        <v>0</v>
      </c>
      <c r="Q90" s="244"/>
      <c r="R90" s="245">
        <f>SUM(R91:R99)</f>
        <v>0</v>
      </c>
      <c r="S90" s="244"/>
      <c r="T90" s="246">
        <f>SUM(T91:T99)</f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R90" s="247" t="s">
        <v>77</v>
      </c>
      <c r="AT90" s="248" t="s">
        <v>68</v>
      </c>
      <c r="AU90" s="248" t="s">
        <v>69</v>
      </c>
      <c r="AY90" s="247" t="s">
        <v>130</v>
      </c>
      <c r="BK90" s="249">
        <f>SUM(BK91:BK99)</f>
        <v>0</v>
      </c>
    </row>
    <row r="91" s="2" customFormat="1" ht="16.5" customHeight="1">
      <c r="A91" s="37"/>
      <c r="B91" s="38"/>
      <c r="C91" s="216" t="s">
        <v>79</v>
      </c>
      <c r="D91" s="216" t="s">
        <v>252</v>
      </c>
      <c r="E91" s="217" t="s">
        <v>418</v>
      </c>
      <c r="F91" s="218" t="s">
        <v>419</v>
      </c>
      <c r="G91" s="219" t="s">
        <v>137</v>
      </c>
      <c r="H91" s="220">
        <v>2086</v>
      </c>
      <c r="I91" s="221"/>
      <c r="J91" s="222">
        <f>ROUND(I91*H91,2)</f>
        <v>0</v>
      </c>
      <c r="K91" s="218" t="s">
        <v>19</v>
      </c>
      <c r="L91" s="223"/>
      <c r="M91" s="224" t="s">
        <v>19</v>
      </c>
      <c r="N91" s="225" t="s">
        <v>40</v>
      </c>
      <c r="O91" s="83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6" t="s">
        <v>149</v>
      </c>
      <c r="AT91" s="186" t="s">
        <v>252</v>
      </c>
      <c r="AU91" s="186" t="s">
        <v>77</v>
      </c>
      <c r="AY91" s="16" t="s">
        <v>130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6" t="s">
        <v>77</v>
      </c>
      <c r="BK91" s="187">
        <f>ROUND(I91*H91,2)</f>
        <v>0</v>
      </c>
      <c r="BL91" s="16" t="s">
        <v>129</v>
      </c>
      <c r="BM91" s="186" t="s">
        <v>420</v>
      </c>
    </row>
    <row r="92" s="2" customFormat="1">
      <c r="A92" s="37"/>
      <c r="B92" s="38"/>
      <c r="C92" s="39"/>
      <c r="D92" s="188" t="s">
        <v>131</v>
      </c>
      <c r="E92" s="39"/>
      <c r="F92" s="189" t="s">
        <v>419</v>
      </c>
      <c r="G92" s="39"/>
      <c r="H92" s="39"/>
      <c r="I92" s="190"/>
      <c r="J92" s="39"/>
      <c r="K92" s="39"/>
      <c r="L92" s="43"/>
      <c r="M92" s="191"/>
      <c r="N92" s="192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131</v>
      </c>
      <c r="AU92" s="16" t="s">
        <v>77</v>
      </c>
    </row>
    <row r="93" s="2" customFormat="1">
      <c r="A93" s="37"/>
      <c r="B93" s="38"/>
      <c r="C93" s="39"/>
      <c r="D93" s="188" t="s">
        <v>157</v>
      </c>
      <c r="E93" s="39"/>
      <c r="F93" s="215" t="s">
        <v>416</v>
      </c>
      <c r="G93" s="39"/>
      <c r="H93" s="39"/>
      <c r="I93" s="190"/>
      <c r="J93" s="39"/>
      <c r="K93" s="39"/>
      <c r="L93" s="43"/>
      <c r="M93" s="191"/>
      <c r="N93" s="19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157</v>
      </c>
      <c r="AU93" s="16" t="s">
        <v>77</v>
      </c>
    </row>
    <row r="94" s="2" customFormat="1" ht="16.5" customHeight="1">
      <c r="A94" s="37"/>
      <c r="B94" s="38"/>
      <c r="C94" s="216" t="s">
        <v>138</v>
      </c>
      <c r="D94" s="216" t="s">
        <v>252</v>
      </c>
      <c r="E94" s="217" t="s">
        <v>421</v>
      </c>
      <c r="F94" s="218" t="s">
        <v>422</v>
      </c>
      <c r="G94" s="219" t="s">
        <v>137</v>
      </c>
      <c r="H94" s="220">
        <v>2086</v>
      </c>
      <c r="I94" s="221"/>
      <c r="J94" s="222">
        <f>ROUND(I94*H94,2)</f>
        <v>0</v>
      </c>
      <c r="K94" s="218" t="s">
        <v>19</v>
      </c>
      <c r="L94" s="223"/>
      <c r="M94" s="224" t="s">
        <v>19</v>
      </c>
      <c r="N94" s="225" t="s">
        <v>40</v>
      </c>
      <c r="O94" s="83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6" t="s">
        <v>149</v>
      </c>
      <c r="AT94" s="186" t="s">
        <v>252</v>
      </c>
      <c r="AU94" s="186" t="s">
        <v>77</v>
      </c>
      <c r="AY94" s="16" t="s">
        <v>130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6" t="s">
        <v>77</v>
      </c>
      <c r="BK94" s="187">
        <f>ROUND(I94*H94,2)</f>
        <v>0</v>
      </c>
      <c r="BL94" s="16" t="s">
        <v>129</v>
      </c>
      <c r="BM94" s="186" t="s">
        <v>423</v>
      </c>
    </row>
    <row r="95" s="2" customFormat="1">
      <c r="A95" s="37"/>
      <c r="B95" s="38"/>
      <c r="C95" s="39"/>
      <c r="D95" s="188" t="s">
        <v>131</v>
      </c>
      <c r="E95" s="39"/>
      <c r="F95" s="189" t="s">
        <v>422</v>
      </c>
      <c r="G95" s="39"/>
      <c r="H95" s="39"/>
      <c r="I95" s="190"/>
      <c r="J95" s="39"/>
      <c r="K95" s="39"/>
      <c r="L95" s="43"/>
      <c r="M95" s="191"/>
      <c r="N95" s="19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131</v>
      </c>
      <c r="AU95" s="16" t="s">
        <v>77</v>
      </c>
    </row>
    <row r="96" s="2" customFormat="1">
      <c r="A96" s="37"/>
      <c r="B96" s="38"/>
      <c r="C96" s="39"/>
      <c r="D96" s="188" t="s">
        <v>157</v>
      </c>
      <c r="E96" s="39"/>
      <c r="F96" s="215" t="s">
        <v>416</v>
      </c>
      <c r="G96" s="39"/>
      <c r="H96" s="39"/>
      <c r="I96" s="190"/>
      <c r="J96" s="39"/>
      <c r="K96" s="39"/>
      <c r="L96" s="43"/>
      <c r="M96" s="191"/>
      <c r="N96" s="19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157</v>
      </c>
      <c r="AU96" s="16" t="s">
        <v>77</v>
      </c>
    </row>
    <row r="97" s="2" customFormat="1" ht="16.5" customHeight="1">
      <c r="A97" s="37"/>
      <c r="B97" s="38"/>
      <c r="C97" s="216" t="s">
        <v>129</v>
      </c>
      <c r="D97" s="216" t="s">
        <v>252</v>
      </c>
      <c r="E97" s="217" t="s">
        <v>413</v>
      </c>
      <c r="F97" s="218" t="s">
        <v>414</v>
      </c>
      <c r="G97" s="219" t="s">
        <v>206</v>
      </c>
      <c r="H97" s="220">
        <v>1420</v>
      </c>
      <c r="I97" s="221"/>
      <c r="J97" s="222">
        <f>ROUND(I97*H97,2)</f>
        <v>0</v>
      </c>
      <c r="K97" s="218" t="s">
        <v>19</v>
      </c>
      <c r="L97" s="223"/>
      <c r="M97" s="224" t="s">
        <v>19</v>
      </c>
      <c r="N97" s="225" t="s">
        <v>40</v>
      </c>
      <c r="O97" s="83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6" t="s">
        <v>149</v>
      </c>
      <c r="AT97" s="186" t="s">
        <v>252</v>
      </c>
      <c r="AU97" s="186" t="s">
        <v>77</v>
      </c>
      <c r="AY97" s="16" t="s">
        <v>130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6" t="s">
        <v>77</v>
      </c>
      <c r="BK97" s="187">
        <f>ROUND(I97*H97,2)</f>
        <v>0</v>
      </c>
      <c r="BL97" s="16" t="s">
        <v>129</v>
      </c>
      <c r="BM97" s="186" t="s">
        <v>424</v>
      </c>
    </row>
    <row r="98" s="2" customFormat="1">
      <c r="A98" s="37"/>
      <c r="B98" s="38"/>
      <c r="C98" s="39"/>
      <c r="D98" s="188" t="s">
        <v>131</v>
      </c>
      <c r="E98" s="39"/>
      <c r="F98" s="189" t="s">
        <v>414</v>
      </c>
      <c r="G98" s="39"/>
      <c r="H98" s="39"/>
      <c r="I98" s="190"/>
      <c r="J98" s="39"/>
      <c r="K98" s="39"/>
      <c r="L98" s="43"/>
      <c r="M98" s="191"/>
      <c r="N98" s="192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131</v>
      </c>
      <c r="AU98" s="16" t="s">
        <v>77</v>
      </c>
    </row>
    <row r="99" s="2" customFormat="1">
      <c r="A99" s="37"/>
      <c r="B99" s="38"/>
      <c r="C99" s="39"/>
      <c r="D99" s="188" t="s">
        <v>157</v>
      </c>
      <c r="E99" s="39"/>
      <c r="F99" s="215" t="s">
        <v>416</v>
      </c>
      <c r="G99" s="39"/>
      <c r="H99" s="39"/>
      <c r="I99" s="190"/>
      <c r="J99" s="39"/>
      <c r="K99" s="39"/>
      <c r="L99" s="43"/>
      <c r="M99" s="191"/>
      <c r="N99" s="19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157</v>
      </c>
      <c r="AU99" s="16" t="s">
        <v>77</v>
      </c>
    </row>
    <row r="100" s="13" customFormat="1" ht="25.92" customHeight="1">
      <c r="A100" s="13"/>
      <c r="B100" s="236"/>
      <c r="C100" s="237"/>
      <c r="D100" s="238" t="s">
        <v>68</v>
      </c>
      <c r="E100" s="239" t="s">
        <v>425</v>
      </c>
      <c r="F100" s="239" t="s">
        <v>83</v>
      </c>
      <c r="G100" s="237"/>
      <c r="H100" s="237"/>
      <c r="I100" s="240"/>
      <c r="J100" s="241">
        <f>BK100</f>
        <v>0</v>
      </c>
      <c r="K100" s="237"/>
      <c r="L100" s="242"/>
      <c r="M100" s="243"/>
      <c r="N100" s="244"/>
      <c r="O100" s="244"/>
      <c r="P100" s="245">
        <f>SUM(P101:P106)</f>
        <v>0</v>
      </c>
      <c r="Q100" s="244"/>
      <c r="R100" s="245">
        <f>SUM(R101:R106)</f>
        <v>369.50999999999999</v>
      </c>
      <c r="S100" s="244"/>
      <c r="T100" s="246">
        <f>SUM(T101:T106)</f>
        <v>0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R100" s="247" t="s">
        <v>77</v>
      </c>
      <c r="AT100" s="248" t="s">
        <v>68</v>
      </c>
      <c r="AU100" s="248" t="s">
        <v>69</v>
      </c>
      <c r="AY100" s="247" t="s">
        <v>130</v>
      </c>
      <c r="BK100" s="249">
        <f>SUM(BK101:BK106)</f>
        <v>0</v>
      </c>
    </row>
    <row r="101" s="2" customFormat="1" ht="16.5" customHeight="1">
      <c r="A101" s="37"/>
      <c r="B101" s="38"/>
      <c r="C101" s="216" t="s">
        <v>152</v>
      </c>
      <c r="D101" s="216" t="s">
        <v>252</v>
      </c>
      <c r="E101" s="217" t="s">
        <v>426</v>
      </c>
      <c r="F101" s="218" t="s">
        <v>427</v>
      </c>
      <c r="G101" s="219" t="s">
        <v>137</v>
      </c>
      <c r="H101" s="220">
        <v>1130</v>
      </c>
      <c r="I101" s="221"/>
      <c r="J101" s="222">
        <f>ROUND(I101*H101,2)</f>
        <v>0</v>
      </c>
      <c r="K101" s="218" t="s">
        <v>128</v>
      </c>
      <c r="L101" s="223"/>
      <c r="M101" s="224" t="s">
        <v>19</v>
      </c>
      <c r="N101" s="225" t="s">
        <v>40</v>
      </c>
      <c r="O101" s="83"/>
      <c r="P101" s="184">
        <f>O101*H101</f>
        <v>0</v>
      </c>
      <c r="Q101" s="184">
        <v>0.32700000000000001</v>
      </c>
      <c r="R101" s="184">
        <f>Q101*H101</f>
        <v>369.50999999999999</v>
      </c>
      <c r="S101" s="184">
        <v>0</v>
      </c>
      <c r="T101" s="18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6" t="s">
        <v>149</v>
      </c>
      <c r="AT101" s="186" t="s">
        <v>252</v>
      </c>
      <c r="AU101" s="186" t="s">
        <v>77</v>
      </c>
      <c r="AY101" s="16" t="s">
        <v>130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6" t="s">
        <v>77</v>
      </c>
      <c r="BK101" s="187">
        <f>ROUND(I101*H101,2)</f>
        <v>0</v>
      </c>
      <c r="BL101" s="16" t="s">
        <v>129</v>
      </c>
      <c r="BM101" s="186" t="s">
        <v>428</v>
      </c>
    </row>
    <row r="102" s="2" customFormat="1">
      <c r="A102" s="37"/>
      <c r="B102" s="38"/>
      <c r="C102" s="39"/>
      <c r="D102" s="188" t="s">
        <v>131</v>
      </c>
      <c r="E102" s="39"/>
      <c r="F102" s="189" t="s">
        <v>427</v>
      </c>
      <c r="G102" s="39"/>
      <c r="H102" s="39"/>
      <c r="I102" s="190"/>
      <c r="J102" s="39"/>
      <c r="K102" s="39"/>
      <c r="L102" s="43"/>
      <c r="M102" s="191"/>
      <c r="N102" s="192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131</v>
      </c>
      <c r="AU102" s="16" t="s">
        <v>77</v>
      </c>
    </row>
    <row r="103" s="2" customFormat="1">
      <c r="A103" s="37"/>
      <c r="B103" s="38"/>
      <c r="C103" s="39"/>
      <c r="D103" s="188" t="s">
        <v>157</v>
      </c>
      <c r="E103" s="39"/>
      <c r="F103" s="215" t="s">
        <v>429</v>
      </c>
      <c r="G103" s="39"/>
      <c r="H103" s="39"/>
      <c r="I103" s="190"/>
      <c r="J103" s="39"/>
      <c r="K103" s="39"/>
      <c r="L103" s="43"/>
      <c r="M103" s="191"/>
      <c r="N103" s="19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157</v>
      </c>
      <c r="AU103" s="16" t="s">
        <v>77</v>
      </c>
    </row>
    <row r="104" s="2" customFormat="1" ht="16.5" customHeight="1">
      <c r="A104" s="37"/>
      <c r="B104" s="38"/>
      <c r="C104" s="216" t="s">
        <v>142</v>
      </c>
      <c r="D104" s="216" t="s">
        <v>252</v>
      </c>
      <c r="E104" s="217" t="s">
        <v>413</v>
      </c>
      <c r="F104" s="218" t="s">
        <v>414</v>
      </c>
      <c r="G104" s="219" t="s">
        <v>206</v>
      </c>
      <c r="H104" s="220">
        <v>1540</v>
      </c>
      <c r="I104" s="221"/>
      <c r="J104" s="222">
        <f>ROUND(I104*H104,2)</f>
        <v>0</v>
      </c>
      <c r="K104" s="218" t="s">
        <v>19</v>
      </c>
      <c r="L104" s="223"/>
      <c r="M104" s="224" t="s">
        <v>19</v>
      </c>
      <c r="N104" s="225" t="s">
        <v>40</v>
      </c>
      <c r="O104" s="83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6" t="s">
        <v>149</v>
      </c>
      <c r="AT104" s="186" t="s">
        <v>252</v>
      </c>
      <c r="AU104" s="186" t="s">
        <v>77</v>
      </c>
      <c r="AY104" s="16" t="s">
        <v>130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6" t="s">
        <v>77</v>
      </c>
      <c r="BK104" s="187">
        <f>ROUND(I104*H104,2)</f>
        <v>0</v>
      </c>
      <c r="BL104" s="16" t="s">
        <v>129</v>
      </c>
      <c r="BM104" s="186" t="s">
        <v>430</v>
      </c>
    </row>
    <row r="105" s="2" customFormat="1">
      <c r="A105" s="37"/>
      <c r="B105" s="38"/>
      <c r="C105" s="39"/>
      <c r="D105" s="188" t="s">
        <v>131</v>
      </c>
      <c r="E105" s="39"/>
      <c r="F105" s="189" t="s">
        <v>414</v>
      </c>
      <c r="G105" s="39"/>
      <c r="H105" s="39"/>
      <c r="I105" s="190"/>
      <c r="J105" s="39"/>
      <c r="K105" s="39"/>
      <c r="L105" s="43"/>
      <c r="M105" s="191"/>
      <c r="N105" s="192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131</v>
      </c>
      <c r="AU105" s="16" t="s">
        <v>77</v>
      </c>
    </row>
    <row r="106" s="2" customFormat="1">
      <c r="A106" s="37"/>
      <c r="B106" s="38"/>
      <c r="C106" s="39"/>
      <c r="D106" s="188" t="s">
        <v>157</v>
      </c>
      <c r="E106" s="39"/>
      <c r="F106" s="215" t="s">
        <v>416</v>
      </c>
      <c r="G106" s="39"/>
      <c r="H106" s="39"/>
      <c r="I106" s="190"/>
      <c r="J106" s="39"/>
      <c r="K106" s="39"/>
      <c r="L106" s="43"/>
      <c r="M106" s="191"/>
      <c r="N106" s="19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157</v>
      </c>
      <c r="AU106" s="16" t="s">
        <v>77</v>
      </c>
    </row>
    <row r="107" s="13" customFormat="1" ht="25.92" customHeight="1">
      <c r="A107" s="13"/>
      <c r="B107" s="236"/>
      <c r="C107" s="237"/>
      <c r="D107" s="238" t="s">
        <v>68</v>
      </c>
      <c r="E107" s="239" t="s">
        <v>431</v>
      </c>
      <c r="F107" s="239" t="s">
        <v>86</v>
      </c>
      <c r="G107" s="237"/>
      <c r="H107" s="237"/>
      <c r="I107" s="240"/>
      <c r="J107" s="241">
        <f>BK107</f>
        <v>0</v>
      </c>
      <c r="K107" s="237"/>
      <c r="L107" s="242"/>
      <c r="M107" s="243"/>
      <c r="N107" s="244"/>
      <c r="O107" s="244"/>
      <c r="P107" s="245">
        <f>SUM(P108:P113)</f>
        <v>0</v>
      </c>
      <c r="Q107" s="244"/>
      <c r="R107" s="245">
        <f>SUM(R108:R113)</f>
        <v>244.923</v>
      </c>
      <c r="S107" s="244"/>
      <c r="T107" s="246">
        <f>SUM(T108:T113)</f>
        <v>0</v>
      </c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R107" s="247" t="s">
        <v>77</v>
      </c>
      <c r="AT107" s="248" t="s">
        <v>68</v>
      </c>
      <c r="AU107" s="248" t="s">
        <v>69</v>
      </c>
      <c r="AY107" s="247" t="s">
        <v>130</v>
      </c>
      <c r="BK107" s="249">
        <f>SUM(BK108:BK113)</f>
        <v>0</v>
      </c>
    </row>
    <row r="108" s="2" customFormat="1" ht="16.5" customHeight="1">
      <c r="A108" s="37"/>
      <c r="B108" s="38"/>
      <c r="C108" s="216" t="s">
        <v>164</v>
      </c>
      <c r="D108" s="216" t="s">
        <v>252</v>
      </c>
      <c r="E108" s="217" t="s">
        <v>413</v>
      </c>
      <c r="F108" s="218" t="s">
        <v>414</v>
      </c>
      <c r="G108" s="219" t="s">
        <v>206</v>
      </c>
      <c r="H108" s="220">
        <v>1020</v>
      </c>
      <c r="I108" s="221"/>
      <c r="J108" s="222">
        <f>ROUND(I108*H108,2)</f>
        <v>0</v>
      </c>
      <c r="K108" s="218" t="s">
        <v>19</v>
      </c>
      <c r="L108" s="223"/>
      <c r="M108" s="224" t="s">
        <v>19</v>
      </c>
      <c r="N108" s="225" t="s">
        <v>40</v>
      </c>
      <c r="O108" s="83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6" t="s">
        <v>149</v>
      </c>
      <c r="AT108" s="186" t="s">
        <v>252</v>
      </c>
      <c r="AU108" s="186" t="s">
        <v>77</v>
      </c>
      <c r="AY108" s="16" t="s">
        <v>130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6" t="s">
        <v>77</v>
      </c>
      <c r="BK108" s="187">
        <f>ROUND(I108*H108,2)</f>
        <v>0</v>
      </c>
      <c r="BL108" s="16" t="s">
        <v>129</v>
      </c>
      <c r="BM108" s="186" t="s">
        <v>210</v>
      </c>
    </row>
    <row r="109" s="2" customFormat="1">
      <c r="A109" s="37"/>
      <c r="B109" s="38"/>
      <c r="C109" s="39"/>
      <c r="D109" s="188" t="s">
        <v>131</v>
      </c>
      <c r="E109" s="39"/>
      <c r="F109" s="189" t="s">
        <v>414</v>
      </c>
      <c r="G109" s="39"/>
      <c r="H109" s="39"/>
      <c r="I109" s="190"/>
      <c r="J109" s="39"/>
      <c r="K109" s="39"/>
      <c r="L109" s="43"/>
      <c r="M109" s="191"/>
      <c r="N109" s="19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131</v>
      </c>
      <c r="AU109" s="16" t="s">
        <v>77</v>
      </c>
    </row>
    <row r="110" s="2" customFormat="1">
      <c r="A110" s="37"/>
      <c r="B110" s="38"/>
      <c r="C110" s="39"/>
      <c r="D110" s="188" t="s">
        <v>157</v>
      </c>
      <c r="E110" s="39"/>
      <c r="F110" s="215" t="s">
        <v>416</v>
      </c>
      <c r="G110" s="39"/>
      <c r="H110" s="39"/>
      <c r="I110" s="190"/>
      <c r="J110" s="39"/>
      <c r="K110" s="39"/>
      <c r="L110" s="43"/>
      <c r="M110" s="191"/>
      <c r="N110" s="19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157</v>
      </c>
      <c r="AU110" s="16" t="s">
        <v>77</v>
      </c>
    </row>
    <row r="111" s="2" customFormat="1" ht="16.5" customHeight="1">
      <c r="A111" s="37"/>
      <c r="B111" s="38"/>
      <c r="C111" s="216" t="s">
        <v>149</v>
      </c>
      <c r="D111" s="216" t="s">
        <v>252</v>
      </c>
      <c r="E111" s="217" t="s">
        <v>426</v>
      </c>
      <c r="F111" s="218" t="s">
        <v>427</v>
      </c>
      <c r="G111" s="219" t="s">
        <v>137</v>
      </c>
      <c r="H111" s="220">
        <v>749</v>
      </c>
      <c r="I111" s="221"/>
      <c r="J111" s="222">
        <f>ROUND(I111*H111,2)</f>
        <v>0</v>
      </c>
      <c r="K111" s="218" t="s">
        <v>128</v>
      </c>
      <c r="L111" s="223"/>
      <c r="M111" s="224" t="s">
        <v>19</v>
      </c>
      <c r="N111" s="225" t="s">
        <v>40</v>
      </c>
      <c r="O111" s="83"/>
      <c r="P111" s="184">
        <f>O111*H111</f>
        <v>0</v>
      </c>
      <c r="Q111" s="184">
        <v>0.32700000000000001</v>
      </c>
      <c r="R111" s="184">
        <f>Q111*H111</f>
        <v>244.923</v>
      </c>
      <c r="S111" s="184">
        <v>0</v>
      </c>
      <c r="T111" s="18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6" t="s">
        <v>149</v>
      </c>
      <c r="AT111" s="186" t="s">
        <v>252</v>
      </c>
      <c r="AU111" s="186" t="s">
        <v>77</v>
      </c>
      <c r="AY111" s="16" t="s">
        <v>130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6" t="s">
        <v>77</v>
      </c>
      <c r="BK111" s="187">
        <f>ROUND(I111*H111,2)</f>
        <v>0</v>
      </c>
      <c r="BL111" s="16" t="s">
        <v>129</v>
      </c>
      <c r="BM111" s="186" t="s">
        <v>432</v>
      </c>
    </row>
    <row r="112" s="2" customFormat="1">
      <c r="A112" s="37"/>
      <c r="B112" s="38"/>
      <c r="C112" s="39"/>
      <c r="D112" s="188" t="s">
        <v>131</v>
      </c>
      <c r="E112" s="39"/>
      <c r="F112" s="189" t="s">
        <v>427</v>
      </c>
      <c r="G112" s="39"/>
      <c r="H112" s="39"/>
      <c r="I112" s="190"/>
      <c r="J112" s="39"/>
      <c r="K112" s="39"/>
      <c r="L112" s="43"/>
      <c r="M112" s="191"/>
      <c r="N112" s="19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131</v>
      </c>
      <c r="AU112" s="16" t="s">
        <v>77</v>
      </c>
    </row>
    <row r="113" s="2" customFormat="1">
      <c r="A113" s="37"/>
      <c r="B113" s="38"/>
      <c r="C113" s="39"/>
      <c r="D113" s="188" t="s">
        <v>157</v>
      </c>
      <c r="E113" s="39"/>
      <c r="F113" s="215" t="s">
        <v>429</v>
      </c>
      <c r="G113" s="39"/>
      <c r="H113" s="39"/>
      <c r="I113" s="190"/>
      <c r="J113" s="39"/>
      <c r="K113" s="39"/>
      <c r="L113" s="43"/>
      <c r="M113" s="191"/>
      <c r="N113" s="192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157</v>
      </c>
      <c r="AU113" s="16" t="s">
        <v>77</v>
      </c>
    </row>
    <row r="114" s="13" customFormat="1" ht="25.92" customHeight="1">
      <c r="A114" s="13"/>
      <c r="B114" s="236"/>
      <c r="C114" s="237"/>
      <c r="D114" s="238" t="s">
        <v>68</v>
      </c>
      <c r="E114" s="239" t="s">
        <v>433</v>
      </c>
      <c r="F114" s="239" t="s">
        <v>89</v>
      </c>
      <c r="G114" s="237"/>
      <c r="H114" s="237"/>
      <c r="I114" s="240"/>
      <c r="J114" s="241">
        <f>BK114</f>
        <v>0</v>
      </c>
      <c r="K114" s="237"/>
      <c r="L114" s="242"/>
      <c r="M114" s="243"/>
      <c r="N114" s="244"/>
      <c r="O114" s="244"/>
      <c r="P114" s="245">
        <f>SUM(P115:P126)</f>
        <v>0</v>
      </c>
      <c r="Q114" s="244"/>
      <c r="R114" s="245">
        <f>SUM(R115:R126)</f>
        <v>0</v>
      </c>
      <c r="S114" s="244"/>
      <c r="T114" s="246">
        <f>SUM(T115:T126)</f>
        <v>0</v>
      </c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R114" s="247" t="s">
        <v>77</v>
      </c>
      <c r="AT114" s="248" t="s">
        <v>68</v>
      </c>
      <c r="AU114" s="248" t="s">
        <v>69</v>
      </c>
      <c r="AY114" s="247" t="s">
        <v>130</v>
      </c>
      <c r="BK114" s="249">
        <f>SUM(BK115:BK126)</f>
        <v>0</v>
      </c>
    </row>
    <row r="115" s="2" customFormat="1" ht="16.5" customHeight="1">
      <c r="A115" s="37"/>
      <c r="B115" s="38"/>
      <c r="C115" s="216" t="s">
        <v>171</v>
      </c>
      <c r="D115" s="216" t="s">
        <v>252</v>
      </c>
      <c r="E115" s="217" t="s">
        <v>434</v>
      </c>
      <c r="F115" s="218" t="s">
        <v>435</v>
      </c>
      <c r="G115" s="219" t="s">
        <v>137</v>
      </c>
      <c r="H115" s="220">
        <v>571</v>
      </c>
      <c r="I115" s="221"/>
      <c r="J115" s="222">
        <f>ROUND(I115*H115,2)</f>
        <v>0</v>
      </c>
      <c r="K115" s="218" t="s">
        <v>19</v>
      </c>
      <c r="L115" s="223"/>
      <c r="M115" s="224" t="s">
        <v>19</v>
      </c>
      <c r="N115" s="225" t="s">
        <v>40</v>
      </c>
      <c r="O115" s="83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6" t="s">
        <v>149</v>
      </c>
      <c r="AT115" s="186" t="s">
        <v>252</v>
      </c>
      <c r="AU115" s="186" t="s">
        <v>77</v>
      </c>
      <c r="AY115" s="16" t="s">
        <v>130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6" t="s">
        <v>77</v>
      </c>
      <c r="BK115" s="187">
        <f>ROUND(I115*H115,2)</f>
        <v>0</v>
      </c>
      <c r="BL115" s="16" t="s">
        <v>129</v>
      </c>
      <c r="BM115" s="186" t="s">
        <v>183</v>
      </c>
    </row>
    <row r="116" s="2" customFormat="1">
      <c r="A116" s="37"/>
      <c r="B116" s="38"/>
      <c r="C116" s="39"/>
      <c r="D116" s="188" t="s">
        <v>131</v>
      </c>
      <c r="E116" s="39"/>
      <c r="F116" s="189" t="s">
        <v>435</v>
      </c>
      <c r="G116" s="39"/>
      <c r="H116" s="39"/>
      <c r="I116" s="190"/>
      <c r="J116" s="39"/>
      <c r="K116" s="39"/>
      <c r="L116" s="43"/>
      <c r="M116" s="191"/>
      <c r="N116" s="19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131</v>
      </c>
      <c r="AU116" s="16" t="s">
        <v>77</v>
      </c>
    </row>
    <row r="117" s="2" customFormat="1">
      <c r="A117" s="37"/>
      <c r="B117" s="38"/>
      <c r="C117" s="39"/>
      <c r="D117" s="188" t="s">
        <v>157</v>
      </c>
      <c r="E117" s="39"/>
      <c r="F117" s="215" t="s">
        <v>416</v>
      </c>
      <c r="G117" s="39"/>
      <c r="H117" s="39"/>
      <c r="I117" s="190"/>
      <c r="J117" s="39"/>
      <c r="K117" s="39"/>
      <c r="L117" s="43"/>
      <c r="M117" s="191"/>
      <c r="N117" s="192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157</v>
      </c>
      <c r="AU117" s="16" t="s">
        <v>77</v>
      </c>
    </row>
    <row r="118" s="2" customFormat="1" ht="16.5" customHeight="1">
      <c r="A118" s="37"/>
      <c r="B118" s="38"/>
      <c r="C118" s="216" t="s">
        <v>156</v>
      </c>
      <c r="D118" s="216" t="s">
        <v>252</v>
      </c>
      <c r="E118" s="217" t="s">
        <v>281</v>
      </c>
      <c r="F118" s="218" t="s">
        <v>282</v>
      </c>
      <c r="G118" s="219" t="s">
        <v>137</v>
      </c>
      <c r="H118" s="220">
        <v>2284</v>
      </c>
      <c r="I118" s="221"/>
      <c r="J118" s="222">
        <f>ROUND(I118*H118,2)</f>
        <v>0</v>
      </c>
      <c r="K118" s="218" t="s">
        <v>19</v>
      </c>
      <c r="L118" s="223"/>
      <c r="M118" s="224" t="s">
        <v>19</v>
      </c>
      <c r="N118" s="225" t="s">
        <v>40</v>
      </c>
      <c r="O118" s="83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6" t="s">
        <v>149</v>
      </c>
      <c r="AT118" s="186" t="s">
        <v>252</v>
      </c>
      <c r="AU118" s="186" t="s">
        <v>77</v>
      </c>
      <c r="AY118" s="16" t="s">
        <v>130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6" t="s">
        <v>77</v>
      </c>
      <c r="BK118" s="187">
        <f>ROUND(I118*H118,2)</f>
        <v>0</v>
      </c>
      <c r="BL118" s="16" t="s">
        <v>129</v>
      </c>
      <c r="BM118" s="186" t="s">
        <v>186</v>
      </c>
    </row>
    <row r="119" s="2" customFormat="1">
      <c r="A119" s="37"/>
      <c r="B119" s="38"/>
      <c r="C119" s="39"/>
      <c r="D119" s="188" t="s">
        <v>131</v>
      </c>
      <c r="E119" s="39"/>
      <c r="F119" s="189" t="s">
        <v>282</v>
      </c>
      <c r="G119" s="39"/>
      <c r="H119" s="39"/>
      <c r="I119" s="190"/>
      <c r="J119" s="39"/>
      <c r="K119" s="39"/>
      <c r="L119" s="43"/>
      <c r="M119" s="191"/>
      <c r="N119" s="19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131</v>
      </c>
      <c r="AU119" s="16" t="s">
        <v>77</v>
      </c>
    </row>
    <row r="120" s="2" customFormat="1">
      <c r="A120" s="37"/>
      <c r="B120" s="38"/>
      <c r="C120" s="39"/>
      <c r="D120" s="188" t="s">
        <v>157</v>
      </c>
      <c r="E120" s="39"/>
      <c r="F120" s="215" t="s">
        <v>416</v>
      </c>
      <c r="G120" s="39"/>
      <c r="H120" s="39"/>
      <c r="I120" s="190"/>
      <c r="J120" s="39"/>
      <c r="K120" s="39"/>
      <c r="L120" s="43"/>
      <c r="M120" s="191"/>
      <c r="N120" s="19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157</v>
      </c>
      <c r="AU120" s="16" t="s">
        <v>77</v>
      </c>
    </row>
    <row r="121" s="2" customFormat="1" ht="16.5" customHeight="1">
      <c r="A121" s="37"/>
      <c r="B121" s="38"/>
      <c r="C121" s="216" t="s">
        <v>180</v>
      </c>
      <c r="D121" s="216" t="s">
        <v>252</v>
      </c>
      <c r="E121" s="217" t="s">
        <v>284</v>
      </c>
      <c r="F121" s="218" t="s">
        <v>285</v>
      </c>
      <c r="G121" s="219" t="s">
        <v>137</v>
      </c>
      <c r="H121" s="220">
        <v>1142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40</v>
      </c>
      <c r="O121" s="83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6" t="s">
        <v>149</v>
      </c>
      <c r="AT121" s="186" t="s">
        <v>252</v>
      </c>
      <c r="AU121" s="186" t="s">
        <v>77</v>
      </c>
      <c r="AY121" s="16" t="s">
        <v>130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6" t="s">
        <v>77</v>
      </c>
      <c r="BK121" s="187">
        <f>ROUND(I121*H121,2)</f>
        <v>0</v>
      </c>
      <c r="BL121" s="16" t="s">
        <v>129</v>
      </c>
      <c r="BM121" s="186" t="s">
        <v>190</v>
      </c>
    </row>
    <row r="122" s="2" customFormat="1">
      <c r="A122" s="37"/>
      <c r="B122" s="38"/>
      <c r="C122" s="39"/>
      <c r="D122" s="188" t="s">
        <v>131</v>
      </c>
      <c r="E122" s="39"/>
      <c r="F122" s="189" t="s">
        <v>285</v>
      </c>
      <c r="G122" s="39"/>
      <c r="H122" s="39"/>
      <c r="I122" s="190"/>
      <c r="J122" s="39"/>
      <c r="K122" s="39"/>
      <c r="L122" s="43"/>
      <c r="M122" s="191"/>
      <c r="N122" s="192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131</v>
      </c>
      <c r="AU122" s="16" t="s">
        <v>77</v>
      </c>
    </row>
    <row r="123" s="2" customFormat="1">
      <c r="A123" s="37"/>
      <c r="B123" s="38"/>
      <c r="C123" s="39"/>
      <c r="D123" s="188" t="s">
        <v>157</v>
      </c>
      <c r="E123" s="39"/>
      <c r="F123" s="215" t="s">
        <v>416</v>
      </c>
      <c r="G123" s="39"/>
      <c r="H123" s="39"/>
      <c r="I123" s="190"/>
      <c r="J123" s="39"/>
      <c r="K123" s="39"/>
      <c r="L123" s="43"/>
      <c r="M123" s="191"/>
      <c r="N123" s="192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157</v>
      </c>
      <c r="AU123" s="16" t="s">
        <v>77</v>
      </c>
    </row>
    <row r="124" s="2" customFormat="1" ht="16.5" customHeight="1">
      <c r="A124" s="37"/>
      <c r="B124" s="38"/>
      <c r="C124" s="216" t="s">
        <v>162</v>
      </c>
      <c r="D124" s="216" t="s">
        <v>252</v>
      </c>
      <c r="E124" s="217" t="s">
        <v>413</v>
      </c>
      <c r="F124" s="218" t="s">
        <v>414</v>
      </c>
      <c r="G124" s="219" t="s">
        <v>206</v>
      </c>
      <c r="H124" s="220">
        <v>780</v>
      </c>
      <c r="I124" s="221"/>
      <c r="J124" s="222">
        <f>ROUND(I124*H124,2)</f>
        <v>0</v>
      </c>
      <c r="K124" s="218" t="s">
        <v>19</v>
      </c>
      <c r="L124" s="223"/>
      <c r="M124" s="224" t="s">
        <v>19</v>
      </c>
      <c r="N124" s="225" t="s">
        <v>40</v>
      </c>
      <c r="O124" s="83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6" t="s">
        <v>149</v>
      </c>
      <c r="AT124" s="186" t="s">
        <v>252</v>
      </c>
      <c r="AU124" s="186" t="s">
        <v>77</v>
      </c>
      <c r="AY124" s="16" t="s">
        <v>130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6" t="s">
        <v>77</v>
      </c>
      <c r="BK124" s="187">
        <f>ROUND(I124*H124,2)</f>
        <v>0</v>
      </c>
      <c r="BL124" s="16" t="s">
        <v>129</v>
      </c>
      <c r="BM124" s="186" t="s">
        <v>436</v>
      </c>
    </row>
    <row r="125" s="2" customFormat="1">
      <c r="A125" s="37"/>
      <c r="B125" s="38"/>
      <c r="C125" s="39"/>
      <c r="D125" s="188" t="s">
        <v>131</v>
      </c>
      <c r="E125" s="39"/>
      <c r="F125" s="189" t="s">
        <v>414</v>
      </c>
      <c r="G125" s="39"/>
      <c r="H125" s="39"/>
      <c r="I125" s="190"/>
      <c r="J125" s="39"/>
      <c r="K125" s="39"/>
      <c r="L125" s="43"/>
      <c r="M125" s="191"/>
      <c r="N125" s="19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131</v>
      </c>
      <c r="AU125" s="16" t="s">
        <v>77</v>
      </c>
    </row>
    <row r="126" s="2" customFormat="1">
      <c r="A126" s="37"/>
      <c r="B126" s="38"/>
      <c r="C126" s="39"/>
      <c r="D126" s="188" t="s">
        <v>157</v>
      </c>
      <c r="E126" s="39"/>
      <c r="F126" s="215" t="s">
        <v>416</v>
      </c>
      <c r="G126" s="39"/>
      <c r="H126" s="39"/>
      <c r="I126" s="190"/>
      <c r="J126" s="39"/>
      <c r="K126" s="39"/>
      <c r="L126" s="43"/>
      <c r="M126" s="191"/>
      <c r="N126" s="192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157</v>
      </c>
      <c r="AU126" s="16" t="s">
        <v>77</v>
      </c>
    </row>
    <row r="127" s="13" customFormat="1" ht="25.92" customHeight="1">
      <c r="A127" s="13"/>
      <c r="B127" s="236"/>
      <c r="C127" s="237"/>
      <c r="D127" s="238" t="s">
        <v>68</v>
      </c>
      <c r="E127" s="239" t="s">
        <v>437</v>
      </c>
      <c r="F127" s="239" t="s">
        <v>92</v>
      </c>
      <c r="G127" s="237"/>
      <c r="H127" s="237"/>
      <c r="I127" s="240"/>
      <c r="J127" s="241">
        <f>BK127</f>
        <v>0</v>
      </c>
      <c r="K127" s="237"/>
      <c r="L127" s="242"/>
      <c r="M127" s="243"/>
      <c r="N127" s="244"/>
      <c r="O127" s="244"/>
      <c r="P127" s="245">
        <f>SUM(P128:P139)</f>
        <v>0</v>
      </c>
      <c r="Q127" s="244"/>
      <c r="R127" s="245">
        <f>SUM(R128:R139)</f>
        <v>0</v>
      </c>
      <c r="S127" s="244"/>
      <c r="T127" s="246">
        <f>SUM(T128:T139)</f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R127" s="247" t="s">
        <v>77</v>
      </c>
      <c r="AT127" s="248" t="s">
        <v>68</v>
      </c>
      <c r="AU127" s="248" t="s">
        <v>69</v>
      </c>
      <c r="AY127" s="247" t="s">
        <v>130</v>
      </c>
      <c r="BK127" s="249">
        <f>SUM(BK128:BK139)</f>
        <v>0</v>
      </c>
    </row>
    <row r="128" s="2" customFormat="1" ht="16.5" customHeight="1">
      <c r="A128" s="37"/>
      <c r="B128" s="38"/>
      <c r="C128" s="216" t="s">
        <v>187</v>
      </c>
      <c r="D128" s="216" t="s">
        <v>252</v>
      </c>
      <c r="E128" s="217" t="s">
        <v>418</v>
      </c>
      <c r="F128" s="218" t="s">
        <v>419</v>
      </c>
      <c r="G128" s="219" t="s">
        <v>137</v>
      </c>
      <c r="H128" s="220">
        <v>480</v>
      </c>
      <c r="I128" s="221"/>
      <c r="J128" s="222">
        <f>ROUND(I128*H128,2)</f>
        <v>0</v>
      </c>
      <c r="K128" s="218" t="s">
        <v>19</v>
      </c>
      <c r="L128" s="223"/>
      <c r="M128" s="224" t="s">
        <v>19</v>
      </c>
      <c r="N128" s="225" t="s">
        <v>40</v>
      </c>
      <c r="O128" s="83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6" t="s">
        <v>149</v>
      </c>
      <c r="AT128" s="186" t="s">
        <v>252</v>
      </c>
      <c r="AU128" s="186" t="s">
        <v>77</v>
      </c>
      <c r="AY128" s="16" t="s">
        <v>130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6" t="s">
        <v>77</v>
      </c>
      <c r="BK128" s="187">
        <f>ROUND(I128*H128,2)</f>
        <v>0</v>
      </c>
      <c r="BL128" s="16" t="s">
        <v>129</v>
      </c>
      <c r="BM128" s="186" t="s">
        <v>202</v>
      </c>
    </row>
    <row r="129" s="2" customFormat="1">
      <c r="A129" s="37"/>
      <c r="B129" s="38"/>
      <c r="C129" s="39"/>
      <c r="D129" s="188" t="s">
        <v>131</v>
      </c>
      <c r="E129" s="39"/>
      <c r="F129" s="189" t="s">
        <v>419</v>
      </c>
      <c r="G129" s="39"/>
      <c r="H129" s="39"/>
      <c r="I129" s="190"/>
      <c r="J129" s="39"/>
      <c r="K129" s="39"/>
      <c r="L129" s="43"/>
      <c r="M129" s="191"/>
      <c r="N129" s="19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77</v>
      </c>
    </row>
    <row r="130" s="2" customFormat="1">
      <c r="A130" s="37"/>
      <c r="B130" s="38"/>
      <c r="C130" s="39"/>
      <c r="D130" s="188" t="s">
        <v>157</v>
      </c>
      <c r="E130" s="39"/>
      <c r="F130" s="215" t="s">
        <v>416</v>
      </c>
      <c r="G130" s="39"/>
      <c r="H130" s="39"/>
      <c r="I130" s="190"/>
      <c r="J130" s="39"/>
      <c r="K130" s="39"/>
      <c r="L130" s="43"/>
      <c r="M130" s="191"/>
      <c r="N130" s="192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157</v>
      </c>
      <c r="AU130" s="16" t="s">
        <v>77</v>
      </c>
    </row>
    <row r="131" s="2" customFormat="1" ht="16.5" customHeight="1">
      <c r="A131" s="37"/>
      <c r="B131" s="38"/>
      <c r="C131" s="216" t="s">
        <v>167</v>
      </c>
      <c r="D131" s="216" t="s">
        <v>252</v>
      </c>
      <c r="E131" s="217" t="s">
        <v>421</v>
      </c>
      <c r="F131" s="218" t="s">
        <v>422</v>
      </c>
      <c r="G131" s="219" t="s">
        <v>137</v>
      </c>
      <c r="H131" s="220">
        <v>480</v>
      </c>
      <c r="I131" s="221"/>
      <c r="J131" s="222">
        <f>ROUND(I131*H131,2)</f>
        <v>0</v>
      </c>
      <c r="K131" s="218" t="s">
        <v>19</v>
      </c>
      <c r="L131" s="223"/>
      <c r="M131" s="224" t="s">
        <v>19</v>
      </c>
      <c r="N131" s="225" t="s">
        <v>40</v>
      </c>
      <c r="O131" s="83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6" t="s">
        <v>149</v>
      </c>
      <c r="AT131" s="186" t="s">
        <v>252</v>
      </c>
      <c r="AU131" s="186" t="s">
        <v>77</v>
      </c>
      <c r="AY131" s="16" t="s">
        <v>130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6" t="s">
        <v>77</v>
      </c>
      <c r="BK131" s="187">
        <f>ROUND(I131*H131,2)</f>
        <v>0</v>
      </c>
      <c r="BL131" s="16" t="s">
        <v>129</v>
      </c>
      <c r="BM131" s="186" t="s">
        <v>268</v>
      </c>
    </row>
    <row r="132" s="2" customFormat="1">
      <c r="A132" s="37"/>
      <c r="B132" s="38"/>
      <c r="C132" s="39"/>
      <c r="D132" s="188" t="s">
        <v>131</v>
      </c>
      <c r="E132" s="39"/>
      <c r="F132" s="189" t="s">
        <v>422</v>
      </c>
      <c r="G132" s="39"/>
      <c r="H132" s="39"/>
      <c r="I132" s="190"/>
      <c r="J132" s="39"/>
      <c r="K132" s="39"/>
      <c r="L132" s="43"/>
      <c r="M132" s="191"/>
      <c r="N132" s="192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77</v>
      </c>
    </row>
    <row r="133" s="2" customFormat="1">
      <c r="A133" s="37"/>
      <c r="B133" s="38"/>
      <c r="C133" s="39"/>
      <c r="D133" s="188" t="s">
        <v>157</v>
      </c>
      <c r="E133" s="39"/>
      <c r="F133" s="215" t="s">
        <v>416</v>
      </c>
      <c r="G133" s="39"/>
      <c r="H133" s="39"/>
      <c r="I133" s="190"/>
      <c r="J133" s="39"/>
      <c r="K133" s="39"/>
      <c r="L133" s="43"/>
      <c r="M133" s="191"/>
      <c r="N133" s="192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77</v>
      </c>
    </row>
    <row r="134" s="2" customFormat="1" ht="16.5" customHeight="1">
      <c r="A134" s="37"/>
      <c r="B134" s="38"/>
      <c r="C134" s="216" t="s">
        <v>8</v>
      </c>
      <c r="D134" s="216" t="s">
        <v>252</v>
      </c>
      <c r="E134" s="217" t="s">
        <v>438</v>
      </c>
      <c r="F134" s="218" t="s">
        <v>439</v>
      </c>
      <c r="G134" s="219" t="s">
        <v>137</v>
      </c>
      <c r="H134" s="220">
        <v>240</v>
      </c>
      <c r="I134" s="221"/>
      <c r="J134" s="222">
        <f>ROUND(I134*H134,2)</f>
        <v>0</v>
      </c>
      <c r="K134" s="218" t="s">
        <v>19</v>
      </c>
      <c r="L134" s="223"/>
      <c r="M134" s="224" t="s">
        <v>19</v>
      </c>
      <c r="N134" s="225" t="s">
        <v>40</v>
      </c>
      <c r="O134" s="83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6" t="s">
        <v>149</v>
      </c>
      <c r="AT134" s="186" t="s">
        <v>252</v>
      </c>
      <c r="AU134" s="186" t="s">
        <v>77</v>
      </c>
      <c r="AY134" s="16" t="s">
        <v>130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6" t="s">
        <v>77</v>
      </c>
      <c r="BK134" s="187">
        <f>ROUND(I134*H134,2)</f>
        <v>0</v>
      </c>
      <c r="BL134" s="16" t="s">
        <v>129</v>
      </c>
      <c r="BM134" s="186" t="s">
        <v>440</v>
      </c>
    </row>
    <row r="135" s="2" customFormat="1">
      <c r="A135" s="37"/>
      <c r="B135" s="38"/>
      <c r="C135" s="39"/>
      <c r="D135" s="188" t="s">
        <v>131</v>
      </c>
      <c r="E135" s="39"/>
      <c r="F135" s="189" t="s">
        <v>439</v>
      </c>
      <c r="G135" s="39"/>
      <c r="H135" s="39"/>
      <c r="I135" s="190"/>
      <c r="J135" s="39"/>
      <c r="K135" s="39"/>
      <c r="L135" s="43"/>
      <c r="M135" s="191"/>
      <c r="N135" s="19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77</v>
      </c>
    </row>
    <row r="136" s="2" customFormat="1">
      <c r="A136" s="37"/>
      <c r="B136" s="38"/>
      <c r="C136" s="39"/>
      <c r="D136" s="188" t="s">
        <v>157</v>
      </c>
      <c r="E136" s="39"/>
      <c r="F136" s="215" t="s">
        <v>416</v>
      </c>
      <c r="G136" s="39"/>
      <c r="H136" s="39"/>
      <c r="I136" s="190"/>
      <c r="J136" s="39"/>
      <c r="K136" s="39"/>
      <c r="L136" s="43"/>
      <c r="M136" s="191"/>
      <c r="N136" s="192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157</v>
      </c>
      <c r="AU136" s="16" t="s">
        <v>77</v>
      </c>
    </row>
    <row r="137" s="2" customFormat="1" ht="16.5" customHeight="1">
      <c r="A137" s="37"/>
      <c r="B137" s="38"/>
      <c r="C137" s="216" t="s">
        <v>170</v>
      </c>
      <c r="D137" s="216" t="s">
        <v>252</v>
      </c>
      <c r="E137" s="217" t="s">
        <v>413</v>
      </c>
      <c r="F137" s="218" t="s">
        <v>414</v>
      </c>
      <c r="G137" s="219" t="s">
        <v>206</v>
      </c>
      <c r="H137" s="220">
        <v>320</v>
      </c>
      <c r="I137" s="221"/>
      <c r="J137" s="222">
        <f>ROUND(I137*H137,2)</f>
        <v>0</v>
      </c>
      <c r="K137" s="218" t="s">
        <v>19</v>
      </c>
      <c r="L137" s="223"/>
      <c r="M137" s="224" t="s">
        <v>19</v>
      </c>
      <c r="N137" s="225" t="s">
        <v>40</v>
      </c>
      <c r="O137" s="83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6" t="s">
        <v>149</v>
      </c>
      <c r="AT137" s="186" t="s">
        <v>252</v>
      </c>
      <c r="AU137" s="186" t="s">
        <v>77</v>
      </c>
      <c r="AY137" s="16" t="s">
        <v>130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6" t="s">
        <v>77</v>
      </c>
      <c r="BK137" s="187">
        <f>ROUND(I137*H137,2)</f>
        <v>0</v>
      </c>
      <c r="BL137" s="16" t="s">
        <v>129</v>
      </c>
      <c r="BM137" s="186" t="s">
        <v>441</v>
      </c>
    </row>
    <row r="138" s="2" customFormat="1">
      <c r="A138" s="37"/>
      <c r="B138" s="38"/>
      <c r="C138" s="39"/>
      <c r="D138" s="188" t="s">
        <v>131</v>
      </c>
      <c r="E138" s="39"/>
      <c r="F138" s="189" t="s">
        <v>414</v>
      </c>
      <c r="G138" s="39"/>
      <c r="H138" s="39"/>
      <c r="I138" s="190"/>
      <c r="J138" s="39"/>
      <c r="K138" s="39"/>
      <c r="L138" s="43"/>
      <c r="M138" s="191"/>
      <c r="N138" s="19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131</v>
      </c>
      <c r="AU138" s="16" t="s">
        <v>77</v>
      </c>
    </row>
    <row r="139" s="2" customFormat="1">
      <c r="A139" s="37"/>
      <c r="B139" s="38"/>
      <c r="C139" s="39"/>
      <c r="D139" s="188" t="s">
        <v>157</v>
      </c>
      <c r="E139" s="39"/>
      <c r="F139" s="215" t="s">
        <v>416</v>
      </c>
      <c r="G139" s="39"/>
      <c r="H139" s="39"/>
      <c r="I139" s="190"/>
      <c r="J139" s="39"/>
      <c r="K139" s="39"/>
      <c r="L139" s="43"/>
      <c r="M139" s="226"/>
      <c r="N139" s="227"/>
      <c r="O139" s="228"/>
      <c r="P139" s="228"/>
      <c r="Q139" s="228"/>
      <c r="R139" s="228"/>
      <c r="S139" s="228"/>
      <c r="T139" s="229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157</v>
      </c>
      <c r="AU139" s="16" t="s">
        <v>77</v>
      </c>
    </row>
    <row r="140" s="2" customFormat="1" ht="6.96" customHeight="1">
      <c r="A140" s="37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X0XZrCpbaO9MbScxwkltGKIcjq0BHKe48Pji121gEh3G/R9Jmm5lKsIhMjLOtg/Y4y4bFQZBsjveXss2+s8FDg==" hashValue="51msG92p93H81KAZ7/Xjtjocdci+djaowvK5ocPdkIf4uofv1NI/xVkkCRHpP6fqzUK9WCFbcXLPh4Cc4Lw5BA==" algorithmName="SHA-512" password="D0DA"/>
  <autoFilter ref="C84:K13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442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ROUND((SUM(BE81:BE89)),  2)</f>
        <v>0</v>
      </c>
      <c r="G33" s="37"/>
      <c r="H33" s="37"/>
      <c r="I33" s="147">
        <v>0.20999999999999999</v>
      </c>
      <c r="J33" s="146">
        <f>ROUND(((SUM(BE81:BE89))*I33),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ROUND((SUM(BF81:BF89)),  2)</f>
        <v>0</v>
      </c>
      <c r="G34" s="37"/>
      <c r="H34" s="37"/>
      <c r="I34" s="147">
        <v>0.14999999999999999</v>
      </c>
      <c r="J34" s="146">
        <f>ROUND(((SUM(BF81:BF89))*I34),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ROUND((SUM(BG81:BG89)),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ROUND((SUM(BH81:BH89)),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ROUND((SUM(BI81:BI89)),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08 - Materiál objednatele 2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12" customFormat="1" ht="24.96" customHeight="1">
      <c r="A60" s="12"/>
      <c r="B60" s="230"/>
      <c r="C60" s="231"/>
      <c r="D60" s="232" t="s">
        <v>406</v>
      </c>
      <c r="E60" s="233"/>
      <c r="F60" s="233"/>
      <c r="G60" s="233"/>
      <c r="H60" s="233"/>
      <c r="I60" s="233"/>
      <c r="J60" s="234">
        <f>J82</f>
        <v>0</v>
      </c>
      <c r="K60" s="231"/>
      <c r="L60" s="235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="12" customFormat="1" ht="24.96" customHeight="1">
      <c r="A61" s="12"/>
      <c r="B61" s="230"/>
      <c r="C61" s="231"/>
      <c r="D61" s="232" t="s">
        <v>407</v>
      </c>
      <c r="E61" s="233"/>
      <c r="F61" s="233"/>
      <c r="G61" s="233"/>
      <c r="H61" s="233"/>
      <c r="I61" s="233"/>
      <c r="J61" s="234">
        <f>J86</f>
        <v>0</v>
      </c>
      <c r="K61" s="231"/>
      <c r="L61" s="23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111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Oprava staničních kolejí v žst. Mimoň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105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08 - Materiál objednatele 2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13. 6. 2022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 xml:space="preserve"> </v>
      </c>
      <c r="G77" s="39"/>
      <c r="H77" s="39"/>
      <c r="I77" s="31" t="s">
        <v>30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28</v>
      </c>
      <c r="D78" s="39"/>
      <c r="E78" s="39"/>
      <c r="F78" s="26" t="str">
        <f>IF(E18="","",E18)</f>
        <v>Vyplň údaj</v>
      </c>
      <c r="G78" s="39"/>
      <c r="H78" s="39"/>
      <c r="I78" s="31" t="s">
        <v>32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9" customFormat="1" ht="29.28" customHeight="1">
      <c r="A80" s="164"/>
      <c r="B80" s="165"/>
      <c r="C80" s="166" t="s">
        <v>112</v>
      </c>
      <c r="D80" s="167" t="s">
        <v>54</v>
      </c>
      <c r="E80" s="167" t="s">
        <v>50</v>
      </c>
      <c r="F80" s="167" t="s">
        <v>51</v>
      </c>
      <c r="G80" s="167" t="s">
        <v>113</v>
      </c>
      <c r="H80" s="167" t="s">
        <v>114</v>
      </c>
      <c r="I80" s="167" t="s">
        <v>115</v>
      </c>
      <c r="J80" s="167" t="s">
        <v>109</v>
      </c>
      <c r="K80" s="168" t="s">
        <v>116</v>
      </c>
      <c r="L80" s="169"/>
      <c r="M80" s="91" t="s">
        <v>19</v>
      </c>
      <c r="N80" s="92" t="s">
        <v>39</v>
      </c>
      <c r="O80" s="92" t="s">
        <v>117</v>
      </c>
      <c r="P80" s="92" t="s">
        <v>118</v>
      </c>
      <c r="Q80" s="92" t="s">
        <v>119</v>
      </c>
      <c r="R80" s="92" t="s">
        <v>120</v>
      </c>
      <c r="S80" s="92" t="s">
        <v>121</v>
      </c>
      <c r="T80" s="93" t="s">
        <v>122</v>
      </c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</row>
    <row r="81" s="2" customFormat="1" ht="22.8" customHeight="1">
      <c r="A81" s="37"/>
      <c r="B81" s="38"/>
      <c r="C81" s="98" t="s">
        <v>123</v>
      </c>
      <c r="D81" s="39"/>
      <c r="E81" s="39"/>
      <c r="F81" s="39"/>
      <c r="G81" s="39"/>
      <c r="H81" s="39"/>
      <c r="I81" s="39"/>
      <c r="J81" s="170">
        <f>BK81</f>
        <v>0</v>
      </c>
      <c r="K81" s="39"/>
      <c r="L81" s="43"/>
      <c r="M81" s="94"/>
      <c r="N81" s="171"/>
      <c r="O81" s="95"/>
      <c r="P81" s="172">
        <f>P82+P86</f>
        <v>0</v>
      </c>
      <c r="Q81" s="95"/>
      <c r="R81" s="172">
        <f>R82+R86</f>
        <v>0</v>
      </c>
      <c r="S81" s="95"/>
      <c r="T81" s="173">
        <f>T82+T86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68</v>
      </c>
      <c r="AU81" s="16" t="s">
        <v>110</v>
      </c>
      <c r="BK81" s="174">
        <f>BK82+BK86</f>
        <v>0</v>
      </c>
    </row>
    <row r="82" s="13" customFormat="1" ht="25.92" customHeight="1">
      <c r="A82" s="13"/>
      <c r="B82" s="236"/>
      <c r="C82" s="237"/>
      <c r="D82" s="238" t="s">
        <v>68</v>
      </c>
      <c r="E82" s="239" t="s">
        <v>412</v>
      </c>
      <c r="F82" s="239" t="s">
        <v>74</v>
      </c>
      <c r="G82" s="237"/>
      <c r="H82" s="237"/>
      <c r="I82" s="240"/>
      <c r="J82" s="241">
        <f>BK82</f>
        <v>0</v>
      </c>
      <c r="K82" s="237"/>
      <c r="L82" s="242"/>
      <c r="M82" s="243"/>
      <c r="N82" s="244"/>
      <c r="O82" s="244"/>
      <c r="P82" s="245">
        <f>SUM(P83:P85)</f>
        <v>0</v>
      </c>
      <c r="Q82" s="244"/>
      <c r="R82" s="245">
        <f>SUM(R83:R85)</f>
        <v>0</v>
      </c>
      <c r="S82" s="244"/>
      <c r="T82" s="246">
        <f>SUM(T83:T85)</f>
        <v>0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R82" s="247" t="s">
        <v>77</v>
      </c>
      <c r="AT82" s="248" t="s">
        <v>68</v>
      </c>
      <c r="AU82" s="248" t="s">
        <v>69</v>
      </c>
      <c r="AY82" s="247" t="s">
        <v>130</v>
      </c>
      <c r="BK82" s="249">
        <f>SUM(BK83:BK85)</f>
        <v>0</v>
      </c>
    </row>
    <row r="83" s="2" customFormat="1" ht="16.5" customHeight="1">
      <c r="A83" s="37"/>
      <c r="B83" s="38"/>
      <c r="C83" s="216" t="s">
        <v>77</v>
      </c>
      <c r="D83" s="216" t="s">
        <v>252</v>
      </c>
      <c r="E83" s="217" t="s">
        <v>443</v>
      </c>
      <c r="F83" s="218" t="s">
        <v>444</v>
      </c>
      <c r="G83" s="219" t="s">
        <v>137</v>
      </c>
      <c r="H83" s="220">
        <v>932</v>
      </c>
      <c r="I83" s="221"/>
      <c r="J83" s="222">
        <f>ROUND(I83*H83,2)</f>
        <v>0</v>
      </c>
      <c r="K83" s="218" t="s">
        <v>19</v>
      </c>
      <c r="L83" s="223"/>
      <c r="M83" s="224" t="s">
        <v>19</v>
      </c>
      <c r="N83" s="225" t="s">
        <v>40</v>
      </c>
      <c r="O83" s="83"/>
      <c r="P83" s="184">
        <f>O83*H83</f>
        <v>0</v>
      </c>
      <c r="Q83" s="184">
        <v>0</v>
      </c>
      <c r="R83" s="184">
        <f>Q83*H83</f>
        <v>0</v>
      </c>
      <c r="S83" s="184">
        <v>0</v>
      </c>
      <c r="T83" s="185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186" t="s">
        <v>149</v>
      </c>
      <c r="AT83" s="186" t="s">
        <v>252</v>
      </c>
      <c r="AU83" s="186" t="s">
        <v>77</v>
      </c>
      <c r="AY83" s="16" t="s">
        <v>130</v>
      </c>
      <c r="BE83" s="187">
        <f>IF(N83="základní",J83,0)</f>
        <v>0</v>
      </c>
      <c r="BF83" s="187">
        <f>IF(N83="snížená",J83,0)</f>
        <v>0</v>
      </c>
      <c r="BG83" s="187">
        <f>IF(N83="zákl. přenesená",J83,0)</f>
        <v>0</v>
      </c>
      <c r="BH83" s="187">
        <f>IF(N83="sníž. přenesená",J83,0)</f>
        <v>0</v>
      </c>
      <c r="BI83" s="187">
        <f>IF(N83="nulová",J83,0)</f>
        <v>0</v>
      </c>
      <c r="BJ83" s="16" t="s">
        <v>77</v>
      </c>
      <c r="BK83" s="187">
        <f>ROUND(I83*H83,2)</f>
        <v>0</v>
      </c>
      <c r="BL83" s="16" t="s">
        <v>129</v>
      </c>
      <c r="BM83" s="186" t="s">
        <v>445</v>
      </c>
    </row>
    <row r="84" s="2" customFormat="1">
      <c r="A84" s="37"/>
      <c r="B84" s="38"/>
      <c r="C84" s="39"/>
      <c r="D84" s="188" t="s">
        <v>131</v>
      </c>
      <c r="E84" s="39"/>
      <c r="F84" s="189" t="s">
        <v>444</v>
      </c>
      <c r="G84" s="39"/>
      <c r="H84" s="39"/>
      <c r="I84" s="190"/>
      <c r="J84" s="39"/>
      <c r="K84" s="39"/>
      <c r="L84" s="43"/>
      <c r="M84" s="191"/>
      <c r="N84" s="192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131</v>
      </c>
      <c r="AU84" s="16" t="s">
        <v>77</v>
      </c>
    </row>
    <row r="85" s="2" customFormat="1">
      <c r="A85" s="37"/>
      <c r="B85" s="38"/>
      <c r="C85" s="39"/>
      <c r="D85" s="188" t="s">
        <v>157</v>
      </c>
      <c r="E85" s="39"/>
      <c r="F85" s="215" t="s">
        <v>416</v>
      </c>
      <c r="G85" s="39"/>
      <c r="H85" s="39"/>
      <c r="I85" s="190"/>
      <c r="J85" s="39"/>
      <c r="K85" s="39"/>
      <c r="L85" s="43"/>
      <c r="M85" s="191"/>
      <c r="N85" s="19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157</v>
      </c>
      <c r="AU85" s="16" t="s">
        <v>77</v>
      </c>
    </row>
    <row r="86" s="13" customFormat="1" ht="25.92" customHeight="1">
      <c r="A86" s="13"/>
      <c r="B86" s="236"/>
      <c r="C86" s="237"/>
      <c r="D86" s="238" t="s">
        <v>68</v>
      </c>
      <c r="E86" s="239" t="s">
        <v>417</v>
      </c>
      <c r="F86" s="239" t="s">
        <v>80</v>
      </c>
      <c r="G86" s="237"/>
      <c r="H86" s="237"/>
      <c r="I86" s="240"/>
      <c r="J86" s="241">
        <f>BK86</f>
        <v>0</v>
      </c>
      <c r="K86" s="237"/>
      <c r="L86" s="242"/>
      <c r="M86" s="243"/>
      <c r="N86" s="244"/>
      <c r="O86" s="244"/>
      <c r="P86" s="245">
        <f>SUM(P87:P89)</f>
        <v>0</v>
      </c>
      <c r="Q86" s="244"/>
      <c r="R86" s="245">
        <f>SUM(R87:R89)</f>
        <v>0</v>
      </c>
      <c r="S86" s="244"/>
      <c r="T86" s="246">
        <f>SUM(T87:T89)</f>
        <v>0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R86" s="247" t="s">
        <v>77</v>
      </c>
      <c r="AT86" s="248" t="s">
        <v>68</v>
      </c>
      <c r="AU86" s="248" t="s">
        <v>69</v>
      </c>
      <c r="AY86" s="247" t="s">
        <v>130</v>
      </c>
      <c r="BK86" s="249">
        <f>SUM(BK87:BK89)</f>
        <v>0</v>
      </c>
    </row>
    <row r="87" s="2" customFormat="1" ht="16.5" customHeight="1">
      <c r="A87" s="37"/>
      <c r="B87" s="38"/>
      <c r="C87" s="216" t="s">
        <v>79</v>
      </c>
      <c r="D87" s="216" t="s">
        <v>252</v>
      </c>
      <c r="E87" s="217" t="s">
        <v>438</v>
      </c>
      <c r="F87" s="218" t="s">
        <v>439</v>
      </c>
      <c r="G87" s="219" t="s">
        <v>137</v>
      </c>
      <c r="H87" s="220">
        <v>843</v>
      </c>
      <c r="I87" s="221"/>
      <c r="J87" s="222">
        <f>ROUND(I87*H87,2)</f>
        <v>0</v>
      </c>
      <c r="K87" s="218" t="s">
        <v>19</v>
      </c>
      <c r="L87" s="223"/>
      <c r="M87" s="224" t="s">
        <v>19</v>
      </c>
      <c r="N87" s="225" t="s">
        <v>40</v>
      </c>
      <c r="O87" s="83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6" t="s">
        <v>149</v>
      </c>
      <c r="AT87" s="186" t="s">
        <v>252</v>
      </c>
      <c r="AU87" s="186" t="s">
        <v>77</v>
      </c>
      <c r="AY87" s="16" t="s">
        <v>130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6" t="s">
        <v>77</v>
      </c>
      <c r="BK87" s="187">
        <f>ROUND(I87*H87,2)</f>
        <v>0</v>
      </c>
      <c r="BL87" s="16" t="s">
        <v>129</v>
      </c>
      <c r="BM87" s="186" t="s">
        <v>446</v>
      </c>
    </row>
    <row r="88" s="2" customFormat="1">
      <c r="A88" s="37"/>
      <c r="B88" s="38"/>
      <c r="C88" s="39"/>
      <c r="D88" s="188" t="s">
        <v>131</v>
      </c>
      <c r="E88" s="39"/>
      <c r="F88" s="189" t="s">
        <v>439</v>
      </c>
      <c r="G88" s="39"/>
      <c r="H88" s="39"/>
      <c r="I88" s="190"/>
      <c r="J88" s="39"/>
      <c r="K88" s="39"/>
      <c r="L88" s="43"/>
      <c r="M88" s="191"/>
      <c r="N88" s="192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131</v>
      </c>
      <c r="AU88" s="16" t="s">
        <v>77</v>
      </c>
    </row>
    <row r="89" s="2" customFormat="1">
      <c r="A89" s="37"/>
      <c r="B89" s="38"/>
      <c r="C89" s="39"/>
      <c r="D89" s="188" t="s">
        <v>157</v>
      </c>
      <c r="E89" s="39"/>
      <c r="F89" s="215" t="s">
        <v>416</v>
      </c>
      <c r="G89" s="39"/>
      <c r="H89" s="39"/>
      <c r="I89" s="190"/>
      <c r="J89" s="39"/>
      <c r="K89" s="39"/>
      <c r="L89" s="43"/>
      <c r="M89" s="226"/>
      <c r="N89" s="227"/>
      <c r="O89" s="228"/>
      <c r="P89" s="228"/>
      <c r="Q89" s="228"/>
      <c r="R89" s="228"/>
      <c r="S89" s="228"/>
      <c r="T89" s="229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157</v>
      </c>
      <c r="AU89" s="16" t="s">
        <v>77</v>
      </c>
    </row>
    <row r="90" s="2" customFormat="1" ht="6.96" customHeight="1">
      <c r="A90" s="37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43"/>
      <c r="M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</sheetData>
  <sheetProtection sheet="1" autoFilter="0" formatColumns="0" formatRows="0" objects="1" scenarios="1" spinCount="100000" saltValue="uNywsZrTOrEIq9LHMwqDcE4F80lwL3/34Ev+g7aEloDoLOJyWilKJSJCHdUrnH2VyxlvWcQHCZHZ6ixDAdjYpA==" hashValue="28ivdI3y8g/HkFJZ3hjc9UjMQcLw2wZc0jfjNQ1peVPRI/OXe2awOEh8+9nVz9+QtyjnGnJH4ZlaXDQ/Qcrojw==" algorithmName="SHA-512" password="D0DA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104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Oprava staničních kolejí v žst. Mimoň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105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447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13. 6. 2022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27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ROUND((SUM(BE79:BE97)),  2)</f>
        <v>0</v>
      </c>
      <c r="G33" s="37"/>
      <c r="H33" s="37"/>
      <c r="I33" s="147">
        <v>0.20999999999999999</v>
      </c>
      <c r="J33" s="146">
        <f>ROUND(((SUM(BE79:BE97))*I33),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ROUND((SUM(BF79:BF97)),  2)</f>
        <v>0</v>
      </c>
      <c r="G34" s="37"/>
      <c r="H34" s="37"/>
      <c r="I34" s="147">
        <v>0.14999999999999999</v>
      </c>
      <c r="J34" s="146">
        <f>ROUND(((SUM(BF79:BF97))*I34),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ROUND((SUM(BG79:BG97)),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ROUND((SUM(BH79:BH97)),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ROUND((SUM(BI79:BI97)),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107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Oprava staničních kolejí v žst. Mimoň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105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09 - VON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13. 6. 2022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108</v>
      </c>
      <c r="D57" s="161"/>
      <c r="E57" s="161"/>
      <c r="F57" s="161"/>
      <c r="G57" s="161"/>
      <c r="H57" s="161"/>
      <c r="I57" s="161"/>
      <c r="J57" s="162" t="s">
        <v>109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110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111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Oprava staničních kolejí v žst. Mimoň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105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SO 09 - VON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 xml:space="preserve"> </v>
      </c>
      <c r="G73" s="39"/>
      <c r="H73" s="39"/>
      <c r="I73" s="31" t="s">
        <v>23</v>
      </c>
      <c r="J73" s="71" t="str">
        <f>IF(J12="","",J12)</f>
        <v>13. 6. 2022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30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28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9" customFormat="1" ht="29.28" customHeight="1">
      <c r="A78" s="164"/>
      <c r="B78" s="165"/>
      <c r="C78" s="166" t="s">
        <v>112</v>
      </c>
      <c r="D78" s="167" t="s">
        <v>54</v>
      </c>
      <c r="E78" s="167" t="s">
        <v>50</v>
      </c>
      <c r="F78" s="167" t="s">
        <v>51</v>
      </c>
      <c r="G78" s="167" t="s">
        <v>113</v>
      </c>
      <c r="H78" s="167" t="s">
        <v>114</v>
      </c>
      <c r="I78" s="167" t="s">
        <v>115</v>
      </c>
      <c r="J78" s="167" t="s">
        <v>109</v>
      </c>
      <c r="K78" s="168" t="s">
        <v>116</v>
      </c>
      <c r="L78" s="169"/>
      <c r="M78" s="91" t="s">
        <v>19</v>
      </c>
      <c r="N78" s="92" t="s">
        <v>39</v>
      </c>
      <c r="O78" s="92" t="s">
        <v>117</v>
      </c>
      <c r="P78" s="92" t="s">
        <v>118</v>
      </c>
      <c r="Q78" s="92" t="s">
        <v>119</v>
      </c>
      <c r="R78" s="92" t="s">
        <v>120</v>
      </c>
      <c r="S78" s="92" t="s">
        <v>121</v>
      </c>
      <c r="T78" s="93" t="s">
        <v>122</v>
      </c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</row>
    <row r="79" s="2" customFormat="1" ht="22.8" customHeight="1">
      <c r="A79" s="37"/>
      <c r="B79" s="38"/>
      <c r="C79" s="98" t="s">
        <v>123</v>
      </c>
      <c r="D79" s="39"/>
      <c r="E79" s="39"/>
      <c r="F79" s="39"/>
      <c r="G79" s="39"/>
      <c r="H79" s="39"/>
      <c r="I79" s="39"/>
      <c r="J79" s="170">
        <f>BK79</f>
        <v>0</v>
      </c>
      <c r="K79" s="39"/>
      <c r="L79" s="43"/>
      <c r="M79" s="94"/>
      <c r="N79" s="171"/>
      <c r="O79" s="95"/>
      <c r="P79" s="172">
        <f>SUM(P80:P97)</f>
        <v>0</v>
      </c>
      <c r="Q79" s="95"/>
      <c r="R79" s="172">
        <f>SUM(R80:R97)</f>
        <v>0</v>
      </c>
      <c r="S79" s="95"/>
      <c r="T79" s="173">
        <f>SUM(T80:T97)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110</v>
      </c>
      <c r="BK79" s="174">
        <f>SUM(BK80:BK97)</f>
        <v>0</v>
      </c>
    </row>
    <row r="80" s="2" customFormat="1" ht="16.5" customHeight="1">
      <c r="A80" s="37"/>
      <c r="B80" s="38"/>
      <c r="C80" s="175" t="s">
        <v>77</v>
      </c>
      <c r="D80" s="175" t="s">
        <v>124</v>
      </c>
      <c r="E80" s="176" t="s">
        <v>448</v>
      </c>
      <c r="F80" s="177" t="s">
        <v>449</v>
      </c>
      <c r="G80" s="178" t="s">
        <v>450</v>
      </c>
      <c r="H80" s="179">
        <v>1</v>
      </c>
      <c r="I80" s="180"/>
      <c r="J80" s="181">
        <f>ROUND(I80*H80,2)</f>
        <v>0</v>
      </c>
      <c r="K80" s="177" t="s">
        <v>19</v>
      </c>
      <c r="L80" s="43"/>
      <c r="M80" s="182" t="s">
        <v>19</v>
      </c>
      <c r="N80" s="183" t="s">
        <v>40</v>
      </c>
      <c r="O80" s="83"/>
      <c r="P80" s="184">
        <f>O80*H80</f>
        <v>0</v>
      </c>
      <c r="Q80" s="184">
        <v>0</v>
      </c>
      <c r="R80" s="184">
        <f>Q80*H80</f>
        <v>0</v>
      </c>
      <c r="S80" s="184">
        <v>0</v>
      </c>
      <c r="T80" s="185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186" t="s">
        <v>129</v>
      </c>
      <c r="AT80" s="186" t="s">
        <v>124</v>
      </c>
      <c r="AU80" s="186" t="s">
        <v>69</v>
      </c>
      <c r="AY80" s="16" t="s">
        <v>130</v>
      </c>
      <c r="BE80" s="187">
        <f>IF(N80="základní",J80,0)</f>
        <v>0</v>
      </c>
      <c r="BF80" s="187">
        <f>IF(N80="snížená",J80,0)</f>
        <v>0</v>
      </c>
      <c r="BG80" s="187">
        <f>IF(N80="zákl. přenesená",J80,0)</f>
        <v>0</v>
      </c>
      <c r="BH80" s="187">
        <f>IF(N80="sníž. přenesená",J80,0)</f>
        <v>0</v>
      </c>
      <c r="BI80" s="187">
        <f>IF(N80="nulová",J80,0)</f>
        <v>0</v>
      </c>
      <c r="BJ80" s="16" t="s">
        <v>77</v>
      </c>
      <c r="BK80" s="187">
        <f>ROUND(I80*H80,2)</f>
        <v>0</v>
      </c>
      <c r="BL80" s="16" t="s">
        <v>129</v>
      </c>
      <c r="BM80" s="186" t="s">
        <v>79</v>
      </c>
    </row>
    <row r="81" s="2" customFormat="1">
      <c r="A81" s="37"/>
      <c r="B81" s="38"/>
      <c r="C81" s="39"/>
      <c r="D81" s="188" t="s">
        <v>131</v>
      </c>
      <c r="E81" s="39"/>
      <c r="F81" s="189" t="s">
        <v>449</v>
      </c>
      <c r="G81" s="39"/>
      <c r="H81" s="39"/>
      <c r="I81" s="190"/>
      <c r="J81" s="39"/>
      <c r="K81" s="39"/>
      <c r="L81" s="43"/>
      <c r="M81" s="191"/>
      <c r="N81" s="192"/>
      <c r="O81" s="83"/>
      <c r="P81" s="83"/>
      <c r="Q81" s="83"/>
      <c r="R81" s="83"/>
      <c r="S81" s="83"/>
      <c r="T81" s="84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131</v>
      </c>
      <c r="AU81" s="16" t="s">
        <v>69</v>
      </c>
    </row>
    <row r="82" s="2" customFormat="1" ht="16.5" customHeight="1">
      <c r="A82" s="37"/>
      <c r="B82" s="38"/>
      <c r="C82" s="175" t="s">
        <v>79</v>
      </c>
      <c r="D82" s="175" t="s">
        <v>124</v>
      </c>
      <c r="E82" s="176" t="s">
        <v>451</v>
      </c>
      <c r="F82" s="177" t="s">
        <v>452</v>
      </c>
      <c r="G82" s="178" t="s">
        <v>450</v>
      </c>
      <c r="H82" s="179">
        <v>1</v>
      </c>
      <c r="I82" s="180"/>
      <c r="J82" s="181">
        <f>ROUND(I82*H82,2)</f>
        <v>0</v>
      </c>
      <c r="K82" s="177" t="s">
        <v>19</v>
      </c>
      <c r="L82" s="43"/>
      <c r="M82" s="182" t="s">
        <v>19</v>
      </c>
      <c r="N82" s="183" t="s">
        <v>40</v>
      </c>
      <c r="O82" s="83"/>
      <c r="P82" s="184">
        <f>O82*H82</f>
        <v>0</v>
      </c>
      <c r="Q82" s="184">
        <v>0</v>
      </c>
      <c r="R82" s="184">
        <f>Q82*H82</f>
        <v>0</v>
      </c>
      <c r="S82" s="184">
        <v>0</v>
      </c>
      <c r="T82" s="185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6" t="s">
        <v>129</v>
      </c>
      <c r="AT82" s="186" t="s">
        <v>124</v>
      </c>
      <c r="AU82" s="186" t="s">
        <v>69</v>
      </c>
      <c r="AY82" s="16" t="s">
        <v>130</v>
      </c>
      <c r="BE82" s="187">
        <f>IF(N82="základní",J82,0)</f>
        <v>0</v>
      </c>
      <c r="BF82" s="187">
        <f>IF(N82="snížená",J82,0)</f>
        <v>0</v>
      </c>
      <c r="BG82" s="187">
        <f>IF(N82="zákl. přenesená",J82,0)</f>
        <v>0</v>
      </c>
      <c r="BH82" s="187">
        <f>IF(N82="sníž. přenesená",J82,0)</f>
        <v>0</v>
      </c>
      <c r="BI82" s="187">
        <f>IF(N82="nulová",J82,0)</f>
        <v>0</v>
      </c>
      <c r="BJ82" s="16" t="s">
        <v>77</v>
      </c>
      <c r="BK82" s="187">
        <f>ROUND(I82*H82,2)</f>
        <v>0</v>
      </c>
      <c r="BL82" s="16" t="s">
        <v>129</v>
      </c>
      <c r="BM82" s="186" t="s">
        <v>129</v>
      </c>
    </row>
    <row r="83" s="2" customFormat="1">
      <c r="A83" s="37"/>
      <c r="B83" s="38"/>
      <c r="C83" s="39"/>
      <c r="D83" s="188" t="s">
        <v>131</v>
      </c>
      <c r="E83" s="39"/>
      <c r="F83" s="189" t="s">
        <v>452</v>
      </c>
      <c r="G83" s="39"/>
      <c r="H83" s="39"/>
      <c r="I83" s="190"/>
      <c r="J83" s="39"/>
      <c r="K83" s="39"/>
      <c r="L83" s="43"/>
      <c r="M83" s="191"/>
      <c r="N83" s="192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131</v>
      </c>
      <c r="AU83" s="16" t="s">
        <v>69</v>
      </c>
    </row>
    <row r="84" s="2" customFormat="1" ht="16.5" customHeight="1">
      <c r="A84" s="37"/>
      <c r="B84" s="38"/>
      <c r="C84" s="175" t="s">
        <v>138</v>
      </c>
      <c r="D84" s="175" t="s">
        <v>124</v>
      </c>
      <c r="E84" s="176" t="s">
        <v>453</v>
      </c>
      <c r="F84" s="177" t="s">
        <v>454</v>
      </c>
      <c r="G84" s="178" t="s">
        <v>450</v>
      </c>
      <c r="H84" s="179">
        <v>1</v>
      </c>
      <c r="I84" s="180"/>
      <c r="J84" s="181">
        <f>ROUND(I84*H84,2)</f>
        <v>0</v>
      </c>
      <c r="K84" s="177" t="s">
        <v>19</v>
      </c>
      <c r="L84" s="43"/>
      <c r="M84" s="182" t="s">
        <v>19</v>
      </c>
      <c r="N84" s="183" t="s">
        <v>40</v>
      </c>
      <c r="O84" s="83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6" t="s">
        <v>129</v>
      </c>
      <c r="AT84" s="186" t="s">
        <v>124</v>
      </c>
      <c r="AU84" s="186" t="s">
        <v>69</v>
      </c>
      <c r="AY84" s="16" t="s">
        <v>130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6" t="s">
        <v>77</v>
      </c>
      <c r="BK84" s="187">
        <f>ROUND(I84*H84,2)</f>
        <v>0</v>
      </c>
      <c r="BL84" s="16" t="s">
        <v>129</v>
      </c>
      <c r="BM84" s="186" t="s">
        <v>142</v>
      </c>
    </row>
    <row r="85" s="2" customFormat="1">
      <c r="A85" s="37"/>
      <c r="B85" s="38"/>
      <c r="C85" s="39"/>
      <c r="D85" s="188" t="s">
        <v>131</v>
      </c>
      <c r="E85" s="39"/>
      <c r="F85" s="189" t="s">
        <v>454</v>
      </c>
      <c r="G85" s="39"/>
      <c r="H85" s="39"/>
      <c r="I85" s="190"/>
      <c r="J85" s="39"/>
      <c r="K85" s="39"/>
      <c r="L85" s="43"/>
      <c r="M85" s="191"/>
      <c r="N85" s="192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131</v>
      </c>
      <c r="AU85" s="16" t="s">
        <v>69</v>
      </c>
    </row>
    <row r="86" s="2" customFormat="1" ht="16.5" customHeight="1">
      <c r="A86" s="37"/>
      <c r="B86" s="38"/>
      <c r="C86" s="175" t="s">
        <v>129</v>
      </c>
      <c r="D86" s="175" t="s">
        <v>124</v>
      </c>
      <c r="E86" s="176" t="s">
        <v>455</v>
      </c>
      <c r="F86" s="177" t="s">
        <v>456</v>
      </c>
      <c r="G86" s="178" t="s">
        <v>450</v>
      </c>
      <c r="H86" s="179">
        <v>1</v>
      </c>
      <c r="I86" s="180"/>
      <c r="J86" s="181">
        <f>ROUND(I86*H86,2)</f>
        <v>0</v>
      </c>
      <c r="K86" s="177" t="s">
        <v>19</v>
      </c>
      <c r="L86" s="43"/>
      <c r="M86" s="182" t="s">
        <v>19</v>
      </c>
      <c r="N86" s="183" t="s">
        <v>40</v>
      </c>
      <c r="O86" s="83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6" t="s">
        <v>129</v>
      </c>
      <c r="AT86" s="186" t="s">
        <v>124</v>
      </c>
      <c r="AU86" s="186" t="s">
        <v>69</v>
      </c>
      <c r="AY86" s="16" t="s">
        <v>130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6" t="s">
        <v>77</v>
      </c>
      <c r="BK86" s="187">
        <f>ROUND(I86*H86,2)</f>
        <v>0</v>
      </c>
      <c r="BL86" s="16" t="s">
        <v>129</v>
      </c>
      <c r="BM86" s="186" t="s">
        <v>149</v>
      </c>
    </row>
    <row r="87" s="2" customFormat="1">
      <c r="A87" s="37"/>
      <c r="B87" s="38"/>
      <c r="C87" s="39"/>
      <c r="D87" s="188" t="s">
        <v>131</v>
      </c>
      <c r="E87" s="39"/>
      <c r="F87" s="189" t="s">
        <v>456</v>
      </c>
      <c r="G87" s="39"/>
      <c r="H87" s="39"/>
      <c r="I87" s="190"/>
      <c r="J87" s="39"/>
      <c r="K87" s="39"/>
      <c r="L87" s="43"/>
      <c r="M87" s="191"/>
      <c r="N87" s="192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131</v>
      </c>
      <c r="AU87" s="16" t="s">
        <v>69</v>
      </c>
    </row>
    <row r="88" s="2" customFormat="1" ht="16.5" customHeight="1">
      <c r="A88" s="37"/>
      <c r="B88" s="38"/>
      <c r="C88" s="175" t="s">
        <v>180</v>
      </c>
      <c r="D88" s="175" t="s">
        <v>124</v>
      </c>
      <c r="E88" s="176" t="s">
        <v>457</v>
      </c>
      <c r="F88" s="177" t="s">
        <v>458</v>
      </c>
      <c r="G88" s="178" t="s">
        <v>450</v>
      </c>
      <c r="H88" s="179">
        <v>1</v>
      </c>
      <c r="I88" s="180"/>
      <c r="J88" s="181">
        <f>ROUND(I88*H88,2)</f>
        <v>0</v>
      </c>
      <c r="K88" s="177" t="s">
        <v>128</v>
      </c>
      <c r="L88" s="43"/>
      <c r="M88" s="182" t="s">
        <v>19</v>
      </c>
      <c r="N88" s="183" t="s">
        <v>40</v>
      </c>
      <c r="O88" s="83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6" t="s">
        <v>129</v>
      </c>
      <c r="AT88" s="186" t="s">
        <v>124</v>
      </c>
      <c r="AU88" s="186" t="s">
        <v>69</v>
      </c>
      <c r="AY88" s="16" t="s">
        <v>130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6" t="s">
        <v>77</v>
      </c>
      <c r="BK88" s="187">
        <f>ROUND(I88*H88,2)</f>
        <v>0</v>
      </c>
      <c r="BL88" s="16" t="s">
        <v>129</v>
      </c>
      <c r="BM88" s="186" t="s">
        <v>459</v>
      </c>
    </row>
    <row r="89" s="2" customFormat="1">
      <c r="A89" s="37"/>
      <c r="B89" s="38"/>
      <c r="C89" s="39"/>
      <c r="D89" s="188" t="s">
        <v>131</v>
      </c>
      <c r="E89" s="39"/>
      <c r="F89" s="189" t="s">
        <v>460</v>
      </c>
      <c r="G89" s="39"/>
      <c r="H89" s="39"/>
      <c r="I89" s="190"/>
      <c r="J89" s="39"/>
      <c r="K89" s="39"/>
      <c r="L89" s="43"/>
      <c r="M89" s="191"/>
      <c r="N89" s="19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131</v>
      </c>
      <c r="AU89" s="16" t="s">
        <v>69</v>
      </c>
    </row>
    <row r="90" s="2" customFormat="1" ht="16.5" customHeight="1">
      <c r="A90" s="37"/>
      <c r="B90" s="38"/>
      <c r="C90" s="175" t="s">
        <v>142</v>
      </c>
      <c r="D90" s="175" t="s">
        <v>124</v>
      </c>
      <c r="E90" s="176" t="s">
        <v>461</v>
      </c>
      <c r="F90" s="177" t="s">
        <v>462</v>
      </c>
      <c r="G90" s="178" t="s">
        <v>450</v>
      </c>
      <c r="H90" s="179">
        <v>1</v>
      </c>
      <c r="I90" s="180"/>
      <c r="J90" s="181">
        <f>ROUND(I90*H90,2)</f>
        <v>0</v>
      </c>
      <c r="K90" s="177" t="s">
        <v>19</v>
      </c>
      <c r="L90" s="43"/>
      <c r="M90" s="182" t="s">
        <v>19</v>
      </c>
      <c r="N90" s="183" t="s">
        <v>40</v>
      </c>
      <c r="O90" s="83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6" t="s">
        <v>129</v>
      </c>
      <c r="AT90" s="186" t="s">
        <v>124</v>
      </c>
      <c r="AU90" s="186" t="s">
        <v>69</v>
      </c>
      <c r="AY90" s="16" t="s">
        <v>130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6" t="s">
        <v>77</v>
      </c>
      <c r="BK90" s="187">
        <f>ROUND(I90*H90,2)</f>
        <v>0</v>
      </c>
      <c r="BL90" s="16" t="s">
        <v>129</v>
      </c>
      <c r="BM90" s="186" t="s">
        <v>162</v>
      </c>
    </row>
    <row r="91" s="2" customFormat="1">
      <c r="A91" s="37"/>
      <c r="B91" s="38"/>
      <c r="C91" s="39"/>
      <c r="D91" s="188" t="s">
        <v>131</v>
      </c>
      <c r="E91" s="39"/>
      <c r="F91" s="189" t="s">
        <v>462</v>
      </c>
      <c r="G91" s="39"/>
      <c r="H91" s="39"/>
      <c r="I91" s="190"/>
      <c r="J91" s="39"/>
      <c r="K91" s="39"/>
      <c r="L91" s="43"/>
      <c r="M91" s="191"/>
      <c r="N91" s="192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131</v>
      </c>
      <c r="AU91" s="16" t="s">
        <v>69</v>
      </c>
    </row>
    <row r="92" s="2" customFormat="1" ht="16.5" customHeight="1">
      <c r="A92" s="37"/>
      <c r="B92" s="38"/>
      <c r="C92" s="175" t="s">
        <v>164</v>
      </c>
      <c r="D92" s="175" t="s">
        <v>124</v>
      </c>
      <c r="E92" s="176" t="s">
        <v>463</v>
      </c>
      <c r="F92" s="177" t="s">
        <v>464</v>
      </c>
      <c r="G92" s="178" t="s">
        <v>450</v>
      </c>
      <c r="H92" s="179">
        <v>1</v>
      </c>
      <c r="I92" s="180"/>
      <c r="J92" s="181">
        <f>ROUND(I92*H92,2)</f>
        <v>0</v>
      </c>
      <c r="K92" s="177" t="s">
        <v>19</v>
      </c>
      <c r="L92" s="43"/>
      <c r="M92" s="182" t="s">
        <v>19</v>
      </c>
      <c r="N92" s="183" t="s">
        <v>40</v>
      </c>
      <c r="O92" s="83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6" t="s">
        <v>129</v>
      </c>
      <c r="AT92" s="186" t="s">
        <v>124</v>
      </c>
      <c r="AU92" s="186" t="s">
        <v>69</v>
      </c>
      <c r="AY92" s="16" t="s">
        <v>130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6" t="s">
        <v>77</v>
      </c>
      <c r="BK92" s="187">
        <f>ROUND(I92*H92,2)</f>
        <v>0</v>
      </c>
      <c r="BL92" s="16" t="s">
        <v>129</v>
      </c>
      <c r="BM92" s="186" t="s">
        <v>167</v>
      </c>
    </row>
    <row r="93" s="2" customFormat="1">
      <c r="A93" s="37"/>
      <c r="B93" s="38"/>
      <c r="C93" s="39"/>
      <c r="D93" s="188" t="s">
        <v>131</v>
      </c>
      <c r="E93" s="39"/>
      <c r="F93" s="189" t="s">
        <v>464</v>
      </c>
      <c r="G93" s="39"/>
      <c r="H93" s="39"/>
      <c r="I93" s="190"/>
      <c r="J93" s="39"/>
      <c r="K93" s="39"/>
      <c r="L93" s="43"/>
      <c r="M93" s="191"/>
      <c r="N93" s="19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131</v>
      </c>
      <c r="AU93" s="16" t="s">
        <v>69</v>
      </c>
    </row>
    <row r="94" s="2" customFormat="1" ht="16.5" customHeight="1">
      <c r="A94" s="37"/>
      <c r="B94" s="38"/>
      <c r="C94" s="175" t="s">
        <v>171</v>
      </c>
      <c r="D94" s="175" t="s">
        <v>124</v>
      </c>
      <c r="E94" s="176" t="s">
        <v>465</v>
      </c>
      <c r="F94" s="177" t="s">
        <v>466</v>
      </c>
      <c r="G94" s="178" t="s">
        <v>137</v>
      </c>
      <c r="H94" s="179">
        <v>6</v>
      </c>
      <c r="I94" s="180"/>
      <c r="J94" s="181">
        <f>ROUND(I94*H94,2)</f>
        <v>0</v>
      </c>
      <c r="K94" s="177" t="s">
        <v>19</v>
      </c>
      <c r="L94" s="43"/>
      <c r="M94" s="182" t="s">
        <v>19</v>
      </c>
      <c r="N94" s="183" t="s">
        <v>40</v>
      </c>
      <c r="O94" s="83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6" t="s">
        <v>129</v>
      </c>
      <c r="AT94" s="186" t="s">
        <v>124</v>
      </c>
      <c r="AU94" s="186" t="s">
        <v>69</v>
      </c>
      <c r="AY94" s="16" t="s">
        <v>130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6" t="s">
        <v>77</v>
      </c>
      <c r="BK94" s="187">
        <f>ROUND(I94*H94,2)</f>
        <v>0</v>
      </c>
      <c r="BL94" s="16" t="s">
        <v>129</v>
      </c>
      <c r="BM94" s="186" t="s">
        <v>210</v>
      </c>
    </row>
    <row r="95" s="2" customFormat="1">
      <c r="A95" s="37"/>
      <c r="B95" s="38"/>
      <c r="C95" s="39"/>
      <c r="D95" s="188" t="s">
        <v>131</v>
      </c>
      <c r="E95" s="39"/>
      <c r="F95" s="189" t="s">
        <v>466</v>
      </c>
      <c r="G95" s="39"/>
      <c r="H95" s="39"/>
      <c r="I95" s="190"/>
      <c r="J95" s="39"/>
      <c r="K95" s="39"/>
      <c r="L95" s="43"/>
      <c r="M95" s="191"/>
      <c r="N95" s="19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131</v>
      </c>
      <c r="AU95" s="16" t="s">
        <v>69</v>
      </c>
    </row>
    <row r="96" s="2" customFormat="1" ht="16.5" customHeight="1">
      <c r="A96" s="37"/>
      <c r="B96" s="38"/>
      <c r="C96" s="175" t="s">
        <v>156</v>
      </c>
      <c r="D96" s="175" t="s">
        <v>124</v>
      </c>
      <c r="E96" s="176" t="s">
        <v>467</v>
      </c>
      <c r="F96" s="177" t="s">
        <v>468</v>
      </c>
      <c r="G96" s="178" t="s">
        <v>137</v>
      </c>
      <c r="H96" s="179">
        <v>6</v>
      </c>
      <c r="I96" s="180"/>
      <c r="J96" s="181">
        <f>ROUND(I96*H96,2)</f>
        <v>0</v>
      </c>
      <c r="K96" s="177" t="s">
        <v>19</v>
      </c>
      <c r="L96" s="43"/>
      <c r="M96" s="182" t="s">
        <v>19</v>
      </c>
      <c r="N96" s="183" t="s">
        <v>40</v>
      </c>
      <c r="O96" s="83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6" t="s">
        <v>129</v>
      </c>
      <c r="AT96" s="186" t="s">
        <v>124</v>
      </c>
      <c r="AU96" s="186" t="s">
        <v>69</v>
      </c>
      <c r="AY96" s="16" t="s">
        <v>130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6" t="s">
        <v>77</v>
      </c>
      <c r="BK96" s="187">
        <f>ROUND(I96*H96,2)</f>
        <v>0</v>
      </c>
      <c r="BL96" s="16" t="s">
        <v>129</v>
      </c>
      <c r="BM96" s="186" t="s">
        <v>179</v>
      </c>
    </row>
    <row r="97" s="2" customFormat="1">
      <c r="A97" s="37"/>
      <c r="B97" s="38"/>
      <c r="C97" s="39"/>
      <c r="D97" s="188" t="s">
        <v>131</v>
      </c>
      <c r="E97" s="39"/>
      <c r="F97" s="189" t="s">
        <v>468</v>
      </c>
      <c r="G97" s="39"/>
      <c r="H97" s="39"/>
      <c r="I97" s="190"/>
      <c r="J97" s="39"/>
      <c r="K97" s="39"/>
      <c r="L97" s="43"/>
      <c r="M97" s="226"/>
      <c r="N97" s="227"/>
      <c r="O97" s="228"/>
      <c r="P97" s="228"/>
      <c r="Q97" s="228"/>
      <c r="R97" s="228"/>
      <c r="S97" s="228"/>
      <c r="T97" s="22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131</v>
      </c>
      <c r="AU97" s="16" t="s">
        <v>69</v>
      </c>
    </row>
    <row r="98" s="2" customFormat="1" ht="6.96" customHeight="1">
      <c r="A98" s="37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G1eB3hw18Fg3DOZCz8GkH0fykJQMziNmlB+6e0ESAaHKm6e0A7M52HtsCJG2QM2pYPTKeUtQjTPAf2CEd8GE6Q==" hashValue="IyYZvSK4j1RwIK1HizGBdyF8aF0O8GoBBHu78AZC9EFTwPJnJXCztX31NFgBIaFzfOtXBOLI4FZafGfxxqFDLA==" algorithmName="SHA-512" password="D0DA"/>
  <autoFilter ref="C78:K9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0" customWidth="1"/>
    <col min="2" max="2" width="1.667969" style="250" customWidth="1"/>
    <col min="3" max="4" width="5" style="250" customWidth="1"/>
    <col min="5" max="5" width="11.66016" style="250" customWidth="1"/>
    <col min="6" max="6" width="9.160156" style="250" customWidth="1"/>
    <col min="7" max="7" width="5" style="250" customWidth="1"/>
    <col min="8" max="8" width="77.83203" style="250" customWidth="1"/>
    <col min="9" max="10" width="20" style="250" customWidth="1"/>
    <col min="11" max="11" width="1.667969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469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470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471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472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473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474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475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476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477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478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479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76</v>
      </c>
      <c r="F18" s="261" t="s">
        <v>480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481</v>
      </c>
      <c r="F19" s="261" t="s">
        <v>482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483</v>
      </c>
      <c r="F20" s="261" t="s">
        <v>484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102</v>
      </c>
      <c r="F21" s="261" t="s">
        <v>485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486</v>
      </c>
      <c r="F22" s="261" t="s">
        <v>487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488</v>
      </c>
      <c r="F23" s="261" t="s">
        <v>489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490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491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492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493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494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495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496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497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498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112</v>
      </c>
      <c r="F36" s="261"/>
      <c r="G36" s="261" t="s">
        <v>499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500</v>
      </c>
      <c r="F37" s="261"/>
      <c r="G37" s="261" t="s">
        <v>501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50</v>
      </c>
      <c r="F38" s="261"/>
      <c r="G38" s="261" t="s">
        <v>502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51</v>
      </c>
      <c r="F39" s="261"/>
      <c r="G39" s="261" t="s">
        <v>503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113</v>
      </c>
      <c r="F40" s="261"/>
      <c r="G40" s="261" t="s">
        <v>504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114</v>
      </c>
      <c r="F41" s="261"/>
      <c r="G41" s="261" t="s">
        <v>505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506</v>
      </c>
      <c r="F42" s="261"/>
      <c r="G42" s="261" t="s">
        <v>507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508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509</v>
      </c>
      <c r="F44" s="261"/>
      <c r="G44" s="261" t="s">
        <v>510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116</v>
      </c>
      <c r="F45" s="261"/>
      <c r="G45" s="261" t="s">
        <v>511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512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513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514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515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516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517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518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519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520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521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522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523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524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525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526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527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528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529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530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531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532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533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534</v>
      </c>
      <c r="D76" s="279"/>
      <c r="E76" s="279"/>
      <c r="F76" s="279" t="s">
        <v>535</v>
      </c>
      <c r="G76" s="280"/>
      <c r="H76" s="279" t="s">
        <v>51</v>
      </c>
      <c r="I76" s="279" t="s">
        <v>54</v>
      </c>
      <c r="J76" s="279" t="s">
        <v>536</v>
      </c>
      <c r="K76" s="278"/>
    </row>
    <row r="77" s="1" customFormat="1" ht="17.25" customHeight="1">
      <c r="B77" s="276"/>
      <c r="C77" s="281" t="s">
        <v>537</v>
      </c>
      <c r="D77" s="281"/>
      <c r="E77" s="281"/>
      <c r="F77" s="282" t="s">
        <v>538</v>
      </c>
      <c r="G77" s="283"/>
      <c r="H77" s="281"/>
      <c r="I77" s="281"/>
      <c r="J77" s="281" t="s">
        <v>539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50</v>
      </c>
      <c r="D79" s="286"/>
      <c r="E79" s="286"/>
      <c r="F79" s="287" t="s">
        <v>540</v>
      </c>
      <c r="G79" s="288"/>
      <c r="H79" s="264" t="s">
        <v>541</v>
      </c>
      <c r="I79" s="264" t="s">
        <v>542</v>
      </c>
      <c r="J79" s="264">
        <v>20</v>
      </c>
      <c r="K79" s="278"/>
    </row>
    <row r="80" s="1" customFormat="1" ht="15" customHeight="1">
      <c r="B80" s="276"/>
      <c r="C80" s="264" t="s">
        <v>543</v>
      </c>
      <c r="D80" s="264"/>
      <c r="E80" s="264"/>
      <c r="F80" s="287" t="s">
        <v>540</v>
      </c>
      <c r="G80" s="288"/>
      <c r="H80" s="264" t="s">
        <v>544</v>
      </c>
      <c r="I80" s="264" t="s">
        <v>542</v>
      </c>
      <c r="J80" s="264">
        <v>120</v>
      </c>
      <c r="K80" s="278"/>
    </row>
    <row r="81" s="1" customFormat="1" ht="15" customHeight="1">
      <c r="B81" s="289"/>
      <c r="C81" s="264" t="s">
        <v>545</v>
      </c>
      <c r="D81" s="264"/>
      <c r="E81" s="264"/>
      <c r="F81" s="287" t="s">
        <v>546</v>
      </c>
      <c r="G81" s="288"/>
      <c r="H81" s="264" t="s">
        <v>547</v>
      </c>
      <c r="I81" s="264" t="s">
        <v>542</v>
      </c>
      <c r="J81" s="264">
        <v>50</v>
      </c>
      <c r="K81" s="278"/>
    </row>
    <row r="82" s="1" customFormat="1" ht="15" customHeight="1">
      <c r="B82" s="289"/>
      <c r="C82" s="264" t="s">
        <v>548</v>
      </c>
      <c r="D82" s="264"/>
      <c r="E82" s="264"/>
      <c r="F82" s="287" t="s">
        <v>540</v>
      </c>
      <c r="G82" s="288"/>
      <c r="H82" s="264" t="s">
        <v>549</v>
      </c>
      <c r="I82" s="264" t="s">
        <v>550</v>
      </c>
      <c r="J82" s="264"/>
      <c r="K82" s="278"/>
    </row>
    <row r="83" s="1" customFormat="1" ht="15" customHeight="1">
      <c r="B83" s="289"/>
      <c r="C83" s="290" t="s">
        <v>551</v>
      </c>
      <c r="D83" s="290"/>
      <c r="E83" s="290"/>
      <c r="F83" s="291" t="s">
        <v>546</v>
      </c>
      <c r="G83" s="290"/>
      <c r="H83" s="290" t="s">
        <v>552</v>
      </c>
      <c r="I83" s="290" t="s">
        <v>542</v>
      </c>
      <c r="J83" s="290">
        <v>15</v>
      </c>
      <c r="K83" s="278"/>
    </row>
    <row r="84" s="1" customFormat="1" ht="15" customHeight="1">
      <c r="B84" s="289"/>
      <c r="C84" s="290" t="s">
        <v>553</v>
      </c>
      <c r="D84" s="290"/>
      <c r="E84" s="290"/>
      <c r="F84" s="291" t="s">
        <v>546</v>
      </c>
      <c r="G84" s="290"/>
      <c r="H84" s="290" t="s">
        <v>554</v>
      </c>
      <c r="I84" s="290" t="s">
        <v>542</v>
      </c>
      <c r="J84" s="290">
        <v>15</v>
      </c>
      <c r="K84" s="278"/>
    </row>
    <row r="85" s="1" customFormat="1" ht="15" customHeight="1">
      <c r="B85" s="289"/>
      <c r="C85" s="290" t="s">
        <v>555</v>
      </c>
      <c r="D85" s="290"/>
      <c r="E85" s="290"/>
      <c r="F85" s="291" t="s">
        <v>546</v>
      </c>
      <c r="G85" s="290"/>
      <c r="H85" s="290" t="s">
        <v>556</v>
      </c>
      <c r="I85" s="290" t="s">
        <v>542</v>
      </c>
      <c r="J85" s="290">
        <v>20</v>
      </c>
      <c r="K85" s="278"/>
    </row>
    <row r="86" s="1" customFormat="1" ht="15" customHeight="1">
      <c r="B86" s="289"/>
      <c r="C86" s="290" t="s">
        <v>557</v>
      </c>
      <c r="D86" s="290"/>
      <c r="E86" s="290"/>
      <c r="F86" s="291" t="s">
        <v>546</v>
      </c>
      <c r="G86" s="290"/>
      <c r="H86" s="290" t="s">
        <v>558</v>
      </c>
      <c r="I86" s="290" t="s">
        <v>542</v>
      </c>
      <c r="J86" s="290">
        <v>20</v>
      </c>
      <c r="K86" s="278"/>
    </row>
    <row r="87" s="1" customFormat="1" ht="15" customHeight="1">
      <c r="B87" s="289"/>
      <c r="C87" s="264" t="s">
        <v>559</v>
      </c>
      <c r="D87" s="264"/>
      <c r="E87" s="264"/>
      <c r="F87" s="287" t="s">
        <v>546</v>
      </c>
      <c r="G87" s="288"/>
      <c r="H87" s="264" t="s">
        <v>560</v>
      </c>
      <c r="I87" s="264" t="s">
        <v>542</v>
      </c>
      <c r="J87" s="264">
        <v>50</v>
      </c>
      <c r="K87" s="278"/>
    </row>
    <row r="88" s="1" customFormat="1" ht="15" customHeight="1">
      <c r="B88" s="289"/>
      <c r="C88" s="264" t="s">
        <v>561</v>
      </c>
      <c r="D88" s="264"/>
      <c r="E88" s="264"/>
      <c r="F88" s="287" t="s">
        <v>546</v>
      </c>
      <c r="G88" s="288"/>
      <c r="H88" s="264" t="s">
        <v>562</v>
      </c>
      <c r="I88" s="264" t="s">
        <v>542</v>
      </c>
      <c r="J88" s="264">
        <v>20</v>
      </c>
      <c r="K88" s="278"/>
    </row>
    <row r="89" s="1" customFormat="1" ht="15" customHeight="1">
      <c r="B89" s="289"/>
      <c r="C89" s="264" t="s">
        <v>563</v>
      </c>
      <c r="D89" s="264"/>
      <c r="E89" s="264"/>
      <c r="F89" s="287" t="s">
        <v>546</v>
      </c>
      <c r="G89" s="288"/>
      <c r="H89" s="264" t="s">
        <v>564</v>
      </c>
      <c r="I89" s="264" t="s">
        <v>542</v>
      </c>
      <c r="J89" s="264">
        <v>20</v>
      </c>
      <c r="K89" s="278"/>
    </row>
    <row r="90" s="1" customFormat="1" ht="15" customHeight="1">
      <c r="B90" s="289"/>
      <c r="C90" s="264" t="s">
        <v>565</v>
      </c>
      <c r="D90" s="264"/>
      <c r="E90" s="264"/>
      <c r="F90" s="287" t="s">
        <v>546</v>
      </c>
      <c r="G90" s="288"/>
      <c r="H90" s="264" t="s">
        <v>566</v>
      </c>
      <c r="I90" s="264" t="s">
        <v>542</v>
      </c>
      <c r="J90" s="264">
        <v>50</v>
      </c>
      <c r="K90" s="278"/>
    </row>
    <row r="91" s="1" customFormat="1" ht="15" customHeight="1">
      <c r="B91" s="289"/>
      <c r="C91" s="264" t="s">
        <v>567</v>
      </c>
      <c r="D91" s="264"/>
      <c r="E91" s="264"/>
      <c r="F91" s="287" t="s">
        <v>546</v>
      </c>
      <c r="G91" s="288"/>
      <c r="H91" s="264" t="s">
        <v>567</v>
      </c>
      <c r="I91" s="264" t="s">
        <v>542</v>
      </c>
      <c r="J91" s="264">
        <v>50</v>
      </c>
      <c r="K91" s="278"/>
    </row>
    <row r="92" s="1" customFormat="1" ht="15" customHeight="1">
      <c r="B92" s="289"/>
      <c r="C92" s="264" t="s">
        <v>568</v>
      </c>
      <c r="D92" s="264"/>
      <c r="E92" s="264"/>
      <c r="F92" s="287" t="s">
        <v>546</v>
      </c>
      <c r="G92" s="288"/>
      <c r="H92" s="264" t="s">
        <v>569</v>
      </c>
      <c r="I92" s="264" t="s">
        <v>542</v>
      </c>
      <c r="J92" s="264">
        <v>255</v>
      </c>
      <c r="K92" s="278"/>
    </row>
    <row r="93" s="1" customFormat="1" ht="15" customHeight="1">
      <c r="B93" s="289"/>
      <c r="C93" s="264" t="s">
        <v>570</v>
      </c>
      <c r="D93" s="264"/>
      <c r="E93" s="264"/>
      <c r="F93" s="287" t="s">
        <v>540</v>
      </c>
      <c r="G93" s="288"/>
      <c r="H93" s="264" t="s">
        <v>571</v>
      </c>
      <c r="I93" s="264" t="s">
        <v>572</v>
      </c>
      <c r="J93" s="264"/>
      <c r="K93" s="278"/>
    </row>
    <row r="94" s="1" customFormat="1" ht="15" customHeight="1">
      <c r="B94" s="289"/>
      <c r="C94" s="264" t="s">
        <v>573</v>
      </c>
      <c r="D94" s="264"/>
      <c r="E94" s="264"/>
      <c r="F94" s="287" t="s">
        <v>540</v>
      </c>
      <c r="G94" s="288"/>
      <c r="H94" s="264" t="s">
        <v>574</v>
      </c>
      <c r="I94" s="264" t="s">
        <v>575</v>
      </c>
      <c r="J94" s="264"/>
      <c r="K94" s="278"/>
    </row>
    <row r="95" s="1" customFormat="1" ht="15" customHeight="1">
      <c r="B95" s="289"/>
      <c r="C95" s="264" t="s">
        <v>576</v>
      </c>
      <c r="D95" s="264"/>
      <c r="E95" s="264"/>
      <c r="F95" s="287" t="s">
        <v>540</v>
      </c>
      <c r="G95" s="288"/>
      <c r="H95" s="264" t="s">
        <v>576</v>
      </c>
      <c r="I95" s="264" t="s">
        <v>575</v>
      </c>
      <c r="J95" s="264"/>
      <c r="K95" s="278"/>
    </row>
    <row r="96" s="1" customFormat="1" ht="15" customHeight="1">
      <c r="B96" s="289"/>
      <c r="C96" s="264" t="s">
        <v>35</v>
      </c>
      <c r="D96" s="264"/>
      <c r="E96" s="264"/>
      <c r="F96" s="287" t="s">
        <v>540</v>
      </c>
      <c r="G96" s="288"/>
      <c r="H96" s="264" t="s">
        <v>577</v>
      </c>
      <c r="I96" s="264" t="s">
        <v>575</v>
      </c>
      <c r="J96" s="264"/>
      <c r="K96" s="278"/>
    </row>
    <row r="97" s="1" customFormat="1" ht="15" customHeight="1">
      <c r="B97" s="289"/>
      <c r="C97" s="264" t="s">
        <v>45</v>
      </c>
      <c r="D97" s="264"/>
      <c r="E97" s="264"/>
      <c r="F97" s="287" t="s">
        <v>540</v>
      </c>
      <c r="G97" s="288"/>
      <c r="H97" s="264" t="s">
        <v>578</v>
      </c>
      <c r="I97" s="264" t="s">
        <v>575</v>
      </c>
      <c r="J97" s="264"/>
      <c r="K97" s="278"/>
    </row>
    <row r="98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579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534</v>
      </c>
      <c r="D103" s="279"/>
      <c r="E103" s="279"/>
      <c r="F103" s="279" t="s">
        <v>535</v>
      </c>
      <c r="G103" s="280"/>
      <c r="H103" s="279" t="s">
        <v>51</v>
      </c>
      <c r="I103" s="279" t="s">
        <v>54</v>
      </c>
      <c r="J103" s="279" t="s">
        <v>536</v>
      </c>
      <c r="K103" s="278"/>
    </row>
    <row r="104" s="1" customFormat="1" ht="17.25" customHeight="1">
      <c r="B104" s="276"/>
      <c r="C104" s="281" t="s">
        <v>537</v>
      </c>
      <c r="D104" s="281"/>
      <c r="E104" s="281"/>
      <c r="F104" s="282" t="s">
        <v>538</v>
      </c>
      <c r="G104" s="283"/>
      <c r="H104" s="281"/>
      <c r="I104" s="281"/>
      <c r="J104" s="281" t="s">
        <v>539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="1" customFormat="1" ht="15" customHeight="1">
      <c r="B106" s="276"/>
      <c r="C106" s="264" t="s">
        <v>50</v>
      </c>
      <c r="D106" s="286"/>
      <c r="E106" s="286"/>
      <c r="F106" s="287" t="s">
        <v>540</v>
      </c>
      <c r="G106" s="264"/>
      <c r="H106" s="264" t="s">
        <v>580</v>
      </c>
      <c r="I106" s="264" t="s">
        <v>542</v>
      </c>
      <c r="J106" s="264">
        <v>20</v>
      </c>
      <c r="K106" s="278"/>
    </row>
    <row r="107" s="1" customFormat="1" ht="15" customHeight="1">
      <c r="B107" s="276"/>
      <c r="C107" s="264" t="s">
        <v>543</v>
      </c>
      <c r="D107" s="264"/>
      <c r="E107" s="264"/>
      <c r="F107" s="287" t="s">
        <v>540</v>
      </c>
      <c r="G107" s="264"/>
      <c r="H107" s="264" t="s">
        <v>580</v>
      </c>
      <c r="I107" s="264" t="s">
        <v>542</v>
      </c>
      <c r="J107" s="264">
        <v>120</v>
      </c>
      <c r="K107" s="278"/>
    </row>
    <row r="108" s="1" customFormat="1" ht="15" customHeight="1">
      <c r="B108" s="289"/>
      <c r="C108" s="264" t="s">
        <v>545</v>
      </c>
      <c r="D108" s="264"/>
      <c r="E108" s="264"/>
      <c r="F108" s="287" t="s">
        <v>546</v>
      </c>
      <c r="G108" s="264"/>
      <c r="H108" s="264" t="s">
        <v>580</v>
      </c>
      <c r="I108" s="264" t="s">
        <v>542</v>
      </c>
      <c r="J108" s="264">
        <v>50</v>
      </c>
      <c r="K108" s="278"/>
    </row>
    <row r="109" s="1" customFormat="1" ht="15" customHeight="1">
      <c r="B109" s="289"/>
      <c r="C109" s="264" t="s">
        <v>548</v>
      </c>
      <c r="D109" s="264"/>
      <c r="E109" s="264"/>
      <c r="F109" s="287" t="s">
        <v>540</v>
      </c>
      <c r="G109" s="264"/>
      <c r="H109" s="264" t="s">
        <v>580</v>
      </c>
      <c r="I109" s="264" t="s">
        <v>550</v>
      </c>
      <c r="J109" s="264"/>
      <c r="K109" s="278"/>
    </row>
    <row r="110" s="1" customFormat="1" ht="15" customHeight="1">
      <c r="B110" s="289"/>
      <c r="C110" s="264" t="s">
        <v>559</v>
      </c>
      <c r="D110" s="264"/>
      <c r="E110" s="264"/>
      <c r="F110" s="287" t="s">
        <v>546</v>
      </c>
      <c r="G110" s="264"/>
      <c r="H110" s="264" t="s">
        <v>580</v>
      </c>
      <c r="I110" s="264" t="s">
        <v>542</v>
      </c>
      <c r="J110" s="264">
        <v>50</v>
      </c>
      <c r="K110" s="278"/>
    </row>
    <row r="111" s="1" customFormat="1" ht="15" customHeight="1">
      <c r="B111" s="289"/>
      <c r="C111" s="264" t="s">
        <v>567</v>
      </c>
      <c r="D111" s="264"/>
      <c r="E111" s="264"/>
      <c r="F111" s="287" t="s">
        <v>546</v>
      </c>
      <c r="G111" s="264"/>
      <c r="H111" s="264" t="s">
        <v>580</v>
      </c>
      <c r="I111" s="264" t="s">
        <v>542</v>
      </c>
      <c r="J111" s="264">
        <v>50</v>
      </c>
      <c r="K111" s="278"/>
    </row>
    <row r="112" s="1" customFormat="1" ht="15" customHeight="1">
      <c r="B112" s="289"/>
      <c r="C112" s="264" t="s">
        <v>565</v>
      </c>
      <c r="D112" s="264"/>
      <c r="E112" s="264"/>
      <c r="F112" s="287" t="s">
        <v>546</v>
      </c>
      <c r="G112" s="264"/>
      <c r="H112" s="264" t="s">
        <v>580</v>
      </c>
      <c r="I112" s="264" t="s">
        <v>542</v>
      </c>
      <c r="J112" s="264">
        <v>50</v>
      </c>
      <c r="K112" s="278"/>
    </row>
    <row r="113" s="1" customFormat="1" ht="15" customHeight="1">
      <c r="B113" s="289"/>
      <c r="C113" s="264" t="s">
        <v>50</v>
      </c>
      <c r="D113" s="264"/>
      <c r="E113" s="264"/>
      <c r="F113" s="287" t="s">
        <v>540</v>
      </c>
      <c r="G113" s="264"/>
      <c r="H113" s="264" t="s">
        <v>581</v>
      </c>
      <c r="I113" s="264" t="s">
        <v>542</v>
      </c>
      <c r="J113" s="264">
        <v>20</v>
      </c>
      <c r="K113" s="278"/>
    </row>
    <row r="114" s="1" customFormat="1" ht="15" customHeight="1">
      <c r="B114" s="289"/>
      <c r="C114" s="264" t="s">
        <v>582</v>
      </c>
      <c r="D114" s="264"/>
      <c r="E114" s="264"/>
      <c r="F114" s="287" t="s">
        <v>540</v>
      </c>
      <c r="G114" s="264"/>
      <c r="H114" s="264" t="s">
        <v>583</v>
      </c>
      <c r="I114" s="264" t="s">
        <v>542</v>
      </c>
      <c r="J114" s="264">
        <v>120</v>
      </c>
      <c r="K114" s="278"/>
    </row>
    <row r="115" s="1" customFormat="1" ht="15" customHeight="1">
      <c r="B115" s="289"/>
      <c r="C115" s="264" t="s">
        <v>35</v>
      </c>
      <c r="D115" s="264"/>
      <c r="E115" s="264"/>
      <c r="F115" s="287" t="s">
        <v>540</v>
      </c>
      <c r="G115" s="264"/>
      <c r="H115" s="264" t="s">
        <v>584</v>
      </c>
      <c r="I115" s="264" t="s">
        <v>575</v>
      </c>
      <c r="J115" s="264"/>
      <c r="K115" s="278"/>
    </row>
    <row r="116" s="1" customFormat="1" ht="15" customHeight="1">
      <c r="B116" s="289"/>
      <c r="C116" s="264" t="s">
        <v>45</v>
      </c>
      <c r="D116" s="264"/>
      <c r="E116" s="264"/>
      <c r="F116" s="287" t="s">
        <v>540</v>
      </c>
      <c r="G116" s="264"/>
      <c r="H116" s="264" t="s">
        <v>585</v>
      </c>
      <c r="I116" s="264" t="s">
        <v>575</v>
      </c>
      <c r="J116" s="264"/>
      <c r="K116" s="278"/>
    </row>
    <row r="117" s="1" customFormat="1" ht="15" customHeight="1">
      <c r="B117" s="289"/>
      <c r="C117" s="264" t="s">
        <v>54</v>
      </c>
      <c r="D117" s="264"/>
      <c r="E117" s="264"/>
      <c r="F117" s="287" t="s">
        <v>540</v>
      </c>
      <c r="G117" s="264"/>
      <c r="H117" s="264" t="s">
        <v>586</v>
      </c>
      <c r="I117" s="264" t="s">
        <v>587</v>
      </c>
      <c r="J117" s="264"/>
      <c r="K117" s="278"/>
    </row>
    <row r="118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5" t="s">
        <v>588</v>
      </c>
      <c r="D122" s="255"/>
      <c r="E122" s="255"/>
      <c r="F122" s="255"/>
      <c r="G122" s="255"/>
      <c r="H122" s="255"/>
      <c r="I122" s="255"/>
      <c r="J122" s="255"/>
      <c r="K122" s="306"/>
    </row>
    <row r="123" s="1" customFormat="1" ht="17.25" customHeight="1">
      <c r="B123" s="307"/>
      <c r="C123" s="279" t="s">
        <v>534</v>
      </c>
      <c r="D123" s="279"/>
      <c r="E123" s="279"/>
      <c r="F123" s="279" t="s">
        <v>535</v>
      </c>
      <c r="G123" s="280"/>
      <c r="H123" s="279" t="s">
        <v>51</v>
      </c>
      <c r="I123" s="279" t="s">
        <v>54</v>
      </c>
      <c r="J123" s="279" t="s">
        <v>536</v>
      </c>
      <c r="K123" s="308"/>
    </row>
    <row r="124" s="1" customFormat="1" ht="17.25" customHeight="1">
      <c r="B124" s="307"/>
      <c r="C124" s="281" t="s">
        <v>537</v>
      </c>
      <c r="D124" s="281"/>
      <c r="E124" s="281"/>
      <c r="F124" s="282" t="s">
        <v>538</v>
      </c>
      <c r="G124" s="283"/>
      <c r="H124" s="281"/>
      <c r="I124" s="281"/>
      <c r="J124" s="281" t="s">
        <v>539</v>
      </c>
      <c r="K124" s="308"/>
    </row>
    <row r="125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="1" customFormat="1" ht="15" customHeight="1">
      <c r="B126" s="309"/>
      <c r="C126" s="264" t="s">
        <v>543</v>
      </c>
      <c r="D126" s="286"/>
      <c r="E126" s="286"/>
      <c r="F126" s="287" t="s">
        <v>540</v>
      </c>
      <c r="G126" s="264"/>
      <c r="H126" s="264" t="s">
        <v>580</v>
      </c>
      <c r="I126" s="264" t="s">
        <v>542</v>
      </c>
      <c r="J126" s="264">
        <v>120</v>
      </c>
      <c r="K126" s="312"/>
    </row>
    <row r="127" s="1" customFormat="1" ht="15" customHeight="1">
      <c r="B127" s="309"/>
      <c r="C127" s="264" t="s">
        <v>589</v>
      </c>
      <c r="D127" s="264"/>
      <c r="E127" s="264"/>
      <c r="F127" s="287" t="s">
        <v>540</v>
      </c>
      <c r="G127" s="264"/>
      <c r="H127" s="264" t="s">
        <v>590</v>
      </c>
      <c r="I127" s="264" t="s">
        <v>542</v>
      </c>
      <c r="J127" s="264" t="s">
        <v>591</v>
      </c>
      <c r="K127" s="312"/>
    </row>
    <row r="128" s="1" customFormat="1" ht="15" customHeight="1">
      <c r="B128" s="309"/>
      <c r="C128" s="264" t="s">
        <v>488</v>
      </c>
      <c r="D128" s="264"/>
      <c r="E128" s="264"/>
      <c r="F128" s="287" t="s">
        <v>540</v>
      </c>
      <c r="G128" s="264"/>
      <c r="H128" s="264" t="s">
        <v>592</v>
      </c>
      <c r="I128" s="264" t="s">
        <v>542</v>
      </c>
      <c r="J128" s="264" t="s">
        <v>591</v>
      </c>
      <c r="K128" s="312"/>
    </row>
    <row r="129" s="1" customFormat="1" ht="15" customHeight="1">
      <c r="B129" s="309"/>
      <c r="C129" s="264" t="s">
        <v>551</v>
      </c>
      <c r="D129" s="264"/>
      <c r="E129" s="264"/>
      <c r="F129" s="287" t="s">
        <v>546</v>
      </c>
      <c r="G129" s="264"/>
      <c r="H129" s="264" t="s">
        <v>552</v>
      </c>
      <c r="I129" s="264" t="s">
        <v>542</v>
      </c>
      <c r="J129" s="264">
        <v>15</v>
      </c>
      <c r="K129" s="312"/>
    </row>
    <row r="130" s="1" customFormat="1" ht="15" customHeight="1">
      <c r="B130" s="309"/>
      <c r="C130" s="290" t="s">
        <v>553</v>
      </c>
      <c r="D130" s="290"/>
      <c r="E130" s="290"/>
      <c r="F130" s="291" t="s">
        <v>546</v>
      </c>
      <c r="G130" s="290"/>
      <c r="H130" s="290" t="s">
        <v>554</v>
      </c>
      <c r="I130" s="290" t="s">
        <v>542</v>
      </c>
      <c r="J130" s="290">
        <v>15</v>
      </c>
      <c r="K130" s="312"/>
    </row>
    <row r="131" s="1" customFormat="1" ht="15" customHeight="1">
      <c r="B131" s="309"/>
      <c r="C131" s="290" t="s">
        <v>555</v>
      </c>
      <c r="D131" s="290"/>
      <c r="E131" s="290"/>
      <c r="F131" s="291" t="s">
        <v>546</v>
      </c>
      <c r="G131" s="290"/>
      <c r="H131" s="290" t="s">
        <v>556</v>
      </c>
      <c r="I131" s="290" t="s">
        <v>542</v>
      </c>
      <c r="J131" s="290">
        <v>20</v>
      </c>
      <c r="K131" s="312"/>
    </row>
    <row r="132" s="1" customFormat="1" ht="15" customHeight="1">
      <c r="B132" s="309"/>
      <c r="C132" s="290" t="s">
        <v>557</v>
      </c>
      <c r="D132" s="290"/>
      <c r="E132" s="290"/>
      <c r="F132" s="291" t="s">
        <v>546</v>
      </c>
      <c r="G132" s="290"/>
      <c r="H132" s="290" t="s">
        <v>558</v>
      </c>
      <c r="I132" s="290" t="s">
        <v>542</v>
      </c>
      <c r="J132" s="290">
        <v>20</v>
      </c>
      <c r="K132" s="312"/>
    </row>
    <row r="133" s="1" customFormat="1" ht="15" customHeight="1">
      <c r="B133" s="309"/>
      <c r="C133" s="264" t="s">
        <v>545</v>
      </c>
      <c r="D133" s="264"/>
      <c r="E133" s="264"/>
      <c r="F133" s="287" t="s">
        <v>546</v>
      </c>
      <c r="G133" s="264"/>
      <c r="H133" s="264" t="s">
        <v>580</v>
      </c>
      <c r="I133" s="264" t="s">
        <v>542</v>
      </c>
      <c r="J133" s="264">
        <v>50</v>
      </c>
      <c r="K133" s="312"/>
    </row>
    <row r="134" s="1" customFormat="1" ht="15" customHeight="1">
      <c r="B134" s="309"/>
      <c r="C134" s="264" t="s">
        <v>559</v>
      </c>
      <c r="D134" s="264"/>
      <c r="E134" s="264"/>
      <c r="F134" s="287" t="s">
        <v>546</v>
      </c>
      <c r="G134" s="264"/>
      <c r="H134" s="264" t="s">
        <v>580</v>
      </c>
      <c r="I134" s="264" t="s">
        <v>542</v>
      </c>
      <c r="J134" s="264">
        <v>50</v>
      </c>
      <c r="K134" s="312"/>
    </row>
    <row r="135" s="1" customFormat="1" ht="15" customHeight="1">
      <c r="B135" s="309"/>
      <c r="C135" s="264" t="s">
        <v>565</v>
      </c>
      <c r="D135" s="264"/>
      <c r="E135" s="264"/>
      <c r="F135" s="287" t="s">
        <v>546</v>
      </c>
      <c r="G135" s="264"/>
      <c r="H135" s="264" t="s">
        <v>580</v>
      </c>
      <c r="I135" s="264" t="s">
        <v>542</v>
      </c>
      <c r="J135" s="264">
        <v>50</v>
      </c>
      <c r="K135" s="312"/>
    </row>
    <row r="136" s="1" customFormat="1" ht="15" customHeight="1">
      <c r="B136" s="309"/>
      <c r="C136" s="264" t="s">
        <v>567</v>
      </c>
      <c r="D136" s="264"/>
      <c r="E136" s="264"/>
      <c r="F136" s="287" t="s">
        <v>546</v>
      </c>
      <c r="G136" s="264"/>
      <c r="H136" s="264" t="s">
        <v>580</v>
      </c>
      <c r="I136" s="264" t="s">
        <v>542</v>
      </c>
      <c r="J136" s="264">
        <v>50</v>
      </c>
      <c r="K136" s="312"/>
    </row>
    <row r="137" s="1" customFormat="1" ht="15" customHeight="1">
      <c r="B137" s="309"/>
      <c r="C137" s="264" t="s">
        <v>568</v>
      </c>
      <c r="D137" s="264"/>
      <c r="E137" s="264"/>
      <c r="F137" s="287" t="s">
        <v>546</v>
      </c>
      <c r="G137" s="264"/>
      <c r="H137" s="264" t="s">
        <v>593</v>
      </c>
      <c r="I137" s="264" t="s">
        <v>542</v>
      </c>
      <c r="J137" s="264">
        <v>255</v>
      </c>
      <c r="K137" s="312"/>
    </row>
    <row r="138" s="1" customFormat="1" ht="15" customHeight="1">
      <c r="B138" s="309"/>
      <c r="C138" s="264" t="s">
        <v>570</v>
      </c>
      <c r="D138" s="264"/>
      <c r="E138" s="264"/>
      <c r="F138" s="287" t="s">
        <v>540</v>
      </c>
      <c r="G138" s="264"/>
      <c r="H138" s="264" t="s">
        <v>594</v>
      </c>
      <c r="I138" s="264" t="s">
        <v>572</v>
      </c>
      <c r="J138" s="264"/>
      <c r="K138" s="312"/>
    </row>
    <row r="139" s="1" customFormat="1" ht="15" customHeight="1">
      <c r="B139" s="309"/>
      <c r="C139" s="264" t="s">
        <v>573</v>
      </c>
      <c r="D139" s="264"/>
      <c r="E139" s="264"/>
      <c r="F139" s="287" t="s">
        <v>540</v>
      </c>
      <c r="G139" s="264"/>
      <c r="H139" s="264" t="s">
        <v>595</v>
      </c>
      <c r="I139" s="264" t="s">
        <v>575</v>
      </c>
      <c r="J139" s="264"/>
      <c r="K139" s="312"/>
    </row>
    <row r="140" s="1" customFormat="1" ht="15" customHeight="1">
      <c r="B140" s="309"/>
      <c r="C140" s="264" t="s">
        <v>576</v>
      </c>
      <c r="D140" s="264"/>
      <c r="E140" s="264"/>
      <c r="F140" s="287" t="s">
        <v>540</v>
      </c>
      <c r="G140" s="264"/>
      <c r="H140" s="264" t="s">
        <v>576</v>
      </c>
      <c r="I140" s="264" t="s">
        <v>575</v>
      </c>
      <c r="J140" s="264"/>
      <c r="K140" s="312"/>
    </row>
    <row r="141" s="1" customFormat="1" ht="15" customHeight="1">
      <c r="B141" s="309"/>
      <c r="C141" s="264" t="s">
        <v>35</v>
      </c>
      <c r="D141" s="264"/>
      <c r="E141" s="264"/>
      <c r="F141" s="287" t="s">
        <v>540</v>
      </c>
      <c r="G141" s="264"/>
      <c r="H141" s="264" t="s">
        <v>596</v>
      </c>
      <c r="I141" s="264" t="s">
        <v>575</v>
      </c>
      <c r="J141" s="264"/>
      <c r="K141" s="312"/>
    </row>
    <row r="142" s="1" customFormat="1" ht="15" customHeight="1">
      <c r="B142" s="309"/>
      <c r="C142" s="264" t="s">
        <v>597</v>
      </c>
      <c r="D142" s="264"/>
      <c r="E142" s="264"/>
      <c r="F142" s="287" t="s">
        <v>540</v>
      </c>
      <c r="G142" s="264"/>
      <c r="H142" s="264" t="s">
        <v>598</v>
      </c>
      <c r="I142" s="264" t="s">
        <v>575</v>
      </c>
      <c r="J142" s="264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599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534</v>
      </c>
      <c r="D148" s="279"/>
      <c r="E148" s="279"/>
      <c r="F148" s="279" t="s">
        <v>535</v>
      </c>
      <c r="G148" s="280"/>
      <c r="H148" s="279" t="s">
        <v>51</v>
      </c>
      <c r="I148" s="279" t="s">
        <v>54</v>
      </c>
      <c r="J148" s="279" t="s">
        <v>536</v>
      </c>
      <c r="K148" s="278"/>
    </row>
    <row r="149" s="1" customFormat="1" ht="17.25" customHeight="1">
      <c r="B149" s="276"/>
      <c r="C149" s="281" t="s">
        <v>537</v>
      </c>
      <c r="D149" s="281"/>
      <c r="E149" s="281"/>
      <c r="F149" s="282" t="s">
        <v>538</v>
      </c>
      <c r="G149" s="283"/>
      <c r="H149" s="281"/>
      <c r="I149" s="281"/>
      <c r="J149" s="281" t="s">
        <v>539</v>
      </c>
      <c r="K149" s="278"/>
    </row>
    <row r="150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="1" customFormat="1" ht="15" customHeight="1">
      <c r="B151" s="289"/>
      <c r="C151" s="316" t="s">
        <v>543</v>
      </c>
      <c r="D151" s="264"/>
      <c r="E151" s="264"/>
      <c r="F151" s="317" t="s">
        <v>540</v>
      </c>
      <c r="G151" s="264"/>
      <c r="H151" s="316" t="s">
        <v>580</v>
      </c>
      <c r="I151" s="316" t="s">
        <v>542</v>
      </c>
      <c r="J151" s="316">
        <v>120</v>
      </c>
      <c r="K151" s="312"/>
    </row>
    <row r="152" s="1" customFormat="1" ht="15" customHeight="1">
      <c r="B152" s="289"/>
      <c r="C152" s="316" t="s">
        <v>589</v>
      </c>
      <c r="D152" s="264"/>
      <c r="E152" s="264"/>
      <c r="F152" s="317" t="s">
        <v>540</v>
      </c>
      <c r="G152" s="264"/>
      <c r="H152" s="316" t="s">
        <v>600</v>
      </c>
      <c r="I152" s="316" t="s">
        <v>542</v>
      </c>
      <c r="J152" s="316" t="s">
        <v>591</v>
      </c>
      <c r="K152" s="312"/>
    </row>
    <row r="153" s="1" customFormat="1" ht="15" customHeight="1">
      <c r="B153" s="289"/>
      <c r="C153" s="316" t="s">
        <v>488</v>
      </c>
      <c r="D153" s="264"/>
      <c r="E153" s="264"/>
      <c r="F153" s="317" t="s">
        <v>540</v>
      </c>
      <c r="G153" s="264"/>
      <c r="H153" s="316" t="s">
        <v>601</v>
      </c>
      <c r="I153" s="316" t="s">
        <v>542</v>
      </c>
      <c r="J153" s="316" t="s">
        <v>591</v>
      </c>
      <c r="K153" s="312"/>
    </row>
    <row r="154" s="1" customFormat="1" ht="15" customHeight="1">
      <c r="B154" s="289"/>
      <c r="C154" s="316" t="s">
        <v>545</v>
      </c>
      <c r="D154" s="264"/>
      <c r="E154" s="264"/>
      <c r="F154" s="317" t="s">
        <v>546</v>
      </c>
      <c r="G154" s="264"/>
      <c r="H154" s="316" t="s">
        <v>580</v>
      </c>
      <c r="I154" s="316" t="s">
        <v>542</v>
      </c>
      <c r="J154" s="316">
        <v>50</v>
      </c>
      <c r="K154" s="312"/>
    </row>
    <row r="155" s="1" customFormat="1" ht="15" customHeight="1">
      <c r="B155" s="289"/>
      <c r="C155" s="316" t="s">
        <v>548</v>
      </c>
      <c r="D155" s="264"/>
      <c r="E155" s="264"/>
      <c r="F155" s="317" t="s">
        <v>540</v>
      </c>
      <c r="G155" s="264"/>
      <c r="H155" s="316" t="s">
        <v>580</v>
      </c>
      <c r="I155" s="316" t="s">
        <v>550</v>
      </c>
      <c r="J155" s="316"/>
      <c r="K155" s="312"/>
    </row>
    <row r="156" s="1" customFormat="1" ht="15" customHeight="1">
      <c r="B156" s="289"/>
      <c r="C156" s="316" t="s">
        <v>559</v>
      </c>
      <c r="D156" s="264"/>
      <c r="E156" s="264"/>
      <c r="F156" s="317" t="s">
        <v>546</v>
      </c>
      <c r="G156" s="264"/>
      <c r="H156" s="316" t="s">
        <v>580</v>
      </c>
      <c r="I156" s="316" t="s">
        <v>542</v>
      </c>
      <c r="J156" s="316">
        <v>50</v>
      </c>
      <c r="K156" s="312"/>
    </row>
    <row r="157" s="1" customFormat="1" ht="15" customHeight="1">
      <c r="B157" s="289"/>
      <c r="C157" s="316" t="s">
        <v>567</v>
      </c>
      <c r="D157" s="264"/>
      <c r="E157" s="264"/>
      <c r="F157" s="317" t="s">
        <v>546</v>
      </c>
      <c r="G157" s="264"/>
      <c r="H157" s="316" t="s">
        <v>580</v>
      </c>
      <c r="I157" s="316" t="s">
        <v>542</v>
      </c>
      <c r="J157" s="316">
        <v>50</v>
      </c>
      <c r="K157" s="312"/>
    </row>
    <row r="158" s="1" customFormat="1" ht="15" customHeight="1">
      <c r="B158" s="289"/>
      <c r="C158" s="316" t="s">
        <v>565</v>
      </c>
      <c r="D158" s="264"/>
      <c r="E158" s="264"/>
      <c r="F158" s="317" t="s">
        <v>546</v>
      </c>
      <c r="G158" s="264"/>
      <c r="H158" s="316" t="s">
        <v>580</v>
      </c>
      <c r="I158" s="316" t="s">
        <v>542</v>
      </c>
      <c r="J158" s="316">
        <v>50</v>
      </c>
      <c r="K158" s="312"/>
    </row>
    <row r="159" s="1" customFormat="1" ht="15" customHeight="1">
      <c r="B159" s="289"/>
      <c r="C159" s="316" t="s">
        <v>108</v>
      </c>
      <c r="D159" s="264"/>
      <c r="E159" s="264"/>
      <c r="F159" s="317" t="s">
        <v>540</v>
      </c>
      <c r="G159" s="264"/>
      <c r="H159" s="316" t="s">
        <v>602</v>
      </c>
      <c r="I159" s="316" t="s">
        <v>542</v>
      </c>
      <c r="J159" s="316" t="s">
        <v>603</v>
      </c>
      <c r="K159" s="312"/>
    </row>
    <row r="160" s="1" customFormat="1" ht="15" customHeight="1">
      <c r="B160" s="289"/>
      <c r="C160" s="316" t="s">
        <v>604</v>
      </c>
      <c r="D160" s="264"/>
      <c r="E160" s="264"/>
      <c r="F160" s="317" t="s">
        <v>540</v>
      </c>
      <c r="G160" s="264"/>
      <c r="H160" s="316" t="s">
        <v>605</v>
      </c>
      <c r="I160" s="316" t="s">
        <v>575</v>
      </c>
      <c r="J160" s="316"/>
      <c r="K160" s="312"/>
    </row>
    <row r="16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606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534</v>
      </c>
      <c r="D166" s="279"/>
      <c r="E166" s="279"/>
      <c r="F166" s="279" t="s">
        <v>535</v>
      </c>
      <c r="G166" s="321"/>
      <c r="H166" s="322" t="s">
        <v>51</v>
      </c>
      <c r="I166" s="322" t="s">
        <v>54</v>
      </c>
      <c r="J166" s="279" t="s">
        <v>536</v>
      </c>
      <c r="K166" s="256"/>
    </row>
    <row r="167" s="1" customFormat="1" ht="17.25" customHeight="1">
      <c r="B167" s="257"/>
      <c r="C167" s="281" t="s">
        <v>537</v>
      </c>
      <c r="D167" s="281"/>
      <c r="E167" s="281"/>
      <c r="F167" s="282" t="s">
        <v>538</v>
      </c>
      <c r="G167" s="323"/>
      <c r="H167" s="324"/>
      <c r="I167" s="324"/>
      <c r="J167" s="281" t="s">
        <v>539</v>
      </c>
      <c r="K167" s="259"/>
    </row>
    <row r="168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="1" customFormat="1" ht="15" customHeight="1">
      <c r="B169" s="289"/>
      <c r="C169" s="264" t="s">
        <v>543</v>
      </c>
      <c r="D169" s="264"/>
      <c r="E169" s="264"/>
      <c r="F169" s="287" t="s">
        <v>540</v>
      </c>
      <c r="G169" s="264"/>
      <c r="H169" s="264" t="s">
        <v>580</v>
      </c>
      <c r="I169" s="264" t="s">
        <v>542</v>
      </c>
      <c r="J169" s="264">
        <v>120</v>
      </c>
      <c r="K169" s="312"/>
    </row>
    <row r="170" s="1" customFormat="1" ht="15" customHeight="1">
      <c r="B170" s="289"/>
      <c r="C170" s="264" t="s">
        <v>589</v>
      </c>
      <c r="D170" s="264"/>
      <c r="E170" s="264"/>
      <c r="F170" s="287" t="s">
        <v>540</v>
      </c>
      <c r="G170" s="264"/>
      <c r="H170" s="264" t="s">
        <v>590</v>
      </c>
      <c r="I170" s="264" t="s">
        <v>542</v>
      </c>
      <c r="J170" s="264" t="s">
        <v>591</v>
      </c>
      <c r="K170" s="312"/>
    </row>
    <row r="171" s="1" customFormat="1" ht="15" customHeight="1">
      <c r="B171" s="289"/>
      <c r="C171" s="264" t="s">
        <v>488</v>
      </c>
      <c r="D171" s="264"/>
      <c r="E171" s="264"/>
      <c r="F171" s="287" t="s">
        <v>540</v>
      </c>
      <c r="G171" s="264"/>
      <c r="H171" s="264" t="s">
        <v>607</v>
      </c>
      <c r="I171" s="264" t="s">
        <v>542</v>
      </c>
      <c r="J171" s="264" t="s">
        <v>591</v>
      </c>
      <c r="K171" s="312"/>
    </row>
    <row r="172" s="1" customFormat="1" ht="15" customHeight="1">
      <c r="B172" s="289"/>
      <c r="C172" s="264" t="s">
        <v>545</v>
      </c>
      <c r="D172" s="264"/>
      <c r="E172" s="264"/>
      <c r="F172" s="287" t="s">
        <v>546</v>
      </c>
      <c r="G172" s="264"/>
      <c r="H172" s="264" t="s">
        <v>607</v>
      </c>
      <c r="I172" s="264" t="s">
        <v>542</v>
      </c>
      <c r="J172" s="264">
        <v>50</v>
      </c>
      <c r="K172" s="312"/>
    </row>
    <row r="173" s="1" customFormat="1" ht="15" customHeight="1">
      <c r="B173" s="289"/>
      <c r="C173" s="264" t="s">
        <v>548</v>
      </c>
      <c r="D173" s="264"/>
      <c r="E173" s="264"/>
      <c r="F173" s="287" t="s">
        <v>540</v>
      </c>
      <c r="G173" s="264"/>
      <c r="H173" s="264" t="s">
        <v>607</v>
      </c>
      <c r="I173" s="264" t="s">
        <v>550</v>
      </c>
      <c r="J173" s="264"/>
      <c r="K173" s="312"/>
    </row>
    <row r="174" s="1" customFormat="1" ht="15" customHeight="1">
      <c r="B174" s="289"/>
      <c r="C174" s="264" t="s">
        <v>559</v>
      </c>
      <c r="D174" s="264"/>
      <c r="E174" s="264"/>
      <c r="F174" s="287" t="s">
        <v>546</v>
      </c>
      <c r="G174" s="264"/>
      <c r="H174" s="264" t="s">
        <v>607</v>
      </c>
      <c r="I174" s="264" t="s">
        <v>542</v>
      </c>
      <c r="J174" s="264">
        <v>50</v>
      </c>
      <c r="K174" s="312"/>
    </row>
    <row r="175" s="1" customFormat="1" ht="15" customHeight="1">
      <c r="B175" s="289"/>
      <c r="C175" s="264" t="s">
        <v>567</v>
      </c>
      <c r="D175" s="264"/>
      <c r="E175" s="264"/>
      <c r="F175" s="287" t="s">
        <v>546</v>
      </c>
      <c r="G175" s="264"/>
      <c r="H175" s="264" t="s">
        <v>607</v>
      </c>
      <c r="I175" s="264" t="s">
        <v>542</v>
      </c>
      <c r="J175" s="264">
        <v>50</v>
      </c>
      <c r="K175" s="312"/>
    </row>
    <row r="176" s="1" customFormat="1" ht="15" customHeight="1">
      <c r="B176" s="289"/>
      <c r="C176" s="264" t="s">
        <v>565</v>
      </c>
      <c r="D176" s="264"/>
      <c r="E176" s="264"/>
      <c r="F176" s="287" t="s">
        <v>546</v>
      </c>
      <c r="G176" s="264"/>
      <c r="H176" s="264" t="s">
        <v>607</v>
      </c>
      <c r="I176" s="264" t="s">
        <v>542</v>
      </c>
      <c r="J176" s="264">
        <v>50</v>
      </c>
      <c r="K176" s="312"/>
    </row>
    <row r="177" s="1" customFormat="1" ht="15" customHeight="1">
      <c r="B177" s="289"/>
      <c r="C177" s="264" t="s">
        <v>112</v>
      </c>
      <c r="D177" s="264"/>
      <c r="E177" s="264"/>
      <c r="F177" s="287" t="s">
        <v>540</v>
      </c>
      <c r="G177" s="264"/>
      <c r="H177" s="264" t="s">
        <v>608</v>
      </c>
      <c r="I177" s="264" t="s">
        <v>609</v>
      </c>
      <c r="J177" s="264"/>
      <c r="K177" s="312"/>
    </row>
    <row r="178" s="1" customFormat="1" ht="15" customHeight="1">
      <c r="B178" s="289"/>
      <c r="C178" s="264" t="s">
        <v>54</v>
      </c>
      <c r="D178" s="264"/>
      <c r="E178" s="264"/>
      <c r="F178" s="287" t="s">
        <v>540</v>
      </c>
      <c r="G178" s="264"/>
      <c r="H178" s="264" t="s">
        <v>610</v>
      </c>
      <c r="I178" s="264" t="s">
        <v>611</v>
      </c>
      <c r="J178" s="264">
        <v>1</v>
      </c>
      <c r="K178" s="312"/>
    </row>
    <row r="179" s="1" customFormat="1" ht="15" customHeight="1">
      <c r="B179" s="289"/>
      <c r="C179" s="264" t="s">
        <v>50</v>
      </c>
      <c r="D179" s="264"/>
      <c r="E179" s="264"/>
      <c r="F179" s="287" t="s">
        <v>540</v>
      </c>
      <c r="G179" s="264"/>
      <c r="H179" s="264" t="s">
        <v>612</v>
      </c>
      <c r="I179" s="264" t="s">
        <v>542</v>
      </c>
      <c r="J179" s="264">
        <v>20</v>
      </c>
      <c r="K179" s="312"/>
    </row>
    <row r="180" s="1" customFormat="1" ht="15" customHeight="1">
      <c r="B180" s="289"/>
      <c r="C180" s="264" t="s">
        <v>51</v>
      </c>
      <c r="D180" s="264"/>
      <c r="E180" s="264"/>
      <c r="F180" s="287" t="s">
        <v>540</v>
      </c>
      <c r="G180" s="264"/>
      <c r="H180" s="264" t="s">
        <v>613</v>
      </c>
      <c r="I180" s="264" t="s">
        <v>542</v>
      </c>
      <c r="J180" s="264">
        <v>255</v>
      </c>
      <c r="K180" s="312"/>
    </row>
    <row r="181" s="1" customFormat="1" ht="15" customHeight="1">
      <c r="B181" s="289"/>
      <c r="C181" s="264" t="s">
        <v>113</v>
      </c>
      <c r="D181" s="264"/>
      <c r="E181" s="264"/>
      <c r="F181" s="287" t="s">
        <v>540</v>
      </c>
      <c r="G181" s="264"/>
      <c r="H181" s="264" t="s">
        <v>504</v>
      </c>
      <c r="I181" s="264" t="s">
        <v>542</v>
      </c>
      <c r="J181" s="264">
        <v>10</v>
      </c>
      <c r="K181" s="312"/>
    </row>
    <row r="182" s="1" customFormat="1" ht="15" customHeight="1">
      <c r="B182" s="289"/>
      <c r="C182" s="264" t="s">
        <v>114</v>
      </c>
      <c r="D182" s="264"/>
      <c r="E182" s="264"/>
      <c r="F182" s="287" t="s">
        <v>540</v>
      </c>
      <c r="G182" s="264"/>
      <c r="H182" s="264" t="s">
        <v>614</v>
      </c>
      <c r="I182" s="264" t="s">
        <v>575</v>
      </c>
      <c r="J182" s="264"/>
      <c r="K182" s="312"/>
    </row>
    <row r="183" s="1" customFormat="1" ht="15" customHeight="1">
      <c r="B183" s="289"/>
      <c r="C183" s="264" t="s">
        <v>615</v>
      </c>
      <c r="D183" s="264"/>
      <c r="E183" s="264"/>
      <c r="F183" s="287" t="s">
        <v>540</v>
      </c>
      <c r="G183" s="264"/>
      <c r="H183" s="264" t="s">
        <v>616</v>
      </c>
      <c r="I183" s="264" t="s">
        <v>575</v>
      </c>
      <c r="J183" s="264"/>
      <c r="K183" s="312"/>
    </row>
    <row r="184" s="1" customFormat="1" ht="15" customHeight="1">
      <c r="B184" s="289"/>
      <c r="C184" s="264" t="s">
        <v>604</v>
      </c>
      <c r="D184" s="264"/>
      <c r="E184" s="264"/>
      <c r="F184" s="287" t="s">
        <v>540</v>
      </c>
      <c r="G184" s="264"/>
      <c r="H184" s="264" t="s">
        <v>617</v>
      </c>
      <c r="I184" s="264" t="s">
        <v>575</v>
      </c>
      <c r="J184" s="264"/>
      <c r="K184" s="312"/>
    </row>
    <row r="185" s="1" customFormat="1" ht="15" customHeight="1">
      <c r="B185" s="289"/>
      <c r="C185" s="264" t="s">
        <v>116</v>
      </c>
      <c r="D185" s="264"/>
      <c r="E185" s="264"/>
      <c r="F185" s="287" t="s">
        <v>546</v>
      </c>
      <c r="G185" s="264"/>
      <c r="H185" s="264" t="s">
        <v>618</v>
      </c>
      <c r="I185" s="264" t="s">
        <v>542</v>
      </c>
      <c r="J185" s="264">
        <v>50</v>
      </c>
      <c r="K185" s="312"/>
    </row>
    <row r="186" s="1" customFormat="1" ht="15" customHeight="1">
      <c r="B186" s="289"/>
      <c r="C186" s="264" t="s">
        <v>619</v>
      </c>
      <c r="D186" s="264"/>
      <c r="E186" s="264"/>
      <c r="F186" s="287" t="s">
        <v>546</v>
      </c>
      <c r="G186" s="264"/>
      <c r="H186" s="264" t="s">
        <v>620</v>
      </c>
      <c r="I186" s="264" t="s">
        <v>621</v>
      </c>
      <c r="J186" s="264"/>
      <c r="K186" s="312"/>
    </row>
    <row r="187" s="1" customFormat="1" ht="15" customHeight="1">
      <c r="B187" s="289"/>
      <c r="C187" s="264" t="s">
        <v>622</v>
      </c>
      <c r="D187" s="264"/>
      <c r="E187" s="264"/>
      <c r="F187" s="287" t="s">
        <v>546</v>
      </c>
      <c r="G187" s="264"/>
      <c r="H187" s="264" t="s">
        <v>623</v>
      </c>
      <c r="I187" s="264" t="s">
        <v>621</v>
      </c>
      <c r="J187" s="264"/>
      <c r="K187" s="312"/>
    </row>
    <row r="188" s="1" customFormat="1" ht="15" customHeight="1">
      <c r="B188" s="289"/>
      <c r="C188" s="264" t="s">
        <v>624</v>
      </c>
      <c r="D188" s="264"/>
      <c r="E188" s="264"/>
      <c r="F188" s="287" t="s">
        <v>546</v>
      </c>
      <c r="G188" s="264"/>
      <c r="H188" s="264" t="s">
        <v>625</v>
      </c>
      <c r="I188" s="264" t="s">
        <v>621</v>
      </c>
      <c r="J188" s="264"/>
      <c r="K188" s="312"/>
    </row>
    <row r="189" s="1" customFormat="1" ht="15" customHeight="1">
      <c r="B189" s="289"/>
      <c r="C189" s="325" t="s">
        <v>626</v>
      </c>
      <c r="D189" s="264"/>
      <c r="E189" s="264"/>
      <c r="F189" s="287" t="s">
        <v>546</v>
      </c>
      <c r="G189" s="264"/>
      <c r="H189" s="264" t="s">
        <v>627</v>
      </c>
      <c r="I189" s="264" t="s">
        <v>628</v>
      </c>
      <c r="J189" s="326" t="s">
        <v>629</v>
      </c>
      <c r="K189" s="312"/>
    </row>
    <row r="190" s="1" customFormat="1" ht="15" customHeight="1">
      <c r="B190" s="289"/>
      <c r="C190" s="325" t="s">
        <v>39</v>
      </c>
      <c r="D190" s="264"/>
      <c r="E190" s="264"/>
      <c r="F190" s="287" t="s">
        <v>540</v>
      </c>
      <c r="G190" s="264"/>
      <c r="H190" s="261" t="s">
        <v>630</v>
      </c>
      <c r="I190" s="264" t="s">
        <v>631</v>
      </c>
      <c r="J190" s="264"/>
      <c r="K190" s="312"/>
    </row>
    <row r="191" s="1" customFormat="1" ht="15" customHeight="1">
      <c r="B191" s="289"/>
      <c r="C191" s="325" t="s">
        <v>632</v>
      </c>
      <c r="D191" s="264"/>
      <c r="E191" s="264"/>
      <c r="F191" s="287" t="s">
        <v>540</v>
      </c>
      <c r="G191" s="264"/>
      <c r="H191" s="264" t="s">
        <v>633</v>
      </c>
      <c r="I191" s="264" t="s">
        <v>575</v>
      </c>
      <c r="J191" s="264"/>
      <c r="K191" s="312"/>
    </row>
    <row r="192" s="1" customFormat="1" ht="15" customHeight="1">
      <c r="B192" s="289"/>
      <c r="C192" s="325" t="s">
        <v>634</v>
      </c>
      <c r="D192" s="264"/>
      <c r="E192" s="264"/>
      <c r="F192" s="287" t="s">
        <v>540</v>
      </c>
      <c r="G192" s="264"/>
      <c r="H192" s="264" t="s">
        <v>635</v>
      </c>
      <c r="I192" s="264" t="s">
        <v>575</v>
      </c>
      <c r="J192" s="264"/>
      <c r="K192" s="312"/>
    </row>
    <row r="193" s="1" customFormat="1" ht="15" customHeight="1">
      <c r="B193" s="289"/>
      <c r="C193" s="325" t="s">
        <v>636</v>
      </c>
      <c r="D193" s="264"/>
      <c r="E193" s="264"/>
      <c r="F193" s="287" t="s">
        <v>546</v>
      </c>
      <c r="G193" s="264"/>
      <c r="H193" s="264" t="s">
        <v>637</v>
      </c>
      <c r="I193" s="264" t="s">
        <v>575</v>
      </c>
      <c r="J193" s="264"/>
      <c r="K193" s="312"/>
    </row>
    <row r="194" s="1" customFormat="1" ht="15" customHeight="1">
      <c r="B194" s="318"/>
      <c r="C194" s="327"/>
      <c r="D194" s="298"/>
      <c r="E194" s="298"/>
      <c r="F194" s="298"/>
      <c r="G194" s="298"/>
      <c r="H194" s="298"/>
      <c r="I194" s="298"/>
      <c r="J194" s="298"/>
      <c r="K194" s="319"/>
    </row>
    <row r="195" s="1" customFormat="1" ht="18.75" customHeight="1">
      <c r="B195" s="300"/>
      <c r="C195" s="310"/>
      <c r="D195" s="310"/>
      <c r="E195" s="310"/>
      <c r="F195" s="320"/>
      <c r="G195" s="310"/>
      <c r="H195" s="310"/>
      <c r="I195" s="310"/>
      <c r="J195" s="310"/>
      <c r="K195" s="300"/>
    </row>
    <row r="196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638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8" t="s">
        <v>639</v>
      </c>
      <c r="D200" s="328"/>
      <c r="E200" s="328"/>
      <c r="F200" s="328" t="s">
        <v>640</v>
      </c>
      <c r="G200" s="329"/>
      <c r="H200" s="328" t="s">
        <v>641</v>
      </c>
      <c r="I200" s="328"/>
      <c r="J200" s="328"/>
      <c r="K200" s="256"/>
    </row>
    <row r="201" s="1" customFormat="1" ht="5.25" customHeight="1">
      <c r="B201" s="289"/>
      <c r="C201" s="284"/>
      <c r="D201" s="284"/>
      <c r="E201" s="284"/>
      <c r="F201" s="284"/>
      <c r="G201" s="310"/>
      <c r="H201" s="284"/>
      <c r="I201" s="284"/>
      <c r="J201" s="284"/>
      <c r="K201" s="312"/>
    </row>
    <row r="202" s="1" customFormat="1" ht="15" customHeight="1">
      <c r="B202" s="289"/>
      <c r="C202" s="264" t="s">
        <v>631</v>
      </c>
      <c r="D202" s="264"/>
      <c r="E202" s="264"/>
      <c r="F202" s="287" t="s">
        <v>40</v>
      </c>
      <c r="G202" s="264"/>
      <c r="H202" s="264" t="s">
        <v>642</v>
      </c>
      <c r="I202" s="264"/>
      <c r="J202" s="264"/>
      <c r="K202" s="312"/>
    </row>
    <row r="203" s="1" customFormat="1" ht="15" customHeight="1">
      <c r="B203" s="289"/>
      <c r="C203" s="264"/>
      <c r="D203" s="264"/>
      <c r="E203" s="264"/>
      <c r="F203" s="287" t="s">
        <v>41</v>
      </c>
      <c r="G203" s="264"/>
      <c r="H203" s="264" t="s">
        <v>643</v>
      </c>
      <c r="I203" s="264"/>
      <c r="J203" s="264"/>
      <c r="K203" s="312"/>
    </row>
    <row r="204" s="1" customFormat="1" ht="15" customHeight="1">
      <c r="B204" s="289"/>
      <c r="C204" s="264"/>
      <c r="D204" s="264"/>
      <c r="E204" s="264"/>
      <c r="F204" s="287" t="s">
        <v>44</v>
      </c>
      <c r="G204" s="264"/>
      <c r="H204" s="264" t="s">
        <v>644</v>
      </c>
      <c r="I204" s="264"/>
      <c r="J204" s="264"/>
      <c r="K204" s="312"/>
    </row>
    <row r="205" s="1" customFormat="1" ht="15" customHeight="1">
      <c r="B205" s="289"/>
      <c r="C205" s="264"/>
      <c r="D205" s="264"/>
      <c r="E205" s="264"/>
      <c r="F205" s="287" t="s">
        <v>42</v>
      </c>
      <c r="G205" s="264"/>
      <c r="H205" s="264" t="s">
        <v>645</v>
      </c>
      <c r="I205" s="264"/>
      <c r="J205" s="264"/>
      <c r="K205" s="312"/>
    </row>
    <row r="206" s="1" customFormat="1" ht="15" customHeight="1">
      <c r="B206" s="289"/>
      <c r="C206" s="264"/>
      <c r="D206" s="264"/>
      <c r="E206" s="264"/>
      <c r="F206" s="287" t="s">
        <v>43</v>
      </c>
      <c r="G206" s="264"/>
      <c r="H206" s="264" t="s">
        <v>646</v>
      </c>
      <c r="I206" s="264"/>
      <c r="J206" s="264"/>
      <c r="K206" s="312"/>
    </row>
    <row r="207" s="1" customFormat="1" ht="15" customHeight="1">
      <c r="B207" s="289"/>
      <c r="C207" s="264"/>
      <c r="D207" s="264"/>
      <c r="E207" s="264"/>
      <c r="F207" s="287"/>
      <c r="G207" s="264"/>
      <c r="H207" s="264"/>
      <c r="I207" s="264"/>
      <c r="J207" s="264"/>
      <c r="K207" s="312"/>
    </row>
    <row r="208" s="1" customFormat="1" ht="15" customHeight="1">
      <c r="B208" s="289"/>
      <c r="C208" s="264" t="s">
        <v>587</v>
      </c>
      <c r="D208" s="264"/>
      <c r="E208" s="264"/>
      <c r="F208" s="287" t="s">
        <v>76</v>
      </c>
      <c r="G208" s="264"/>
      <c r="H208" s="264" t="s">
        <v>647</v>
      </c>
      <c r="I208" s="264"/>
      <c r="J208" s="264"/>
      <c r="K208" s="312"/>
    </row>
    <row r="209" s="1" customFormat="1" ht="15" customHeight="1">
      <c r="B209" s="289"/>
      <c r="C209" s="264"/>
      <c r="D209" s="264"/>
      <c r="E209" s="264"/>
      <c r="F209" s="287" t="s">
        <v>483</v>
      </c>
      <c r="G209" s="264"/>
      <c r="H209" s="264" t="s">
        <v>484</v>
      </c>
      <c r="I209" s="264"/>
      <c r="J209" s="264"/>
      <c r="K209" s="312"/>
    </row>
    <row r="210" s="1" customFormat="1" ht="15" customHeight="1">
      <c r="B210" s="289"/>
      <c r="C210" s="264"/>
      <c r="D210" s="264"/>
      <c r="E210" s="264"/>
      <c r="F210" s="287" t="s">
        <v>481</v>
      </c>
      <c r="G210" s="264"/>
      <c r="H210" s="264" t="s">
        <v>648</v>
      </c>
      <c r="I210" s="264"/>
      <c r="J210" s="264"/>
      <c r="K210" s="312"/>
    </row>
    <row r="211" s="1" customFormat="1" ht="15" customHeight="1">
      <c r="B211" s="330"/>
      <c r="C211" s="264"/>
      <c r="D211" s="264"/>
      <c r="E211" s="264"/>
      <c r="F211" s="287" t="s">
        <v>102</v>
      </c>
      <c r="G211" s="325"/>
      <c r="H211" s="316" t="s">
        <v>485</v>
      </c>
      <c r="I211" s="316"/>
      <c r="J211" s="316"/>
      <c r="K211" s="331"/>
    </row>
    <row r="212" s="1" customFormat="1" ht="15" customHeight="1">
      <c r="B212" s="330"/>
      <c r="C212" s="264"/>
      <c r="D212" s="264"/>
      <c r="E212" s="264"/>
      <c r="F212" s="287" t="s">
        <v>486</v>
      </c>
      <c r="G212" s="325"/>
      <c r="H212" s="316" t="s">
        <v>649</v>
      </c>
      <c r="I212" s="316"/>
      <c r="J212" s="316"/>
      <c r="K212" s="331"/>
    </row>
    <row r="213" s="1" customFormat="1" ht="15" customHeight="1">
      <c r="B213" s="330"/>
      <c r="C213" s="264"/>
      <c r="D213" s="264"/>
      <c r="E213" s="264"/>
      <c r="F213" s="287"/>
      <c r="G213" s="325"/>
      <c r="H213" s="316"/>
      <c r="I213" s="316"/>
      <c r="J213" s="316"/>
      <c r="K213" s="331"/>
    </row>
    <row r="214" s="1" customFormat="1" ht="15" customHeight="1">
      <c r="B214" s="330"/>
      <c r="C214" s="264" t="s">
        <v>611</v>
      </c>
      <c r="D214" s="264"/>
      <c r="E214" s="264"/>
      <c r="F214" s="287">
        <v>1</v>
      </c>
      <c r="G214" s="325"/>
      <c r="H214" s="316" t="s">
        <v>650</v>
      </c>
      <c r="I214" s="316"/>
      <c r="J214" s="316"/>
      <c r="K214" s="331"/>
    </row>
    <row r="215" s="1" customFormat="1" ht="15" customHeight="1">
      <c r="B215" s="330"/>
      <c r="C215" s="264"/>
      <c r="D215" s="264"/>
      <c r="E215" s="264"/>
      <c r="F215" s="287">
        <v>2</v>
      </c>
      <c r="G215" s="325"/>
      <c r="H215" s="316" t="s">
        <v>651</v>
      </c>
      <c r="I215" s="316"/>
      <c r="J215" s="316"/>
      <c r="K215" s="331"/>
    </row>
    <row r="216" s="1" customFormat="1" ht="15" customHeight="1">
      <c r="B216" s="330"/>
      <c r="C216" s="264"/>
      <c r="D216" s="264"/>
      <c r="E216" s="264"/>
      <c r="F216" s="287">
        <v>3</v>
      </c>
      <c r="G216" s="325"/>
      <c r="H216" s="316" t="s">
        <v>652</v>
      </c>
      <c r="I216" s="316"/>
      <c r="J216" s="316"/>
      <c r="K216" s="331"/>
    </row>
    <row r="217" s="1" customFormat="1" ht="15" customHeight="1">
      <c r="B217" s="330"/>
      <c r="C217" s="264"/>
      <c r="D217" s="264"/>
      <c r="E217" s="264"/>
      <c r="F217" s="287">
        <v>4</v>
      </c>
      <c r="G217" s="325"/>
      <c r="H217" s="316" t="s">
        <v>653</v>
      </c>
      <c r="I217" s="316"/>
      <c r="J217" s="316"/>
      <c r="K217" s="331"/>
    </row>
    <row r="218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Desenský Jiří, DiS.</dc:creator>
  <cp:lastModifiedBy>Desenský Jiří, DiS.</cp:lastModifiedBy>
  <dcterms:created xsi:type="dcterms:W3CDTF">2022-11-09T11:24:26Z</dcterms:created>
  <dcterms:modified xsi:type="dcterms:W3CDTF">2022-11-09T11:24:38Z</dcterms:modified>
</cp:coreProperties>
</file>