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UPN_SSZT_HKR\Stavby\Opravné práce a externí údržba\5) Aktuální (probíhající akce)\64022039_RD_VD 2022-2024\SOUTĚŽ\kontrolní rozpočet\"/>
    </mc:Choice>
  </mc:AlternateContent>
  <bookViews>
    <workbookView xWindow="0" yWindow="0" windowWidth="0" windowHeight="0"/>
  </bookViews>
  <sheets>
    <sheet name="Rekapitulace zakázky" sheetId="1" r:id="rId1"/>
    <sheet name="HK_VD_X - XII 2022 - Opra..." sheetId="2" r:id="rId2"/>
    <sheet name="Lib_VD_X - XII 2022 - Opr..." sheetId="3" r:id="rId3"/>
    <sheet name="HK_VD_I - XII 2023 - Opra..." sheetId="4" r:id="rId4"/>
    <sheet name="Lib_VD_I - XII 2023 - Opr..." sheetId="5" r:id="rId5"/>
    <sheet name="HK_VD_I - IX 2024 - Oprav..." sheetId="6" r:id="rId6"/>
    <sheet name="Lib_VD_I - IX 2024 - Opra..." sheetId="7" r:id="rId7"/>
  </sheets>
  <definedNames>
    <definedName name="_xlnm.Print_Area" localSheetId="0">'Rekapitulace zakázky'!$D$4:$AO$36,'Rekapitulace zakázky'!$C$42:$AQ$62</definedName>
    <definedName name="_xlnm.Print_Titles" localSheetId="0">'Rekapitulace zakázky'!$52:$52</definedName>
    <definedName name="_xlnm._FilterDatabase" localSheetId="1" hidden="1">'HK_VD_X - XII 2022 - Opra...'!$C$93:$K$221</definedName>
    <definedName name="_xlnm.Print_Area" localSheetId="1">'HK_VD_X - XII 2022 - Opra...'!$C$4:$J$41,'HK_VD_X - XII 2022 - Opra...'!$C$79:$K$221</definedName>
    <definedName name="_xlnm.Print_Titles" localSheetId="1">'HK_VD_X - XII 2022 - Opra...'!$93:$93</definedName>
    <definedName name="_xlnm._FilterDatabase" localSheetId="2" hidden="1">'Lib_VD_X - XII 2022 - Opr...'!$C$97:$K$459</definedName>
    <definedName name="_xlnm.Print_Area" localSheetId="2">'Lib_VD_X - XII 2022 - Opr...'!$C$4:$J$41,'Lib_VD_X - XII 2022 - Opr...'!$C$83:$K$459</definedName>
    <definedName name="_xlnm.Print_Titles" localSheetId="2">'Lib_VD_X - XII 2022 - Opr...'!$97:$97</definedName>
    <definedName name="_xlnm._FilterDatabase" localSheetId="3" hidden="1">'HK_VD_I - XII 2023 - Opra...'!$C$97:$K$552</definedName>
    <definedName name="_xlnm.Print_Area" localSheetId="3">'HK_VD_I - XII 2023 - Opra...'!$C$4:$J$41,'HK_VD_I - XII 2023 - Opra...'!$C$83:$K$552</definedName>
    <definedName name="_xlnm.Print_Titles" localSheetId="3">'HK_VD_I - XII 2023 - Opra...'!$97:$97</definedName>
    <definedName name="_xlnm._FilterDatabase" localSheetId="4" hidden="1">'Lib_VD_I - XII 2023 - Opr...'!$C$98:$K$689</definedName>
    <definedName name="_xlnm.Print_Area" localSheetId="4">'Lib_VD_I - XII 2023 - Opr...'!$C$4:$J$41,'Lib_VD_I - XII 2023 - Opr...'!$C$84:$K$689</definedName>
    <definedName name="_xlnm.Print_Titles" localSheetId="4">'Lib_VD_I - XII 2023 - Opr...'!$98:$98</definedName>
    <definedName name="_xlnm._FilterDatabase" localSheetId="5" hidden="1">'HK_VD_I - IX 2024 - Oprav...'!$C$96:$K$484</definedName>
    <definedName name="_xlnm.Print_Area" localSheetId="5">'HK_VD_I - IX 2024 - Oprav...'!$C$4:$J$41,'HK_VD_I - IX 2024 - Oprav...'!$C$82:$K$484</definedName>
    <definedName name="_xlnm.Print_Titles" localSheetId="5">'HK_VD_I - IX 2024 - Oprav...'!$96:$96</definedName>
    <definedName name="_xlnm._FilterDatabase" localSheetId="6" hidden="1">'Lib_VD_I - IX 2024 - Opra...'!$C$98:$K$678</definedName>
    <definedName name="_xlnm.Print_Area" localSheetId="6">'Lib_VD_I - IX 2024 - Opra...'!$C$4:$J$41,'Lib_VD_I - IX 2024 - Opra...'!$C$84:$K$678</definedName>
    <definedName name="_xlnm.Print_Titles" localSheetId="6">'Lib_VD_I - IX 2024 - Opra...'!$98:$98</definedName>
  </definedNames>
  <calcPr/>
</workbook>
</file>

<file path=xl/calcChain.xml><?xml version="1.0" encoding="utf-8"?>
<calcChain xmlns="http://schemas.openxmlformats.org/spreadsheetml/2006/main">
  <c i="7" l="1" r="J39"/>
  <c r="J38"/>
  <c i="1" r="AY61"/>
  <c i="7" r="J37"/>
  <c i="1" r="AX61"/>
  <c i="7" r="BI675"/>
  <c r="BH675"/>
  <c r="BG675"/>
  <c r="BF675"/>
  <c r="T675"/>
  <c r="R675"/>
  <c r="P675"/>
  <c r="BI671"/>
  <c r="BH671"/>
  <c r="BG671"/>
  <c r="BF671"/>
  <c r="T671"/>
  <c r="R671"/>
  <c r="P671"/>
  <c r="BI666"/>
  <c r="BH666"/>
  <c r="BG666"/>
  <c r="BF666"/>
  <c r="T666"/>
  <c r="T665"/>
  <c r="R666"/>
  <c r="R665"/>
  <c r="P666"/>
  <c r="P665"/>
  <c r="BI661"/>
  <c r="BH661"/>
  <c r="BG661"/>
  <c r="BF661"/>
  <c r="T661"/>
  <c r="R661"/>
  <c r="P661"/>
  <c r="BI657"/>
  <c r="BH657"/>
  <c r="BG657"/>
  <c r="BF657"/>
  <c r="T657"/>
  <c r="R657"/>
  <c r="P657"/>
  <c r="BI653"/>
  <c r="BH653"/>
  <c r="BG653"/>
  <c r="BF653"/>
  <c r="T653"/>
  <c r="R653"/>
  <c r="P653"/>
  <c r="BI649"/>
  <c r="BH649"/>
  <c r="BG649"/>
  <c r="BF649"/>
  <c r="T649"/>
  <c r="R649"/>
  <c r="P649"/>
  <c r="BI645"/>
  <c r="BH645"/>
  <c r="BG645"/>
  <c r="BF645"/>
  <c r="T645"/>
  <c r="R645"/>
  <c r="P645"/>
  <c r="BI641"/>
  <c r="BH641"/>
  <c r="BG641"/>
  <c r="BF641"/>
  <c r="T641"/>
  <c r="R641"/>
  <c r="P641"/>
  <c r="BI637"/>
  <c r="BH637"/>
  <c r="BG637"/>
  <c r="BF637"/>
  <c r="T637"/>
  <c r="R637"/>
  <c r="P637"/>
  <c r="BI633"/>
  <c r="BH633"/>
  <c r="BG633"/>
  <c r="BF633"/>
  <c r="T633"/>
  <c r="R633"/>
  <c r="P633"/>
  <c r="BI629"/>
  <c r="BH629"/>
  <c r="BG629"/>
  <c r="BF629"/>
  <c r="T629"/>
  <c r="R629"/>
  <c r="P629"/>
  <c r="BI625"/>
  <c r="BH625"/>
  <c r="BG625"/>
  <c r="BF625"/>
  <c r="T625"/>
  <c r="R625"/>
  <c r="P625"/>
  <c r="BI621"/>
  <c r="BH621"/>
  <c r="BG621"/>
  <c r="BF621"/>
  <c r="T621"/>
  <c r="R621"/>
  <c r="P621"/>
  <c r="BI617"/>
  <c r="BH617"/>
  <c r="BG617"/>
  <c r="BF617"/>
  <c r="T617"/>
  <c r="R617"/>
  <c r="P617"/>
  <c r="BI612"/>
  <c r="BH612"/>
  <c r="BG612"/>
  <c r="BF612"/>
  <c r="T612"/>
  <c r="R612"/>
  <c r="P612"/>
  <c r="BI608"/>
  <c r="BH608"/>
  <c r="BG608"/>
  <c r="BF608"/>
  <c r="T608"/>
  <c r="R608"/>
  <c r="P608"/>
  <c r="BI604"/>
  <c r="BH604"/>
  <c r="BG604"/>
  <c r="BF604"/>
  <c r="T604"/>
  <c r="R604"/>
  <c r="P604"/>
  <c r="BI600"/>
  <c r="BH600"/>
  <c r="BG600"/>
  <c r="BF600"/>
  <c r="T600"/>
  <c r="R600"/>
  <c r="P600"/>
  <c r="BI596"/>
  <c r="BH596"/>
  <c r="BG596"/>
  <c r="BF596"/>
  <c r="T596"/>
  <c r="R596"/>
  <c r="P596"/>
  <c r="BI592"/>
  <c r="BH592"/>
  <c r="BG592"/>
  <c r="BF592"/>
  <c r="T592"/>
  <c r="R592"/>
  <c r="P592"/>
  <c r="BI588"/>
  <c r="BH588"/>
  <c r="BG588"/>
  <c r="BF588"/>
  <c r="T588"/>
  <c r="R588"/>
  <c r="P588"/>
  <c r="BI584"/>
  <c r="BH584"/>
  <c r="BG584"/>
  <c r="BF584"/>
  <c r="T584"/>
  <c r="R584"/>
  <c r="P584"/>
  <c r="BI580"/>
  <c r="BH580"/>
  <c r="BG580"/>
  <c r="BF580"/>
  <c r="T580"/>
  <c r="R580"/>
  <c r="P580"/>
  <c r="BI576"/>
  <c r="BH576"/>
  <c r="BG576"/>
  <c r="BF576"/>
  <c r="T576"/>
  <c r="R576"/>
  <c r="P576"/>
  <c r="BI572"/>
  <c r="BH572"/>
  <c r="BG572"/>
  <c r="BF572"/>
  <c r="T572"/>
  <c r="R572"/>
  <c r="P572"/>
  <c r="BI567"/>
  <c r="BH567"/>
  <c r="BG567"/>
  <c r="BF567"/>
  <c r="T567"/>
  <c r="R567"/>
  <c r="P567"/>
  <c r="BI559"/>
  <c r="BH559"/>
  <c r="BG559"/>
  <c r="BF559"/>
  <c r="T559"/>
  <c r="T558"/>
  <c r="R559"/>
  <c r="R558"/>
  <c r="P559"/>
  <c r="P558"/>
  <c r="BI554"/>
  <c r="BH554"/>
  <c r="BG554"/>
  <c r="BF554"/>
  <c r="T554"/>
  <c r="T553"/>
  <c r="R554"/>
  <c r="R553"/>
  <c r="P554"/>
  <c r="P553"/>
  <c r="BI549"/>
  <c r="BH549"/>
  <c r="BG549"/>
  <c r="BF549"/>
  <c r="T549"/>
  <c r="R549"/>
  <c r="P549"/>
  <c r="BI545"/>
  <c r="BH545"/>
  <c r="BG545"/>
  <c r="BF545"/>
  <c r="T545"/>
  <c r="R545"/>
  <c r="P545"/>
  <c r="BI541"/>
  <c r="BH541"/>
  <c r="BG541"/>
  <c r="BF541"/>
  <c r="T541"/>
  <c r="R541"/>
  <c r="P541"/>
  <c r="BI537"/>
  <c r="BH537"/>
  <c r="BG537"/>
  <c r="BF537"/>
  <c r="T537"/>
  <c r="R537"/>
  <c r="P537"/>
  <c r="BI533"/>
  <c r="BH533"/>
  <c r="BG533"/>
  <c r="BF533"/>
  <c r="T533"/>
  <c r="R533"/>
  <c r="P533"/>
  <c r="BI529"/>
  <c r="BH529"/>
  <c r="BG529"/>
  <c r="BF529"/>
  <c r="T529"/>
  <c r="R529"/>
  <c r="P529"/>
  <c r="BI525"/>
  <c r="BH525"/>
  <c r="BG525"/>
  <c r="BF525"/>
  <c r="T525"/>
  <c r="R525"/>
  <c r="P525"/>
  <c r="BI521"/>
  <c r="BH521"/>
  <c r="BG521"/>
  <c r="BF521"/>
  <c r="T521"/>
  <c r="R521"/>
  <c r="P521"/>
  <c r="BI517"/>
  <c r="BH517"/>
  <c r="BG517"/>
  <c r="BF517"/>
  <c r="T517"/>
  <c r="R517"/>
  <c r="P517"/>
  <c r="BI513"/>
  <c r="BH513"/>
  <c r="BG513"/>
  <c r="BF513"/>
  <c r="T513"/>
  <c r="R513"/>
  <c r="P513"/>
  <c r="BI509"/>
  <c r="BH509"/>
  <c r="BG509"/>
  <c r="BF509"/>
  <c r="T509"/>
  <c r="R509"/>
  <c r="P509"/>
  <c r="BI505"/>
  <c r="BH505"/>
  <c r="BG505"/>
  <c r="BF505"/>
  <c r="T505"/>
  <c r="R505"/>
  <c r="P505"/>
  <c r="BI501"/>
  <c r="BH501"/>
  <c r="BG501"/>
  <c r="BF501"/>
  <c r="T501"/>
  <c r="R501"/>
  <c r="P501"/>
  <c r="BI497"/>
  <c r="BH497"/>
  <c r="BG497"/>
  <c r="BF497"/>
  <c r="T497"/>
  <c r="R497"/>
  <c r="P497"/>
  <c r="BI493"/>
  <c r="BH493"/>
  <c r="BG493"/>
  <c r="BF493"/>
  <c r="T493"/>
  <c r="R493"/>
  <c r="P493"/>
  <c r="BI489"/>
  <c r="BH489"/>
  <c r="BG489"/>
  <c r="BF489"/>
  <c r="T489"/>
  <c r="R489"/>
  <c r="P489"/>
  <c r="BI485"/>
  <c r="BH485"/>
  <c r="BG485"/>
  <c r="BF485"/>
  <c r="T485"/>
  <c r="R485"/>
  <c r="P485"/>
  <c r="BI481"/>
  <c r="BH481"/>
  <c r="BG481"/>
  <c r="BF481"/>
  <c r="T481"/>
  <c r="R481"/>
  <c r="P481"/>
  <c r="BI477"/>
  <c r="BH477"/>
  <c r="BG477"/>
  <c r="BF477"/>
  <c r="T477"/>
  <c r="R477"/>
  <c r="P477"/>
  <c r="BI473"/>
  <c r="BH473"/>
  <c r="BG473"/>
  <c r="BF473"/>
  <c r="T473"/>
  <c r="R473"/>
  <c r="P473"/>
  <c r="BI469"/>
  <c r="BH469"/>
  <c r="BG469"/>
  <c r="BF469"/>
  <c r="T469"/>
  <c r="R469"/>
  <c r="P469"/>
  <c r="BI465"/>
  <c r="BH465"/>
  <c r="BG465"/>
  <c r="BF465"/>
  <c r="T465"/>
  <c r="R465"/>
  <c r="P465"/>
  <c r="BI461"/>
  <c r="BH461"/>
  <c r="BG461"/>
  <c r="BF461"/>
  <c r="T461"/>
  <c r="R461"/>
  <c r="P461"/>
  <c r="BI457"/>
  <c r="BH457"/>
  <c r="BG457"/>
  <c r="BF457"/>
  <c r="T457"/>
  <c r="R457"/>
  <c r="P457"/>
  <c r="BI453"/>
  <c r="BH453"/>
  <c r="BG453"/>
  <c r="BF453"/>
  <c r="T453"/>
  <c r="R453"/>
  <c r="P453"/>
  <c r="BI449"/>
  <c r="BH449"/>
  <c r="BG449"/>
  <c r="BF449"/>
  <c r="T449"/>
  <c r="R449"/>
  <c r="P449"/>
  <c r="BI445"/>
  <c r="BH445"/>
  <c r="BG445"/>
  <c r="BF445"/>
  <c r="T445"/>
  <c r="R445"/>
  <c r="P445"/>
  <c r="BI441"/>
  <c r="BH441"/>
  <c r="BG441"/>
  <c r="BF441"/>
  <c r="T441"/>
  <c r="R441"/>
  <c r="P441"/>
  <c r="BI437"/>
  <c r="BH437"/>
  <c r="BG437"/>
  <c r="BF437"/>
  <c r="T437"/>
  <c r="R437"/>
  <c r="P437"/>
  <c r="BI433"/>
  <c r="BH433"/>
  <c r="BG433"/>
  <c r="BF433"/>
  <c r="T433"/>
  <c r="R433"/>
  <c r="P433"/>
  <c r="BI429"/>
  <c r="BH429"/>
  <c r="BG429"/>
  <c r="BF429"/>
  <c r="T429"/>
  <c r="R429"/>
  <c r="P429"/>
  <c r="BI423"/>
  <c r="BH423"/>
  <c r="BG423"/>
  <c r="BF423"/>
  <c r="T423"/>
  <c r="R423"/>
  <c r="P423"/>
  <c r="BI419"/>
  <c r="BH419"/>
  <c r="BG419"/>
  <c r="BF419"/>
  <c r="T419"/>
  <c r="R419"/>
  <c r="P419"/>
  <c r="BI414"/>
  <c r="BH414"/>
  <c r="BG414"/>
  <c r="BF414"/>
  <c r="T414"/>
  <c r="R414"/>
  <c r="P414"/>
  <c r="BI408"/>
  <c r="BH408"/>
  <c r="BG408"/>
  <c r="BF408"/>
  <c r="T408"/>
  <c r="R408"/>
  <c r="P408"/>
  <c r="BI404"/>
  <c r="BH404"/>
  <c r="BG404"/>
  <c r="BF404"/>
  <c r="T404"/>
  <c r="R404"/>
  <c r="P404"/>
  <c r="BI400"/>
  <c r="BH400"/>
  <c r="BG400"/>
  <c r="BF400"/>
  <c r="T400"/>
  <c r="R400"/>
  <c r="P400"/>
  <c r="BI396"/>
  <c r="BH396"/>
  <c r="BG396"/>
  <c r="BF396"/>
  <c r="T396"/>
  <c r="R396"/>
  <c r="P396"/>
  <c r="BI389"/>
  <c r="BH389"/>
  <c r="BG389"/>
  <c r="BF389"/>
  <c r="T389"/>
  <c r="R389"/>
  <c r="P389"/>
  <c r="BI382"/>
  <c r="BH382"/>
  <c r="BG382"/>
  <c r="BF382"/>
  <c r="T382"/>
  <c r="R382"/>
  <c r="P382"/>
  <c r="BI378"/>
  <c r="BH378"/>
  <c r="BG378"/>
  <c r="BF378"/>
  <c r="T378"/>
  <c r="R378"/>
  <c r="P378"/>
  <c r="BI373"/>
  <c r="BH373"/>
  <c r="BG373"/>
  <c r="BF373"/>
  <c r="T373"/>
  <c r="R373"/>
  <c r="P373"/>
  <c r="BI368"/>
  <c r="BH368"/>
  <c r="BG368"/>
  <c r="BF368"/>
  <c r="T368"/>
  <c r="R368"/>
  <c r="P368"/>
  <c r="BI361"/>
  <c r="BH361"/>
  <c r="BG361"/>
  <c r="BF361"/>
  <c r="T361"/>
  <c r="R361"/>
  <c r="P361"/>
  <c r="BI356"/>
  <c r="BH356"/>
  <c r="BG356"/>
  <c r="BF356"/>
  <c r="T356"/>
  <c r="R356"/>
  <c r="P356"/>
  <c r="BI350"/>
  <c r="BH350"/>
  <c r="BG350"/>
  <c r="BF350"/>
  <c r="T350"/>
  <c r="R350"/>
  <c r="P350"/>
  <c r="BI346"/>
  <c r="BH346"/>
  <c r="BG346"/>
  <c r="BF346"/>
  <c r="T346"/>
  <c r="R346"/>
  <c r="P346"/>
  <c r="BI340"/>
  <c r="BH340"/>
  <c r="BG340"/>
  <c r="BF340"/>
  <c r="T340"/>
  <c r="R340"/>
  <c r="P340"/>
  <c r="BI330"/>
  <c r="BH330"/>
  <c r="BG330"/>
  <c r="BF330"/>
  <c r="T330"/>
  <c r="R330"/>
  <c r="P330"/>
  <c r="BI325"/>
  <c r="BH325"/>
  <c r="BG325"/>
  <c r="BF325"/>
  <c r="T325"/>
  <c r="R325"/>
  <c r="P325"/>
  <c r="BI321"/>
  <c r="BH321"/>
  <c r="BG321"/>
  <c r="BF321"/>
  <c r="T321"/>
  <c r="R321"/>
  <c r="P321"/>
  <c r="BI310"/>
  <c r="BH310"/>
  <c r="BG310"/>
  <c r="BF310"/>
  <c r="T310"/>
  <c r="R310"/>
  <c r="P310"/>
  <c r="BI301"/>
  <c r="BH301"/>
  <c r="BG301"/>
  <c r="BF301"/>
  <c r="T301"/>
  <c r="R301"/>
  <c r="P301"/>
  <c r="BI284"/>
  <c r="BH284"/>
  <c r="BG284"/>
  <c r="BF284"/>
  <c r="T284"/>
  <c r="R284"/>
  <c r="P284"/>
  <c r="BI276"/>
  <c r="BH276"/>
  <c r="BG276"/>
  <c r="BF276"/>
  <c r="T276"/>
  <c r="R276"/>
  <c r="P276"/>
  <c r="BI260"/>
  <c r="BH260"/>
  <c r="BG260"/>
  <c r="BF260"/>
  <c r="T260"/>
  <c r="R260"/>
  <c r="P260"/>
  <c r="BI255"/>
  <c r="BH255"/>
  <c r="BG255"/>
  <c r="BF255"/>
  <c r="T255"/>
  <c r="R255"/>
  <c r="P255"/>
  <c r="BI251"/>
  <c r="BH251"/>
  <c r="BG251"/>
  <c r="BF251"/>
  <c r="T251"/>
  <c r="R251"/>
  <c r="P251"/>
  <c r="BI247"/>
  <c r="BH247"/>
  <c r="BG247"/>
  <c r="BF247"/>
  <c r="T247"/>
  <c r="R247"/>
  <c r="P247"/>
  <c r="BI241"/>
  <c r="BH241"/>
  <c r="BG241"/>
  <c r="BF241"/>
  <c r="T241"/>
  <c r="R241"/>
  <c r="P241"/>
  <c r="BI236"/>
  <c r="BH236"/>
  <c r="BG236"/>
  <c r="BF236"/>
  <c r="T236"/>
  <c r="R236"/>
  <c r="P236"/>
  <c r="BI228"/>
  <c r="BH228"/>
  <c r="BG228"/>
  <c r="BF228"/>
  <c r="T228"/>
  <c r="R228"/>
  <c r="P228"/>
  <c r="BI224"/>
  <c r="BH224"/>
  <c r="BG224"/>
  <c r="BF224"/>
  <c r="T224"/>
  <c r="R224"/>
  <c r="P224"/>
  <c r="BI219"/>
  <c r="BH219"/>
  <c r="BG219"/>
  <c r="BF219"/>
  <c r="T219"/>
  <c r="R219"/>
  <c r="P219"/>
  <c r="BI214"/>
  <c r="BH214"/>
  <c r="BG214"/>
  <c r="BF214"/>
  <c r="T214"/>
  <c r="R214"/>
  <c r="P214"/>
  <c r="BI210"/>
  <c r="BH210"/>
  <c r="BG210"/>
  <c r="BF210"/>
  <c r="T210"/>
  <c r="R210"/>
  <c r="P210"/>
  <c r="BI205"/>
  <c r="BH205"/>
  <c r="BG205"/>
  <c r="BF205"/>
  <c r="T205"/>
  <c r="R205"/>
  <c r="P205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1"/>
  <c r="BH151"/>
  <c r="BG151"/>
  <c r="BF151"/>
  <c r="T151"/>
  <c r="R151"/>
  <c r="P151"/>
  <c r="BI147"/>
  <c r="BH147"/>
  <c r="BG147"/>
  <c r="BF147"/>
  <c r="T147"/>
  <c r="R147"/>
  <c r="P147"/>
  <c r="BI139"/>
  <c r="BH139"/>
  <c r="BG139"/>
  <c r="BF139"/>
  <c r="T139"/>
  <c r="R139"/>
  <c r="P139"/>
  <c r="BI132"/>
  <c r="BH132"/>
  <c r="BG132"/>
  <c r="BF132"/>
  <c r="T132"/>
  <c r="R132"/>
  <c r="P132"/>
  <c r="BI126"/>
  <c r="BH126"/>
  <c r="BG126"/>
  <c r="BF126"/>
  <c r="T126"/>
  <c r="R126"/>
  <c r="P126"/>
  <c r="BI120"/>
  <c r="BH120"/>
  <c r="BG120"/>
  <c r="BF120"/>
  <c r="T120"/>
  <c r="R120"/>
  <c r="P120"/>
  <c r="BI114"/>
  <c r="BH114"/>
  <c r="BG114"/>
  <c r="BF114"/>
  <c r="T114"/>
  <c r="R114"/>
  <c r="P114"/>
  <c r="BI108"/>
  <c r="BH108"/>
  <c r="BG108"/>
  <c r="BF108"/>
  <c r="T108"/>
  <c r="R108"/>
  <c r="P108"/>
  <c r="BI102"/>
  <c r="BH102"/>
  <c r="BG102"/>
  <c r="BF102"/>
  <c r="T102"/>
  <c r="R102"/>
  <c r="P102"/>
  <c r="J96"/>
  <c r="J95"/>
  <c r="F95"/>
  <c r="F93"/>
  <c r="E91"/>
  <c r="J59"/>
  <c r="J58"/>
  <c r="F58"/>
  <c r="F56"/>
  <c r="E54"/>
  <c r="J20"/>
  <c r="E20"/>
  <c r="F96"/>
  <c r="J19"/>
  <c r="J14"/>
  <c r="J93"/>
  <c r="E7"/>
  <c r="E87"/>
  <c i="6" r="J39"/>
  <c r="J38"/>
  <c i="1" r="AY60"/>
  <c i="6" r="J37"/>
  <c i="1" r="AX60"/>
  <c i="6" r="BI481"/>
  <c r="BH481"/>
  <c r="BG481"/>
  <c r="BF481"/>
  <c r="T481"/>
  <c r="R481"/>
  <c r="P481"/>
  <c r="BI477"/>
  <c r="BH477"/>
  <c r="BG477"/>
  <c r="BF477"/>
  <c r="T477"/>
  <c r="R477"/>
  <c r="P477"/>
  <c r="BI472"/>
  <c r="BH472"/>
  <c r="BG472"/>
  <c r="BF472"/>
  <c r="T472"/>
  <c r="R472"/>
  <c r="P472"/>
  <c r="BI468"/>
  <c r="BH468"/>
  <c r="BG468"/>
  <c r="BF468"/>
  <c r="T468"/>
  <c r="R468"/>
  <c r="P468"/>
  <c r="BI464"/>
  <c r="BH464"/>
  <c r="BG464"/>
  <c r="BF464"/>
  <c r="T464"/>
  <c r="R464"/>
  <c r="P464"/>
  <c r="BI460"/>
  <c r="BH460"/>
  <c r="BG460"/>
  <c r="BF460"/>
  <c r="T460"/>
  <c r="R460"/>
  <c r="P460"/>
  <c r="BI456"/>
  <c r="BH456"/>
  <c r="BG456"/>
  <c r="BF456"/>
  <c r="T456"/>
  <c r="R456"/>
  <c r="P456"/>
  <c r="BI452"/>
  <c r="BH452"/>
  <c r="BG452"/>
  <c r="BF452"/>
  <c r="T452"/>
  <c r="R452"/>
  <c r="P452"/>
  <c r="BI447"/>
  <c r="BH447"/>
  <c r="BG447"/>
  <c r="BF447"/>
  <c r="T447"/>
  <c r="R447"/>
  <c r="P447"/>
  <c r="BI443"/>
  <c r="BH443"/>
  <c r="BG443"/>
  <c r="BF443"/>
  <c r="T443"/>
  <c r="R443"/>
  <c r="P443"/>
  <c r="BI439"/>
  <c r="BH439"/>
  <c r="BG439"/>
  <c r="BF439"/>
  <c r="T439"/>
  <c r="R439"/>
  <c r="P439"/>
  <c r="BI435"/>
  <c r="BH435"/>
  <c r="BG435"/>
  <c r="BF435"/>
  <c r="T435"/>
  <c r="R435"/>
  <c r="P435"/>
  <c r="BI431"/>
  <c r="BH431"/>
  <c r="BG431"/>
  <c r="BF431"/>
  <c r="T431"/>
  <c r="R431"/>
  <c r="P431"/>
  <c r="BI427"/>
  <c r="BH427"/>
  <c r="BG427"/>
  <c r="BF427"/>
  <c r="T427"/>
  <c r="R427"/>
  <c r="P427"/>
  <c r="BI423"/>
  <c r="BH423"/>
  <c r="BG423"/>
  <c r="BF423"/>
  <c r="T423"/>
  <c r="R423"/>
  <c r="P423"/>
  <c r="BI419"/>
  <c r="BH419"/>
  <c r="BG419"/>
  <c r="BF419"/>
  <c r="T419"/>
  <c r="R419"/>
  <c r="P419"/>
  <c r="BI411"/>
  <c r="BH411"/>
  <c r="BG411"/>
  <c r="BF411"/>
  <c r="T411"/>
  <c r="T410"/>
  <c r="R411"/>
  <c r="R410"/>
  <c r="P411"/>
  <c r="P410"/>
  <c r="BI406"/>
  <c r="BH406"/>
  <c r="BG406"/>
  <c r="BF406"/>
  <c r="T406"/>
  <c r="R406"/>
  <c r="P406"/>
  <c r="BI402"/>
  <c r="BH402"/>
  <c r="BG402"/>
  <c r="BF402"/>
  <c r="T402"/>
  <c r="R402"/>
  <c r="P402"/>
  <c r="BI398"/>
  <c r="BH398"/>
  <c r="BG398"/>
  <c r="BF398"/>
  <c r="T398"/>
  <c r="R398"/>
  <c r="P398"/>
  <c r="BI394"/>
  <c r="BH394"/>
  <c r="BG394"/>
  <c r="BF394"/>
  <c r="T394"/>
  <c r="R394"/>
  <c r="P394"/>
  <c r="BI390"/>
  <c r="BH390"/>
  <c r="BG390"/>
  <c r="BF390"/>
  <c r="T390"/>
  <c r="R390"/>
  <c r="P390"/>
  <c r="BI386"/>
  <c r="BH386"/>
  <c r="BG386"/>
  <c r="BF386"/>
  <c r="T386"/>
  <c r="R386"/>
  <c r="P386"/>
  <c r="BI382"/>
  <c r="BH382"/>
  <c r="BG382"/>
  <c r="BF382"/>
  <c r="T382"/>
  <c r="R382"/>
  <c r="P382"/>
  <c r="BI378"/>
  <c r="BH378"/>
  <c r="BG378"/>
  <c r="BF378"/>
  <c r="T378"/>
  <c r="R378"/>
  <c r="P378"/>
  <c r="BI373"/>
  <c r="BH373"/>
  <c r="BG373"/>
  <c r="BF373"/>
  <c r="T373"/>
  <c r="R373"/>
  <c r="P373"/>
  <c r="BI368"/>
  <c r="BH368"/>
  <c r="BG368"/>
  <c r="BF368"/>
  <c r="T368"/>
  <c r="R368"/>
  <c r="P368"/>
  <c r="BI364"/>
  <c r="BH364"/>
  <c r="BG364"/>
  <c r="BF364"/>
  <c r="T364"/>
  <c r="R364"/>
  <c r="P364"/>
  <c r="BI358"/>
  <c r="BH358"/>
  <c r="BG358"/>
  <c r="BF358"/>
  <c r="T358"/>
  <c r="R358"/>
  <c r="P358"/>
  <c r="BI352"/>
  <c r="BH352"/>
  <c r="BG352"/>
  <c r="BF352"/>
  <c r="T352"/>
  <c r="R352"/>
  <c r="P352"/>
  <c r="BI347"/>
  <c r="BH347"/>
  <c r="BG347"/>
  <c r="BF347"/>
  <c r="T347"/>
  <c r="R347"/>
  <c r="P347"/>
  <c r="BI341"/>
  <c r="BH341"/>
  <c r="BG341"/>
  <c r="BF341"/>
  <c r="T341"/>
  <c r="R341"/>
  <c r="P341"/>
  <c r="BI334"/>
  <c r="BH334"/>
  <c r="BG334"/>
  <c r="BF334"/>
  <c r="T334"/>
  <c r="R334"/>
  <c r="P334"/>
  <c r="BI329"/>
  <c r="BH329"/>
  <c r="BG329"/>
  <c r="BF329"/>
  <c r="T329"/>
  <c r="R329"/>
  <c r="P329"/>
  <c r="BI323"/>
  <c r="BH323"/>
  <c r="BG323"/>
  <c r="BF323"/>
  <c r="T323"/>
  <c r="R323"/>
  <c r="P323"/>
  <c r="BI316"/>
  <c r="BH316"/>
  <c r="BG316"/>
  <c r="BF316"/>
  <c r="T316"/>
  <c r="R316"/>
  <c r="P316"/>
  <c r="BI308"/>
  <c r="BH308"/>
  <c r="BG308"/>
  <c r="BF308"/>
  <c r="T308"/>
  <c r="R308"/>
  <c r="P308"/>
  <c r="BI301"/>
  <c r="BH301"/>
  <c r="BG301"/>
  <c r="BF301"/>
  <c r="T301"/>
  <c r="R301"/>
  <c r="P301"/>
  <c r="BI291"/>
  <c r="BH291"/>
  <c r="BG291"/>
  <c r="BF291"/>
  <c r="T291"/>
  <c r="R291"/>
  <c r="P291"/>
  <c r="BI281"/>
  <c r="BH281"/>
  <c r="BG281"/>
  <c r="BF281"/>
  <c r="T281"/>
  <c r="R281"/>
  <c r="P281"/>
  <c r="BI266"/>
  <c r="BH266"/>
  <c r="BG266"/>
  <c r="BF266"/>
  <c r="T266"/>
  <c r="R266"/>
  <c r="P266"/>
  <c r="BI256"/>
  <c r="BH256"/>
  <c r="BG256"/>
  <c r="BF256"/>
  <c r="T256"/>
  <c r="R256"/>
  <c r="P256"/>
  <c r="BI241"/>
  <c r="BH241"/>
  <c r="BG241"/>
  <c r="BF241"/>
  <c r="T241"/>
  <c r="R241"/>
  <c r="P241"/>
  <c r="BI236"/>
  <c r="BH236"/>
  <c r="BG236"/>
  <c r="BF236"/>
  <c r="T236"/>
  <c r="R236"/>
  <c r="P236"/>
  <c r="BI232"/>
  <c r="BH232"/>
  <c r="BG232"/>
  <c r="BF232"/>
  <c r="T232"/>
  <c r="R232"/>
  <c r="P232"/>
  <c r="BI226"/>
  <c r="BH226"/>
  <c r="BG226"/>
  <c r="BF226"/>
  <c r="T226"/>
  <c r="R226"/>
  <c r="P226"/>
  <c r="BI220"/>
  <c r="BH220"/>
  <c r="BG220"/>
  <c r="BF220"/>
  <c r="T220"/>
  <c r="R220"/>
  <c r="P220"/>
  <c r="BI216"/>
  <c r="BH216"/>
  <c r="BG216"/>
  <c r="BF216"/>
  <c r="T216"/>
  <c r="R216"/>
  <c r="P216"/>
  <c r="BI210"/>
  <c r="BH210"/>
  <c r="BG210"/>
  <c r="BF210"/>
  <c r="T210"/>
  <c r="R210"/>
  <c r="P210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5"/>
  <c r="BH135"/>
  <c r="BG135"/>
  <c r="BF135"/>
  <c r="T135"/>
  <c r="R135"/>
  <c r="P135"/>
  <c r="BI131"/>
  <c r="BH131"/>
  <c r="BG131"/>
  <c r="BF131"/>
  <c r="T131"/>
  <c r="R131"/>
  <c r="P131"/>
  <c r="BI125"/>
  <c r="BH125"/>
  <c r="BG125"/>
  <c r="BF125"/>
  <c r="T125"/>
  <c r="R125"/>
  <c r="P125"/>
  <c r="BI120"/>
  <c r="BH120"/>
  <c r="BG120"/>
  <c r="BF120"/>
  <c r="T120"/>
  <c r="R120"/>
  <c r="P120"/>
  <c r="BI115"/>
  <c r="BH115"/>
  <c r="BG115"/>
  <c r="BF115"/>
  <c r="T115"/>
  <c r="R115"/>
  <c r="P115"/>
  <c r="BI109"/>
  <c r="BH109"/>
  <c r="BG109"/>
  <c r="BF109"/>
  <c r="T109"/>
  <c r="R109"/>
  <c r="P109"/>
  <c r="BI105"/>
  <c r="BH105"/>
  <c r="BG105"/>
  <c r="BF105"/>
  <c r="T105"/>
  <c r="R105"/>
  <c r="P105"/>
  <c r="BI100"/>
  <c r="BH100"/>
  <c r="BG100"/>
  <c r="BF100"/>
  <c r="T100"/>
  <c r="R100"/>
  <c r="P100"/>
  <c r="J94"/>
  <c r="J93"/>
  <c r="F93"/>
  <c r="F91"/>
  <c r="E89"/>
  <c r="J59"/>
  <c r="J58"/>
  <c r="F58"/>
  <c r="F56"/>
  <c r="E54"/>
  <c r="J20"/>
  <c r="E20"/>
  <c r="F94"/>
  <c r="J19"/>
  <c r="J14"/>
  <c r="J91"/>
  <c r="E7"/>
  <c r="E85"/>
  <c i="5" r="J39"/>
  <c r="J38"/>
  <c i="1" r="AY59"/>
  <c i="5" r="J37"/>
  <c i="1" r="AX59"/>
  <c i="5" r="BI686"/>
  <c r="BH686"/>
  <c r="BG686"/>
  <c r="BF686"/>
  <c r="T686"/>
  <c r="R686"/>
  <c r="P686"/>
  <c r="BI682"/>
  <c r="BH682"/>
  <c r="BG682"/>
  <c r="BF682"/>
  <c r="T682"/>
  <c r="R682"/>
  <c r="P682"/>
  <c r="BI677"/>
  <c r="BH677"/>
  <c r="BG677"/>
  <c r="BF677"/>
  <c r="T677"/>
  <c r="T676"/>
  <c r="R677"/>
  <c r="R676"/>
  <c r="P677"/>
  <c r="P676"/>
  <c r="BI672"/>
  <c r="BH672"/>
  <c r="BG672"/>
  <c r="BF672"/>
  <c r="T672"/>
  <c r="R672"/>
  <c r="P672"/>
  <c r="BI668"/>
  <c r="BH668"/>
  <c r="BG668"/>
  <c r="BF668"/>
  <c r="T668"/>
  <c r="R668"/>
  <c r="P668"/>
  <c r="BI664"/>
  <c r="BH664"/>
  <c r="BG664"/>
  <c r="BF664"/>
  <c r="T664"/>
  <c r="R664"/>
  <c r="P664"/>
  <c r="BI660"/>
  <c r="BH660"/>
  <c r="BG660"/>
  <c r="BF660"/>
  <c r="T660"/>
  <c r="R660"/>
  <c r="P660"/>
  <c r="BI656"/>
  <c r="BH656"/>
  <c r="BG656"/>
  <c r="BF656"/>
  <c r="T656"/>
  <c r="R656"/>
  <c r="P656"/>
  <c r="BI652"/>
  <c r="BH652"/>
  <c r="BG652"/>
  <c r="BF652"/>
  <c r="T652"/>
  <c r="R652"/>
  <c r="P652"/>
  <c r="BI648"/>
  <c r="BH648"/>
  <c r="BG648"/>
  <c r="BF648"/>
  <c r="T648"/>
  <c r="R648"/>
  <c r="P648"/>
  <c r="BI644"/>
  <c r="BH644"/>
  <c r="BG644"/>
  <c r="BF644"/>
  <c r="T644"/>
  <c r="R644"/>
  <c r="P644"/>
  <c r="BI640"/>
  <c r="BH640"/>
  <c r="BG640"/>
  <c r="BF640"/>
  <c r="T640"/>
  <c r="R640"/>
  <c r="P640"/>
  <c r="BI636"/>
  <c r="BH636"/>
  <c r="BG636"/>
  <c r="BF636"/>
  <c r="T636"/>
  <c r="R636"/>
  <c r="P636"/>
  <c r="BI632"/>
  <c r="BH632"/>
  <c r="BG632"/>
  <c r="BF632"/>
  <c r="T632"/>
  <c r="R632"/>
  <c r="P632"/>
  <c r="BI628"/>
  <c r="BH628"/>
  <c r="BG628"/>
  <c r="BF628"/>
  <c r="T628"/>
  <c r="R628"/>
  <c r="P628"/>
  <c r="BI623"/>
  <c r="BH623"/>
  <c r="BG623"/>
  <c r="BF623"/>
  <c r="T623"/>
  <c r="R623"/>
  <c r="P623"/>
  <c r="BI619"/>
  <c r="BH619"/>
  <c r="BG619"/>
  <c r="BF619"/>
  <c r="T619"/>
  <c r="R619"/>
  <c r="P619"/>
  <c r="BI615"/>
  <c r="BH615"/>
  <c r="BG615"/>
  <c r="BF615"/>
  <c r="T615"/>
  <c r="R615"/>
  <c r="P615"/>
  <c r="BI610"/>
  <c r="BH610"/>
  <c r="BG610"/>
  <c r="BF610"/>
  <c r="T610"/>
  <c r="R610"/>
  <c r="P610"/>
  <c r="BI606"/>
  <c r="BH606"/>
  <c r="BG606"/>
  <c r="BF606"/>
  <c r="T606"/>
  <c r="R606"/>
  <c r="P606"/>
  <c r="BI602"/>
  <c r="BH602"/>
  <c r="BG602"/>
  <c r="BF602"/>
  <c r="T602"/>
  <c r="R602"/>
  <c r="P602"/>
  <c r="BI598"/>
  <c r="BH598"/>
  <c r="BG598"/>
  <c r="BF598"/>
  <c r="T598"/>
  <c r="R598"/>
  <c r="P598"/>
  <c r="BI594"/>
  <c r="BH594"/>
  <c r="BG594"/>
  <c r="BF594"/>
  <c r="T594"/>
  <c r="R594"/>
  <c r="P594"/>
  <c r="BI590"/>
  <c r="BH590"/>
  <c r="BG590"/>
  <c r="BF590"/>
  <c r="T590"/>
  <c r="R590"/>
  <c r="P590"/>
  <c r="BI586"/>
  <c r="BH586"/>
  <c r="BG586"/>
  <c r="BF586"/>
  <c r="T586"/>
  <c r="R586"/>
  <c r="P586"/>
  <c r="BI582"/>
  <c r="BH582"/>
  <c r="BG582"/>
  <c r="BF582"/>
  <c r="T582"/>
  <c r="R582"/>
  <c r="P582"/>
  <c r="BI578"/>
  <c r="BH578"/>
  <c r="BG578"/>
  <c r="BF578"/>
  <c r="T578"/>
  <c r="R578"/>
  <c r="P578"/>
  <c r="BI573"/>
  <c r="BH573"/>
  <c r="BG573"/>
  <c r="BF573"/>
  <c r="T573"/>
  <c r="T572"/>
  <c r="R573"/>
  <c r="R572"/>
  <c r="P573"/>
  <c r="P572"/>
  <c r="BI565"/>
  <c r="BH565"/>
  <c r="BG565"/>
  <c r="BF565"/>
  <c r="T565"/>
  <c r="T564"/>
  <c r="R565"/>
  <c r="R564"/>
  <c r="P565"/>
  <c r="P564"/>
  <c r="BI560"/>
  <c r="BH560"/>
  <c r="BG560"/>
  <c r="BF560"/>
  <c r="T560"/>
  <c r="R560"/>
  <c r="P560"/>
  <c r="BI556"/>
  <c r="BH556"/>
  <c r="BG556"/>
  <c r="BF556"/>
  <c r="T556"/>
  <c r="R556"/>
  <c r="P556"/>
  <c r="BI552"/>
  <c r="BH552"/>
  <c r="BG552"/>
  <c r="BF552"/>
  <c r="T552"/>
  <c r="R552"/>
  <c r="P552"/>
  <c r="BI548"/>
  <c r="BH548"/>
  <c r="BG548"/>
  <c r="BF548"/>
  <c r="T548"/>
  <c r="R548"/>
  <c r="P548"/>
  <c r="BI544"/>
  <c r="BH544"/>
  <c r="BG544"/>
  <c r="BF544"/>
  <c r="T544"/>
  <c r="R544"/>
  <c r="P544"/>
  <c r="BI540"/>
  <c r="BH540"/>
  <c r="BG540"/>
  <c r="BF540"/>
  <c r="T540"/>
  <c r="R540"/>
  <c r="P540"/>
  <c r="BI536"/>
  <c r="BH536"/>
  <c r="BG536"/>
  <c r="BF536"/>
  <c r="T536"/>
  <c r="R536"/>
  <c r="P536"/>
  <c r="BI532"/>
  <c r="BH532"/>
  <c r="BG532"/>
  <c r="BF532"/>
  <c r="T532"/>
  <c r="R532"/>
  <c r="P532"/>
  <c r="BI528"/>
  <c r="BH528"/>
  <c r="BG528"/>
  <c r="BF528"/>
  <c r="T528"/>
  <c r="R528"/>
  <c r="P528"/>
  <c r="BI524"/>
  <c r="BH524"/>
  <c r="BG524"/>
  <c r="BF524"/>
  <c r="T524"/>
  <c r="R524"/>
  <c r="P524"/>
  <c r="BI520"/>
  <c r="BH520"/>
  <c r="BG520"/>
  <c r="BF520"/>
  <c r="T520"/>
  <c r="R520"/>
  <c r="P520"/>
  <c r="BI516"/>
  <c r="BH516"/>
  <c r="BG516"/>
  <c r="BF516"/>
  <c r="T516"/>
  <c r="R516"/>
  <c r="P516"/>
  <c r="BI512"/>
  <c r="BH512"/>
  <c r="BG512"/>
  <c r="BF512"/>
  <c r="T512"/>
  <c r="R512"/>
  <c r="P512"/>
  <c r="BI508"/>
  <c r="BH508"/>
  <c r="BG508"/>
  <c r="BF508"/>
  <c r="T508"/>
  <c r="R508"/>
  <c r="P508"/>
  <c r="BI504"/>
  <c r="BH504"/>
  <c r="BG504"/>
  <c r="BF504"/>
  <c r="T504"/>
  <c r="R504"/>
  <c r="P504"/>
  <c r="BI500"/>
  <c r="BH500"/>
  <c r="BG500"/>
  <c r="BF500"/>
  <c r="T500"/>
  <c r="R500"/>
  <c r="P500"/>
  <c r="BI496"/>
  <c r="BH496"/>
  <c r="BG496"/>
  <c r="BF496"/>
  <c r="T496"/>
  <c r="R496"/>
  <c r="P496"/>
  <c r="BI492"/>
  <c r="BH492"/>
  <c r="BG492"/>
  <c r="BF492"/>
  <c r="T492"/>
  <c r="R492"/>
  <c r="P492"/>
  <c r="BI488"/>
  <c r="BH488"/>
  <c r="BG488"/>
  <c r="BF488"/>
  <c r="T488"/>
  <c r="R488"/>
  <c r="P488"/>
  <c r="BI484"/>
  <c r="BH484"/>
  <c r="BG484"/>
  <c r="BF484"/>
  <c r="T484"/>
  <c r="R484"/>
  <c r="P484"/>
  <c r="BI480"/>
  <c r="BH480"/>
  <c r="BG480"/>
  <c r="BF480"/>
  <c r="T480"/>
  <c r="R480"/>
  <c r="P480"/>
  <c r="BI476"/>
  <c r="BH476"/>
  <c r="BG476"/>
  <c r="BF476"/>
  <c r="T476"/>
  <c r="R476"/>
  <c r="P476"/>
  <c r="BI472"/>
  <c r="BH472"/>
  <c r="BG472"/>
  <c r="BF472"/>
  <c r="T472"/>
  <c r="R472"/>
  <c r="P472"/>
  <c r="BI468"/>
  <c r="BH468"/>
  <c r="BG468"/>
  <c r="BF468"/>
  <c r="T468"/>
  <c r="R468"/>
  <c r="P468"/>
  <c r="BI464"/>
  <c r="BH464"/>
  <c r="BG464"/>
  <c r="BF464"/>
  <c r="T464"/>
  <c r="R464"/>
  <c r="P464"/>
  <c r="BI460"/>
  <c r="BH460"/>
  <c r="BG460"/>
  <c r="BF460"/>
  <c r="T460"/>
  <c r="R460"/>
  <c r="P460"/>
  <c r="BI456"/>
  <c r="BH456"/>
  <c r="BG456"/>
  <c r="BF456"/>
  <c r="T456"/>
  <c r="R456"/>
  <c r="P456"/>
  <c r="BI452"/>
  <c r="BH452"/>
  <c r="BG452"/>
  <c r="BF452"/>
  <c r="T452"/>
  <c r="R452"/>
  <c r="P452"/>
  <c r="BI448"/>
  <c r="BH448"/>
  <c r="BG448"/>
  <c r="BF448"/>
  <c r="T448"/>
  <c r="R448"/>
  <c r="P448"/>
  <c r="BI444"/>
  <c r="BH444"/>
  <c r="BG444"/>
  <c r="BF444"/>
  <c r="T444"/>
  <c r="R444"/>
  <c r="P444"/>
  <c r="BI440"/>
  <c r="BH440"/>
  <c r="BG440"/>
  <c r="BF440"/>
  <c r="T440"/>
  <c r="R440"/>
  <c r="P440"/>
  <c r="BI434"/>
  <c r="BH434"/>
  <c r="BG434"/>
  <c r="BF434"/>
  <c r="T434"/>
  <c r="R434"/>
  <c r="P434"/>
  <c r="BI430"/>
  <c r="BH430"/>
  <c r="BG430"/>
  <c r="BF430"/>
  <c r="T430"/>
  <c r="R430"/>
  <c r="P430"/>
  <c r="BI425"/>
  <c r="BH425"/>
  <c r="BG425"/>
  <c r="BF425"/>
  <c r="T425"/>
  <c r="R425"/>
  <c r="P425"/>
  <c r="BI419"/>
  <c r="BH419"/>
  <c r="BG419"/>
  <c r="BF419"/>
  <c r="T419"/>
  <c r="R419"/>
  <c r="P419"/>
  <c r="BI415"/>
  <c r="BH415"/>
  <c r="BG415"/>
  <c r="BF415"/>
  <c r="T415"/>
  <c r="R415"/>
  <c r="P415"/>
  <c r="BI411"/>
  <c r="BH411"/>
  <c r="BG411"/>
  <c r="BF411"/>
  <c r="T411"/>
  <c r="R411"/>
  <c r="P411"/>
  <c r="BI407"/>
  <c r="BH407"/>
  <c r="BG407"/>
  <c r="BF407"/>
  <c r="T407"/>
  <c r="R407"/>
  <c r="P407"/>
  <c r="BI400"/>
  <c r="BH400"/>
  <c r="BG400"/>
  <c r="BF400"/>
  <c r="T400"/>
  <c r="R400"/>
  <c r="P400"/>
  <c r="BI396"/>
  <c r="BH396"/>
  <c r="BG396"/>
  <c r="BF396"/>
  <c r="T396"/>
  <c r="R396"/>
  <c r="P396"/>
  <c r="BI389"/>
  <c r="BH389"/>
  <c r="BG389"/>
  <c r="BF389"/>
  <c r="T389"/>
  <c r="R389"/>
  <c r="P389"/>
  <c r="BI385"/>
  <c r="BH385"/>
  <c r="BG385"/>
  <c r="BF385"/>
  <c r="T385"/>
  <c r="R385"/>
  <c r="P385"/>
  <c r="BI380"/>
  <c r="BH380"/>
  <c r="BG380"/>
  <c r="BF380"/>
  <c r="T380"/>
  <c r="R380"/>
  <c r="P380"/>
  <c r="BI375"/>
  <c r="BH375"/>
  <c r="BG375"/>
  <c r="BF375"/>
  <c r="T375"/>
  <c r="R375"/>
  <c r="P375"/>
  <c r="BI368"/>
  <c r="BH368"/>
  <c r="BG368"/>
  <c r="BF368"/>
  <c r="T368"/>
  <c r="R368"/>
  <c r="P368"/>
  <c r="BI363"/>
  <c r="BH363"/>
  <c r="BG363"/>
  <c r="BF363"/>
  <c r="T363"/>
  <c r="R363"/>
  <c r="P363"/>
  <c r="BI357"/>
  <c r="BH357"/>
  <c r="BG357"/>
  <c r="BF357"/>
  <c r="T357"/>
  <c r="R357"/>
  <c r="P357"/>
  <c r="BI353"/>
  <c r="BH353"/>
  <c r="BG353"/>
  <c r="BF353"/>
  <c r="T353"/>
  <c r="R353"/>
  <c r="P353"/>
  <c r="BI347"/>
  <c r="BH347"/>
  <c r="BG347"/>
  <c r="BF347"/>
  <c r="T347"/>
  <c r="R347"/>
  <c r="P347"/>
  <c r="BI337"/>
  <c r="BH337"/>
  <c r="BG337"/>
  <c r="BF337"/>
  <c r="T337"/>
  <c r="R337"/>
  <c r="P337"/>
  <c r="BI330"/>
  <c r="BH330"/>
  <c r="BG330"/>
  <c r="BF330"/>
  <c r="T330"/>
  <c r="R330"/>
  <c r="P330"/>
  <c r="BI326"/>
  <c r="BH326"/>
  <c r="BG326"/>
  <c r="BF326"/>
  <c r="T326"/>
  <c r="R326"/>
  <c r="P326"/>
  <c r="BI316"/>
  <c r="BH316"/>
  <c r="BG316"/>
  <c r="BF316"/>
  <c r="T316"/>
  <c r="R316"/>
  <c r="P316"/>
  <c r="BI305"/>
  <c r="BH305"/>
  <c r="BG305"/>
  <c r="BF305"/>
  <c r="T305"/>
  <c r="R305"/>
  <c r="P305"/>
  <c r="BI289"/>
  <c r="BH289"/>
  <c r="BG289"/>
  <c r="BF289"/>
  <c r="T289"/>
  <c r="R289"/>
  <c r="P289"/>
  <c r="BI280"/>
  <c r="BH280"/>
  <c r="BG280"/>
  <c r="BF280"/>
  <c r="T280"/>
  <c r="R280"/>
  <c r="P280"/>
  <c r="BI266"/>
  <c r="BH266"/>
  <c r="BG266"/>
  <c r="BF266"/>
  <c r="T266"/>
  <c r="R266"/>
  <c r="P266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48"/>
  <c r="BH248"/>
  <c r="BG248"/>
  <c r="BF248"/>
  <c r="T248"/>
  <c r="R248"/>
  <c r="P248"/>
  <c r="BI244"/>
  <c r="BH244"/>
  <c r="BG244"/>
  <c r="BF244"/>
  <c r="T244"/>
  <c r="R244"/>
  <c r="P244"/>
  <c r="BI239"/>
  <c r="BH239"/>
  <c r="BG239"/>
  <c r="BF239"/>
  <c r="T239"/>
  <c r="R239"/>
  <c r="P239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18"/>
  <c r="BH218"/>
  <c r="BG218"/>
  <c r="BF218"/>
  <c r="T218"/>
  <c r="R218"/>
  <c r="P218"/>
  <c r="BI213"/>
  <c r="BH213"/>
  <c r="BG213"/>
  <c r="BF213"/>
  <c r="T213"/>
  <c r="R213"/>
  <c r="P213"/>
  <c r="BI209"/>
  <c r="BH209"/>
  <c r="BG209"/>
  <c r="BF209"/>
  <c r="T209"/>
  <c r="R209"/>
  <c r="P209"/>
  <c r="BI204"/>
  <c r="BH204"/>
  <c r="BG204"/>
  <c r="BF204"/>
  <c r="T204"/>
  <c r="R204"/>
  <c r="P204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0"/>
  <c r="BH150"/>
  <c r="BG150"/>
  <c r="BF150"/>
  <c r="T150"/>
  <c r="R150"/>
  <c r="P150"/>
  <c r="BI146"/>
  <c r="BH146"/>
  <c r="BG146"/>
  <c r="BF146"/>
  <c r="T146"/>
  <c r="R146"/>
  <c r="P146"/>
  <c r="BI139"/>
  <c r="BH139"/>
  <c r="BG139"/>
  <c r="BF139"/>
  <c r="T139"/>
  <c r="R139"/>
  <c r="P139"/>
  <c r="BI134"/>
  <c r="BH134"/>
  <c r="BG134"/>
  <c r="BF134"/>
  <c r="T134"/>
  <c r="R134"/>
  <c r="P134"/>
  <c r="BI128"/>
  <c r="BH128"/>
  <c r="BG128"/>
  <c r="BF128"/>
  <c r="T128"/>
  <c r="R128"/>
  <c r="P128"/>
  <c r="BI122"/>
  <c r="BH122"/>
  <c r="BG122"/>
  <c r="BF122"/>
  <c r="T122"/>
  <c r="R122"/>
  <c r="P122"/>
  <c r="BI116"/>
  <c r="BH116"/>
  <c r="BG116"/>
  <c r="BF116"/>
  <c r="T116"/>
  <c r="R116"/>
  <c r="P116"/>
  <c r="BI109"/>
  <c r="BH109"/>
  <c r="BG109"/>
  <c r="BF109"/>
  <c r="T109"/>
  <c r="R109"/>
  <c r="P109"/>
  <c r="BI102"/>
  <c r="BH102"/>
  <c r="BG102"/>
  <c r="BF102"/>
  <c r="T102"/>
  <c r="R102"/>
  <c r="P102"/>
  <c r="J96"/>
  <c r="J95"/>
  <c r="F95"/>
  <c r="F93"/>
  <c r="E91"/>
  <c r="J59"/>
  <c r="J58"/>
  <c r="F58"/>
  <c r="F56"/>
  <c r="E54"/>
  <c r="J20"/>
  <c r="E20"/>
  <c r="F59"/>
  <c r="J19"/>
  <c r="J14"/>
  <c r="J93"/>
  <c r="E7"/>
  <c r="E50"/>
  <c i="4" r="J39"/>
  <c r="J38"/>
  <c i="1" r="AY58"/>
  <c i="4" r="J37"/>
  <c i="1" r="AX58"/>
  <c i="4" r="BI549"/>
  <c r="BH549"/>
  <c r="BG549"/>
  <c r="BF549"/>
  <c r="T549"/>
  <c r="R549"/>
  <c r="P549"/>
  <c r="BI545"/>
  <c r="BH545"/>
  <c r="BG545"/>
  <c r="BF545"/>
  <c r="T545"/>
  <c r="R545"/>
  <c r="P545"/>
  <c r="BI540"/>
  <c r="BH540"/>
  <c r="BG540"/>
  <c r="BF540"/>
  <c r="T540"/>
  <c r="R540"/>
  <c r="P540"/>
  <c r="BI536"/>
  <c r="BH536"/>
  <c r="BG536"/>
  <c r="BF536"/>
  <c r="T536"/>
  <c r="R536"/>
  <c r="P536"/>
  <c r="BI532"/>
  <c r="BH532"/>
  <c r="BG532"/>
  <c r="BF532"/>
  <c r="T532"/>
  <c r="R532"/>
  <c r="P532"/>
  <c r="BI528"/>
  <c r="BH528"/>
  <c r="BG528"/>
  <c r="BF528"/>
  <c r="T528"/>
  <c r="R528"/>
  <c r="P528"/>
  <c r="BI524"/>
  <c r="BH524"/>
  <c r="BG524"/>
  <c r="BF524"/>
  <c r="T524"/>
  <c r="R524"/>
  <c r="P524"/>
  <c r="BI520"/>
  <c r="BH520"/>
  <c r="BG520"/>
  <c r="BF520"/>
  <c r="T520"/>
  <c r="R520"/>
  <c r="P520"/>
  <c r="BI515"/>
  <c r="BH515"/>
  <c r="BG515"/>
  <c r="BF515"/>
  <c r="T515"/>
  <c r="R515"/>
  <c r="P515"/>
  <c r="BI511"/>
  <c r="BH511"/>
  <c r="BG511"/>
  <c r="BF511"/>
  <c r="T511"/>
  <c r="R511"/>
  <c r="P511"/>
  <c r="BI507"/>
  <c r="BH507"/>
  <c r="BG507"/>
  <c r="BF507"/>
  <c r="T507"/>
  <c r="R507"/>
  <c r="P507"/>
  <c r="BI503"/>
  <c r="BH503"/>
  <c r="BG503"/>
  <c r="BF503"/>
  <c r="T503"/>
  <c r="R503"/>
  <c r="P503"/>
  <c r="BI499"/>
  <c r="BH499"/>
  <c r="BG499"/>
  <c r="BF499"/>
  <c r="T499"/>
  <c r="R499"/>
  <c r="P499"/>
  <c r="BI495"/>
  <c r="BH495"/>
  <c r="BG495"/>
  <c r="BF495"/>
  <c r="T495"/>
  <c r="R495"/>
  <c r="P495"/>
  <c r="BI491"/>
  <c r="BH491"/>
  <c r="BG491"/>
  <c r="BF491"/>
  <c r="T491"/>
  <c r="R491"/>
  <c r="P491"/>
  <c r="BI487"/>
  <c r="BH487"/>
  <c r="BG487"/>
  <c r="BF487"/>
  <c r="T487"/>
  <c r="R487"/>
  <c r="P487"/>
  <c r="BI481"/>
  <c r="BH481"/>
  <c r="BG481"/>
  <c r="BF481"/>
  <c r="T481"/>
  <c r="T480"/>
  <c r="R481"/>
  <c r="R480"/>
  <c r="P481"/>
  <c r="P480"/>
  <c r="BI473"/>
  <c r="BH473"/>
  <c r="BG473"/>
  <c r="BF473"/>
  <c r="T473"/>
  <c r="T472"/>
  <c r="R473"/>
  <c r="R472"/>
  <c r="P473"/>
  <c r="P472"/>
  <c r="BI468"/>
  <c r="BH468"/>
  <c r="BG468"/>
  <c r="BF468"/>
  <c r="T468"/>
  <c r="R468"/>
  <c r="P468"/>
  <c r="BI464"/>
  <c r="BH464"/>
  <c r="BG464"/>
  <c r="BF464"/>
  <c r="T464"/>
  <c r="R464"/>
  <c r="P464"/>
  <c r="BI460"/>
  <c r="BH460"/>
  <c r="BG460"/>
  <c r="BF460"/>
  <c r="T460"/>
  <c r="R460"/>
  <c r="P460"/>
  <c r="BI456"/>
  <c r="BH456"/>
  <c r="BG456"/>
  <c r="BF456"/>
  <c r="T456"/>
  <c r="R456"/>
  <c r="P456"/>
  <c r="BI452"/>
  <c r="BH452"/>
  <c r="BG452"/>
  <c r="BF452"/>
  <c r="T452"/>
  <c r="R452"/>
  <c r="P452"/>
  <c r="BI448"/>
  <c r="BH448"/>
  <c r="BG448"/>
  <c r="BF448"/>
  <c r="T448"/>
  <c r="R448"/>
  <c r="P448"/>
  <c r="BI444"/>
  <c r="BH444"/>
  <c r="BG444"/>
  <c r="BF444"/>
  <c r="T444"/>
  <c r="R444"/>
  <c r="P444"/>
  <c r="BI440"/>
  <c r="BH440"/>
  <c r="BG440"/>
  <c r="BF440"/>
  <c r="T440"/>
  <c r="R440"/>
  <c r="P440"/>
  <c r="BI436"/>
  <c r="BH436"/>
  <c r="BG436"/>
  <c r="BF436"/>
  <c r="T436"/>
  <c r="R436"/>
  <c r="P436"/>
  <c r="BI432"/>
  <c r="BH432"/>
  <c r="BG432"/>
  <c r="BF432"/>
  <c r="T432"/>
  <c r="R432"/>
  <c r="P432"/>
  <c r="BI428"/>
  <c r="BH428"/>
  <c r="BG428"/>
  <c r="BF428"/>
  <c r="T428"/>
  <c r="R428"/>
  <c r="P428"/>
  <c r="BI424"/>
  <c r="BH424"/>
  <c r="BG424"/>
  <c r="BF424"/>
  <c r="T424"/>
  <c r="R424"/>
  <c r="P424"/>
  <c r="BI420"/>
  <c r="BH420"/>
  <c r="BG420"/>
  <c r="BF420"/>
  <c r="T420"/>
  <c r="R420"/>
  <c r="P420"/>
  <c r="BI416"/>
  <c r="BH416"/>
  <c r="BG416"/>
  <c r="BF416"/>
  <c r="T416"/>
  <c r="R416"/>
  <c r="P416"/>
  <c r="BI412"/>
  <c r="BH412"/>
  <c r="BG412"/>
  <c r="BF412"/>
  <c r="T412"/>
  <c r="R412"/>
  <c r="P412"/>
  <c r="BI408"/>
  <c r="BH408"/>
  <c r="BG408"/>
  <c r="BF408"/>
  <c r="T408"/>
  <c r="R408"/>
  <c r="P408"/>
  <c r="BI404"/>
  <c r="BH404"/>
  <c r="BG404"/>
  <c r="BF404"/>
  <c r="T404"/>
  <c r="R404"/>
  <c r="P404"/>
  <c r="BI400"/>
  <c r="BH400"/>
  <c r="BG400"/>
  <c r="BF400"/>
  <c r="T400"/>
  <c r="R400"/>
  <c r="P400"/>
  <c r="BI396"/>
  <c r="BH396"/>
  <c r="BG396"/>
  <c r="BF396"/>
  <c r="T396"/>
  <c r="R396"/>
  <c r="P396"/>
  <c r="BI392"/>
  <c r="BH392"/>
  <c r="BG392"/>
  <c r="BF392"/>
  <c r="T392"/>
  <c r="R392"/>
  <c r="P392"/>
  <c r="BI388"/>
  <c r="BH388"/>
  <c r="BG388"/>
  <c r="BF388"/>
  <c r="T388"/>
  <c r="R388"/>
  <c r="P388"/>
  <c r="BI384"/>
  <c r="BH384"/>
  <c r="BG384"/>
  <c r="BF384"/>
  <c r="T384"/>
  <c r="R384"/>
  <c r="P384"/>
  <c r="BI380"/>
  <c r="BH380"/>
  <c r="BG380"/>
  <c r="BF380"/>
  <c r="T380"/>
  <c r="R380"/>
  <c r="P380"/>
  <c r="BI376"/>
  <c r="BH376"/>
  <c r="BG376"/>
  <c r="BF376"/>
  <c r="T376"/>
  <c r="R376"/>
  <c r="P376"/>
  <c r="BI372"/>
  <c r="BH372"/>
  <c r="BG372"/>
  <c r="BF372"/>
  <c r="T372"/>
  <c r="R372"/>
  <c r="P372"/>
  <c r="BI368"/>
  <c r="BH368"/>
  <c r="BG368"/>
  <c r="BF368"/>
  <c r="T368"/>
  <c r="R368"/>
  <c r="P368"/>
  <c r="BI364"/>
  <c r="BH364"/>
  <c r="BG364"/>
  <c r="BF364"/>
  <c r="T364"/>
  <c r="R364"/>
  <c r="P364"/>
  <c r="BI359"/>
  <c r="BH359"/>
  <c r="BG359"/>
  <c r="BF359"/>
  <c r="T359"/>
  <c r="R359"/>
  <c r="P359"/>
  <c r="BI355"/>
  <c r="BH355"/>
  <c r="BG355"/>
  <c r="BF355"/>
  <c r="T355"/>
  <c r="R355"/>
  <c r="P355"/>
  <c r="BI350"/>
  <c r="BH350"/>
  <c r="BG350"/>
  <c r="BF350"/>
  <c r="T350"/>
  <c r="R350"/>
  <c r="P350"/>
  <c r="BI344"/>
  <c r="BH344"/>
  <c r="BG344"/>
  <c r="BF344"/>
  <c r="T344"/>
  <c r="R344"/>
  <c r="P344"/>
  <c r="BI335"/>
  <c r="BH335"/>
  <c r="BG335"/>
  <c r="BF335"/>
  <c r="T335"/>
  <c r="R335"/>
  <c r="P335"/>
  <c r="BI334"/>
  <c r="BH334"/>
  <c r="BG334"/>
  <c r="BF334"/>
  <c r="T334"/>
  <c r="R334"/>
  <c r="P334"/>
  <c r="BI330"/>
  <c r="BH330"/>
  <c r="BG330"/>
  <c r="BF330"/>
  <c r="T330"/>
  <c r="R330"/>
  <c r="P330"/>
  <c r="BI326"/>
  <c r="BH326"/>
  <c r="BG326"/>
  <c r="BF326"/>
  <c r="T326"/>
  <c r="R326"/>
  <c r="P326"/>
  <c r="BI320"/>
  <c r="BH320"/>
  <c r="BG320"/>
  <c r="BF320"/>
  <c r="T320"/>
  <c r="R320"/>
  <c r="P320"/>
  <c r="BI316"/>
  <c r="BH316"/>
  <c r="BG316"/>
  <c r="BF316"/>
  <c r="T316"/>
  <c r="R316"/>
  <c r="P316"/>
  <c r="BI310"/>
  <c r="BH310"/>
  <c r="BG310"/>
  <c r="BF310"/>
  <c r="T310"/>
  <c r="R310"/>
  <c r="P310"/>
  <c r="BI306"/>
  <c r="BH306"/>
  <c r="BG306"/>
  <c r="BF306"/>
  <c r="T306"/>
  <c r="R306"/>
  <c r="P306"/>
  <c r="BI299"/>
  <c r="BH299"/>
  <c r="BG299"/>
  <c r="BF299"/>
  <c r="T299"/>
  <c r="R299"/>
  <c r="P299"/>
  <c r="BI289"/>
  <c r="BH289"/>
  <c r="BG289"/>
  <c r="BF289"/>
  <c r="T289"/>
  <c r="R289"/>
  <c r="P289"/>
  <c r="BI283"/>
  <c r="BH283"/>
  <c r="BG283"/>
  <c r="BF283"/>
  <c r="T283"/>
  <c r="R283"/>
  <c r="P283"/>
  <c r="BI273"/>
  <c r="BH273"/>
  <c r="BG273"/>
  <c r="BF273"/>
  <c r="T273"/>
  <c r="R273"/>
  <c r="P273"/>
  <c r="BI262"/>
  <c r="BH262"/>
  <c r="BG262"/>
  <c r="BF262"/>
  <c r="T262"/>
  <c r="R262"/>
  <c r="P262"/>
  <c r="BI246"/>
  <c r="BH246"/>
  <c r="BG246"/>
  <c r="BF246"/>
  <c r="T246"/>
  <c r="R246"/>
  <c r="P246"/>
  <c r="BI236"/>
  <c r="BH236"/>
  <c r="BG236"/>
  <c r="BF236"/>
  <c r="T236"/>
  <c r="R236"/>
  <c r="P236"/>
  <c r="BI216"/>
  <c r="BH216"/>
  <c r="BG216"/>
  <c r="BF216"/>
  <c r="T216"/>
  <c r="R216"/>
  <c r="P216"/>
  <c r="BI209"/>
  <c r="BH209"/>
  <c r="BG209"/>
  <c r="BF209"/>
  <c r="T209"/>
  <c r="R209"/>
  <c r="P209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5"/>
  <c r="BH135"/>
  <c r="BG135"/>
  <c r="BF135"/>
  <c r="T135"/>
  <c r="R135"/>
  <c r="P135"/>
  <c r="BI131"/>
  <c r="BH131"/>
  <c r="BG131"/>
  <c r="BF131"/>
  <c r="T131"/>
  <c r="R131"/>
  <c r="P131"/>
  <c r="BI125"/>
  <c r="BH125"/>
  <c r="BG125"/>
  <c r="BF125"/>
  <c r="T125"/>
  <c r="R125"/>
  <c r="P125"/>
  <c r="BI120"/>
  <c r="BH120"/>
  <c r="BG120"/>
  <c r="BF120"/>
  <c r="T120"/>
  <c r="R120"/>
  <c r="P120"/>
  <c r="BI115"/>
  <c r="BH115"/>
  <c r="BG115"/>
  <c r="BF115"/>
  <c r="T115"/>
  <c r="R115"/>
  <c r="P115"/>
  <c r="BI110"/>
  <c r="BH110"/>
  <c r="BG110"/>
  <c r="BF110"/>
  <c r="T110"/>
  <c r="R110"/>
  <c r="P110"/>
  <c r="BI106"/>
  <c r="BH106"/>
  <c r="BG106"/>
  <c r="BF106"/>
  <c r="T106"/>
  <c r="R106"/>
  <c r="P106"/>
  <c r="BI101"/>
  <c r="BH101"/>
  <c r="BG101"/>
  <c r="BF101"/>
  <c r="T101"/>
  <c r="R101"/>
  <c r="P101"/>
  <c r="J95"/>
  <c r="J94"/>
  <c r="F94"/>
  <c r="F92"/>
  <c r="E90"/>
  <c r="J59"/>
  <c r="J58"/>
  <c r="F58"/>
  <c r="F56"/>
  <c r="E54"/>
  <c r="J20"/>
  <c r="E20"/>
  <c r="F59"/>
  <c r="J19"/>
  <c r="J14"/>
  <c r="J56"/>
  <c r="E7"/>
  <c r="E50"/>
  <c i="3" r="J39"/>
  <c r="J38"/>
  <c i="1" r="AY57"/>
  <c i="3" r="J37"/>
  <c i="1" r="AX57"/>
  <c i="3" r="BI456"/>
  <c r="BH456"/>
  <c r="BG456"/>
  <c r="BF456"/>
  <c r="T456"/>
  <c r="T455"/>
  <c r="R456"/>
  <c r="R455"/>
  <c r="P456"/>
  <c r="P455"/>
  <c r="BI451"/>
  <c r="BH451"/>
  <c r="BG451"/>
  <c r="BF451"/>
  <c r="T451"/>
  <c r="R451"/>
  <c r="P451"/>
  <c r="BI447"/>
  <c r="BH447"/>
  <c r="BG447"/>
  <c r="BF447"/>
  <c r="T447"/>
  <c r="R447"/>
  <c r="P447"/>
  <c r="BI443"/>
  <c r="BH443"/>
  <c r="BG443"/>
  <c r="BF443"/>
  <c r="T443"/>
  <c r="R443"/>
  <c r="P443"/>
  <c r="BI439"/>
  <c r="BH439"/>
  <c r="BG439"/>
  <c r="BF439"/>
  <c r="T439"/>
  <c r="R439"/>
  <c r="P439"/>
  <c r="BI434"/>
  <c r="BH434"/>
  <c r="BG434"/>
  <c r="BF434"/>
  <c r="T434"/>
  <c r="R434"/>
  <c r="P434"/>
  <c r="BI430"/>
  <c r="BH430"/>
  <c r="BG430"/>
  <c r="BF430"/>
  <c r="T430"/>
  <c r="R430"/>
  <c r="P430"/>
  <c r="BI426"/>
  <c r="BH426"/>
  <c r="BG426"/>
  <c r="BF426"/>
  <c r="T426"/>
  <c r="R426"/>
  <c r="P426"/>
  <c r="BI422"/>
  <c r="BH422"/>
  <c r="BG422"/>
  <c r="BF422"/>
  <c r="T422"/>
  <c r="R422"/>
  <c r="P422"/>
  <c r="BI418"/>
  <c r="BH418"/>
  <c r="BG418"/>
  <c r="BF418"/>
  <c r="T418"/>
  <c r="R418"/>
  <c r="P418"/>
  <c r="BI414"/>
  <c r="BH414"/>
  <c r="BG414"/>
  <c r="BF414"/>
  <c r="T414"/>
  <c r="R414"/>
  <c r="P414"/>
  <c r="BI410"/>
  <c r="BH410"/>
  <c r="BG410"/>
  <c r="BF410"/>
  <c r="T410"/>
  <c r="R410"/>
  <c r="P410"/>
  <c r="BI406"/>
  <c r="BH406"/>
  <c r="BG406"/>
  <c r="BF406"/>
  <c r="T406"/>
  <c r="R406"/>
  <c r="P406"/>
  <c r="BI402"/>
  <c r="BH402"/>
  <c r="BG402"/>
  <c r="BF402"/>
  <c r="T402"/>
  <c r="R402"/>
  <c r="P402"/>
  <c r="BI398"/>
  <c r="BH398"/>
  <c r="BG398"/>
  <c r="BF398"/>
  <c r="T398"/>
  <c r="R398"/>
  <c r="P398"/>
  <c r="BI394"/>
  <c r="BH394"/>
  <c r="BG394"/>
  <c r="BF394"/>
  <c r="T394"/>
  <c r="R394"/>
  <c r="P394"/>
  <c r="BI389"/>
  <c r="BH389"/>
  <c r="BG389"/>
  <c r="BF389"/>
  <c r="T389"/>
  <c r="R389"/>
  <c r="P389"/>
  <c r="BI381"/>
  <c r="BH381"/>
  <c r="BG381"/>
  <c r="BF381"/>
  <c r="T381"/>
  <c r="T380"/>
  <c r="R381"/>
  <c r="R380"/>
  <c r="P381"/>
  <c r="P380"/>
  <c r="BI376"/>
  <c r="BH376"/>
  <c r="BG376"/>
  <c r="BF376"/>
  <c r="T376"/>
  <c r="T375"/>
  <c r="R376"/>
  <c r="R375"/>
  <c r="P376"/>
  <c r="P375"/>
  <c r="BI371"/>
  <c r="BH371"/>
  <c r="BG371"/>
  <c r="BF371"/>
  <c r="T371"/>
  <c r="R371"/>
  <c r="P371"/>
  <c r="BI367"/>
  <c r="BH367"/>
  <c r="BG367"/>
  <c r="BF367"/>
  <c r="T367"/>
  <c r="R367"/>
  <c r="P367"/>
  <c r="BI363"/>
  <c r="BH363"/>
  <c r="BG363"/>
  <c r="BF363"/>
  <c r="T363"/>
  <c r="R363"/>
  <c r="P363"/>
  <c r="BI359"/>
  <c r="BH359"/>
  <c r="BG359"/>
  <c r="BF359"/>
  <c r="T359"/>
  <c r="R359"/>
  <c r="P359"/>
  <c r="BI355"/>
  <c r="BH355"/>
  <c r="BG355"/>
  <c r="BF355"/>
  <c r="T355"/>
  <c r="R355"/>
  <c r="P355"/>
  <c r="BI351"/>
  <c r="BH351"/>
  <c r="BG351"/>
  <c r="BF351"/>
  <c r="T351"/>
  <c r="R351"/>
  <c r="P351"/>
  <c r="BI347"/>
  <c r="BH347"/>
  <c r="BG347"/>
  <c r="BF347"/>
  <c r="T347"/>
  <c r="R347"/>
  <c r="P347"/>
  <c r="BI343"/>
  <c r="BH343"/>
  <c r="BG343"/>
  <c r="BF343"/>
  <c r="T343"/>
  <c r="R343"/>
  <c r="P343"/>
  <c r="BI339"/>
  <c r="BH339"/>
  <c r="BG339"/>
  <c r="BF339"/>
  <c r="T339"/>
  <c r="R339"/>
  <c r="P339"/>
  <c r="BI335"/>
  <c r="BH335"/>
  <c r="BG335"/>
  <c r="BF335"/>
  <c r="T335"/>
  <c r="R335"/>
  <c r="P335"/>
  <c r="BI331"/>
  <c r="BH331"/>
  <c r="BG331"/>
  <c r="BF331"/>
  <c r="T331"/>
  <c r="R331"/>
  <c r="P331"/>
  <c r="BI327"/>
  <c r="BH327"/>
  <c r="BG327"/>
  <c r="BF327"/>
  <c r="T327"/>
  <c r="R327"/>
  <c r="P327"/>
  <c r="BI323"/>
  <c r="BH323"/>
  <c r="BG323"/>
  <c r="BF323"/>
  <c r="T323"/>
  <c r="R323"/>
  <c r="P323"/>
  <c r="BI319"/>
  <c r="BH319"/>
  <c r="BG319"/>
  <c r="BF319"/>
  <c r="T319"/>
  <c r="R319"/>
  <c r="P319"/>
  <c r="BI315"/>
  <c r="BH315"/>
  <c r="BG315"/>
  <c r="BF315"/>
  <c r="T315"/>
  <c r="R315"/>
  <c r="P315"/>
  <c r="BI310"/>
  <c r="BH310"/>
  <c r="BG310"/>
  <c r="BF310"/>
  <c r="T310"/>
  <c r="R310"/>
  <c r="P310"/>
  <c r="BI306"/>
  <c r="BH306"/>
  <c r="BG306"/>
  <c r="BF306"/>
  <c r="T306"/>
  <c r="R306"/>
  <c r="P306"/>
  <c r="BI301"/>
  <c r="BH301"/>
  <c r="BG301"/>
  <c r="BF301"/>
  <c r="T301"/>
  <c r="R301"/>
  <c r="P301"/>
  <c r="BI296"/>
  <c r="BH296"/>
  <c r="BG296"/>
  <c r="BF296"/>
  <c r="T296"/>
  <c r="R296"/>
  <c r="P296"/>
  <c r="BI290"/>
  <c r="BH290"/>
  <c r="BG290"/>
  <c r="BF290"/>
  <c r="T290"/>
  <c r="R290"/>
  <c r="P290"/>
  <c r="BI285"/>
  <c r="BH285"/>
  <c r="BG285"/>
  <c r="BF285"/>
  <c r="T285"/>
  <c r="R285"/>
  <c r="P285"/>
  <c r="BI281"/>
  <c r="BH281"/>
  <c r="BG281"/>
  <c r="BF281"/>
  <c r="T281"/>
  <c r="R281"/>
  <c r="P281"/>
  <c r="BI277"/>
  <c r="BH277"/>
  <c r="BG277"/>
  <c r="BF277"/>
  <c r="T277"/>
  <c r="R277"/>
  <c r="P277"/>
  <c r="BI271"/>
  <c r="BH271"/>
  <c r="BG271"/>
  <c r="BF271"/>
  <c r="T271"/>
  <c r="R271"/>
  <c r="P271"/>
  <c r="BI265"/>
  <c r="BH265"/>
  <c r="BG265"/>
  <c r="BF265"/>
  <c r="T265"/>
  <c r="R265"/>
  <c r="P265"/>
  <c r="BI261"/>
  <c r="BH261"/>
  <c r="BG261"/>
  <c r="BF261"/>
  <c r="T261"/>
  <c r="R261"/>
  <c r="P261"/>
  <c r="BI256"/>
  <c r="BH256"/>
  <c r="BG256"/>
  <c r="BF256"/>
  <c r="T256"/>
  <c r="R256"/>
  <c r="P256"/>
  <c r="BI250"/>
  <c r="BH250"/>
  <c r="BG250"/>
  <c r="BF250"/>
  <c r="T250"/>
  <c r="R250"/>
  <c r="P250"/>
  <c r="BI241"/>
  <c r="BH241"/>
  <c r="BG241"/>
  <c r="BF241"/>
  <c r="T241"/>
  <c r="R241"/>
  <c r="P241"/>
  <c r="BI234"/>
  <c r="BH234"/>
  <c r="BG234"/>
  <c r="BF234"/>
  <c r="T234"/>
  <c r="R234"/>
  <c r="P234"/>
  <c r="BI219"/>
  <c r="BH219"/>
  <c r="BG219"/>
  <c r="BF219"/>
  <c r="T219"/>
  <c r="R219"/>
  <c r="P219"/>
  <c r="BI213"/>
  <c r="BH213"/>
  <c r="BG213"/>
  <c r="BF213"/>
  <c r="T213"/>
  <c r="R213"/>
  <c r="P213"/>
  <c r="BI202"/>
  <c r="BH202"/>
  <c r="BG202"/>
  <c r="BF202"/>
  <c r="T202"/>
  <c r="R202"/>
  <c r="P202"/>
  <c r="BI197"/>
  <c r="BH197"/>
  <c r="BG197"/>
  <c r="BF197"/>
  <c r="T197"/>
  <c r="R197"/>
  <c r="P197"/>
  <c r="BI192"/>
  <c r="BH192"/>
  <c r="BG192"/>
  <c r="BF192"/>
  <c r="T192"/>
  <c r="R192"/>
  <c r="P192"/>
  <c r="BI186"/>
  <c r="BH186"/>
  <c r="BG186"/>
  <c r="BF186"/>
  <c r="T186"/>
  <c r="R186"/>
  <c r="P186"/>
  <c r="BI182"/>
  <c r="BH182"/>
  <c r="BG182"/>
  <c r="BF182"/>
  <c r="T182"/>
  <c r="R182"/>
  <c r="P182"/>
  <c r="BI177"/>
  <c r="BH177"/>
  <c r="BG177"/>
  <c r="BF177"/>
  <c r="T177"/>
  <c r="R177"/>
  <c r="P177"/>
  <c r="BI172"/>
  <c r="BH172"/>
  <c r="BG172"/>
  <c r="BF172"/>
  <c r="T172"/>
  <c r="R172"/>
  <c r="P172"/>
  <c r="BI167"/>
  <c r="BH167"/>
  <c r="BG167"/>
  <c r="BF167"/>
  <c r="T167"/>
  <c r="R167"/>
  <c r="P167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2"/>
  <c r="BH132"/>
  <c r="BG132"/>
  <c r="BF132"/>
  <c r="T132"/>
  <c r="R132"/>
  <c r="P132"/>
  <c r="BI128"/>
  <c r="BH128"/>
  <c r="BG128"/>
  <c r="BF128"/>
  <c r="T128"/>
  <c r="R128"/>
  <c r="P128"/>
  <c r="BI120"/>
  <c r="BH120"/>
  <c r="BG120"/>
  <c r="BF120"/>
  <c r="T120"/>
  <c r="R120"/>
  <c r="P120"/>
  <c r="BI116"/>
  <c r="BH116"/>
  <c r="BG116"/>
  <c r="BF116"/>
  <c r="T116"/>
  <c r="R116"/>
  <c r="P116"/>
  <c r="BI111"/>
  <c r="BH111"/>
  <c r="BG111"/>
  <c r="BF111"/>
  <c r="T111"/>
  <c r="R111"/>
  <c r="P111"/>
  <c r="BI106"/>
  <c r="BH106"/>
  <c r="BG106"/>
  <c r="BF106"/>
  <c r="T106"/>
  <c r="R106"/>
  <c r="P106"/>
  <c r="BI101"/>
  <c r="BH101"/>
  <c r="BG101"/>
  <c r="BF101"/>
  <c r="T101"/>
  <c r="R101"/>
  <c r="P101"/>
  <c r="J95"/>
  <c r="J94"/>
  <c r="F94"/>
  <c r="F92"/>
  <c r="E90"/>
  <c r="J59"/>
  <c r="J58"/>
  <c r="F58"/>
  <c r="F56"/>
  <c r="E54"/>
  <c r="J20"/>
  <c r="E20"/>
  <c r="F95"/>
  <c r="J19"/>
  <c r="J14"/>
  <c r="J56"/>
  <c r="E7"/>
  <c r="E86"/>
  <c i="2" r="J39"/>
  <c r="J38"/>
  <c i="1" r="AY56"/>
  <c i="2" r="J37"/>
  <c i="1" r="AX56"/>
  <c i="2" r="BI218"/>
  <c r="BH218"/>
  <c r="BG218"/>
  <c r="BF218"/>
  <c r="T218"/>
  <c r="T217"/>
  <c r="R218"/>
  <c r="R217"/>
  <c r="P218"/>
  <c r="P217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47"/>
  <c r="BH147"/>
  <c r="BG147"/>
  <c r="BF147"/>
  <c r="T147"/>
  <c r="R147"/>
  <c r="P147"/>
  <c r="BI137"/>
  <c r="BH137"/>
  <c r="BG137"/>
  <c r="BF137"/>
  <c r="T137"/>
  <c r="R137"/>
  <c r="P137"/>
  <c r="BI130"/>
  <c r="BH130"/>
  <c r="BG130"/>
  <c r="BF130"/>
  <c r="T130"/>
  <c r="R130"/>
  <c r="P130"/>
  <c r="BI126"/>
  <c r="BH126"/>
  <c r="BG126"/>
  <c r="BF126"/>
  <c r="T126"/>
  <c r="R126"/>
  <c r="P126"/>
  <c r="BI120"/>
  <c r="BH120"/>
  <c r="BG120"/>
  <c r="BF120"/>
  <c r="T120"/>
  <c r="R120"/>
  <c r="P120"/>
  <c r="BI116"/>
  <c r="BH116"/>
  <c r="BG116"/>
  <c r="BF116"/>
  <c r="T116"/>
  <c r="R116"/>
  <c r="P116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7"/>
  <c r="BH97"/>
  <c r="BG97"/>
  <c r="BF97"/>
  <c r="T97"/>
  <c r="T96"/>
  <c r="R97"/>
  <c r="R96"/>
  <c r="P97"/>
  <c r="P96"/>
  <c r="J91"/>
  <c r="J90"/>
  <c r="F90"/>
  <c r="F88"/>
  <c r="E86"/>
  <c r="J59"/>
  <c r="J58"/>
  <c r="F58"/>
  <c r="F56"/>
  <c r="E54"/>
  <c r="J20"/>
  <c r="E20"/>
  <c r="F91"/>
  <c r="J19"/>
  <c r="J14"/>
  <c r="J88"/>
  <c r="E7"/>
  <c r="E82"/>
  <c i="1" r="L50"/>
  <c r="AM50"/>
  <c r="AM49"/>
  <c r="L49"/>
  <c r="AM47"/>
  <c r="L47"/>
  <c r="L45"/>
  <c r="L44"/>
  <c i="3" r="BK319"/>
  <c r="BK158"/>
  <c r="J137"/>
  <c r="BK434"/>
  <c r="J347"/>
  <c r="BK186"/>
  <c r="BK277"/>
  <c r="BK153"/>
  <c r="J439"/>
  <c r="J371"/>
  <c r="J285"/>
  <c r="BK192"/>
  <c r="BK406"/>
  <c r="J315"/>
  <c r="J256"/>
  <c r="J192"/>
  <c r="BK111"/>
  <c r="BK367"/>
  <c r="J132"/>
  <c r="J394"/>
  <c r="J265"/>
  <c r="J197"/>
  <c r="BK120"/>
  <c i="4" r="J101"/>
  <c r="J173"/>
  <c r="J444"/>
  <c r="J372"/>
  <c r="BK125"/>
  <c r="J540"/>
  <c r="J408"/>
  <c r="J316"/>
  <c r="J195"/>
  <c r="BK545"/>
  <c r="J487"/>
  <c r="BK420"/>
  <c r="BK236"/>
  <c r="J536"/>
  <c r="BK495"/>
  <c r="J436"/>
  <c r="BK344"/>
  <c r="BK524"/>
  <c r="BK412"/>
  <c r="J262"/>
  <c r="J135"/>
  <c r="BK503"/>
  <c r="J460"/>
  <c i="5" r="BK648"/>
  <c r="BK560"/>
  <c r="J266"/>
  <c r="BK179"/>
  <c r="BK134"/>
  <c r="BK556"/>
  <c r="BK396"/>
  <c r="J248"/>
  <c r="BK656"/>
  <c r="BK606"/>
  <c r="J586"/>
  <c r="BK480"/>
  <c r="BK330"/>
  <c r="J231"/>
  <c r="BK122"/>
  <c r="J590"/>
  <c r="J492"/>
  <c r="J434"/>
  <c r="J632"/>
  <c r="J512"/>
  <c r="BK380"/>
  <c r="J213"/>
  <c r="BK146"/>
  <c r="BK672"/>
  <c r="BK594"/>
  <c r="J472"/>
  <c r="BK266"/>
  <c r="BK139"/>
  <c r="J582"/>
  <c r="J508"/>
  <c r="J357"/>
  <c r="J672"/>
  <c r="BK520"/>
  <c r="BK440"/>
  <c r="J337"/>
  <c r="J204"/>
  <c i="6" r="J481"/>
  <c r="J189"/>
  <c r="J394"/>
  <c r="J301"/>
  <c r="BK152"/>
  <c r="BK427"/>
  <c r="BK256"/>
  <c r="J464"/>
  <c r="J291"/>
  <c r="BK160"/>
  <c r="J419"/>
  <c r="BK316"/>
  <c r="J172"/>
  <c r="BK477"/>
  <c r="BK431"/>
  <c r="J341"/>
  <c r="J176"/>
  <c r="J347"/>
  <c r="BK189"/>
  <c r="J443"/>
  <c r="J241"/>
  <c r="J131"/>
  <c i="7" r="BK633"/>
  <c r="BK461"/>
  <c r="J126"/>
  <c r="BK559"/>
  <c r="J505"/>
  <c r="BK396"/>
  <c r="J247"/>
  <c r="J612"/>
  <c r="BK545"/>
  <c r="BK453"/>
  <c r="J400"/>
  <c r="J330"/>
  <c r="J236"/>
  <c r="BK139"/>
  <c r="BK588"/>
  <c r="BK549"/>
  <c r="J419"/>
  <c r="BK608"/>
  <c r="BK509"/>
  <c r="J361"/>
  <c r="J205"/>
  <c r="BK120"/>
  <c r="BK612"/>
  <c r="J477"/>
  <c r="J414"/>
  <c r="J325"/>
  <c r="J156"/>
  <c r="BK637"/>
  <c r="J533"/>
  <c r="J346"/>
  <c r="J301"/>
  <c i="2" r="BK218"/>
  <c r="BK205"/>
  <c r="J197"/>
  <c r="J185"/>
  <c r="BK172"/>
  <c r="J163"/>
  <c r="J130"/>
  <c r="BK111"/>
  <c r="J103"/>
  <c r="J36"/>
  <c i="3" r="BK443"/>
  <c r="J281"/>
  <c r="BK137"/>
  <c r="BK335"/>
  <c r="J271"/>
  <c r="BK402"/>
  <c r="BK343"/>
  <c r="BK250"/>
  <c r="J120"/>
  <c r="BK410"/>
  <c r="J323"/>
  <c r="BK197"/>
  <c r="J434"/>
  <c r="BK355"/>
  <c r="BK296"/>
  <c r="BK149"/>
  <c r="J456"/>
  <c r="J335"/>
  <c r="J177"/>
  <c i="4" r="BK388"/>
  <c r="BK173"/>
  <c r="J203"/>
  <c r="J152"/>
  <c r="BK473"/>
  <c r="BK262"/>
  <c r="J115"/>
  <c r="J520"/>
  <c r="BK416"/>
  <c r="BK326"/>
  <c r="J131"/>
  <c r="BK520"/>
  <c r="BK460"/>
  <c r="J404"/>
  <c r="J320"/>
  <c r="BK152"/>
  <c r="J499"/>
  <c r="BK432"/>
  <c r="J334"/>
  <c r="J156"/>
  <c r="J532"/>
  <c r="BK448"/>
  <c r="BK101"/>
  <c r="BK487"/>
  <c r="BK384"/>
  <c r="BK216"/>
  <c i="5" r="J623"/>
  <c r="J504"/>
  <c r="J380"/>
  <c r="BK150"/>
  <c r="BK623"/>
  <c r="J480"/>
  <c r="BK353"/>
  <c r="J191"/>
  <c r="BK652"/>
  <c r="J532"/>
  <c r="J444"/>
  <c r="J244"/>
  <c r="J146"/>
  <c r="BK628"/>
  <c r="BK508"/>
  <c r="BK400"/>
  <c r="BK261"/>
  <c r="J602"/>
  <c r="BK456"/>
  <c r="BK223"/>
  <c r="J660"/>
  <c r="BK598"/>
  <c r="BK512"/>
  <c r="J419"/>
  <c r="BK227"/>
  <c r="J122"/>
  <c r="BK565"/>
  <c r="BK385"/>
  <c r="J239"/>
  <c r="J139"/>
  <c r="J664"/>
  <c r="J464"/>
  <c r="J385"/>
  <c r="J171"/>
  <c i="6" r="J411"/>
  <c r="J226"/>
  <c r="BK378"/>
  <c r="BK164"/>
  <c r="BK443"/>
  <c r="BK291"/>
  <c r="BK140"/>
  <c r="J423"/>
  <c r="J201"/>
  <c r="J135"/>
  <c r="BK472"/>
  <c r="BK358"/>
  <c r="J308"/>
  <c r="J120"/>
  <c r="J398"/>
  <c r="BK334"/>
  <c r="J256"/>
  <c r="J100"/>
  <c r="J329"/>
  <c r="BK144"/>
  <c r="J148"/>
  <c i="7" r="J588"/>
  <c r="J517"/>
  <c r="J429"/>
  <c r="BK102"/>
  <c r="J437"/>
  <c r="J382"/>
  <c r="BK228"/>
  <c r="J102"/>
  <c r="J600"/>
  <c r="BK529"/>
  <c r="J423"/>
  <c r="BK301"/>
  <c r="J276"/>
  <c r="J180"/>
  <c r="BK147"/>
  <c r="BK596"/>
  <c r="BK445"/>
  <c r="J653"/>
  <c r="BK584"/>
  <c r="BK497"/>
  <c r="BK477"/>
  <c r="BK378"/>
  <c r="BK241"/>
  <c r="J675"/>
  <c r="J645"/>
  <c r="BK576"/>
  <c r="J481"/>
  <c r="BK419"/>
  <c r="J368"/>
  <c r="BK214"/>
  <c r="J641"/>
  <c r="BK567"/>
  <c r="BK501"/>
  <c r="BK321"/>
  <c r="BK196"/>
  <c i="2" r="J213"/>
  <c r="BK197"/>
  <c r="BK185"/>
  <c r="J176"/>
  <c r="J158"/>
  <c r="J147"/>
  <c r="J137"/>
  <c r="BK120"/>
  <c r="J111"/>
  <c r="BK103"/>
  <c r="F37"/>
  <c i="3" r="BK128"/>
  <c r="J359"/>
  <c r="BK172"/>
  <c r="J306"/>
  <c r="J202"/>
  <c r="BK101"/>
  <c r="J443"/>
  <c r="BK376"/>
  <c r="J290"/>
  <c r="J418"/>
  <c r="BK339"/>
  <c r="BK285"/>
  <c r="J250"/>
  <c r="J182"/>
  <c r="J422"/>
  <c r="J234"/>
  <c r="J106"/>
  <c r="J451"/>
  <c r="BK381"/>
  <c r="BK256"/>
  <c r="J158"/>
  <c i="4" r="J160"/>
  <c r="J236"/>
  <c r="J169"/>
  <c r="J440"/>
  <c r="BK376"/>
  <c r="BK246"/>
  <c r="J503"/>
  <c r="J400"/>
  <c r="BK310"/>
  <c r="J191"/>
  <c r="BK110"/>
  <c r="J412"/>
  <c r="J335"/>
  <c r="J165"/>
  <c r="BK549"/>
  <c r="J481"/>
  <c r="BK444"/>
  <c r="BK380"/>
  <c r="J181"/>
  <c r="J110"/>
  <c r="J452"/>
  <c r="BK350"/>
  <c r="J140"/>
  <c r="BK464"/>
  <c r="J299"/>
  <c r="BK165"/>
  <c i="5" r="BK586"/>
  <c r="BK464"/>
  <c r="J280"/>
  <c r="BK171"/>
  <c r="BK636"/>
  <c r="BK496"/>
  <c r="BK434"/>
  <c r="BK231"/>
  <c r="BK660"/>
  <c r="BK516"/>
  <c r="BK280"/>
  <c r="J223"/>
  <c r="BK668"/>
  <c r="J565"/>
  <c r="BK488"/>
  <c r="BK316"/>
  <c r="BK102"/>
  <c r="BK582"/>
  <c r="BK444"/>
  <c r="J375"/>
  <c r="J218"/>
  <c r="BK159"/>
  <c r="BK615"/>
  <c r="BK500"/>
  <c r="J305"/>
  <c r="BK183"/>
  <c r="J636"/>
  <c r="BK548"/>
  <c r="J347"/>
  <c r="J227"/>
  <c r="J686"/>
  <c r="J578"/>
  <c r="J400"/>
  <c r="BK289"/>
  <c r="J150"/>
  <c i="6" r="BK398"/>
  <c r="BK105"/>
  <c r="BK386"/>
  <c r="BK172"/>
  <c r="J452"/>
  <c r="J334"/>
  <c r="J210"/>
  <c r="BK406"/>
  <c r="J205"/>
  <c r="J140"/>
  <c r="BK100"/>
  <c r="J427"/>
  <c r="J193"/>
  <c r="J439"/>
  <c r="J316"/>
  <c r="J156"/>
  <c r="J323"/>
  <c r="BK352"/>
  <c i="7" r="BK554"/>
  <c r="J473"/>
  <c r="J172"/>
  <c r="J671"/>
  <c r="J554"/>
  <c r="BK408"/>
  <c r="J260"/>
  <c r="BK114"/>
  <c r="J576"/>
  <c r="J521"/>
  <c r="BK310"/>
  <c r="BK247"/>
  <c r="J214"/>
  <c r="BK164"/>
  <c r="BK132"/>
  <c r="J567"/>
  <c r="BK465"/>
  <c r="J549"/>
  <c r="J489"/>
  <c r="J461"/>
  <c r="BK350"/>
  <c r="J219"/>
  <c r="BK172"/>
  <c r="J633"/>
  <c r="BK521"/>
  <c r="J453"/>
  <c r="BK389"/>
  <c r="BK346"/>
  <c r="BK255"/>
  <c r="J657"/>
  <c r="J617"/>
  <c r="J509"/>
  <c r="BK325"/>
  <c r="BK236"/>
  <c r="BK176"/>
  <c i="2" r="J218"/>
  <c r="BK201"/>
  <c r="BK189"/>
  <c r="BK176"/>
  <c r="J168"/>
  <c r="J153"/>
  <c r="BK126"/>
  <c r="J116"/>
  <c r="J107"/>
  <c r="F39"/>
  <c i="3" r="J116"/>
  <c r="BK394"/>
  <c r="BK331"/>
  <c r="J398"/>
  <c r="J301"/>
  <c r="BK456"/>
  <c r="J355"/>
  <c r="BK265"/>
  <c r="J153"/>
  <c r="BK371"/>
  <c r="BK306"/>
  <c r="BK145"/>
  <c r="J389"/>
  <c r="BK290"/>
  <c r="J101"/>
  <c r="J402"/>
  <c r="BK301"/>
  <c i="4" r="J392"/>
  <c r="BK209"/>
  <c r="J273"/>
  <c r="BK156"/>
  <c r="BK424"/>
  <c r="BK368"/>
  <c r="BK507"/>
  <c r="J428"/>
  <c r="J344"/>
  <c r="BK203"/>
  <c r="BK169"/>
  <c r="BK499"/>
  <c r="BK428"/>
  <c r="BK359"/>
  <c r="BK181"/>
  <c r="BK131"/>
  <c r="J507"/>
  <c r="BK392"/>
  <c r="J310"/>
  <c r="BK148"/>
  <c r="BK456"/>
  <c r="J364"/>
  <c r="BK289"/>
  <c r="J473"/>
  <c r="J330"/>
  <c r="BK160"/>
  <c i="5" r="BK468"/>
  <c r="BK305"/>
  <c r="BK213"/>
  <c r="J102"/>
  <c r="J548"/>
  <c r="J430"/>
  <c r="J289"/>
  <c r="J134"/>
  <c r="J619"/>
  <c r="BK573"/>
  <c r="J468"/>
  <c r="J261"/>
  <c r="J209"/>
  <c r="J656"/>
  <c r="BK532"/>
  <c r="BK326"/>
  <c r="J668"/>
  <c r="BK460"/>
  <c r="J411"/>
  <c r="J187"/>
  <c r="J116"/>
  <c r="BK528"/>
  <c r="BK476"/>
  <c r="BK209"/>
  <c r="J615"/>
  <c r="J520"/>
  <c r="BK419"/>
  <c r="BK155"/>
  <c r="BK682"/>
  <c r="J536"/>
  <c r="BK448"/>
  <c r="BK357"/>
  <c r="BK218"/>
  <c i="6" r="BK347"/>
  <c r="J181"/>
  <c r="J435"/>
  <c r="BK341"/>
  <c r="J364"/>
  <c r="J216"/>
  <c r="J477"/>
  <c r="BK390"/>
  <c r="J152"/>
  <c r="BK115"/>
  <c r="BK460"/>
  <c r="J352"/>
  <c r="BK241"/>
  <c r="BK168"/>
  <c r="BK481"/>
  <c r="J373"/>
  <c r="BK323"/>
  <c r="BK210"/>
  <c r="BK411"/>
  <c r="BK201"/>
  <c r="J115"/>
  <c r="J144"/>
  <c i="7" r="BK645"/>
  <c r="J537"/>
  <c r="J457"/>
  <c r="J160"/>
  <c r="J541"/>
  <c r="BK469"/>
  <c r="BK251"/>
  <c r="BK180"/>
  <c r="BK617"/>
  <c r="BK541"/>
  <c r="BK437"/>
  <c r="J378"/>
  <c r="BK219"/>
  <c r="BK151"/>
  <c r="BK126"/>
  <c r="J501"/>
  <c r="BK404"/>
  <c r="BK600"/>
  <c r="BK400"/>
  <c r="J310"/>
  <c r="J200"/>
  <c r="BK160"/>
  <c r="BK657"/>
  <c r="J608"/>
  <c r="J396"/>
  <c r="BK284"/>
  <c r="BK205"/>
  <c r="J661"/>
  <c r="BK604"/>
  <c r="J445"/>
  <c r="J210"/>
  <c r="J132"/>
  <c i="2" r="BK213"/>
  <c r="J205"/>
  <c r="J189"/>
  <c r="J172"/>
  <c r="BK158"/>
  <c r="BK116"/>
  <c r="BK97"/>
  <c r="F38"/>
  <c i="3" r="BK447"/>
  <c r="J376"/>
  <c r="BK202"/>
  <c r="J128"/>
  <c r="J331"/>
  <c r="BK234"/>
  <c r="J410"/>
  <c r="BK271"/>
  <c r="J172"/>
  <c r="BK430"/>
  <c r="J351"/>
  <c r="J241"/>
  <c r="J186"/>
  <c r="BK132"/>
  <c r="BK363"/>
  <c r="BK310"/>
  <c r="BK177"/>
  <c r="BK398"/>
  <c r="BK281"/>
  <c r="BK219"/>
  <c i="4" r="J432"/>
  <c r="J216"/>
  <c r="BK335"/>
  <c r="J416"/>
  <c r="BK316"/>
  <c r="J144"/>
  <c r="J545"/>
  <c r="BK468"/>
  <c r="J376"/>
  <c r="BK199"/>
  <c r="BK540"/>
  <c r="J511"/>
  <c r="BK436"/>
  <c r="J380"/>
  <c r="BK528"/>
  <c r="J468"/>
  <c r="BK408"/>
  <c r="J355"/>
  <c r="J246"/>
  <c r="BK120"/>
  <c r="BK355"/>
  <c r="BK177"/>
  <c r="BK106"/>
  <c r="J495"/>
  <c r="BK320"/>
  <c r="J199"/>
  <c i="5" r="BK452"/>
  <c r="BK248"/>
  <c r="J159"/>
  <c r="BK640"/>
  <c r="BK540"/>
  <c r="J456"/>
  <c r="J179"/>
  <c r="BK632"/>
  <c r="BK602"/>
  <c r="J598"/>
  <c r="BK504"/>
  <c r="J452"/>
  <c r="BK337"/>
  <c r="J163"/>
  <c r="J640"/>
  <c r="J573"/>
  <c r="J500"/>
  <c r="J440"/>
  <c r="J368"/>
  <c r="J496"/>
  <c r="J389"/>
  <c r="J183"/>
  <c r="J109"/>
  <c r="J648"/>
  <c r="J544"/>
  <c r="BK347"/>
  <c r="BK195"/>
  <c r="J652"/>
  <c r="J552"/>
  <c r="J484"/>
  <c r="J316"/>
  <c r="J195"/>
  <c r="J610"/>
  <c r="J488"/>
  <c r="J396"/>
  <c r="J257"/>
  <c i="6" r="J386"/>
  <c r="BK205"/>
  <c r="BK447"/>
  <c r="BK364"/>
  <c r="BK120"/>
  <c r="BK402"/>
  <c r="J236"/>
  <c r="BK125"/>
  <c r="BK236"/>
  <c r="J168"/>
  <c r="J447"/>
  <c r="BK373"/>
  <c r="BK226"/>
  <c r="J125"/>
  <c r="J456"/>
  <c r="BK368"/>
  <c r="BK216"/>
  <c r="BK435"/>
  <c r="BK301"/>
  <c r="BK176"/>
  <c r="J431"/>
  <c r="J164"/>
  <c i="7" r="BK625"/>
  <c r="BK433"/>
  <c r="J139"/>
  <c r="J637"/>
  <c r="BK517"/>
  <c r="BK423"/>
  <c r="J321"/>
  <c r="J147"/>
  <c r="J592"/>
  <c r="J465"/>
  <c r="J389"/>
  <c r="J350"/>
  <c r="J284"/>
  <c r="BK168"/>
  <c r="BK649"/>
  <c r="BK493"/>
  <c r="BK641"/>
  <c r="BK525"/>
  <c r="J493"/>
  <c r="BK276"/>
  <c r="BK192"/>
  <c r="J151"/>
  <c r="J629"/>
  <c r="BK485"/>
  <c r="J449"/>
  <c r="BK340"/>
  <c r="J251"/>
  <c r="J120"/>
  <c r="BK629"/>
  <c r="BK513"/>
  <c r="BK368"/>
  <c i="2" r="J209"/>
  <c r="J201"/>
  <c r="J193"/>
  <c r="BK180"/>
  <c r="BK153"/>
  <c r="BK137"/>
  <c r="J126"/>
  <c r="BK107"/>
  <c r="J97"/>
  <c r="F36"/>
  <c i="3" r="BK426"/>
  <c r="J163"/>
  <c r="BK351"/>
  <c r="J296"/>
  <c r="J430"/>
  <c r="J363"/>
  <c r="BK213"/>
  <c r="J111"/>
  <c r="J327"/>
  <c r="J219"/>
  <c r="J167"/>
  <c r="J426"/>
  <c r="BK315"/>
  <c r="BK167"/>
  <c r="J406"/>
  <c r="BK241"/>
  <c r="BK141"/>
  <c i="4" r="J350"/>
  <c r="BK115"/>
  <c r="BK195"/>
  <c r="BK140"/>
  <c r="J396"/>
  <c r="J148"/>
  <c r="J549"/>
  <c r="BK481"/>
  <c r="J420"/>
  <c r="J283"/>
  <c r="J524"/>
  <c r="BK452"/>
  <c r="J384"/>
  <c r="J209"/>
  <c r="BK532"/>
  <c r="J456"/>
  <c r="J368"/>
  <c r="BK283"/>
  <c r="BK144"/>
  <c r="BK491"/>
  <c r="J388"/>
  <c r="J515"/>
  <c r="J359"/>
  <c r="J289"/>
  <c i="5" r="BK590"/>
  <c r="J476"/>
  <c r="J353"/>
  <c r="BK128"/>
  <c r="BK619"/>
  <c r="J516"/>
  <c r="BK415"/>
  <c r="BK253"/>
  <c r="BK109"/>
  <c r="J556"/>
  <c r="BK411"/>
  <c r="J253"/>
  <c r="BK204"/>
  <c r="J606"/>
  <c r="BK536"/>
  <c r="BK389"/>
  <c r="J155"/>
  <c r="J594"/>
  <c r="J448"/>
  <c r="J330"/>
  <c r="BK175"/>
  <c r="J644"/>
  <c r="BK524"/>
  <c r="BK425"/>
  <c r="J199"/>
  <c r="BK116"/>
  <c r="BK544"/>
  <c r="J425"/>
  <c r="BK199"/>
  <c r="BK686"/>
  <c r="BK677"/>
  <c r="J524"/>
  <c r="J415"/>
  <c r="J326"/>
  <c i="6" r="J472"/>
  <c r="J358"/>
  <c r="BK135"/>
  <c r="J390"/>
  <c r="J220"/>
  <c r="BK329"/>
  <c r="BK185"/>
  <c r="BK456"/>
  <c r="BK220"/>
  <c r="BK109"/>
  <c r="J382"/>
  <c r="J232"/>
  <c r="BK148"/>
  <c r="J460"/>
  <c r="BK394"/>
  <c r="J281"/>
  <c r="J109"/>
  <c r="BK382"/>
  <c r="J266"/>
  <c r="BK156"/>
  <c r="BK193"/>
  <c i="7" r="J580"/>
  <c r="J529"/>
  <c r="J192"/>
  <c r="BK675"/>
  <c r="J545"/>
  <c r="J485"/>
  <c r="BK414"/>
  <c r="BK200"/>
  <c r="J625"/>
  <c r="J596"/>
  <c r="J497"/>
  <c r="J404"/>
  <c r="BK361"/>
  <c r="J224"/>
  <c r="BK156"/>
  <c r="J584"/>
  <c r="BK533"/>
  <c r="BK441"/>
  <c r="J604"/>
  <c r="BK473"/>
  <c r="BK382"/>
  <c r="BK330"/>
  <c r="BK224"/>
  <c r="J184"/>
  <c r="BK661"/>
  <c r="J525"/>
  <c r="BK457"/>
  <c r="J408"/>
  <c r="BK356"/>
  <c r="J241"/>
  <c r="BK108"/>
  <c r="BK621"/>
  <c r="BK489"/>
  <c r="J356"/>
  <c r="J255"/>
  <c r="BK184"/>
  <c r="J114"/>
  <c i="2" r="BK209"/>
  <c r="BK193"/>
  <c r="J180"/>
  <c r="BK168"/>
  <c r="BK163"/>
  <c r="BK147"/>
  <c r="BK130"/>
  <c r="J120"/>
  <c i="1" r="AS55"/>
  <c i="3" r="BK451"/>
  <c r="BK418"/>
  <c r="BK414"/>
  <c r="J381"/>
  <c r="J367"/>
  <c r="BK359"/>
  <c r="BK347"/>
  <c r="J343"/>
  <c r="J339"/>
  <c r="BK327"/>
  <c r="J277"/>
  <c r="BK182"/>
  <c r="BK163"/>
  <c r="J149"/>
  <c r="BK106"/>
  <c r="BK422"/>
  <c r="BK439"/>
  <c r="J310"/>
  <c r="J213"/>
  <c r="J141"/>
  <c r="J447"/>
  <c r="BK389"/>
  <c r="J261"/>
  <c r="BK116"/>
  <c r="BK323"/>
  <c r="BK261"/>
  <c r="J145"/>
  <c r="J414"/>
  <c r="J319"/>
  <c i="4" r="BK404"/>
  <c r="J326"/>
  <c r="BK364"/>
  <c r="BK191"/>
  <c r="J125"/>
  <c r="BK299"/>
  <c r="J120"/>
  <c r="BK536"/>
  <c r="J464"/>
  <c r="BK372"/>
  <c r="BK306"/>
  <c r="J106"/>
  <c r="BK515"/>
  <c r="BK440"/>
  <c r="BK396"/>
  <c r="J306"/>
  <c r="BK135"/>
  <c r="BK511"/>
  <c r="BK400"/>
  <c r="BK330"/>
  <c r="J177"/>
  <c r="J528"/>
  <c r="J424"/>
  <c r="BK334"/>
  <c r="J491"/>
  <c r="J448"/>
  <c r="BK273"/>
  <c i="5" r="BK644"/>
  <c r="J528"/>
  <c r="J407"/>
  <c r="J175"/>
  <c r="BK578"/>
  <c r="BK492"/>
  <c r="J363"/>
  <c r="BK187"/>
  <c r="J628"/>
  <c r="BK472"/>
  <c r="BK375"/>
  <c r="BK239"/>
  <c r="BK664"/>
  <c r="BK552"/>
  <c r="J460"/>
  <c r="J128"/>
  <c r="J560"/>
  <c r="BK430"/>
  <c r="BK257"/>
  <c r="BK167"/>
  <c r="J677"/>
  <c r="J540"/>
  <c r="BK368"/>
  <c r="J167"/>
  <c r="BK610"/>
  <c r="BK407"/>
  <c r="BK244"/>
  <c r="BK163"/>
  <c r="J682"/>
  <c r="BK484"/>
  <c r="BK363"/>
  <c r="BK191"/>
  <c i="6" r="BK464"/>
  <c r="BK266"/>
  <c r="BK452"/>
  <c r="BK181"/>
  <c r="BK468"/>
  <c r="J406"/>
  <c r="BK232"/>
  <c r="J105"/>
  <c r="BK419"/>
  <c r="J185"/>
  <c r="BK131"/>
  <c r="BK439"/>
  <c r="J368"/>
  <c r="J197"/>
  <c r="J468"/>
  <c r="BK423"/>
  <c r="BK308"/>
  <c r="BK197"/>
  <c r="J402"/>
  <c r="BK281"/>
  <c r="J160"/>
  <c r="J378"/>
  <c i="7" r="BK671"/>
  <c r="J559"/>
  <c r="BK505"/>
  <c r="J188"/>
  <c r="BK653"/>
  <c r="BK537"/>
  <c r="BK449"/>
  <c r="J196"/>
  <c r="J666"/>
  <c r="BK572"/>
  <c r="J469"/>
  <c r="J433"/>
  <c r="BK373"/>
  <c r="J228"/>
  <c r="J176"/>
  <c r="J572"/>
  <c r="BK481"/>
  <c r="BK666"/>
  <c r="BK592"/>
  <c r="J441"/>
  <c r="J340"/>
  <c r="BK210"/>
  <c r="J164"/>
  <c r="J621"/>
  <c r="J513"/>
  <c r="J373"/>
  <c r="BK260"/>
  <c r="BK188"/>
  <c r="J649"/>
  <c r="BK580"/>
  <c r="BK429"/>
  <c r="J168"/>
  <c r="J108"/>
  <c l="1" r="T155"/>
  <c r="R204"/>
  <c r="R259"/>
  <c i="2" r="BK102"/>
  <c r="J102"/>
  <c r="J66"/>
  <c r="BK136"/>
  <c r="J136"/>
  <c r="J69"/>
  <c r="T184"/>
  <c i="3" r="T127"/>
  <c r="P157"/>
  <c r="R176"/>
  <c r="T300"/>
  <c r="BK438"/>
  <c r="J438"/>
  <c r="J75"/>
  <c i="4" r="BK139"/>
  <c r="J139"/>
  <c r="J67"/>
  <c r="R164"/>
  <c r="P190"/>
  <c r="BK349"/>
  <c r="J349"/>
  <c r="J71"/>
  <c r="R519"/>
  <c i="5" r="P101"/>
  <c r="R154"/>
  <c r="P203"/>
  <c r="R203"/>
  <c r="R424"/>
  <c r="P577"/>
  <c r="P681"/>
  <c i="7" r="T101"/>
  <c r="BK223"/>
  <c r="J223"/>
  <c r="J69"/>
  <c r="T259"/>
  <c r="R566"/>
  <c i="2" r="T102"/>
  <c r="BK125"/>
  <c r="J125"/>
  <c r="J68"/>
  <c r="R125"/>
  <c r="BK184"/>
  <c r="J184"/>
  <c r="J71"/>
  <c i="3" r="BK127"/>
  <c r="J127"/>
  <c r="J66"/>
  <c r="T136"/>
  <c r="T157"/>
  <c r="T201"/>
  <c r="P438"/>
  <c i="4" r="BK215"/>
  <c r="J215"/>
  <c r="J70"/>
  <c r="T349"/>
  <c r="BK519"/>
  <c r="J519"/>
  <c r="J75"/>
  <c r="P544"/>
  <c i="5" r="P154"/>
  <c r="P222"/>
  <c r="P265"/>
  <c r="BK577"/>
  <c r="J577"/>
  <c r="J74"/>
  <c r="P627"/>
  <c i="6" r="R99"/>
  <c r="P139"/>
  <c r="T180"/>
  <c r="P240"/>
  <c r="T372"/>
  <c r="T418"/>
  <c r="R476"/>
  <c i="7" r="P101"/>
  <c r="P146"/>
  <c r="BK204"/>
  <c r="J204"/>
  <c r="J68"/>
  <c r="P259"/>
  <c r="P566"/>
  <c i="2" r="R102"/>
  <c r="P136"/>
  <c r="R167"/>
  <c i="3" r="R100"/>
  <c r="P136"/>
  <c r="BK176"/>
  <c r="J176"/>
  <c r="J69"/>
  <c r="P201"/>
  <c r="BK388"/>
  <c r="J388"/>
  <c r="J74"/>
  <c r="T438"/>
  <c i="4" r="BK130"/>
  <c r="J130"/>
  <c r="J66"/>
  <c r="T130"/>
  <c r="T164"/>
  <c r="R215"/>
  <c r="R486"/>
  <c r="T544"/>
  <c i="5" r="BK101"/>
  <c r="BK154"/>
  <c r="J154"/>
  <c r="J67"/>
  <c r="T222"/>
  <c r="BK424"/>
  <c r="J424"/>
  <c r="J71"/>
  <c r="T577"/>
  <c r="BK681"/>
  <c r="J681"/>
  <c r="J77"/>
  <c i="6" r="P99"/>
  <c r="R130"/>
  <c r="T139"/>
  <c r="BK209"/>
  <c r="J209"/>
  <c r="J69"/>
  <c r="R240"/>
  <c r="P372"/>
  <c r="P418"/>
  <c r="BK451"/>
  <c r="J451"/>
  <c r="J74"/>
  <c r="T476"/>
  <c i="7" r="BK101"/>
  <c r="BK146"/>
  <c r="J146"/>
  <c r="J66"/>
  <c r="T146"/>
  <c r="R223"/>
  <c r="R413"/>
  <c r="P616"/>
  <c i="2" r="R115"/>
  <c r="P125"/>
  <c r="BK167"/>
  <c r="J167"/>
  <c r="J70"/>
  <c r="P167"/>
  <c i="3" r="P100"/>
  <c r="R127"/>
  <c r="BK157"/>
  <c r="J157"/>
  <c r="J68"/>
  <c r="T176"/>
  <c r="R300"/>
  <c r="P388"/>
  <c i="4" r="R100"/>
  <c r="T139"/>
  <c r="T215"/>
  <c r="BK486"/>
  <c r="J486"/>
  <c r="J74"/>
  <c r="T519"/>
  <c i="5" r="BK265"/>
  <c r="J265"/>
  <c r="J70"/>
  <c r="P424"/>
  <c r="BK627"/>
  <c r="J627"/>
  <c r="J75"/>
  <c r="T681"/>
  <c i="6" r="T99"/>
  <c r="T130"/>
  <c r="BK180"/>
  <c r="J180"/>
  <c r="J68"/>
  <c r="BK240"/>
  <c r="J240"/>
  <c r="J70"/>
  <c r="R372"/>
  <c r="P451"/>
  <c r="P476"/>
  <c i="7" r="R155"/>
  <c r="T204"/>
  <c r="P413"/>
  <c r="T616"/>
  <c r="P670"/>
  <c i="2" r="BK115"/>
  <c r="J115"/>
  <c r="J67"/>
  <c r="R136"/>
  <c r="R184"/>
  <c i="3" r="BK136"/>
  <c r="J136"/>
  <c r="J67"/>
  <c r="R157"/>
  <c r="P300"/>
  <c r="T388"/>
  <c i="4" r="P100"/>
  <c r="P139"/>
  <c r="P164"/>
  <c r="R190"/>
  <c r="R349"/>
  <c r="P486"/>
  <c r="BK544"/>
  <c r="J544"/>
  <c r="J76"/>
  <c i="5" r="R101"/>
  <c r="BK145"/>
  <c r="J145"/>
  <c r="J66"/>
  <c r="R145"/>
  <c r="R222"/>
  <c r="R265"/>
  <c r="T627"/>
  <c r="R681"/>
  <c i="7" r="R101"/>
  <c r="R146"/>
  <c r="T223"/>
  <c r="BK413"/>
  <c r="J413"/>
  <c r="J71"/>
  <c r="R616"/>
  <c r="R670"/>
  <c i="2" r="P102"/>
  <c r="T115"/>
  <c r="T125"/>
  <c r="P184"/>
  <c i="3" r="T100"/>
  <c r="T99"/>
  <c r="T98"/>
  <c r="R136"/>
  <c r="P176"/>
  <c r="R201"/>
  <c r="R438"/>
  <c i="4" r="BK100"/>
  <c r="J100"/>
  <c r="J65"/>
  <c r="R139"/>
  <c r="BK190"/>
  <c r="J190"/>
  <c r="J69"/>
  <c r="P215"/>
  <c r="T486"/>
  <c r="R544"/>
  <c i="5" r="T101"/>
  <c r="P145"/>
  <c r="T145"/>
  <c r="BK222"/>
  <c r="J222"/>
  <c r="J69"/>
  <c r="T424"/>
  <c r="R577"/>
  <c i="6" r="BK99"/>
  <c r="P130"/>
  <c r="R139"/>
  <c r="P180"/>
  <c r="P209"/>
  <c r="R209"/>
  <c r="T209"/>
  <c r="BK372"/>
  <c r="J372"/>
  <c r="J71"/>
  <c r="BK418"/>
  <c r="J418"/>
  <c r="J73"/>
  <c r="R451"/>
  <c r="BK476"/>
  <c r="J476"/>
  <c r="J75"/>
  <c i="7" r="BK155"/>
  <c r="J155"/>
  <c r="J67"/>
  <c r="P223"/>
  <c r="T413"/>
  <c r="BK616"/>
  <c r="J616"/>
  <c r="J75"/>
  <c r="BK670"/>
  <c r="J670"/>
  <c r="J77"/>
  <c i="2" r="P115"/>
  <c r="T136"/>
  <c r="T167"/>
  <c i="3" r="BK100"/>
  <c r="P127"/>
  <c r="BK201"/>
  <c r="J201"/>
  <c r="J70"/>
  <c r="BK300"/>
  <c r="J300"/>
  <c r="J71"/>
  <c r="R388"/>
  <c i="4" r="T100"/>
  <c r="P130"/>
  <c r="R130"/>
  <c r="BK164"/>
  <c r="J164"/>
  <c r="J68"/>
  <c r="T190"/>
  <c r="P349"/>
  <c r="P519"/>
  <c i="5" r="T154"/>
  <c r="BK203"/>
  <c r="J203"/>
  <c r="J68"/>
  <c r="T203"/>
  <c r="T265"/>
  <c r="R627"/>
  <c i="6" r="BK130"/>
  <c r="J130"/>
  <c r="J66"/>
  <c r="BK139"/>
  <c r="J139"/>
  <c r="J67"/>
  <c r="R180"/>
  <c r="T240"/>
  <c r="R418"/>
  <c r="T451"/>
  <c i="7" r="P155"/>
  <c r="P204"/>
  <c r="BK259"/>
  <c r="J259"/>
  <c r="J70"/>
  <c r="BK566"/>
  <c r="J566"/>
  <c r="J74"/>
  <c r="T566"/>
  <c r="T670"/>
  <c r="BK558"/>
  <c r="J558"/>
  <c r="J73"/>
  <c i="3" r="BK455"/>
  <c r="J455"/>
  <c r="J76"/>
  <c i="5" r="BK572"/>
  <c r="J572"/>
  <c r="J73"/>
  <c r="BK676"/>
  <c r="J676"/>
  <c r="J76"/>
  <c i="2" r="BK217"/>
  <c r="J217"/>
  <c r="J72"/>
  <c i="3" r="BK380"/>
  <c r="J380"/>
  <c r="J73"/>
  <c i="2" r="BK96"/>
  <c r="J96"/>
  <c r="J65"/>
  <c i="7" r="BK553"/>
  <c r="J553"/>
  <c r="J72"/>
  <c i="3" r="BK375"/>
  <c r="J375"/>
  <c r="J72"/>
  <c i="4" r="BK472"/>
  <c r="J472"/>
  <c r="J72"/>
  <c r="BK480"/>
  <c r="J480"/>
  <c r="J73"/>
  <c i="5" r="BK564"/>
  <c r="J564"/>
  <c r="J72"/>
  <c i="6" r="BK410"/>
  <c r="J410"/>
  <c r="J72"/>
  <c i="7" r="BK665"/>
  <c r="J665"/>
  <c r="J76"/>
  <c r="E50"/>
  <c r="F59"/>
  <c r="BE102"/>
  <c r="BE139"/>
  <c r="BE224"/>
  <c r="BE228"/>
  <c r="BE260"/>
  <c r="BE276"/>
  <c r="BE284"/>
  <c r="BE330"/>
  <c r="BE346"/>
  <c r="BE340"/>
  <c r="BE361"/>
  <c r="BE408"/>
  <c r="BE469"/>
  <c r="BE477"/>
  <c r="BE481"/>
  <c r="BE485"/>
  <c r="BE521"/>
  <c r="BE541"/>
  <c r="BE545"/>
  <c r="BE549"/>
  <c r="BE554"/>
  <c r="BE559"/>
  <c r="BE600"/>
  <c r="BE671"/>
  <c r="BE126"/>
  <c r="BE132"/>
  <c r="BE210"/>
  <c r="BE219"/>
  <c r="BE310"/>
  <c r="BE400"/>
  <c r="BE423"/>
  <c r="BE429"/>
  <c r="BE433"/>
  <c r="BE461"/>
  <c r="BE465"/>
  <c r="BE509"/>
  <c r="BE567"/>
  <c r="BE592"/>
  <c r="BE596"/>
  <c r="BE604"/>
  <c r="BE653"/>
  <c r="BE196"/>
  <c r="BE214"/>
  <c r="BE247"/>
  <c r="BE251"/>
  <c r="BE255"/>
  <c r="BE301"/>
  <c r="BE321"/>
  <c r="BE356"/>
  <c r="BE373"/>
  <c r="BE389"/>
  <c r="BE396"/>
  <c r="BE404"/>
  <c r="BE414"/>
  <c r="BE419"/>
  <c r="BE505"/>
  <c r="BE621"/>
  <c r="BE625"/>
  <c r="BE629"/>
  <c r="BE633"/>
  <c r="BE637"/>
  <c r="BE473"/>
  <c r="BE517"/>
  <c r="BE529"/>
  <c r="BE661"/>
  <c r="BE675"/>
  <c r="BE114"/>
  <c r="BE120"/>
  <c r="BE160"/>
  <c r="BE172"/>
  <c r="BE176"/>
  <c r="BE188"/>
  <c r="BE205"/>
  <c r="BE350"/>
  <c r="BE368"/>
  <c r="BE378"/>
  <c r="BE382"/>
  <c r="BE525"/>
  <c r="BE537"/>
  <c r="BE584"/>
  <c r="BE588"/>
  <c i="6" r="J99"/>
  <c r="J65"/>
  <c i="7" r="BE108"/>
  <c r="BE192"/>
  <c r="BE236"/>
  <c r="BE241"/>
  <c r="BE325"/>
  <c r="BE453"/>
  <c r="BE457"/>
  <c r="BE489"/>
  <c r="BE493"/>
  <c r="BE572"/>
  <c r="BE576"/>
  <c r="BE580"/>
  <c r="BE608"/>
  <c r="BE612"/>
  <c r="BE617"/>
  <c r="BE641"/>
  <c r="BE645"/>
  <c r="BE649"/>
  <c r="BE666"/>
  <c r="J56"/>
  <c r="BE147"/>
  <c r="BE151"/>
  <c r="BE156"/>
  <c r="BE164"/>
  <c r="BE168"/>
  <c r="BE180"/>
  <c r="BE184"/>
  <c r="BE200"/>
  <c r="BE437"/>
  <c r="BE441"/>
  <c r="BE445"/>
  <c r="BE449"/>
  <c r="BE497"/>
  <c r="BE501"/>
  <c r="BE513"/>
  <c r="BE533"/>
  <c r="BE657"/>
  <c i="6" r="F59"/>
  <c r="BE100"/>
  <c r="BE181"/>
  <c r="BE210"/>
  <c r="BE220"/>
  <c r="BE226"/>
  <c r="BE232"/>
  <c r="BE291"/>
  <c r="BE329"/>
  <c r="BE334"/>
  <c r="BE386"/>
  <c r="BE390"/>
  <c r="BE394"/>
  <c r="BE398"/>
  <c r="BE411"/>
  <c i="5" r="J101"/>
  <c r="J65"/>
  <c i="6" r="BE140"/>
  <c r="BE152"/>
  <c r="BE439"/>
  <c r="BE456"/>
  <c r="BE460"/>
  <c r="BE464"/>
  <c r="BE468"/>
  <c r="J56"/>
  <c r="BE168"/>
  <c r="BE201"/>
  <c r="BE205"/>
  <c r="BE347"/>
  <c r="BE352"/>
  <c r="BE447"/>
  <c r="BE452"/>
  <c r="BE472"/>
  <c r="BE109"/>
  <c r="BE135"/>
  <c r="BE144"/>
  <c r="BE185"/>
  <c r="BE216"/>
  <c r="BE341"/>
  <c r="BE120"/>
  <c r="BE125"/>
  <c r="BE172"/>
  <c r="BE193"/>
  <c r="BE256"/>
  <c r="BE308"/>
  <c r="BE323"/>
  <c r="BE358"/>
  <c r="BE364"/>
  <c r="BE378"/>
  <c r="BE382"/>
  <c r="BE431"/>
  <c r="E50"/>
  <c r="BE115"/>
  <c r="BE160"/>
  <c r="BE164"/>
  <c r="BE176"/>
  <c r="BE189"/>
  <c r="BE316"/>
  <c r="BE368"/>
  <c r="BE373"/>
  <c r="BE435"/>
  <c r="BE477"/>
  <c r="BE105"/>
  <c r="BE131"/>
  <c r="BE197"/>
  <c r="BE236"/>
  <c r="BE241"/>
  <c r="BE266"/>
  <c r="BE281"/>
  <c r="BE423"/>
  <c r="BE427"/>
  <c r="BE443"/>
  <c r="BE481"/>
  <c r="BE148"/>
  <c r="BE156"/>
  <c r="BE301"/>
  <c r="BE402"/>
  <c r="BE406"/>
  <c r="BE419"/>
  <c i="5" r="BE134"/>
  <c r="BE139"/>
  <c r="BE183"/>
  <c r="BE261"/>
  <c r="BE305"/>
  <c r="BE419"/>
  <c r="BE476"/>
  <c r="BE500"/>
  <c r="BE508"/>
  <c r="BE516"/>
  <c r="BE565"/>
  <c r="BE648"/>
  <c r="BE652"/>
  <c r="BE682"/>
  <c r="BE686"/>
  <c r="J56"/>
  <c r="BE150"/>
  <c r="BE171"/>
  <c r="BE187"/>
  <c r="BE248"/>
  <c r="BE257"/>
  <c r="BE280"/>
  <c r="BE289"/>
  <c r="BE363"/>
  <c r="BE444"/>
  <c r="BE528"/>
  <c r="BE532"/>
  <c r="BE573"/>
  <c r="BE594"/>
  <c r="BE619"/>
  <c r="BE660"/>
  <c r="BE159"/>
  <c r="BE175"/>
  <c r="BE179"/>
  <c r="BE253"/>
  <c r="BE375"/>
  <c r="BE380"/>
  <c r="BE407"/>
  <c r="BE440"/>
  <c r="BE460"/>
  <c r="BE556"/>
  <c r="BE560"/>
  <c r="BE602"/>
  <c r="BE606"/>
  <c r="BE623"/>
  <c r="E87"/>
  <c r="BE128"/>
  <c r="BE195"/>
  <c r="BE204"/>
  <c r="BE231"/>
  <c r="BE244"/>
  <c r="BE266"/>
  <c r="BE316"/>
  <c r="BE337"/>
  <c r="BE347"/>
  <c r="BE353"/>
  <c r="BE452"/>
  <c r="BE464"/>
  <c r="BE484"/>
  <c r="BE488"/>
  <c r="BE540"/>
  <c r="BE544"/>
  <c r="BE548"/>
  <c r="BE615"/>
  <c r="BE640"/>
  <c r="BE146"/>
  <c r="BE163"/>
  <c r="BE191"/>
  <c r="BE209"/>
  <c r="BE223"/>
  <c r="BE239"/>
  <c r="BE357"/>
  <c r="BE411"/>
  <c r="BE415"/>
  <c r="BE425"/>
  <c r="BE472"/>
  <c r="BE480"/>
  <c r="BE610"/>
  <c r="BE677"/>
  <c i="4" r="BK99"/>
  <c r="J99"/>
  <c r="J64"/>
  <c i="5" r="F96"/>
  <c r="BE102"/>
  <c r="BE155"/>
  <c r="BE167"/>
  <c r="BE199"/>
  <c r="BE213"/>
  <c r="BE227"/>
  <c r="BE385"/>
  <c r="BE389"/>
  <c r="BE396"/>
  <c r="BE430"/>
  <c r="BE456"/>
  <c r="BE496"/>
  <c r="BE524"/>
  <c r="BE644"/>
  <c r="BE122"/>
  <c r="BE218"/>
  <c r="BE330"/>
  <c r="BE400"/>
  <c r="BE468"/>
  <c r="BE504"/>
  <c r="BE586"/>
  <c r="BE590"/>
  <c r="BE628"/>
  <c r="BE656"/>
  <c r="BE664"/>
  <c r="BE668"/>
  <c r="BE109"/>
  <c r="BE116"/>
  <c r="BE326"/>
  <c r="BE368"/>
  <c r="BE434"/>
  <c r="BE448"/>
  <c r="BE492"/>
  <c r="BE512"/>
  <c r="BE520"/>
  <c r="BE536"/>
  <c r="BE552"/>
  <c r="BE578"/>
  <c r="BE582"/>
  <c r="BE598"/>
  <c r="BE632"/>
  <c r="BE636"/>
  <c r="BE672"/>
  <c i="3" r="J100"/>
  <c r="J65"/>
  <c i="4" r="F95"/>
  <c r="BE125"/>
  <c r="BE140"/>
  <c r="BE173"/>
  <c r="BE177"/>
  <c r="BE181"/>
  <c r="BE191"/>
  <c r="BE203"/>
  <c r="BE209"/>
  <c r="BE310"/>
  <c r="BE350"/>
  <c r="BE364"/>
  <c r="BE368"/>
  <c r="BE388"/>
  <c r="BE392"/>
  <c r="BE452"/>
  <c r="BE456"/>
  <c r="BE499"/>
  <c r="BE536"/>
  <c r="BE540"/>
  <c r="BE199"/>
  <c r="BE236"/>
  <c r="BE306"/>
  <c r="BE335"/>
  <c r="BE372"/>
  <c r="BE400"/>
  <c r="BE404"/>
  <c r="BE408"/>
  <c r="BE444"/>
  <c r="BE464"/>
  <c r="E86"/>
  <c r="BE195"/>
  <c r="BE216"/>
  <c r="BE396"/>
  <c r="BE416"/>
  <c r="BE420"/>
  <c r="BE424"/>
  <c r="BE428"/>
  <c r="BE440"/>
  <c r="BE448"/>
  <c r="BE473"/>
  <c r="BE487"/>
  <c r="BE503"/>
  <c r="BE515"/>
  <c r="BE520"/>
  <c r="BE545"/>
  <c r="BE115"/>
  <c r="BE169"/>
  <c r="BE344"/>
  <c r="BE355"/>
  <c r="BE432"/>
  <c r="BE468"/>
  <c r="BE481"/>
  <c r="BE491"/>
  <c r="BE495"/>
  <c r="BE507"/>
  <c r="BE532"/>
  <c r="J92"/>
  <c r="BE120"/>
  <c r="BE262"/>
  <c r="BE460"/>
  <c r="BE511"/>
  <c r="BE524"/>
  <c r="BE528"/>
  <c r="BE549"/>
  <c r="BE101"/>
  <c r="BE106"/>
  <c r="BE110"/>
  <c r="BE152"/>
  <c r="BE156"/>
  <c r="BE160"/>
  <c r="BE165"/>
  <c r="BE320"/>
  <c r="BE326"/>
  <c r="BE359"/>
  <c r="BE380"/>
  <c r="BE384"/>
  <c r="BE135"/>
  <c r="BE144"/>
  <c r="BE376"/>
  <c r="BE131"/>
  <c r="BE148"/>
  <c r="BE246"/>
  <c r="BE273"/>
  <c r="BE283"/>
  <c r="BE289"/>
  <c r="BE299"/>
  <c r="BE316"/>
  <c r="BE330"/>
  <c r="BE334"/>
  <c r="BE412"/>
  <c r="BE436"/>
  <c i="3" r="J92"/>
  <c r="BE163"/>
  <c r="BE167"/>
  <c r="BE351"/>
  <c r="BE355"/>
  <c r="BE359"/>
  <c r="BE363"/>
  <c r="BE367"/>
  <c r="BE371"/>
  <c r="BE376"/>
  <c r="BE434"/>
  <c r="BE439"/>
  <c r="BE182"/>
  <c r="BE186"/>
  <c r="BE256"/>
  <c r="BE277"/>
  <c r="BE343"/>
  <c r="BE347"/>
  <c i="2" r="BK95"/>
  <c r="J95"/>
  <c r="J64"/>
  <c i="3" r="E50"/>
  <c r="F59"/>
  <c r="BE101"/>
  <c r="BE172"/>
  <c r="BE265"/>
  <c r="BE271"/>
  <c r="BE296"/>
  <c r="BE301"/>
  <c r="BE319"/>
  <c r="BE394"/>
  <c r="BE398"/>
  <c r="BE141"/>
  <c r="BE145"/>
  <c r="BE158"/>
  <c r="BE281"/>
  <c r="BE306"/>
  <c r="BE339"/>
  <c r="BE128"/>
  <c r="BE132"/>
  <c r="BE137"/>
  <c r="BE177"/>
  <c r="BE192"/>
  <c r="BE197"/>
  <c r="BE219"/>
  <c r="BE241"/>
  <c r="BE250"/>
  <c r="BE261"/>
  <c r="BE381"/>
  <c r="BE402"/>
  <c r="BE406"/>
  <c r="BE414"/>
  <c r="BE418"/>
  <c r="BE422"/>
  <c r="BE426"/>
  <c r="BE430"/>
  <c r="BE443"/>
  <c r="BE447"/>
  <c r="BE106"/>
  <c r="BE111"/>
  <c r="BE116"/>
  <c r="BE149"/>
  <c r="BE153"/>
  <c r="BE285"/>
  <c r="BE290"/>
  <c r="BE310"/>
  <c r="BE315"/>
  <c r="BE327"/>
  <c r="BE389"/>
  <c r="BE451"/>
  <c r="BE456"/>
  <c r="BE120"/>
  <c r="BE202"/>
  <c r="BE213"/>
  <c r="BE234"/>
  <c r="BE323"/>
  <c r="BE331"/>
  <c r="BE335"/>
  <c r="BE410"/>
  <c i="1" r="BC56"/>
  <c r="AW56"/>
  <c r="BA56"/>
  <c r="BB56"/>
  <c i="2" r="E50"/>
  <c r="J56"/>
  <c r="F59"/>
  <c r="BE97"/>
  <c r="BE103"/>
  <c r="BE107"/>
  <c r="BE111"/>
  <c r="BE116"/>
  <c r="BE120"/>
  <c r="BE126"/>
  <c r="BE130"/>
  <c r="BE137"/>
  <c r="BE147"/>
  <c r="BE153"/>
  <c r="BE158"/>
  <c r="BE163"/>
  <c r="BE168"/>
  <c r="BE172"/>
  <c r="BE176"/>
  <c r="BE180"/>
  <c r="BE185"/>
  <c r="BE189"/>
  <c r="BE193"/>
  <c r="BE197"/>
  <c r="BE201"/>
  <c r="BE205"/>
  <c r="BE209"/>
  <c r="BE213"/>
  <c r="BE218"/>
  <c i="1" r="BD56"/>
  <c i="3" r="F38"/>
  <c i="1" r="BC57"/>
  <c i="4" r="F38"/>
  <c i="1" r="BC58"/>
  <c i="6" r="F37"/>
  <c i="1" r="BB60"/>
  <c i="6" r="F39"/>
  <c i="1" r="BD60"/>
  <c i="3" r="J36"/>
  <c i="1" r="AW57"/>
  <c i="5" r="F36"/>
  <c i="1" r="BA59"/>
  <c r="AS54"/>
  <c i="4" r="J36"/>
  <c i="1" r="AW58"/>
  <c i="5" r="F37"/>
  <c i="1" r="BB59"/>
  <c i="7" r="F38"/>
  <c i="1" r="BC61"/>
  <c i="3" r="F39"/>
  <c i="1" r="BD57"/>
  <c i="4" r="F39"/>
  <c i="1" r="BD58"/>
  <c i="6" r="J36"/>
  <c i="1" r="AW60"/>
  <c i="7" r="F36"/>
  <c i="1" r="BA61"/>
  <c i="4" r="F36"/>
  <c i="1" r="BA58"/>
  <c i="5" r="F39"/>
  <c i="1" r="BD59"/>
  <c i="7" r="F39"/>
  <c i="1" r="BD61"/>
  <c i="4" r="F37"/>
  <c i="1" r="BB58"/>
  <c i="6" r="F36"/>
  <c i="1" r="BA60"/>
  <c i="6" r="F38"/>
  <c i="1" r="BC60"/>
  <c i="3" r="F37"/>
  <c i="1" r="BB57"/>
  <c i="5" r="F38"/>
  <c i="1" r="BC59"/>
  <c i="7" r="J36"/>
  <c i="1" r="AW61"/>
  <c i="3" r="F36"/>
  <c i="1" r="BA57"/>
  <c i="5" r="J36"/>
  <c i="1" r="AW59"/>
  <c i="7" r="F37"/>
  <c i="1" r="BB61"/>
  <c i="2" l="1" r="T95"/>
  <c r="T94"/>
  <c i="5" r="P100"/>
  <c r="P99"/>
  <c i="1" r="AU59"/>
  <c i="7" r="R100"/>
  <c r="R99"/>
  <c i="3" r="R99"/>
  <c r="R98"/>
  <c i="7" r="P100"/>
  <c r="P99"/>
  <c i="1" r="AU61"/>
  <c i="4" r="T99"/>
  <c r="T98"/>
  <c i="6" r="BK98"/>
  <c r="J98"/>
  <c r="J64"/>
  <c i="4" r="R99"/>
  <c r="R98"/>
  <c i="6" r="T98"/>
  <c r="T97"/>
  <c i="3" r="P99"/>
  <c r="P98"/>
  <c i="1" r="AU57"/>
  <c i="6" r="P98"/>
  <c r="P97"/>
  <c i="1" r="AU60"/>
  <c i="6" r="R98"/>
  <c r="R97"/>
  <c i="3" r="BK99"/>
  <c r="BK98"/>
  <c r="J98"/>
  <c r="J63"/>
  <c i="5" r="T100"/>
  <c r="T99"/>
  <c i="2" r="P95"/>
  <c r="P94"/>
  <c i="1" r="AU56"/>
  <c i="5" r="BK100"/>
  <c r="J100"/>
  <c r="J64"/>
  <c i="4" r="P99"/>
  <c r="P98"/>
  <c i="1" r="AU58"/>
  <c i="7" r="T100"/>
  <c r="T99"/>
  <c i="5" r="R100"/>
  <c r="R99"/>
  <c i="7" r="BK100"/>
  <c r="J100"/>
  <c r="J64"/>
  <c i="2" r="R95"/>
  <c r="R94"/>
  <c i="7" r="J101"/>
  <c r="J65"/>
  <c i="4" r="BK98"/>
  <c r="J98"/>
  <c i="2" r="BK94"/>
  <c r="J94"/>
  <c r="J63"/>
  <c i="3" r="J35"/>
  <c i="1" r="AV57"/>
  <c r="AT57"/>
  <c r="BC55"/>
  <c r="AY55"/>
  <c r="BD55"/>
  <c r="BD54"/>
  <c r="W33"/>
  <c i="2" r="J35"/>
  <c i="1" r="AV56"/>
  <c r="AT56"/>
  <c i="6" r="J35"/>
  <c i="1" r="AV60"/>
  <c r="AT60"/>
  <c i="4" r="F35"/>
  <c i="1" r="AZ58"/>
  <c i="7" r="J35"/>
  <c i="1" r="AV61"/>
  <c r="AT61"/>
  <c i="4" r="J35"/>
  <c i="1" r="AV58"/>
  <c r="AT58"/>
  <c r="BA55"/>
  <c r="AW55"/>
  <c i="3" r="F35"/>
  <c i="1" r="AZ57"/>
  <c r="BB55"/>
  <c r="AX55"/>
  <c i="7" r="F35"/>
  <c i="1" r="AZ61"/>
  <c i="2" r="F35"/>
  <c i="1" r="AZ56"/>
  <c i="6" r="F35"/>
  <c i="1" r="AZ60"/>
  <c i="4" r="J32"/>
  <c i="1" r="AG58"/>
  <c i="5" r="J35"/>
  <c i="1" r="AV59"/>
  <c r="AT59"/>
  <c i="5" r="F35"/>
  <c i="1" r="AZ59"/>
  <c i="7" l="1" r="BK99"/>
  <c r="J99"/>
  <c r="J63"/>
  <c i="3" r="J99"/>
  <c r="J64"/>
  <c i="5" r="BK99"/>
  <c r="J99"/>
  <c i="6" r="BK97"/>
  <c r="J97"/>
  <c r="J63"/>
  <c i="1" r="AN58"/>
  <c i="4" r="J63"/>
  <c r="J41"/>
  <c i="1" r="AU55"/>
  <c r="AU54"/>
  <c i="5" r="J32"/>
  <c i="1" r="AG59"/>
  <c i="3" r="J32"/>
  <c i="1" r="AG57"/>
  <c i="2" r="J32"/>
  <c i="1" r="AG56"/>
  <c r="BA54"/>
  <c r="W30"/>
  <c r="BB54"/>
  <c r="W31"/>
  <c r="AZ55"/>
  <c r="AV55"/>
  <c r="AT55"/>
  <c r="BC54"/>
  <c r="W32"/>
  <c i="3" l="1" r="J41"/>
  <c i="5" r="J41"/>
  <c r="J63"/>
  <c i="2" r="J41"/>
  <c i="1" r="AN56"/>
  <c r="AN57"/>
  <c r="AN59"/>
  <c i="6" r="J32"/>
  <c i="1" r="AG60"/>
  <c r="AN60"/>
  <c i="7" r="J32"/>
  <c i="1" r="AG61"/>
  <c r="AX54"/>
  <c r="AW54"/>
  <c r="AK30"/>
  <c r="AY54"/>
  <c r="AZ54"/>
  <c r="W29"/>
  <c i="7" l="1" r="J41"/>
  <c i="6" r="J41"/>
  <c i="1" r="AN61"/>
  <c r="AV54"/>
  <c r="AK29"/>
  <c r="AG55"/>
  <c r="AG54"/>
  <c r="AK26"/>
  <c l="1" r="AN55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<sst xmlns="http://schemas.openxmlformats.org/spreadsheetml/2006/main">
  <si>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</si>
  <si>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</si>
  <si>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</si>
  <si>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</si>
  <si>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</si>
  <si>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{af271b3b-1106-41b1-ac7c-51c77b47e42b}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</si>
  <si>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</si>
  <si>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</si>
  <si>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</si>
  <si>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</si>
  <si>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</si>
  <si>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</si>
  <si>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</si>
  <si>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</si>
  <si>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RD03_2022-2024_KR_HK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</si>
  <si>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</si>
  <si>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</si>
  <si>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a oprava výměnných dílů zabezpečovacího zařízení v obvodu SSZT HKR 2022 – 2024</t>
  </si>
  <si>
    <t>KSO:</t>
  </si>
  <si>
    <t>824</t>
  </si>
  <si>
    <t>CC-CZ:</t>
  </si>
  <si>
    <t>21219</t>
  </si>
  <si>
    <t>Místo:</t>
  </si>
  <si>
    <t>Obvod SSZT HKR</t>
  </si>
  <si>
    <t>Datum:</t>
  </si>
  <si>
    <t>25. 7. 2022</t>
  </si>
  <si>
    <t>CZ-CPV:</t>
  </si>
  <si>
    <t>50220000-3</t>
  </si>
  <si>
    <t>CZ-CPA:</t>
  </si>
  <si>
    <t>33.14</t>
  </si>
  <si>
    <t>Zadavatel:</t>
  </si>
  <si>
    <t>IČ:</t>
  </si>
  <si>
    <t/>
  </si>
  <si>
    <t>0,1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</si>
  <si>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</si>
  <si>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</si>
  <si>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</si>
  <si>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</si>
  <si>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</si>
  <si>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</si>
  <si>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</si>
  <si>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</si>
  <si>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 xml:space="preserve">Soupis prací je sestaven s využitím Cenové soustavy ÚOŽI a ÚRS. Položky, které pochází z cenové soustavy ÚOŽI, jsou ve sloupci 'Cenová soustava' označeny popisem 'ÚOŽI' a  položky, které pochází z cenové soustavy ÚRS, jsou ve sloupci 'Cenová soustava' označeny popisem'CS ÚRS'a úrovní příslušného kalendářního pololetí. škeré další informace vymezující popis a podmínky použití těchto položek z Cenových soustav, které nejsou uvedeny přímo v soupisu prací, jsou neomezeně dálkově k dispozici na https://www.sfdi.cz/pravidla-metodiky-a-ceniky/cenove-databaze/ a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</si>
  <si>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</si>
  <si>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</si>
  <si>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</si>
  <si>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</si>
  <si>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</si>
  <si>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</si>
  <si>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</si>
  <si>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</si>
  <si>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</si>
  <si>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</si>
  <si>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</si>
  <si>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</si>
  <si>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</si>
  <si>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</si>
  <si>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</si>
  <si>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</si>
  <si>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</si>
  <si>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</si>
  <si>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</si>
  <si>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</si>
  <si>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</si>
  <si>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</si>
  <si>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</si>
  <si>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</si>
  <si>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</si>
  <si>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</si>
  <si>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</si>
  <si>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</si>
  <si>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</si>
  <si>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</si>
  <si>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</si>
  <si>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</si>
  <si>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</si>
  <si>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</si>
  <si>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</si>
  <si>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</si>
  <si>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</si>
  <si>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</si>
  <si>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VD 2022/24</t>
  </si>
  <si>
    <t>ING</t>
  </si>
  <si>
    <t>1</t>
  </si>
  <si>
    <t>{df05d07e-8875-4338-9b69-24aca3c6240b}</t>
  </si>
  <si>
    <t>2</t>
  </si>
  <si>
    <t>/</t>
  </si>
  <si>
    <t>HK_VD_X - XII 2022</t>
  </si>
  <si>
    <t>Opravy výměnných dílů</t>
  </si>
  <si>
    <t>Soupis</t>
  </si>
  <si>
    <t>{0c77d183-e247-4877-86cc-c0ff20a5fe98}</t>
  </si>
  <si>
    <t>Lib_VD_X - XII 2022</t>
  </si>
  <si>
    <t>{7e4da042-f7c6-4768-a190-3610b5a041a2}</t>
  </si>
  <si>
    <t>HK_VD_I - XII 2023</t>
  </si>
  <si>
    <t>{f249c944-3bd7-474f-bda8-fe566589420c}</t>
  </si>
  <si>
    <t>Lib_VD_I - XII 2023</t>
  </si>
  <si>
    <t>{d52ba1a9-61cd-46f3-9e70-980c8b1fbdf2}</t>
  </si>
  <si>
    <t>HK_VD_I - IX 2024</t>
  </si>
  <si>
    <t>{8230d16d-0061-4115-aeb8-ba07b97e14ea}</t>
  </si>
  <si>
    <t>Lib_VD_I - IX 2024</t>
  </si>
  <si>
    <t>{4f1bb9a8-1c77-443f-9686-bd338a8cb8f7}</t>
  </si>
  <si>
    <t>KRYCÍ LIST SOUPISU PRACÍ</t>
  </si>
  <si>
    <t>Objekt:</t>
  </si>
  <si>
    <t>VD 2022/24 - Údržba a oprava výměnných dílů zabezpečovacího zařízení v obvodu SSZT HKR 2022 – 2024</t>
  </si>
  <si>
    <t>Soupis:</t>
  </si>
  <si>
    <t>HK_VD_X - XII 2022 - Opravy výměnných dílů</t>
  </si>
  <si>
    <t>REKAPITULACE ČLENĚNÍ SOUPISU PRACÍ</t>
  </si>
  <si>
    <t>Kód dílu - Popis</t>
  </si>
  <si>
    <t>Cena celkem [CZK]</t>
  </si>
  <si>
    <t>-1</t>
  </si>
  <si>
    <t>VD - Oprava výměnných dílů</t>
  </si>
  <si>
    <t xml:space="preserve">    VRR - Velkorozměrová relé</t>
  </si>
  <si>
    <t xml:space="preserve">    RB - Reléové bloky</t>
  </si>
  <si>
    <t xml:space="preserve">    KR - Klasická relé</t>
  </si>
  <si>
    <t xml:space="preserve">    KaČS - Kodéry a časové soubory</t>
  </si>
  <si>
    <t xml:space="preserve">    MRR - Malorozměrová relé</t>
  </si>
  <si>
    <t xml:space="preserve">    VÚD - VÚD</t>
  </si>
  <si>
    <t xml:space="preserve">    POJ - Pojistky a kmitače</t>
  </si>
  <si>
    <t xml:space="preserve">    VÚD a VKO - Dvouletá prohlídka PZS typu VÚD a PZS s VKO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</si>
  <si>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</si>
  <si>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</si>
  <si>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</si>
  <si>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</si>
  <si>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</si>
  <si>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</si>
  <si>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</si>
  <si>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</si>
  <si>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</si>
  <si>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</si>
  <si>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</si>
  <si>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</si>
  <si>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</si>
  <si>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VD</t>
  </si>
  <si>
    <t>Oprava výměnných dílů</t>
  </si>
  <si>
    <t>4</t>
  </si>
  <si>
    <t>ROZPOCET</t>
  </si>
  <si>
    <t>VRR</t>
  </si>
  <si>
    <t>Velkorozměrová relé</t>
  </si>
  <si>
    <t>K</t>
  </si>
  <si>
    <t>7593333320</t>
  </si>
  <si>
    <t>Oprava relé indukčního DSŠ - oprava se provádí podle přidružených předpisů k předpisu SŽDC (ČD) T115, pokud není popsána, pak podle technických podmínek výrobku</t>
  </si>
  <si>
    <t>kus</t>
  </si>
  <si>
    <t>Sborník UOŽI 01 2022</t>
  </si>
  <si>
    <t>512</t>
  </si>
  <si>
    <t>-2131956250</t>
  </si>
  <si>
    <t>VV</t>
  </si>
  <si>
    <t>Hradec Králové</t>
  </si>
  <si>
    <t>1"DSŠ-12</t>
  </si>
  <si>
    <t>5"DSŠ-12S</t>
  </si>
  <si>
    <t>Součet</t>
  </si>
  <si>
    <t>RB</t>
  </si>
  <si>
    <t>Reléové bloky</t>
  </si>
  <si>
    <t>7593333549</t>
  </si>
  <si>
    <t>Oprava reléové sady B - oprava se provádí podle přidružených předpisů k předpisu SŽDC (ČD) T115, pokud není popsána, pak podle technických podmínek výrobku</t>
  </si>
  <si>
    <t>1782269663</t>
  </si>
  <si>
    <t>1"B</t>
  </si>
  <si>
    <t>3</t>
  </si>
  <si>
    <t>7593333556</t>
  </si>
  <si>
    <t>Oprava reléové sady J - oprava se provádí podle přidružených předpisů k předpisu SŽDC (ČD) T115, pokud není popsána, pak podle technických podmínek výrobku</t>
  </si>
  <si>
    <t>168915479</t>
  </si>
  <si>
    <t>1"J</t>
  </si>
  <si>
    <t>7593333569</t>
  </si>
  <si>
    <t>Oprava reléové sady V, VT - oprava se provádí podle přidružených předpisů k předpisu SŽDC (ČD) T115, pokud není popsána, pak podle technických podmínek výrobku</t>
  </si>
  <si>
    <t>-1777161151</t>
  </si>
  <si>
    <t>14"V</t>
  </si>
  <si>
    <t>KR</t>
  </si>
  <si>
    <t>Klasická relé</t>
  </si>
  <si>
    <t>5</t>
  </si>
  <si>
    <t>7593333040</t>
  </si>
  <si>
    <t>Oprava relé kombinovaného KR2-400, KR2-600 - oprava se provádí podle přidružených předpisů k předpisu SŽDC (ČD) T115, pokud není popsána, pak podle technických podmínek výrobku</t>
  </si>
  <si>
    <t>689804784</t>
  </si>
  <si>
    <t>2"KR2-600</t>
  </si>
  <si>
    <t>6</t>
  </si>
  <si>
    <t>7593333105</t>
  </si>
  <si>
    <t>Oprava relé neutrálního NPR1, NPR2, NPR4 - oprava se provádí podle přidružených předpisů k předpisu SŽDC (ČD) T115, pokud není popsána, pak podle technických podmínek výrobku</t>
  </si>
  <si>
    <t>-245307567</t>
  </si>
  <si>
    <t>2"NPR1-150</t>
  </si>
  <si>
    <t>6"NPR4-150/300</t>
  </si>
  <si>
    <t>KaČS</t>
  </si>
  <si>
    <t>Kodéry a časové soubory</t>
  </si>
  <si>
    <t>7</t>
  </si>
  <si>
    <t>7593333190</t>
  </si>
  <si>
    <t>Oprava časového souboru TM-10, TU-60, RTS-61, TK-11 - oprava se provádí podle přidružených předpisů k předpisu SŽDC (ČD) T115, pokud není popsána, pak podle technických podmínek výrobku</t>
  </si>
  <si>
    <t>-1305080840</t>
  </si>
  <si>
    <t>2"TM-10 220/24SS 6´</t>
  </si>
  <si>
    <t>8</t>
  </si>
  <si>
    <t>7593333240</t>
  </si>
  <si>
    <t>Oprava relé TAZ-1, TAZ-1A, TAZ-2 - oprava se provádí podle přidružených předpisů k předpisu SŽDC (ČD) T115, pokud není popsána, pak podle technických podmínek výrobku</t>
  </si>
  <si>
    <t>1742436115</t>
  </si>
  <si>
    <t>4"TAZ-1</t>
  </si>
  <si>
    <t>2"TAZ-2</t>
  </si>
  <si>
    <t>2"rel. kmitač K1K</t>
  </si>
  <si>
    <t>MRR</t>
  </si>
  <si>
    <t>Malorozměrová relé</t>
  </si>
  <si>
    <t>9</t>
  </si>
  <si>
    <t>7593333120</t>
  </si>
  <si>
    <t>Oprava relé malorozměrového NMŠ(M)1 - oprava se provádí podle přidružených předpisů k předpisu SŽDC (ČD) T115, pokud není popsána, pak podle technických podmínek výrobku</t>
  </si>
  <si>
    <t>1402804681</t>
  </si>
  <si>
    <t>2"NMŠ1-0,25/0,7</t>
  </si>
  <si>
    <t>140"NMŠ1-2000</t>
  </si>
  <si>
    <t>55"NMŠ1-2000 B</t>
  </si>
  <si>
    <t>32"NMŠ1-2000 C</t>
  </si>
  <si>
    <t>14"NMŠM1-1500</t>
  </si>
  <si>
    <t>5"NMŠM1-1500 B</t>
  </si>
  <si>
    <t>28"NMŠM1-1500 C</t>
  </si>
  <si>
    <t>10</t>
  </si>
  <si>
    <t>7593333125</t>
  </si>
  <si>
    <t>Oprava relé malorozměrového NMŠ(M)2, OMŠ-74 RUS, OMŠ2-63 RUS, OMŠ2-60, AŠ2, ANŠ2, AŠ5, OMŠM-1 RUS - oprava se provádí podle přidružených předpisů k předpisu SŽDC (ČD) T115, pokud není popsána, pak podle technických podmínek výrobku</t>
  </si>
  <si>
    <t>2038474450</t>
  </si>
  <si>
    <t>50"NMŠ2-4000</t>
  </si>
  <si>
    <t>1"NMŠ2-4000 B</t>
  </si>
  <si>
    <t>2"NMŠ2-60</t>
  </si>
  <si>
    <t>11</t>
  </si>
  <si>
    <t>7593333135</t>
  </si>
  <si>
    <t>Oprava relé malorozměrového NMŠ2G, NMVŠ2, ANVŠ2 - oprava se provádí podle přidružených předpisů k předpisu SŽDC (ČD) T115, pokud není popsána, pak podle technických podmínek výrobku</t>
  </si>
  <si>
    <t>1100563266</t>
  </si>
  <si>
    <t>1"NMVŠ2-1000/1000</t>
  </si>
  <si>
    <t>10"NMVŠ2-1000/1000 C</t>
  </si>
  <si>
    <t>12</t>
  </si>
  <si>
    <t>7593333140</t>
  </si>
  <si>
    <t>Oprava relé malorozměrového NMŠ4 - oprava se provádí podle přidružených předpisů k předpisu SŽDC (ČD) T115, pokud není popsána, pak podle technických podmínek výrobku</t>
  </si>
  <si>
    <t>2132771802</t>
  </si>
  <si>
    <t>2"NMPŠ4-1000/200</t>
  </si>
  <si>
    <t>1"NMPŠ4-1000/200 B</t>
  </si>
  <si>
    <t>13</t>
  </si>
  <si>
    <t>7593333145</t>
  </si>
  <si>
    <t>Oprava relé malorozměrového NMPŠ - oprava se provádí podle přidružených předpisů k předpisu SŽDC (ČD) T115, pokud není popsána, pak podle technických podmínek výrobku</t>
  </si>
  <si>
    <t>-1627297280</t>
  </si>
  <si>
    <t>2"NMPŠ3-0,2/220 RUS</t>
  </si>
  <si>
    <t>VÚD</t>
  </si>
  <si>
    <t>14</t>
  </si>
  <si>
    <t>7593333398R</t>
  </si>
  <si>
    <t>Oprava reléové jednotky VÚD BL1 - BL2 W - oprava se provádí podle přidružených předpisů k předpisu SŽDC (ČD) T115; pokud není popsána, pak podle technických podmínek výrobku</t>
  </si>
  <si>
    <t>-1664921431</t>
  </si>
  <si>
    <t>1"BL1 - BL2 W</t>
  </si>
  <si>
    <t>7593333450R</t>
  </si>
  <si>
    <t>Oprava reléové jednotky VÚD ND W - oprava se provádí podle přidružených předpisů k předpisu SŽDC (ČD) T115; pokud není popsána, pak podle technických podmínek výrobku</t>
  </si>
  <si>
    <t>-1123994857</t>
  </si>
  <si>
    <t>2"ND W</t>
  </si>
  <si>
    <t>16</t>
  </si>
  <si>
    <t>7593333506</t>
  </si>
  <si>
    <t>Oprava reléové jednotky VÚD A2 - oprava se provádí podle přidružených předpisů k předpisu SŽDC (ČD) T115; pokud není popsána, pak podle technických podmínek výrobku</t>
  </si>
  <si>
    <t>638800372</t>
  </si>
  <si>
    <t>1"A2</t>
  </si>
  <si>
    <t>17</t>
  </si>
  <si>
    <t>7593333514R</t>
  </si>
  <si>
    <t>Oprava reléové jednotky VÚD OBL-ON W - oprava se provádí podle přidružených předpisů k předpisu SŽDC (ČD) T115; pokud není popsána, pak podle technických podmínek výrobku</t>
  </si>
  <si>
    <t>-1931284754</t>
  </si>
  <si>
    <t>1"OBL-ON W</t>
  </si>
  <si>
    <t>POJ</t>
  </si>
  <si>
    <t>Pojistky a kmitače</t>
  </si>
  <si>
    <t>18</t>
  </si>
  <si>
    <t>7593323010</t>
  </si>
  <si>
    <t>Oprava pojistky 0,16 A - dle SŽDC (ČSD) T 115/1</t>
  </si>
  <si>
    <t>1173771999</t>
  </si>
  <si>
    <t>30"ks</t>
  </si>
  <si>
    <t>19</t>
  </si>
  <si>
    <t>7593323012</t>
  </si>
  <si>
    <t>Oprava pojistky 0,5 A - dle SŽDC (ČSD) T 115/1</t>
  </si>
  <si>
    <t>-684965065</t>
  </si>
  <si>
    <t>20</t>
  </si>
  <si>
    <t>7593323014</t>
  </si>
  <si>
    <t>Oprava pojistky 1 A - dle SŽDC (ČSD) T 115/1</t>
  </si>
  <si>
    <t>875192546</t>
  </si>
  <si>
    <t>7593323016</t>
  </si>
  <si>
    <t>Oprava pojistky 2 A - dle SŽDC (ČSD) T 115/1</t>
  </si>
  <si>
    <t>1926573047</t>
  </si>
  <si>
    <t>20"ks</t>
  </si>
  <si>
    <t>22</t>
  </si>
  <si>
    <t>7593323018</t>
  </si>
  <si>
    <t>Oprava pojistky 5 A - dle SŽDC (ČSD) T 115/1</t>
  </si>
  <si>
    <t>1676347987</t>
  </si>
  <si>
    <t>23</t>
  </si>
  <si>
    <t>7593323020</t>
  </si>
  <si>
    <t>Oprava pojistky 10 A - dle SŽDC (ČSD) T 115/1</t>
  </si>
  <si>
    <t>-360288271</t>
  </si>
  <si>
    <t>24</t>
  </si>
  <si>
    <t>7593323022</t>
  </si>
  <si>
    <t>Oprava pojistky 20 A - dle SŽDC (ČSD) T 115/1</t>
  </si>
  <si>
    <t>-356650389</t>
  </si>
  <si>
    <t>5"ks</t>
  </si>
  <si>
    <t>25</t>
  </si>
  <si>
    <t>7593323024</t>
  </si>
  <si>
    <t>Oprava pojistky 30 A - dle SŽDC (ČSD) T 115/1</t>
  </si>
  <si>
    <t>-269766073</t>
  </si>
  <si>
    <t>VÚD a VKO</t>
  </si>
  <si>
    <t>Dvouletá prohlídka PZS typu VÚD a PZS s VKO</t>
  </si>
  <si>
    <t>26</t>
  </si>
  <si>
    <t>7598095533</t>
  </si>
  <si>
    <t>Dvouletá komplexní prohlídka ventilových kolejových obvodů VKO u PZS - dle T120 a T126, včetně výměny dílů a vyhotovení protokolu</t>
  </si>
  <si>
    <t>171610567</t>
  </si>
  <si>
    <t>2"ks</t>
  </si>
  <si>
    <t>Lib_VD_X - XII 2022 - Opravy výměnných dílů</t>
  </si>
  <si>
    <t xml:space="preserve">    RJ - Relé jiná</t>
  </si>
  <si>
    <t xml:space="preserve">    VZ - Vlakový zabezpečovač</t>
  </si>
  <si>
    <t xml:space="preserve">    SKO - ASE</t>
  </si>
  <si>
    <t xml:space="preserve">    POJ - Pojistky a kmitače, PORUCHY</t>
  </si>
  <si>
    <t xml:space="preserve">    VDN - Relé v impulzním režimu po ukončení životnosti</t>
  </si>
  <si>
    <t>-1157805053</t>
  </si>
  <si>
    <t>Liberec</t>
  </si>
  <si>
    <t>3"DSŠ-12</t>
  </si>
  <si>
    <t>1"DSŠ-12 P</t>
  </si>
  <si>
    <t>7593333322</t>
  </si>
  <si>
    <t>Oprava relé indukčního DSŠ včetně výměny cívky - oprava se provádí podle přidružených předpisů k předpisu SŽDC (ČD) T115, pokud není popsána, pak podle technických podmínek výrobku</t>
  </si>
  <si>
    <t>-161883424</t>
  </si>
  <si>
    <t>7593333323</t>
  </si>
  <si>
    <t>Oprava relé indukčního DSŠ včetně výměny krytu - oprava se provádí podle přidružených předpisů k předpisu SŽDC (ČD) T115, pokud není popsána, pak podle technických podmínek výrobku</t>
  </si>
  <si>
    <t>343149161</t>
  </si>
  <si>
    <t>22"DSŠ-12 S</t>
  </si>
  <si>
    <t>7593333324</t>
  </si>
  <si>
    <t>Oprava relé indukčního DSŠ včetně výměny osového šroubu - oprava se provádí podle přidružených předpisů k předpisu SŽDC (ČD) T115, pokud není popsána, pak podle technických podmínek výrobku</t>
  </si>
  <si>
    <t>520298813</t>
  </si>
  <si>
    <t>7593333050</t>
  </si>
  <si>
    <t>Oprava relé kombinovaného KŠ1-40, KŠ1-80, KŠ1-280, KŠ1-600, KŠ1-1000, KŠ1M-400 - oprava se provádí podle přidružených předpisů k předpisu SŽDC (ČD) T115, pokud není popsána, pak podle technických podmínek výrobku</t>
  </si>
  <si>
    <t>1944898795</t>
  </si>
  <si>
    <t>1"KŠ1-80</t>
  </si>
  <si>
    <t>1"KŠ1-600</t>
  </si>
  <si>
    <t>1"KŠ1-1000</t>
  </si>
  <si>
    <t>1"KŠ1M-400</t>
  </si>
  <si>
    <t>RJ</t>
  </si>
  <si>
    <t>Relé jiná</t>
  </si>
  <si>
    <t>7593333521</t>
  </si>
  <si>
    <t>Oprava reléové jednotky VÚD 1K1K až 2K2K - oprava se provádí podle přidružených předpisů k předpisu SŽDC (ČD) T115; pokud není popsána, pak podle technických podmínek výrobku</t>
  </si>
  <si>
    <t>296252663</t>
  </si>
  <si>
    <t>1"1K1K až 2K2K</t>
  </si>
  <si>
    <t>7593333521R</t>
  </si>
  <si>
    <t>Oprava reléové jednotky VÚD 1K1K až 2K2K včetně výměny kontaktového svazku W - oprava se provádí podle přidružených předpisů k předpisu SŽDC (ČD) T115; pokud není popsána, pak podle technických podmínek výrobku</t>
  </si>
  <si>
    <t>1891663108</t>
  </si>
  <si>
    <t>7593333555</t>
  </si>
  <si>
    <t>Oprava reléové sady H - oprava se provádí podle přidružených předpisů k předpisu SŽDC (ČD) T115, pokud není popsána, pak podle technických podmínek výrobku</t>
  </si>
  <si>
    <t>1325713619</t>
  </si>
  <si>
    <t>1"H</t>
  </si>
  <si>
    <t>7593333557</t>
  </si>
  <si>
    <t>Oprava reléové sady K - oprava se provádí podle přidružených předpisů k předpisu SŽDC (ČD) T115, pokud není popsána, pak podle technických podmínek výrobku</t>
  </si>
  <si>
    <t>1813328573</t>
  </si>
  <si>
    <t>1"K</t>
  </si>
  <si>
    <t>7593333568</t>
  </si>
  <si>
    <t>Oprava reléové sady S - oprava se provádí podle přidružených předpisů k předpisu SŽDC (ČD) T115, pokud není popsána, pak podle technických podmínek výrobku</t>
  </si>
  <si>
    <t>1705150360</t>
  </si>
  <si>
    <t>2"S</t>
  </si>
  <si>
    <t>1026361579</t>
  </si>
  <si>
    <t>2"V</t>
  </si>
  <si>
    <t>7593333575</t>
  </si>
  <si>
    <t>Oprava reléové sady W - oprava se provádí podle přidružených předpisů k předpisu SŽDC (ČD) T115, pokud není popsána, pak podle technických podmínek výrobku</t>
  </si>
  <si>
    <t>1141266892</t>
  </si>
  <si>
    <t>1"W</t>
  </si>
  <si>
    <t>7593333030</t>
  </si>
  <si>
    <t>Oprava relé kombinovaného KR1-1000, KR1-24, KR1-60, KR1-600 - oprava se provádí podle přidružených předpisů k předpisu SŽDC (ČD) T115, pokud není popsána, pak podle technických podmínek výrobku</t>
  </si>
  <si>
    <t>1606291987</t>
  </si>
  <si>
    <t>1"KR1-60</t>
  </si>
  <si>
    <t>1"KR1-1000</t>
  </si>
  <si>
    <t>7593333095</t>
  </si>
  <si>
    <t>Oprava relé neutrálního NR2-2, NR2-40, NR2-60/1000, NR2-60/450, NR2-900, NR2-1000 - oprava se provádí podle přidružených předpisů k předpisu SŽDC (ČD) T115, pokud není popsána, pak podle technických podmínek výrobku</t>
  </si>
  <si>
    <t>-704880182</t>
  </si>
  <si>
    <t>1"NR2-2</t>
  </si>
  <si>
    <t>-492450112</t>
  </si>
  <si>
    <t>1"NPR2-150</t>
  </si>
  <si>
    <t>1"NPR4-150/300</t>
  </si>
  <si>
    <t>7593333220</t>
  </si>
  <si>
    <t>Oprava relé UKDR1, KDRŠ - oprava se provádí podle přidružených předpisů k předpisu SŽDC (ČD) T115, pokud není popsána, pak podle technických podmínek výrobku</t>
  </si>
  <si>
    <t>-1140236344</t>
  </si>
  <si>
    <t>5"KDRŠ 1</t>
  </si>
  <si>
    <t>7593333241</t>
  </si>
  <si>
    <t>Oprava relé TAZ-1, TAZ-1A, TAZ-2 včetně výměny kontaktového svazku - oprava se provádí podle přidružených předpisů k předpisu SŽDC (ČD) T115, pokud není popsána, pak podle technických podmínek výrobku</t>
  </si>
  <si>
    <t>-103161748</t>
  </si>
  <si>
    <t>3"TAZ-1</t>
  </si>
  <si>
    <t>1"TAZ-2</t>
  </si>
  <si>
    <t>7593333185R</t>
  </si>
  <si>
    <t>Oprava relé tepelného TMŠ2 včetně výměny termodoteku - oprava se provádí podle přidružených předpisů k předpisu SŽDC (ČD) T115, pokud není popsána, pak podle technických podmínek výrobku</t>
  </si>
  <si>
    <t>2064286801</t>
  </si>
  <si>
    <t>1"TMŠ-2</t>
  </si>
  <si>
    <t>-2095587315</t>
  </si>
  <si>
    <t>1"TM-10 220/220 30´</t>
  </si>
  <si>
    <t>1"TM-10 220/24SS 30´</t>
  </si>
  <si>
    <t>1"TU-60 220/220</t>
  </si>
  <si>
    <t>7593333230</t>
  </si>
  <si>
    <t>Oprava relé KA1, RK 71 462, RK 71 931A(B) - oprava se provádí podle přidružených předpisů k předpisu SŽDC (ČD) T115, pokud není popsána, pak podle technických podmínek výrobku</t>
  </si>
  <si>
    <t>-605101480</t>
  </si>
  <si>
    <t>1" RK 71 462</t>
  </si>
  <si>
    <t>1" RK 71 931A</t>
  </si>
  <si>
    <t>7593333295</t>
  </si>
  <si>
    <t>Oprava kodéru MK1, MK2, MK3, UMK-1 - oprava se provádí podle přidružených předpisů k předpisu SŽDC (ČD) T115, pokud není popsána, pak podle technických podmínek výrobku</t>
  </si>
  <si>
    <t>-1259805294</t>
  </si>
  <si>
    <t>1" MK-1</t>
  </si>
  <si>
    <t>-1088759907</t>
  </si>
  <si>
    <t>1"NMŠ1-0,25/0,7</t>
  </si>
  <si>
    <t>1"NMŠ1-10/3500</t>
  </si>
  <si>
    <t>30"NMŠ1-2000</t>
  </si>
  <si>
    <t>15"NMŠ1-2000 B</t>
  </si>
  <si>
    <t>1"NMŠ1-3,4</t>
  </si>
  <si>
    <t>9"NMŠM1-1500</t>
  </si>
  <si>
    <t>1"NMŠM1-1500 B</t>
  </si>
  <si>
    <t>2"NMŠM1-750</t>
  </si>
  <si>
    <t>7593333121</t>
  </si>
  <si>
    <t>Oprava relé malorozměrového NMŠ(M)1 včetně výměny táhla - oprava se provádí podle přidružených předpisů k předpisu SŽDC (ČD) T115, pokud není popsána, pak podle technických podmínek výrobku</t>
  </si>
  <si>
    <t>1155617534</t>
  </si>
  <si>
    <t>1"NMŠ1-2000 B</t>
  </si>
  <si>
    <t>1"NMŠM1-1500</t>
  </si>
  <si>
    <t>7593333122</t>
  </si>
  <si>
    <t>Oprava relé malorozměrového NMŠ(M)1 včetně výměny kontaktového svazku - oprava se provádí podle přidružených předpisů k předpisu SŽDC (ČD) T115, pokud není popsána, pak podle technických podmínek výrobku</t>
  </si>
  <si>
    <t>822508306</t>
  </si>
  <si>
    <t>1"NMŠ1-10/3500 B</t>
  </si>
  <si>
    <t>8"NMŠ1-2000</t>
  </si>
  <si>
    <t>3"NMŠ1-2000 B</t>
  </si>
  <si>
    <t>13"NMŠ1-2000 C</t>
  </si>
  <si>
    <t>1"NMŠM1-10</t>
  </si>
  <si>
    <t>1"NMŠM1-1000</t>
  </si>
  <si>
    <t>4"NMŠM1-1500</t>
  </si>
  <si>
    <t>14"NMŠM1-1500 C</t>
  </si>
  <si>
    <t>7593333123</t>
  </si>
  <si>
    <t>Oprava relé malorozměrového NMŠ(M)1 včetně výměny krytu - oprava se provádí podle přidružených předpisů k předpisu SŽDC (ČD) T115, pokud není popsána, pak podle technických podmínek výrobku</t>
  </si>
  <si>
    <t>-275387876</t>
  </si>
  <si>
    <t>1"NMŠM1-750</t>
  </si>
  <si>
    <t>-806616566</t>
  </si>
  <si>
    <t>2"NMŠ2-4000</t>
  </si>
  <si>
    <t>3"NMŠ2-60</t>
  </si>
  <si>
    <t>1"NMŠM2-1750 B</t>
  </si>
  <si>
    <t>1"NMŠM2-3500</t>
  </si>
  <si>
    <t>1"OMŠ2-60</t>
  </si>
  <si>
    <t>27</t>
  </si>
  <si>
    <t>7593333127</t>
  </si>
  <si>
    <t>Oprava relé malorozměrového NMŠ(M)2, OMŠ-74 RUS, OMŠ2-63 RUS, OMŠ2-60, výměny kontaktového svazku - oprava se provádí podle přidružených předpisů k předpisu SŽDC (ČD) T115, pokud není popsána, pak podle technických podmínek výrobku</t>
  </si>
  <si>
    <t>868546467</t>
  </si>
  <si>
    <t>1"NMŠM2-1750</t>
  </si>
  <si>
    <t>28</t>
  </si>
  <si>
    <t>7593333128</t>
  </si>
  <si>
    <t>Oprava relé malorozměrového NMŠ(M)2, OMŠ-74 RUS, OMŠ2-63 RUS, OMŠ2-60,včetně výměny krytu - oprava se provádí podle přidružených předpisů k předpisu SŽDC (ČD) T115, pokud není popsána, pak podle technických podmínek výrobku</t>
  </si>
  <si>
    <t>-1925351706</t>
  </si>
  <si>
    <t>29</t>
  </si>
  <si>
    <t>7593333130</t>
  </si>
  <si>
    <t>Oprava relé malorozměrového SMŠ2 - oprava se provádí podle přidružených předpisů k předpisu SŽDC (ČD) T115, pokud není popsána, pak podle technických podmínek výrobku</t>
  </si>
  <si>
    <t>-527666568</t>
  </si>
  <si>
    <t>1"SMŠ2-270/270 B</t>
  </si>
  <si>
    <t>30</t>
  </si>
  <si>
    <t>628666656</t>
  </si>
  <si>
    <t>1"NMVŠ2-1000/1000 B</t>
  </si>
  <si>
    <t>1"NMŠ2G-3,4</t>
  </si>
  <si>
    <t>31</t>
  </si>
  <si>
    <t>7593333137</t>
  </si>
  <si>
    <t>Oprava relé malorozměrového NMŠ2G, NMVŠ2, včetně výměny kontaktového svazku - oprava se provádí podle přidružených předpisů k předpisu SŽDC (ČD) T115, pokud není popsána, pak podle technických podmínek výrobku</t>
  </si>
  <si>
    <t>1485115743</t>
  </si>
  <si>
    <t>32</t>
  </si>
  <si>
    <t>7593333138</t>
  </si>
  <si>
    <t>Oprava relé malorozměrového NMŠ2G, NMVŠ2, včetně výměny krytu - oprava se provádí podle přidružených předpisů k předpisu SŽDC (ČD) T115, pokud není popsána, pak podle technických podmínek výrobku</t>
  </si>
  <si>
    <t>-2141924434</t>
  </si>
  <si>
    <t>33</t>
  </si>
  <si>
    <t>7593333142</t>
  </si>
  <si>
    <t>Oprava relé malorozměrového NMŠ4 včetně výměny kontaktového svazku - oprava se provádí podle přidružených předpisů k předpisu SŽDC (ČD) T115, pokud není popsána, pak podle technických podmínek výrobku</t>
  </si>
  <si>
    <t>443233901</t>
  </si>
  <si>
    <t>1"NMŠ4-90/1500</t>
  </si>
  <si>
    <t>34</t>
  </si>
  <si>
    <t>-1619378544</t>
  </si>
  <si>
    <t>1"NMPŠ1-2000</t>
  </si>
  <si>
    <t>1"NMPŠ4-1000/200</t>
  </si>
  <si>
    <t>35</t>
  </si>
  <si>
    <t>7593333147</t>
  </si>
  <si>
    <t>Oprava relé malorozměrového NMPŠ včetně výměny kontaktového svazku - oprava se provádí podle přidružených předpisů k předpisu SŽDC (ČD) T115, pokud není popsána, pak podle technických podmínek výrobku</t>
  </si>
  <si>
    <t>1162153248</t>
  </si>
  <si>
    <t>1"NMPŠ1-2000 B</t>
  </si>
  <si>
    <t>5"NMPŠ4-1000/200 B</t>
  </si>
  <si>
    <t>36</t>
  </si>
  <si>
    <t>7593333151</t>
  </si>
  <si>
    <t>Oprava relé malorozměrového NMŠT včetně výměny termodoteku - oprava se provádí podle přidružených předpisů k předpisu SŽDC (ČD) T115, pokud není popsána, pak podle technických podmínek výrobku</t>
  </si>
  <si>
    <t>308000841</t>
  </si>
  <si>
    <t>1"NMŠT-1440 RUS</t>
  </si>
  <si>
    <t>37</t>
  </si>
  <si>
    <t>7593333340</t>
  </si>
  <si>
    <t>Oprava dílu VÚD PSS, PST - oprava se provádí podle přidružených předpisů k předpisu SŽDC (ČD) T 115, pokud není popsána, pak podle technických podmínek výrobku. Oprava poškozených částí - součástí opravy je případná úprava na současnou součástkovou základnu (pokud nebyla náhrada provedena v předchozím období)</t>
  </si>
  <si>
    <t>-2115033660</t>
  </si>
  <si>
    <t>1"PSS</t>
  </si>
  <si>
    <t>1"PST</t>
  </si>
  <si>
    <t>38</t>
  </si>
  <si>
    <t>7593333345</t>
  </si>
  <si>
    <t>Oprava dílu VÚD VKO - oprava se provádí podle přidružených předpisů k předpisu SŽDC (ČD) T 115, pokud není popsána, pak podle technických podmínek výrobku. Oprava poškozených částí - součástí opravy je případná úprava na současnou součástkovou základnu (pokud nebyla náhrada provedena v předchozím období)</t>
  </si>
  <si>
    <t>1596951950</t>
  </si>
  <si>
    <t>1"VKO</t>
  </si>
  <si>
    <t>39</t>
  </si>
  <si>
    <t>7593333352</t>
  </si>
  <si>
    <t>Oprava kmitače pro VÚD - oprava poškozených částí. Součástí opravy je případná úprava na současnou součástkovou základnu (pokud nebyla náhrada provedena v předchozím období)</t>
  </si>
  <si>
    <t>1673490161</t>
  </si>
  <si>
    <t>1"tranzistorový kmitač</t>
  </si>
  <si>
    <t>1"tyristorový kmitač</t>
  </si>
  <si>
    <t>40</t>
  </si>
  <si>
    <t>7593333365</t>
  </si>
  <si>
    <t>Oprava rotačního měniče VÚD - oprava se provádí podle přidružených předpisů k předpisu SŽDC (ČD) T115, pokud není popsána, pak podle technických podmínek výrobku</t>
  </si>
  <si>
    <t>-1385949087</t>
  </si>
  <si>
    <t>1"rotační měnič</t>
  </si>
  <si>
    <t>41</t>
  </si>
  <si>
    <t>7593333394</t>
  </si>
  <si>
    <t>Oprava reléové jednotky VÚD C - oprava se provádí podle přidružených předpisů k předpisu SŽDC (ČD) T115; pokud není popsána, pak podle technických podmínek výrobku</t>
  </si>
  <si>
    <t>374450815</t>
  </si>
  <si>
    <t>1"C</t>
  </si>
  <si>
    <t>42</t>
  </si>
  <si>
    <t>7593333396</t>
  </si>
  <si>
    <t>Oprava reléové jednotky VÚD E-F - oprava se provádí podle přidružených předpisů k předpisu SŽDC (ČD) T115; pokud není popsána, pak podle technických podmínek výrobku</t>
  </si>
  <si>
    <t>1313159297</t>
  </si>
  <si>
    <t>1"E-F</t>
  </si>
  <si>
    <t>43</t>
  </si>
  <si>
    <t>7593333402</t>
  </si>
  <si>
    <t>Oprava reléové jednotky VÚD BL1 - BL2 W včetně výměny svazku - oprava se provádí podle přidružených předpisů k předpisu SŽDC (ČD) T115; pokud není popsána, pak podle technických podmínek výrobku</t>
  </si>
  <si>
    <t>296223084</t>
  </si>
  <si>
    <t>1"BL1-BL2 W</t>
  </si>
  <si>
    <t>44</t>
  </si>
  <si>
    <t>7593333416</t>
  </si>
  <si>
    <t>Oprava reléové jednotky VÚD A1, A2 (C1, C2) - oprava se provádí podle přidružených předpisů k předpisu SŽDC (ČD) T115; pokud není popsána, pak podle technických podmínek výrobku</t>
  </si>
  <si>
    <t>-595081597</t>
  </si>
  <si>
    <t>1"A1, C1 (A2, C2)</t>
  </si>
  <si>
    <t>45</t>
  </si>
  <si>
    <t>7593333424</t>
  </si>
  <si>
    <t>Oprava reléové jednotky VÚD OB - oprava se provádí podle přidružených předpisů k předpisu SŽDC (ČD) T115; pokud není popsána, pak podle technických podmínek výrobku</t>
  </si>
  <si>
    <t>1940371292</t>
  </si>
  <si>
    <t>1"OB</t>
  </si>
  <si>
    <t>46</t>
  </si>
  <si>
    <t>7593333438</t>
  </si>
  <si>
    <t>Oprava reléové jednotky VÚD P - oprava se provádí podle přidružených předpisů k předpisu SŽDC (ČD) T115; pokud není popsána, pak podle technických podmínek výrobku</t>
  </si>
  <si>
    <t>498853658</t>
  </si>
  <si>
    <t>1"P</t>
  </si>
  <si>
    <t>47</t>
  </si>
  <si>
    <t>7593333453</t>
  </si>
  <si>
    <t>Oprava reléové jednotky VÚD ND W s výměnou kontaktového svazku - oprava se provádí podle přidružených předpisů k předpisu SŽDC (ČD) T115; pokud není popsána, pak podle technických podmínek výrobku</t>
  </si>
  <si>
    <t>-1343985199</t>
  </si>
  <si>
    <t>1"ND W</t>
  </si>
  <si>
    <t>48</t>
  </si>
  <si>
    <t>7593333455</t>
  </si>
  <si>
    <t>Oprava reléové jednotky VÚD TH1,TH2 - oprava se provádí podle přidružených předpisů k předpisu SŽDC (ČD) T115; pokud není popsána, pak podle technických podmínek výrobku</t>
  </si>
  <si>
    <t>-1851786750</t>
  </si>
  <si>
    <t>1"TH1, TH2</t>
  </si>
  <si>
    <t>49</t>
  </si>
  <si>
    <t>7593333474</t>
  </si>
  <si>
    <t>Oprava reléové jednotky VÚD B - C - oprava se provádí podle přidružených předpisů k předpisu SŽDC (ČD) T115; pokud není popsána, pak podle technických podmínek výrobku</t>
  </si>
  <si>
    <t>847223924</t>
  </si>
  <si>
    <t>1"B - C</t>
  </si>
  <si>
    <t>50</t>
  </si>
  <si>
    <t>7593333494</t>
  </si>
  <si>
    <t>Oprava reléové jednotky VÚD C1-OC1 - oprava se provádí podle přidružených předpisů k předpisu SŽDC (ČD) T115; pokud není popsána, pak podle technických podmínek výrobku</t>
  </si>
  <si>
    <t>727788341</t>
  </si>
  <si>
    <t>1"C1-OC1</t>
  </si>
  <si>
    <t>51</t>
  </si>
  <si>
    <t>7593333496</t>
  </si>
  <si>
    <t>Oprava reléové jednotky VÚD A1-OA1 - oprava se provádí podle přidružených předpisů k předpisu SŽDC (ČD) T115; pokud není popsána, pak podle technických podmínek výrobku</t>
  </si>
  <si>
    <t>-773173966</t>
  </si>
  <si>
    <t>1"A1-OA1</t>
  </si>
  <si>
    <t>52</t>
  </si>
  <si>
    <t>7593333498</t>
  </si>
  <si>
    <t>Oprava reléové jednotky VÚD K-X - oprava se provádí podle přidružených předpisů k předpisu SŽDC (ČD) T115; pokud není popsána, pak podle technických podmínek výrobku</t>
  </si>
  <si>
    <t>-264504964</t>
  </si>
  <si>
    <t>1"K - X</t>
  </si>
  <si>
    <t>53</t>
  </si>
  <si>
    <t>7593333510</t>
  </si>
  <si>
    <t>Oprava reléové jednotky VÚD polariz. relé Y(Z) - oprava se provádí podle přidružených předpisů k předpisu SŽDC (ČD) T115; pokud není popsána, pak podle technických podmínek výrobku</t>
  </si>
  <si>
    <t>-1972830625</t>
  </si>
  <si>
    <t>2"polarizované relé</t>
  </si>
  <si>
    <t>54</t>
  </si>
  <si>
    <t>7593333517</t>
  </si>
  <si>
    <t>Oprava reléové jednotky VÚD OBL-ON W včetně výměny kontaktového svazku - oprava se provádí podle přidružených předpisů k předpisu SŽDC (ČD) T115; pokud není popsána, pak podle technických podmínek výrobku</t>
  </si>
  <si>
    <t>-2055117314</t>
  </si>
  <si>
    <t>Vlakový zabezpečovač</t>
  </si>
  <si>
    <t>55</t>
  </si>
  <si>
    <t>7593333245</t>
  </si>
  <si>
    <t>Oprava relé kazety K, KVR, U - oprava se provádí podle přidružených předpisů k předpisu SŽDC (ČD) T115, pokud není popsána, pak podle technických podmínek výrobku</t>
  </si>
  <si>
    <t>1659841751</t>
  </si>
  <si>
    <t>2"KVR</t>
  </si>
  <si>
    <t>SKO</t>
  </si>
  <si>
    <t>ASE</t>
  </si>
  <si>
    <t>56</t>
  </si>
  <si>
    <t>7593333620</t>
  </si>
  <si>
    <t>Oprava anulačního souboru ASE 2, 3, 4 - oprava se provádí podle přidruženého předpisu č. 4 k předpisu SŽDC (ČD) T115; pokud není popsána, pak podle technických podmínek výrobku</t>
  </si>
  <si>
    <t>1055198246</t>
  </si>
  <si>
    <t>1"ASE 2T</t>
  </si>
  <si>
    <t>1"ASE 3T</t>
  </si>
  <si>
    <t>1"ASE 4</t>
  </si>
  <si>
    <t>1"ASE 5</t>
  </si>
  <si>
    <t>Pojistky a kmitače, PORUCHY</t>
  </si>
  <si>
    <t>57</t>
  </si>
  <si>
    <t>7593333531</t>
  </si>
  <si>
    <t>Oprava reléové sady BV4, BV5, BV11, BV12 - oprava se provádí podle přidružených předpisů k předpisu SŽDC (ČD) T115, pokud není popsána, pak podle technických podmínek výrobku</t>
  </si>
  <si>
    <t>405928920</t>
  </si>
  <si>
    <t>1"BV-11</t>
  </si>
  <si>
    <t>1"BV-12</t>
  </si>
  <si>
    <t>58</t>
  </si>
  <si>
    <t>7593333539</t>
  </si>
  <si>
    <t>Oprava reléové sady CV2 - oprava se provádí podle přidružených předpisů k předpisu SŽDC (ČD) T115, pokud není popsána, pak podle technických podmínek výrobku</t>
  </si>
  <si>
    <t>1028886471</t>
  </si>
  <si>
    <t>1"CV-2</t>
  </si>
  <si>
    <t>59</t>
  </si>
  <si>
    <t>7593333541</t>
  </si>
  <si>
    <t>Oprava reléové sady CV3 - oprava se provádí podle přidružených předpisů k předpisu SŽDC (ČD) T115, pokud není popsána, pak podle technických podmínek výrobku</t>
  </si>
  <si>
    <t>884383529</t>
  </si>
  <si>
    <t>1"CV-3</t>
  </si>
  <si>
    <t>60</t>
  </si>
  <si>
    <t>7593333545</t>
  </si>
  <si>
    <t>Oprava reléové sady CV4 - oprava se provádí podle přidružených předpisů k předpisu SŽDC (ČD) T115, pokud není popsána, pak podle technických podmínek výrobku</t>
  </si>
  <si>
    <t>-1386353801</t>
  </si>
  <si>
    <t>1"CV-4</t>
  </si>
  <si>
    <t>61</t>
  </si>
  <si>
    <t>1106361255</t>
  </si>
  <si>
    <t>10"ks</t>
  </si>
  <si>
    <t>62</t>
  </si>
  <si>
    <t>-1174306768</t>
  </si>
  <si>
    <t>63</t>
  </si>
  <si>
    <t>381446089</t>
  </si>
  <si>
    <t>64</t>
  </si>
  <si>
    <t>-1974508322</t>
  </si>
  <si>
    <t>65</t>
  </si>
  <si>
    <t>-388759887</t>
  </si>
  <si>
    <t>66</t>
  </si>
  <si>
    <t>1588248209</t>
  </si>
  <si>
    <t>67</t>
  </si>
  <si>
    <t>1888287606</t>
  </si>
  <si>
    <t>68</t>
  </si>
  <si>
    <t>1858021400</t>
  </si>
  <si>
    <t>VDN</t>
  </si>
  <si>
    <t>Relé v impulzním režimu po ukončení životnosti</t>
  </si>
  <si>
    <t>69</t>
  </si>
  <si>
    <t>M</t>
  </si>
  <si>
    <t>7593330040</t>
  </si>
  <si>
    <t>Výměnné díly Relé NMŠ 1-2000 (HM0404221990407)</t>
  </si>
  <si>
    <t>128</t>
  </si>
  <si>
    <t>923958554</t>
  </si>
  <si>
    <t>1"ks relé</t>
  </si>
  <si>
    <t>70</t>
  </si>
  <si>
    <t>7593330120R</t>
  </si>
  <si>
    <t xml:space="preserve">Konstrukční díly a prvky Výměnné díly Relé NMŠM 1-1500 AgNi  (HM0404221990415)</t>
  </si>
  <si>
    <t>-1543638187</t>
  </si>
  <si>
    <t>1"NMŠM 1-1500</t>
  </si>
  <si>
    <t>71</t>
  </si>
  <si>
    <t>7593330160</t>
  </si>
  <si>
    <t>Výměnné díly Relé NMŠ 2-4000 (HM0404221990419)</t>
  </si>
  <si>
    <t>-1733565254</t>
  </si>
  <si>
    <t>72</t>
  </si>
  <si>
    <t>7593330300</t>
  </si>
  <si>
    <t>Výměnné díly Relé NMŠ 2-60 (HM0404221990433)</t>
  </si>
  <si>
    <t>1028897247</t>
  </si>
  <si>
    <t>73</t>
  </si>
  <si>
    <t>-445270706</t>
  </si>
  <si>
    <t>1"ks</t>
  </si>
  <si>
    <t>HK_VD_I - XII 2023 - Opravy výměnných dílů</t>
  </si>
  <si>
    <t xml:space="preserve">    SVD - Specifické výměnné díly</t>
  </si>
  <si>
    <t>1068440277</t>
  </si>
  <si>
    <t>2"KŠ1-600</t>
  </si>
  <si>
    <t>2"KŠ1M-400</t>
  </si>
  <si>
    <t>7593333051</t>
  </si>
  <si>
    <t>Oprava relé kombinovaného KŠ1-40, KŠ1-80, KŠ1-600, KŠ1-1000, KŠ1M-400 včetně výměny pér. svazku - oprava se provádí podle přidružených předpisů k předpisu SŽDC (ČD) T115, pokud není popsána, pak podle technických podmínek výrobku</t>
  </si>
  <si>
    <t>1192010496</t>
  </si>
  <si>
    <t>-1772770072</t>
  </si>
  <si>
    <t>2"DSŠ-12</t>
  </si>
  <si>
    <t>20"DSŠ-12S</t>
  </si>
  <si>
    <t>-1907137471</t>
  </si>
  <si>
    <t>1"DSŠ-12S</t>
  </si>
  <si>
    <t>-694975902</t>
  </si>
  <si>
    <t>4"DSŠ-12</t>
  </si>
  <si>
    <t>30"DSŠ-12S</t>
  </si>
  <si>
    <t>-307834509</t>
  </si>
  <si>
    <t>1905211293</t>
  </si>
  <si>
    <t>3"1K1K až 2K2K</t>
  </si>
  <si>
    <t>Oprava reléové jednotky VÚD 1K1K až 2K2K včetně výmněny kontaktového svazku - oprava se provádí podle přidružených předpisů k předpisu SŽDC (ČD) T115; pokud není popsána, pak podle technických podmínek výrobku</t>
  </si>
  <si>
    <t>-263459968</t>
  </si>
  <si>
    <t>1061726550</t>
  </si>
  <si>
    <t>5"H</t>
  </si>
  <si>
    <t>2104673174</t>
  </si>
  <si>
    <t>2"J</t>
  </si>
  <si>
    <t>7593333565</t>
  </si>
  <si>
    <t>Oprava reléové sady Q - oprava se provádí podle přidružených předpisů k předpisu SŽDC (ČD) T115, pokud není popsána, pak podle technických podmínek výrobku</t>
  </si>
  <si>
    <t>-1697073711</t>
  </si>
  <si>
    <t>4"Q</t>
  </si>
  <si>
    <t>206717738</t>
  </si>
  <si>
    <t>-377375177</t>
  </si>
  <si>
    <t>39"V</t>
  </si>
  <si>
    <t>1251209407</t>
  </si>
  <si>
    <t>1875505004</t>
  </si>
  <si>
    <t>17"KR2-600</t>
  </si>
  <si>
    <t>7593333090</t>
  </si>
  <si>
    <t>Oprava relé neutrálního NR1-2, NR1-40, NR1-400, NR1-1000, NR1-500/200 - oprava se provádí podle přidružených předpisů k předpisu SŽDC (ČD) T115, pokud není popsána, pak podle technických podmínek výrobku</t>
  </si>
  <si>
    <t>-665116627</t>
  </si>
  <si>
    <t>1"NR1-1000</t>
  </si>
  <si>
    <t>606731413</t>
  </si>
  <si>
    <t xml:space="preserve">2"NR2-1000 </t>
  </si>
  <si>
    <t>7593333110</t>
  </si>
  <si>
    <t>Oprava relé neutrálního NVR-250, NVR-1000, KNR5 s usměrňovačem - oprava se provádí podle přidružených předpisů k předpisu SŽDC (ČD) T115, pokud není popsána, pak podle technických podmínek výrobku</t>
  </si>
  <si>
    <t>-1935648985</t>
  </si>
  <si>
    <t>1"NVR1-1000 (NRV1-1000)</t>
  </si>
  <si>
    <t>-1186056040</t>
  </si>
  <si>
    <t>6*10+6*2"I SADA TLAČ.RELÉ - 60xKDRŠ 1 + 12xKDR 1</t>
  </si>
  <si>
    <t>3*6+3*2"II SADA TLAČ.RELÉ - 18xKDRŠ 1 + 6xKDR 1</t>
  </si>
  <si>
    <t xml:space="preserve">2*5+2*3"III SADA TLAČ.RELÉ - 10xKDRŠ 1 + 6xKDR 1 </t>
  </si>
  <si>
    <t>1*4"SS SADA SMĚR.RELÉ - 4xKDRŠ 1</t>
  </si>
  <si>
    <t xml:space="preserve">1*5+1*4"TA SADA TLAČ.RELÉ - 5xKDRŠ 1 + 4xKDR 1 </t>
  </si>
  <si>
    <t>7"KDRŠ 1</t>
  </si>
  <si>
    <t>7593333185</t>
  </si>
  <si>
    <t>Oprava relé tepelného TMŠ2 - oprava se provádí podle přidružených předpisů k předpisu SŽDC (ČD) T115, pokud není popsána, pak podle technických podmínek výrobku</t>
  </si>
  <si>
    <t>1682103632</t>
  </si>
  <si>
    <t>-1265151060</t>
  </si>
  <si>
    <t>6"TU-60 220/220</t>
  </si>
  <si>
    <t>1565240119</t>
  </si>
  <si>
    <t>1"RK 71 462</t>
  </si>
  <si>
    <t>1748737223</t>
  </si>
  <si>
    <t>7"TAZ-1</t>
  </si>
  <si>
    <t>5"TAZ-2</t>
  </si>
  <si>
    <t>8"rel. kmitač K1K</t>
  </si>
  <si>
    <t>2039883419</t>
  </si>
  <si>
    <t>752190479</t>
  </si>
  <si>
    <t>24"NMŠ1-0,25/0,7</t>
  </si>
  <si>
    <t>5"NMŠ1-0,25/0,7 B</t>
  </si>
  <si>
    <t>2"NMŠ1-10/3500</t>
  </si>
  <si>
    <t>2"NMŠ1-10/3500 B</t>
  </si>
  <si>
    <t>160"NMŠ1-2000</t>
  </si>
  <si>
    <t>236"NMŠ1-2000 B</t>
  </si>
  <si>
    <t>61"NMŠ1-2000 C</t>
  </si>
  <si>
    <t>4"NMŠ1-3,4</t>
  </si>
  <si>
    <t>1"NMŠ1-3,4 B</t>
  </si>
  <si>
    <t>4"NMŠM1-10 B</t>
  </si>
  <si>
    <t>6"NMŠM1-500/750</t>
  </si>
  <si>
    <t>8"NMŠM1-750 B</t>
  </si>
  <si>
    <t>27"NMŠM1-1500</t>
  </si>
  <si>
    <t>95"NMŠM1-1500 B</t>
  </si>
  <si>
    <t>61"NMŠM1-1500 C</t>
  </si>
  <si>
    <t>-282337396</t>
  </si>
  <si>
    <t>1"NMŠ1-0,25/0,7 B</t>
  </si>
  <si>
    <t>6"NMŠ1-2000</t>
  </si>
  <si>
    <t>5"NMŠ1-2000 C</t>
  </si>
  <si>
    <t>3"NMŠM1-1500</t>
  </si>
  <si>
    <t>2"NMŠM1-1500 B</t>
  </si>
  <si>
    <t>1267102497</t>
  </si>
  <si>
    <t>10"NMŠ1-0,25/0,7</t>
  </si>
  <si>
    <t>4"NMŠ1-0,25/0,7 B</t>
  </si>
  <si>
    <t>85"NMŠ1-2000</t>
  </si>
  <si>
    <t>10"NMŠ1-2000 B</t>
  </si>
  <si>
    <t>145"NMŠ1-2000 C</t>
  </si>
  <si>
    <t>2"NMŠM1-10 B</t>
  </si>
  <si>
    <t>2"NMŠM1-500/750</t>
  </si>
  <si>
    <t>3"NMŠM1-750 B</t>
  </si>
  <si>
    <t>23"NMŠM1-1500</t>
  </si>
  <si>
    <t>48"NMŠM1-1500 B</t>
  </si>
  <si>
    <t>30"NMŠM1-1500 C</t>
  </si>
  <si>
    <t>1700786810</t>
  </si>
  <si>
    <t>4"NMŠM1-1500 C</t>
  </si>
  <si>
    <t>-1674285538</t>
  </si>
  <si>
    <t>15"NMŠ2-4000</t>
  </si>
  <si>
    <t>102"NMŠ2-4000 B</t>
  </si>
  <si>
    <t>7"NMŠ2-4000 C</t>
  </si>
  <si>
    <t>32"NMŠ2-60</t>
  </si>
  <si>
    <t>35"NMŠ2-60 B</t>
  </si>
  <si>
    <t>3"NMŠM2-1,7 B</t>
  </si>
  <si>
    <t>7593333126</t>
  </si>
  <si>
    <t>Oprava relé malorozměrového NMŠ(M)2, OMŠ-74 RUS, OMŠ2-63 RUS, OMŠ2-60, výměny táhla - oprava se provádí podle přidružených předpisů k předpisu SŽDC (ČD) T115, pokud není popsána, pak podle technických podmínek výrobku</t>
  </si>
  <si>
    <t>-1470891789</t>
  </si>
  <si>
    <t>1"NMŠ2-4000</t>
  </si>
  <si>
    <t>4"NMŠ2-4000 B</t>
  </si>
  <si>
    <t>1"NMŠ2-60</t>
  </si>
  <si>
    <t>-929850738</t>
  </si>
  <si>
    <t>8"NMŠ2-4000</t>
  </si>
  <si>
    <t>41"NMŠ2-4000 B</t>
  </si>
  <si>
    <t>4"NMŠ2-4000 C</t>
  </si>
  <si>
    <t>15"NMŠ2-60</t>
  </si>
  <si>
    <t>15"NMŠ2-60 B</t>
  </si>
  <si>
    <t>1"NMŠM2-1,7 B</t>
  </si>
  <si>
    <t>1932459588</t>
  </si>
  <si>
    <t>5"NMŠ2-4000 B</t>
  </si>
  <si>
    <t>1"NMŠ2-60 B</t>
  </si>
  <si>
    <t>-1946449838</t>
  </si>
  <si>
    <t>-931328755</t>
  </si>
  <si>
    <t>1"NMŠ2G-3,4 B</t>
  </si>
  <si>
    <t>10"NMVŠ2-1000/1000</t>
  </si>
  <si>
    <t>14"NMVŠ2-1000/1000 C</t>
  </si>
  <si>
    <t>7593333136</t>
  </si>
  <si>
    <t>Oprava relé malorozměrového NMŠ2G, NMVŠ2, včetně výměny táhla - oprava se provádí podle přidružených předpisů k předpisu SŽDC (ČD) T115, pokud není popsána, pak podle technických podmínek výrobku</t>
  </si>
  <si>
    <t>139666431</t>
  </si>
  <si>
    <t>247595929</t>
  </si>
  <si>
    <t>2"NMVŠ2-1000/1000</t>
  </si>
  <si>
    <t>2"NMVŠ2-1000/1000 C</t>
  </si>
  <si>
    <t>188247922</t>
  </si>
  <si>
    <t>-1787905272</t>
  </si>
  <si>
    <t>21"NMŠ4-3,4 B</t>
  </si>
  <si>
    <t>598740049</t>
  </si>
  <si>
    <t>-1977855964</t>
  </si>
  <si>
    <t>2"NMPŠ1-2000</t>
  </si>
  <si>
    <t>4"NMPŠ1-2000 B</t>
  </si>
  <si>
    <t>1"NMPŠ1-2000 C</t>
  </si>
  <si>
    <t>44"NMPŠ4-1000/200</t>
  </si>
  <si>
    <t>2"NMPŠ4-1000/200 B</t>
  </si>
  <si>
    <t>1"NMPŠ4-1000/200 C</t>
  </si>
  <si>
    <t>808225361</t>
  </si>
  <si>
    <t>2"NMPŠ1-2000 B</t>
  </si>
  <si>
    <t>10"NMPŠ4-1000/200</t>
  </si>
  <si>
    <t>-1694330110</t>
  </si>
  <si>
    <t>-1133720345</t>
  </si>
  <si>
    <t>1877715492</t>
  </si>
  <si>
    <t>1"TRANZISTOROVÝ KMITAČ</t>
  </si>
  <si>
    <t>1"TYRISTOROVÝ KMITAČ</t>
  </si>
  <si>
    <t>-935298166</t>
  </si>
  <si>
    <t>1"rot. měnič</t>
  </si>
  <si>
    <t>7593333390</t>
  </si>
  <si>
    <t>Oprava reléové jednotky VÚD A - oprava se provádí podle přidružených předpisů k předpisu SŽDC (ČD) T115; pokud není popsána, pak podle technických podmínek výrobku</t>
  </si>
  <si>
    <t>-578321271</t>
  </si>
  <si>
    <t>1"A</t>
  </si>
  <si>
    <t>-1083365376</t>
  </si>
  <si>
    <t>-2088275725</t>
  </si>
  <si>
    <t>5"BL1 - BL2 W</t>
  </si>
  <si>
    <t>-566054987</t>
  </si>
  <si>
    <t>3"BL1 - BL2 W</t>
  </si>
  <si>
    <t>-1441686106</t>
  </si>
  <si>
    <t>1"A1, A2 (C1, C2)</t>
  </si>
  <si>
    <t>7593333422</t>
  </si>
  <si>
    <t>Oprava reléové jednotky VÚD OV - oprava se provádí podle přidružených předpisů k předpisu SŽDC (ČD) T115; pokud není popsána, pak podle technických podmínek výrobku</t>
  </si>
  <si>
    <t>1386262558</t>
  </si>
  <si>
    <t>1"OV</t>
  </si>
  <si>
    <t>-1827524537</t>
  </si>
  <si>
    <t>7593333436</t>
  </si>
  <si>
    <t>Oprava reléové jednotky VÚD VO - oprava se provádí podle přidružených předpisů k předpisu SŽDC (ČD) T115; pokud není popsána, pak podle technických podmínek výrobku</t>
  </si>
  <si>
    <t>-907871644</t>
  </si>
  <si>
    <t>1"VO</t>
  </si>
  <si>
    <t>-1882991676</t>
  </si>
  <si>
    <t>7593333448</t>
  </si>
  <si>
    <t>Oprava reléové jednotky VÚD Q - oprava se provádí podle přidružených předpisů k předpisu SŽDC (ČD) T115; pokud není popsána, pak podle technických podmínek výrobku</t>
  </si>
  <si>
    <t>1165482529</t>
  </si>
  <si>
    <t>1"Q</t>
  </si>
  <si>
    <t>273873989</t>
  </si>
  <si>
    <t>3"ND W</t>
  </si>
  <si>
    <t>-1149750885</t>
  </si>
  <si>
    <t>3"ND</t>
  </si>
  <si>
    <t>-345121444</t>
  </si>
  <si>
    <t>-736892720</t>
  </si>
  <si>
    <t>1"B-C</t>
  </si>
  <si>
    <t>7593333490</t>
  </si>
  <si>
    <t>Oprava reléové jednotky VÚD O1 - oprava se provádí podle přidružených předpisů k předpisu SŽDC (ČD) T115; pokud není popsána, pak podle technických podmínek výrobku</t>
  </si>
  <si>
    <t>1534452152</t>
  </si>
  <si>
    <t>1"O1</t>
  </si>
  <si>
    <t>1391385542</t>
  </si>
  <si>
    <t>1776133418</t>
  </si>
  <si>
    <t>-1803254392</t>
  </si>
  <si>
    <t>1"K-X</t>
  </si>
  <si>
    <t>7593333502</t>
  </si>
  <si>
    <t>Oprava reléové jednotky VÚD OT1-T1 - oprava se provádí podle přidružených předpisů k předpisu SŽDC (ČD) T115; pokud není popsána, pak podle technických podmínek výrobku</t>
  </si>
  <si>
    <t>-419447136</t>
  </si>
  <si>
    <t>1"OT1-T1</t>
  </si>
  <si>
    <t>932334222</t>
  </si>
  <si>
    <t>7593333508</t>
  </si>
  <si>
    <t>Oprava reléové jednotky VÚD C2 - oprava se provádí podle přidružených předpisů k předpisu SŽDC (ČD) T115; pokud není popsána, pak podle technických podmínek výrobku</t>
  </si>
  <si>
    <t>2125281578</t>
  </si>
  <si>
    <t>1"C2</t>
  </si>
  <si>
    <t>2091719796</t>
  </si>
  <si>
    <t>1"polarizované relé Y (Z)</t>
  </si>
  <si>
    <t>7593333512</t>
  </si>
  <si>
    <t>Oprava reléové jednotky VÚD R-S - oprava se provádí podle přidružených předpisů k předpisu SŽDC (ČD) T115; pokud není popsána, pak podle technických podmínek výrobku</t>
  </si>
  <si>
    <t>1719138085</t>
  </si>
  <si>
    <t>1"R-S</t>
  </si>
  <si>
    <t>1449483787</t>
  </si>
  <si>
    <t>2"OBL-ON W</t>
  </si>
  <si>
    <t>720423049</t>
  </si>
  <si>
    <t>7593333519</t>
  </si>
  <si>
    <t>Oprava reléové jednotky VÚD QU - oprava se provádí podle přidružených předpisů k předpisu SŽDC (ČD) T115; pokud není popsána, pak podle technických podmínek výrobku</t>
  </si>
  <si>
    <t>2131148920</t>
  </si>
  <si>
    <t>1"QU</t>
  </si>
  <si>
    <t>1980670218</t>
  </si>
  <si>
    <t>Kradec Králové</t>
  </si>
  <si>
    <t>5"ASE 2T</t>
  </si>
  <si>
    <t>5"ASE 3T</t>
  </si>
  <si>
    <t>10"ASE 4</t>
  </si>
  <si>
    <t>3"ASE 5</t>
  </si>
  <si>
    <t>SVD</t>
  </si>
  <si>
    <t>Specifické výměnné díly</t>
  </si>
  <si>
    <t>7593333256</t>
  </si>
  <si>
    <t>Oprava relé kazeta světel - oprava se provádí podle přidružených předpisů k předpisu SŽDC (ČD) T115, pokud není popsána, pak podle technických podmínek výrobku</t>
  </si>
  <si>
    <t>-1099263804</t>
  </si>
  <si>
    <t>12"KAZETA UNIVERZÁLNÍ K-2002</t>
  </si>
  <si>
    <t>18"KAZETA SVĚTEL K-2002</t>
  </si>
  <si>
    <t>74</t>
  </si>
  <si>
    <t>-1074837228</t>
  </si>
  <si>
    <t>200"ks</t>
  </si>
  <si>
    <t>75</t>
  </si>
  <si>
    <t>-1943720502</t>
  </si>
  <si>
    <t>76</t>
  </si>
  <si>
    <t>-1803437628</t>
  </si>
  <si>
    <t>77</t>
  </si>
  <si>
    <t>869576724</t>
  </si>
  <si>
    <t>150"ks</t>
  </si>
  <si>
    <t>78</t>
  </si>
  <si>
    <t>1180405969</t>
  </si>
  <si>
    <t>100"ks</t>
  </si>
  <si>
    <t>79</t>
  </si>
  <si>
    <t>1249149308</t>
  </si>
  <si>
    <t>80"ks</t>
  </si>
  <si>
    <t>80</t>
  </si>
  <si>
    <t>1126827301</t>
  </si>
  <si>
    <t>81</t>
  </si>
  <si>
    <t>-1561962871</t>
  </si>
  <si>
    <t>82</t>
  </si>
  <si>
    <t>1009180309</t>
  </si>
  <si>
    <t>83</t>
  </si>
  <si>
    <t>1129766895</t>
  </si>
  <si>
    <t>84</t>
  </si>
  <si>
    <t>581491584</t>
  </si>
  <si>
    <t>85</t>
  </si>
  <si>
    <t>7593330290</t>
  </si>
  <si>
    <t>Výměnné díly Relé NMVŠ 2-1000/1000 (HM0404221990432)</t>
  </si>
  <si>
    <t>1766885836</t>
  </si>
  <si>
    <t>86</t>
  </si>
  <si>
    <t>1127225480</t>
  </si>
  <si>
    <t>87</t>
  </si>
  <si>
    <t>7593330340</t>
  </si>
  <si>
    <t>Výměnné díly Relé NMŠ 1-0,25/0,7 (HM0404221990437)</t>
  </si>
  <si>
    <t>147307676</t>
  </si>
  <si>
    <t>88</t>
  </si>
  <si>
    <t>7598095531</t>
  </si>
  <si>
    <t>Dvouletá komplexní prohlídka PZS typu VÚD včetně výměny a opravy dílů - dle T126, včetně prohlídky VKO</t>
  </si>
  <si>
    <t>1586879190</t>
  </si>
  <si>
    <t>6"PZS</t>
  </si>
  <si>
    <t>89</t>
  </si>
  <si>
    <t>-218084621</t>
  </si>
  <si>
    <t>Lib_VD_I - XII 2023 - Opravy výměnných dílů</t>
  </si>
  <si>
    <t xml:space="preserve">    OST - Ostatní</t>
  </si>
  <si>
    <t>-1700577666</t>
  </si>
  <si>
    <t>3"KŠ1-80</t>
  </si>
  <si>
    <t>1750477643</t>
  </si>
  <si>
    <t>2"KŠ1-80</t>
  </si>
  <si>
    <t>-144574645</t>
  </si>
  <si>
    <t>2"DSŠ-12P</t>
  </si>
  <si>
    <t>7593333321</t>
  </si>
  <si>
    <t>Oprava relé indukčního DSŠ včetně výměny výseče - oprava se provádí podle přidružených předpisů k předpisu SŽDC (ČD) T115, pokud není popsána, pak podle technických podmínek výrobku</t>
  </si>
  <si>
    <t>2102201217</t>
  </si>
  <si>
    <t>1"DSŠ-12P</t>
  </si>
  <si>
    <t>1109584681</t>
  </si>
  <si>
    <t>3"DSŠ-12P</t>
  </si>
  <si>
    <t>-683053657</t>
  </si>
  <si>
    <t>24"DSŠ-12S</t>
  </si>
  <si>
    <t>1832362524</t>
  </si>
  <si>
    <t>2"DSŠ-12S</t>
  </si>
  <si>
    <t>120702873</t>
  </si>
  <si>
    <t>2"1K1K až 2K2K</t>
  </si>
  <si>
    <t>-1178159610</t>
  </si>
  <si>
    <t>5"1K1K až 2K2K</t>
  </si>
  <si>
    <t>-1155697716</t>
  </si>
  <si>
    <t>7593333551</t>
  </si>
  <si>
    <t>Oprava reléové sady C - oprava se provádí podle přidružených předpisů k předpisu SŽDC (ČD) T115, pokud není popsána, pak podle technických podmínek výrobku</t>
  </si>
  <si>
    <t>111036667</t>
  </si>
  <si>
    <t>3"C</t>
  </si>
  <si>
    <t>7593333553</t>
  </si>
  <si>
    <t>Oprava reléové sady D - oprava se provádí podle přidružených předpisů k předpisu SŽDC (ČD) T115, pokud není popsána, pak podle technických podmínek výrobku</t>
  </si>
  <si>
    <t>-1209095810</t>
  </si>
  <si>
    <t>1"D</t>
  </si>
  <si>
    <t>-609203511</t>
  </si>
  <si>
    <t>4"H</t>
  </si>
  <si>
    <t>-1251297110</t>
  </si>
  <si>
    <t>2"K</t>
  </si>
  <si>
    <t>7593333561</t>
  </si>
  <si>
    <t>Oprava reléové sady M - oprava se provádí podle přidružených předpisů k předpisu SŽDC (ČD) T115, pokud není popsána, pak podle technických podmínek výrobku</t>
  </si>
  <si>
    <t>-305520887</t>
  </si>
  <si>
    <t>1"M</t>
  </si>
  <si>
    <t>886920872</t>
  </si>
  <si>
    <t>7593333567</t>
  </si>
  <si>
    <t>Oprava reléové sady R - oprava se provádí podle přidružených předpisů k předpisu SŽDC (ČD) T115, pokud není popsána, pak podle technických podmínek výrobku</t>
  </si>
  <si>
    <t>2113092249</t>
  </si>
  <si>
    <t>1"R</t>
  </si>
  <si>
    <t>926641872</t>
  </si>
  <si>
    <t>4"S</t>
  </si>
  <si>
    <t>310692457</t>
  </si>
  <si>
    <t>20"V</t>
  </si>
  <si>
    <t>7593333570</t>
  </si>
  <si>
    <t>Úprava reléové sady V - úprava se provádí dle Pokynu č. j. 870/97 - S14</t>
  </si>
  <si>
    <t>328715612</t>
  </si>
  <si>
    <t>2"úprava sady V, objednatel dodá relé NMP1-2000</t>
  </si>
  <si>
    <t>2136150617</t>
  </si>
  <si>
    <t>-1220114419</t>
  </si>
  <si>
    <t>3"KR1-60</t>
  </si>
  <si>
    <t>2"KR1-1000</t>
  </si>
  <si>
    <t>839349912</t>
  </si>
  <si>
    <t>2"NR2-2</t>
  </si>
  <si>
    <t>-91990205</t>
  </si>
  <si>
    <t>2"NPR2-150</t>
  </si>
  <si>
    <t>2"NPR4-150/300</t>
  </si>
  <si>
    <t>1197849651</t>
  </si>
  <si>
    <t>30"KDRŠ 1</t>
  </si>
  <si>
    <t>818720323</t>
  </si>
  <si>
    <t>2"TMŠ-2</t>
  </si>
  <si>
    <t>301971568</t>
  </si>
  <si>
    <t>4"TMŠ-2</t>
  </si>
  <si>
    <t>1678871173</t>
  </si>
  <si>
    <t>2"TM-10 220/220 30´</t>
  </si>
  <si>
    <t>2"TM-10 220/24SS 30´</t>
  </si>
  <si>
    <t>4"TU-60 220/220</t>
  </si>
  <si>
    <t>1"TU-60 220/24SS</t>
  </si>
  <si>
    <t>4"TK 72</t>
  </si>
  <si>
    <t>2073668110</t>
  </si>
  <si>
    <t>4"RK 71 462</t>
  </si>
  <si>
    <t>1"RK 71 931A</t>
  </si>
  <si>
    <t>2009458537</t>
  </si>
  <si>
    <t>1"rel. kmitač K1K</t>
  </si>
  <si>
    <t>1185481600</t>
  </si>
  <si>
    <t>9"TAZ-1</t>
  </si>
  <si>
    <t>4"TAZ-2</t>
  </si>
  <si>
    <t>7593333275</t>
  </si>
  <si>
    <t>Oprava kodéru SMMS 1 - oprava se provádí podle přidružených předpisů k předpisu SŽDC (ČD) T115, pokud není popsána, pak podle technických podmínek výrobku</t>
  </si>
  <si>
    <t>-1914483191</t>
  </si>
  <si>
    <t>1"SMMS 1</t>
  </si>
  <si>
    <t>7593333290</t>
  </si>
  <si>
    <t>Oprava kodéru KPT, KPTŠ, MT1-150 - oprava se provádí podle přidružených předpisů k předpisu SŽDC (ČD) T115, pokud není popsána, pak podle technických podmínek výrobku</t>
  </si>
  <si>
    <t>-1438362913</t>
  </si>
  <si>
    <t>1"MT1-150</t>
  </si>
  <si>
    <t>1053749987</t>
  </si>
  <si>
    <t>2"MK-1</t>
  </si>
  <si>
    <t>748160250</t>
  </si>
  <si>
    <t>3"NMŠ1-0,25/0,7</t>
  </si>
  <si>
    <t>2"NMŠ1-0,25/0,7 B</t>
  </si>
  <si>
    <t>2"NMŠ1-1200</t>
  </si>
  <si>
    <t>350"NMŠ1-2000</t>
  </si>
  <si>
    <t>8"NMŠ1-3,4</t>
  </si>
  <si>
    <t>2"NMŠM1-10</t>
  </si>
  <si>
    <t>3"NMŠM1-750</t>
  </si>
  <si>
    <t>70"NMŠM1-1500</t>
  </si>
  <si>
    <t>11"NMŠM1-1500 B</t>
  </si>
  <si>
    <t>-152866164</t>
  </si>
  <si>
    <t>20"NMŠ1-2000</t>
  </si>
  <si>
    <t>5"NMŠ1-2000 B</t>
  </si>
  <si>
    <t>6"NMŠM1-1500</t>
  </si>
  <si>
    <t>1004995040</t>
  </si>
  <si>
    <t>7"NMŠ1-3,4</t>
  </si>
  <si>
    <t>123"NMŠ1-2000</t>
  </si>
  <si>
    <t>31"NMŠ1-2000 B</t>
  </si>
  <si>
    <t>27"NMŠ1-2000 C</t>
  </si>
  <si>
    <t>7"NMŠM1-750</t>
  </si>
  <si>
    <t>24"NMŠM1-1500</t>
  </si>
  <si>
    <t>4"NMŠM1-1500 B</t>
  </si>
  <si>
    <t>-1027294946</t>
  </si>
  <si>
    <t>12"NMŠM1-1500</t>
  </si>
  <si>
    <t>-949931411</t>
  </si>
  <si>
    <t>27"NMŠ2-4000</t>
  </si>
  <si>
    <t>2"NMŠ2-4000 B</t>
  </si>
  <si>
    <t>76"NMŠ2-60</t>
  </si>
  <si>
    <t>6"NMŠ2-60 B</t>
  </si>
  <si>
    <t>2"NMŠM2-3500</t>
  </si>
  <si>
    <t>3"OMŠ2-60</t>
  </si>
  <si>
    <t>7593333125R</t>
  </si>
  <si>
    <t>Oprava relé malorozměrového řada NMŠ5 - oprava se provádí podle přidružených předpisů k předpisu SŽDC (ČD) T115, pokud není popsána, pak podle technických podmínek výrobku</t>
  </si>
  <si>
    <t>1993715259</t>
  </si>
  <si>
    <t>1"NMŠ5-60 C</t>
  </si>
  <si>
    <t>-208010293</t>
  </si>
  <si>
    <t>-1994068072</t>
  </si>
  <si>
    <t>58"NMŠ2-4000 B</t>
  </si>
  <si>
    <t>5"NMŠ2-4000 C</t>
  </si>
  <si>
    <t>20"NMŠ2-60</t>
  </si>
  <si>
    <t>5"NMŠ2-60 B</t>
  </si>
  <si>
    <t>-1099956879</t>
  </si>
  <si>
    <t>10"NMŠ2-4000 B</t>
  </si>
  <si>
    <t>6"NMŠ2-60</t>
  </si>
  <si>
    <t>1471579280</t>
  </si>
  <si>
    <t>4"SMŠ2-270/270 B</t>
  </si>
  <si>
    <t>-2062208306</t>
  </si>
  <si>
    <t>4"NMVŠ2-1000/1000</t>
  </si>
  <si>
    <t>2"NMVŠ2-1000/1000 B</t>
  </si>
  <si>
    <t>-433868988</t>
  </si>
  <si>
    <t>3"NMVŠ2-1000/1000</t>
  </si>
  <si>
    <t>-466369360</t>
  </si>
  <si>
    <t>3"NMŠ2G-3,4</t>
  </si>
  <si>
    <t>22"NMVŠ2-1000/1000</t>
  </si>
  <si>
    <t>4"NMVŠ2-1000/1000 C</t>
  </si>
  <si>
    <t>1840267869</t>
  </si>
  <si>
    <t>1"NMŠ2G -3,4</t>
  </si>
  <si>
    <t>-873257654</t>
  </si>
  <si>
    <t>1"NMŠ4-3,4 B</t>
  </si>
  <si>
    <t>-2065645677</t>
  </si>
  <si>
    <t>1698361278</t>
  </si>
  <si>
    <t>12"NMPŠ4-1000/200</t>
  </si>
  <si>
    <t>7593333146</t>
  </si>
  <si>
    <t>Oprava relé malorozměrového NMPŠ včetně výměny táhla - oprava se provádí podle přidružených předpisů k předpisu SŽDC (ČD) T115, pokud není popsána, pak podle technických podmínek výrobku</t>
  </si>
  <si>
    <t>-727942659</t>
  </si>
  <si>
    <t>-1993007742</t>
  </si>
  <si>
    <t xml:space="preserve">2"NMPŠ1-2000 </t>
  </si>
  <si>
    <t>7593333148</t>
  </si>
  <si>
    <t>Oprava relé malorozměrového NMPŠ včetně výměny krytu - oprava se provádí podle přidružených předpisů k předpisu SŽDC (ČD) T115, pokud není popsána, pak podle technických podmínek výrobku</t>
  </si>
  <si>
    <t>-85540399</t>
  </si>
  <si>
    <t>4"NMPŠ4-1000/200</t>
  </si>
  <si>
    <t>7593333150</t>
  </si>
  <si>
    <t>Oprava relé malorozměrového NMŠT - oprava se provádí podle přidružených předpisů k předpisu SŽDC (ČD) T115, pokud není popsána, pak podle technických podmínek výrobku</t>
  </si>
  <si>
    <t>206522827</t>
  </si>
  <si>
    <t>-660851610</t>
  </si>
  <si>
    <t>3"NMŠT-1440 RUS</t>
  </si>
  <si>
    <t>7593333155</t>
  </si>
  <si>
    <t>Oprava relé malorozměrového TN, TT - oprava se provádí podle přidružených předpisů k předpisu SŽDC (ČD) T115, pokud není popsána, pak podle technických podmínek výrobku</t>
  </si>
  <si>
    <t>-2115511166</t>
  </si>
  <si>
    <t>8"TN1-1600</t>
  </si>
  <si>
    <t>8"TT1-600</t>
  </si>
  <si>
    <t>-2076423272</t>
  </si>
  <si>
    <t>3"PSS</t>
  </si>
  <si>
    <t>3"PST</t>
  </si>
  <si>
    <t>1961512995</t>
  </si>
  <si>
    <t>3"VKO</t>
  </si>
  <si>
    <t>-1321793151</t>
  </si>
  <si>
    <t>2"TRANZISTOROVÝ KMITAČ</t>
  </si>
  <si>
    <t>2"TYRISTOROVÝ KMITAČ</t>
  </si>
  <si>
    <t>2"KMITAČ VÚD-bílá</t>
  </si>
  <si>
    <t>1800268528</t>
  </si>
  <si>
    <t>2"rot. měnič</t>
  </si>
  <si>
    <t>1782729238</t>
  </si>
  <si>
    <t>7593333392</t>
  </si>
  <si>
    <t>Oprava reléové jednotky VÚD B - oprava se provádí podle přidružených předpisů k předpisu SŽDC (ČD) T115; pokud není popsána, pak podle technických podmínek výrobku</t>
  </si>
  <si>
    <t>-1256192745</t>
  </si>
  <si>
    <t>-654046510</t>
  </si>
  <si>
    <t>-756764614</t>
  </si>
  <si>
    <t>2"E-F</t>
  </si>
  <si>
    <t>481761905</t>
  </si>
  <si>
    <t>-1056774393</t>
  </si>
  <si>
    <t>7593333410</t>
  </si>
  <si>
    <t>Oprava reléové jednotky VÚD L-Th. - oprava se provádí podle přidružených předpisů k předpisu SŽDC (ČD) T115; pokud není popsána, pak podle technických podmínek výrobku</t>
  </si>
  <si>
    <t>1422332304</t>
  </si>
  <si>
    <t>1"L-Th</t>
  </si>
  <si>
    <t>1259962317</t>
  </si>
  <si>
    <t>2"A1, A2 (C1, C2)</t>
  </si>
  <si>
    <t>-205913125</t>
  </si>
  <si>
    <t>2"OV</t>
  </si>
  <si>
    <t>-121781820</t>
  </si>
  <si>
    <t>2"OB</t>
  </si>
  <si>
    <t>7593333430</t>
  </si>
  <si>
    <t>Oprava reléové jednotky VÚD TP - oprava se provádí podle přidružených předpisů k předpisu SŽDC (ČD) T115; pokud není popsána, pak podle technických podmínek výrobku</t>
  </si>
  <si>
    <t>506691402</t>
  </si>
  <si>
    <t>1"TP</t>
  </si>
  <si>
    <t>1501399697</t>
  </si>
  <si>
    <t>2"VO</t>
  </si>
  <si>
    <t>1208644007</t>
  </si>
  <si>
    <t>2"P</t>
  </si>
  <si>
    <t>1354139824</t>
  </si>
  <si>
    <t>-1681091221</t>
  </si>
  <si>
    <t>-234654434</t>
  </si>
  <si>
    <t>1489560676</t>
  </si>
  <si>
    <t>3"TH1, TH2</t>
  </si>
  <si>
    <t>-869916011</t>
  </si>
  <si>
    <t>2"B-C</t>
  </si>
  <si>
    <t>1541420832</t>
  </si>
  <si>
    <t>1308747196</t>
  </si>
  <si>
    <t>2"C1-OC1</t>
  </si>
  <si>
    <t>1348302197</t>
  </si>
  <si>
    <t>2"A1-OA1</t>
  </si>
  <si>
    <t>-870037085</t>
  </si>
  <si>
    <t>2"K-X</t>
  </si>
  <si>
    <t>2076142477</t>
  </si>
  <si>
    <t>-979738626</t>
  </si>
  <si>
    <t>2"A2</t>
  </si>
  <si>
    <t>579442445</t>
  </si>
  <si>
    <t>2"C2</t>
  </si>
  <si>
    <t>-1584566429</t>
  </si>
  <si>
    <t>8"polarizované relé Y (Z)</t>
  </si>
  <si>
    <t>1559678971</t>
  </si>
  <si>
    <t>-61437904</t>
  </si>
  <si>
    <t>90</t>
  </si>
  <si>
    <t>-858794392</t>
  </si>
  <si>
    <t>91</t>
  </si>
  <si>
    <t>1854577589</t>
  </si>
  <si>
    <t>92</t>
  </si>
  <si>
    <t>1944138536</t>
  </si>
  <si>
    <t>3"ASE 2T</t>
  </si>
  <si>
    <t>3"ASE 3T</t>
  </si>
  <si>
    <t>6"ASE 4</t>
  </si>
  <si>
    <t>2"ASE 5</t>
  </si>
  <si>
    <t>93</t>
  </si>
  <si>
    <t>727679620</t>
  </si>
  <si>
    <t>5"KVR</t>
  </si>
  <si>
    <t>94</t>
  </si>
  <si>
    <t>-1644500596</t>
  </si>
  <si>
    <t>40"ks</t>
  </si>
  <si>
    <t>95</t>
  </si>
  <si>
    <t>-1393333444</t>
  </si>
  <si>
    <t>96</t>
  </si>
  <si>
    <t>1972357665</t>
  </si>
  <si>
    <t>97</t>
  </si>
  <si>
    <t>-1421137240</t>
  </si>
  <si>
    <t>98</t>
  </si>
  <si>
    <t>2022622034</t>
  </si>
  <si>
    <t>99</t>
  </si>
  <si>
    <t>-1070145760</t>
  </si>
  <si>
    <t>100</t>
  </si>
  <si>
    <t>-725851758</t>
  </si>
  <si>
    <t>101</t>
  </si>
  <si>
    <t>1572476760</t>
  </si>
  <si>
    <t>15"ks</t>
  </si>
  <si>
    <t>102</t>
  </si>
  <si>
    <t>-533885352</t>
  </si>
  <si>
    <t>103</t>
  </si>
  <si>
    <t>1823268011</t>
  </si>
  <si>
    <t>2"CV2</t>
  </si>
  <si>
    <t>104</t>
  </si>
  <si>
    <t>-559993142</t>
  </si>
  <si>
    <t>2"CV3</t>
  </si>
  <si>
    <t>105</t>
  </si>
  <si>
    <t>37925183</t>
  </si>
  <si>
    <t>2"CV4</t>
  </si>
  <si>
    <t>106</t>
  </si>
  <si>
    <t>7593330030</t>
  </si>
  <si>
    <t>Výměnné díly Relé SMŠ 2-270/270 (HM0404221990350)</t>
  </si>
  <si>
    <t>-1400124074</t>
  </si>
  <si>
    <t>107</t>
  </si>
  <si>
    <t>1682244943</t>
  </si>
  <si>
    <t>2"ks relé</t>
  </si>
  <si>
    <t>108</t>
  </si>
  <si>
    <t>-1377217805</t>
  </si>
  <si>
    <t>109</t>
  </si>
  <si>
    <t>-914453376</t>
  </si>
  <si>
    <t>110</t>
  </si>
  <si>
    <t>7593330170</t>
  </si>
  <si>
    <t>Výměnné díly Relé NMŠM 2-1750 (HM0404221990420)</t>
  </si>
  <si>
    <t>1474507435</t>
  </si>
  <si>
    <t>111</t>
  </si>
  <si>
    <t>7593330190</t>
  </si>
  <si>
    <t>Výměnné díly Relé NMŠM 2-3500 (HM0404221990422)</t>
  </si>
  <si>
    <t>1881799559</t>
  </si>
  <si>
    <t>112</t>
  </si>
  <si>
    <t>1399654131</t>
  </si>
  <si>
    <t>113</t>
  </si>
  <si>
    <t>1303085682</t>
  </si>
  <si>
    <t>114</t>
  </si>
  <si>
    <t>7593330310</t>
  </si>
  <si>
    <t>Výměnné díly Relé NMPŠ 4-1000/200 (HM0404221990434)</t>
  </si>
  <si>
    <t>-1061744865</t>
  </si>
  <si>
    <t>115</t>
  </si>
  <si>
    <t>776951803</t>
  </si>
  <si>
    <t>116</t>
  </si>
  <si>
    <t>7593330350</t>
  </si>
  <si>
    <t>Výměnné díly Relé NMPŠ 1-2000 (HM0404221990438)</t>
  </si>
  <si>
    <t>473682275</t>
  </si>
  <si>
    <t>117</t>
  </si>
  <si>
    <t>7593330655</t>
  </si>
  <si>
    <t>Výměnné díly Relé NMP 1-2000 (HM0404221990444)</t>
  </si>
  <si>
    <t>-2099713994</t>
  </si>
  <si>
    <t>118</t>
  </si>
  <si>
    <t>-2088937112</t>
  </si>
  <si>
    <t>OST</t>
  </si>
  <si>
    <t>Ostatní</t>
  </si>
  <si>
    <t>119</t>
  </si>
  <si>
    <t>7593333260</t>
  </si>
  <si>
    <t>Oprava dobíječe AD-1 - oprava se provádí podle přidružených předpisů k předpisu SŽDC (ČD) T115; pokud není popsána, pak podle technických podmínek výrobku</t>
  </si>
  <si>
    <t>-232828155</t>
  </si>
  <si>
    <t>1"AD-1</t>
  </si>
  <si>
    <t>120</t>
  </si>
  <si>
    <t>7593333262R</t>
  </si>
  <si>
    <t>Oprava dobíječe APN-24 - oprava se provádí podle přidružených předpisů k předpisu SŽDC (ČD) T115; pokud není popsána, pak podle technických podmínek výrobku</t>
  </si>
  <si>
    <t>888928738</t>
  </si>
  <si>
    <t>1"APN-24</t>
  </si>
  <si>
    <t>HK_VD_I - IX 2024 - Opravy výměnných dílů</t>
  </si>
  <si>
    <t>-412249159</t>
  </si>
  <si>
    <t>3"KŠ1-600</t>
  </si>
  <si>
    <t>7593333315</t>
  </si>
  <si>
    <t>Oprava relé indukčního DSR - oprava se provádí podle přidružených předpisů k předpisu SŽDC (ČD) T115, pokud není popsána, pak podle technických podmínek výrobku</t>
  </si>
  <si>
    <t>1615173415</t>
  </si>
  <si>
    <t>1"DSR-12</t>
  </si>
  <si>
    <t>-1996795873</t>
  </si>
  <si>
    <t>-284740387</t>
  </si>
  <si>
    <t>-1676723103</t>
  </si>
  <si>
    <t>3"DSŠ-12S</t>
  </si>
  <si>
    <t>-404427862</t>
  </si>
  <si>
    <t>653303241</t>
  </si>
  <si>
    <t>-1917324636</t>
  </si>
  <si>
    <t>-1577248804</t>
  </si>
  <si>
    <t>989261232</t>
  </si>
  <si>
    <t>6"H</t>
  </si>
  <si>
    <t>-1320288482</t>
  </si>
  <si>
    <t>4"J</t>
  </si>
  <si>
    <t>1459998881</t>
  </si>
  <si>
    <t>1862585787</t>
  </si>
  <si>
    <t>2"M</t>
  </si>
  <si>
    <t>416732096</t>
  </si>
  <si>
    <t>2"Q</t>
  </si>
  <si>
    <t>56340805</t>
  </si>
  <si>
    <t>2"R</t>
  </si>
  <si>
    <t>-497959117</t>
  </si>
  <si>
    <t>1235913680</t>
  </si>
  <si>
    <t>23"V</t>
  </si>
  <si>
    <t>-385498089</t>
  </si>
  <si>
    <t>2"W</t>
  </si>
  <si>
    <t>1463886827</t>
  </si>
  <si>
    <t>1577800901</t>
  </si>
  <si>
    <t>-1922807581</t>
  </si>
  <si>
    <t xml:space="preserve">1"NPR2-150 </t>
  </si>
  <si>
    <t>7593333107</t>
  </si>
  <si>
    <t>Oprava relé neutrálního NTR1-750, NTR5-1000 - oprava se provádí podle přidružených předpisů k předpisu SŽDC (ČD) T115, pokud není popsána, pak podle technických podmínek výrobku</t>
  </si>
  <si>
    <t>-1197237157</t>
  </si>
  <si>
    <t>1"NTR-5 (NRT-5)</t>
  </si>
  <si>
    <t>648250120</t>
  </si>
  <si>
    <t>7593333180</t>
  </si>
  <si>
    <t>Oprava relé tepelného MTR2 - oprava se provádí podle přidružených předpisů k předpisu SŽDC (ČD) T115, pokud není popsána, pak podle technických podmínek výrobku</t>
  </si>
  <si>
    <t>1868101656</t>
  </si>
  <si>
    <t>2"MTR</t>
  </si>
  <si>
    <t>-1845608822</t>
  </si>
  <si>
    <t>9"KDRŠ 1</t>
  </si>
  <si>
    <t>-210256610</t>
  </si>
  <si>
    <t>2"TM-10 220/220 20´´</t>
  </si>
  <si>
    <t>1"TM-10 220/220 6´</t>
  </si>
  <si>
    <t>8"TU-60 220/220</t>
  </si>
  <si>
    <t>-572567861</t>
  </si>
  <si>
    <t>2"RK 71 462</t>
  </si>
  <si>
    <t>-1948631695</t>
  </si>
  <si>
    <t>6"TAZ-1</t>
  </si>
  <si>
    <t>7"rel. kmitač K1K</t>
  </si>
  <si>
    <t>-780763585</t>
  </si>
  <si>
    <t>-1852999529</t>
  </si>
  <si>
    <t>1001392366</t>
  </si>
  <si>
    <t>1"MT 1-150</t>
  </si>
  <si>
    <t>-921404770</t>
  </si>
  <si>
    <t>6"NMŠ1-0,25/0,7</t>
  </si>
  <si>
    <t>12"NMŠ1-0,25/0,7 B</t>
  </si>
  <si>
    <t>4"NMŠ1-3,4 B</t>
  </si>
  <si>
    <t>128"NMŠ1-2000</t>
  </si>
  <si>
    <t>282"NMŠ1-2000 B</t>
  </si>
  <si>
    <t>50"NMŠ1-2000 C</t>
  </si>
  <si>
    <t>4"NMŠM1-750 B</t>
  </si>
  <si>
    <t>1"NMŠM1-1000 B</t>
  </si>
  <si>
    <t>40"NMŠM1-1500</t>
  </si>
  <si>
    <t>81"NMŠM1-1500 B</t>
  </si>
  <si>
    <t>38"NMŠM1-1500 C</t>
  </si>
  <si>
    <t>-1237680505</t>
  </si>
  <si>
    <t>1"NMŠ1-2000</t>
  </si>
  <si>
    <t>2"NMŠ1-2000 C</t>
  </si>
  <si>
    <t>-108517997</t>
  </si>
  <si>
    <t>2"NMŠ1-3,4 B</t>
  </si>
  <si>
    <t>63"NMŠ1-2000</t>
  </si>
  <si>
    <t>140"NMŠ1-2000 B</t>
  </si>
  <si>
    <t>25"NMŠ1-2000 C</t>
  </si>
  <si>
    <t>1"NMŠM1-750 B</t>
  </si>
  <si>
    <t>41"NMŠM1-1500 B</t>
  </si>
  <si>
    <t>1983737352</t>
  </si>
  <si>
    <t>2"NMŠ1-2000 B</t>
  </si>
  <si>
    <t>3"NMŠ1-2000 C</t>
  </si>
  <si>
    <t>3"NMŠM1-1500 B</t>
  </si>
  <si>
    <t>-2046879526</t>
  </si>
  <si>
    <t>30"NMŠ2-4000</t>
  </si>
  <si>
    <t>120"NMŠ2-4000 B</t>
  </si>
  <si>
    <t>10"NMŠ2-4000 C</t>
  </si>
  <si>
    <t>26"NMŠ2-60</t>
  </si>
  <si>
    <t>84"NMŠ2-60 B</t>
  </si>
  <si>
    <t>1"NMŠM2-3500 B</t>
  </si>
  <si>
    <t>186666406</t>
  </si>
  <si>
    <t>2"NMŠ2-60 B</t>
  </si>
  <si>
    <t>-1909360725</t>
  </si>
  <si>
    <t>20"NMŠ2-4000</t>
  </si>
  <si>
    <t>60"NMŠ2-4000 B</t>
  </si>
  <si>
    <t>30"NMŠ2-60 B</t>
  </si>
  <si>
    <t>1786620784</t>
  </si>
  <si>
    <t>3"NMŠ2-4000</t>
  </si>
  <si>
    <t>3"NMŠ2-4000 B</t>
  </si>
  <si>
    <t>3"NMŠ2-60 B</t>
  </si>
  <si>
    <t>-1826687741</t>
  </si>
  <si>
    <t>11"NMVŠ2-1000/1000</t>
  </si>
  <si>
    <t>24"NMVŠ2-1000/1000 C</t>
  </si>
  <si>
    <t>-867019049</t>
  </si>
  <si>
    <t>-198086176</t>
  </si>
  <si>
    <t>4"NMŠ4-3,4 B</t>
  </si>
  <si>
    <t>19"NMPŠ4-1000/200</t>
  </si>
  <si>
    <t>2"NMPŠ4-1000/200 C</t>
  </si>
  <si>
    <t>497278582</t>
  </si>
  <si>
    <t>-1051729301</t>
  </si>
  <si>
    <t>1784215337</t>
  </si>
  <si>
    <t>8"NMPŠ1-2000</t>
  </si>
  <si>
    <t>22"NMPŠ1-2000 B</t>
  </si>
  <si>
    <t>11"NMPŠ1-2000 C</t>
  </si>
  <si>
    <t>-589599858</t>
  </si>
  <si>
    <t>3"NMPŠ1-2000</t>
  </si>
  <si>
    <t>10"NMPŠ1-2000 B</t>
  </si>
  <si>
    <t>3"NMPŠ1-2000 C</t>
  </si>
  <si>
    <t>-256494657</t>
  </si>
  <si>
    <t>-540447422</t>
  </si>
  <si>
    <t>-859259706</t>
  </si>
  <si>
    <t>-994759010</t>
  </si>
  <si>
    <t>-1753826753</t>
  </si>
  <si>
    <t>-404328116</t>
  </si>
  <si>
    <t>7593333450</t>
  </si>
  <si>
    <t>Oprava reléové jednotky VÚD ND - oprava se provádí podle přidružených předpisů k předpisu SŽDC (ČD) T115; pokud není popsána, pak podle technických podmínek výrobku</t>
  </si>
  <si>
    <t>1084444788</t>
  </si>
  <si>
    <t>1"ND</t>
  </si>
  <si>
    <t>1252643374</t>
  </si>
  <si>
    <t>1436600614</t>
  </si>
  <si>
    <t>215590738</t>
  </si>
  <si>
    <t>-1530347078</t>
  </si>
  <si>
    <t>-917244236</t>
  </si>
  <si>
    <t>2"ASE 2T</t>
  </si>
  <si>
    <t>2"ASE 3T</t>
  </si>
  <si>
    <t>5"ASE 4</t>
  </si>
  <si>
    <t>-555171286</t>
  </si>
  <si>
    <t>1101738294</t>
  </si>
  <si>
    <t>265596607</t>
  </si>
  <si>
    <t>-72764742</t>
  </si>
  <si>
    <t>-1262575194</t>
  </si>
  <si>
    <t>540752988</t>
  </si>
  <si>
    <t>60"ks</t>
  </si>
  <si>
    <t>-1119542705</t>
  </si>
  <si>
    <t>363887320</t>
  </si>
  <si>
    <t>1999377903</t>
  </si>
  <si>
    <t>-462573924</t>
  </si>
  <si>
    <t>-879960845</t>
  </si>
  <si>
    <t>-1402590675</t>
  </si>
  <si>
    <t>462604936</t>
  </si>
  <si>
    <t>486572986</t>
  </si>
  <si>
    <t>-70107283</t>
  </si>
  <si>
    <t>5"PZS</t>
  </si>
  <si>
    <t>-469789502</t>
  </si>
  <si>
    <t>Lib_VD_I - IX 2024 - Opravy výměnných dílů</t>
  </si>
  <si>
    <t>-1024792193</t>
  </si>
  <si>
    <t>9"DSŠ-12</t>
  </si>
  <si>
    <t>3"DSŠ-12 P</t>
  </si>
  <si>
    <t>1"DSŠ-12 S</t>
  </si>
  <si>
    <t>-1159082594</t>
  </si>
  <si>
    <t>2"DSŠ-12 P</t>
  </si>
  <si>
    <t>2123623532</t>
  </si>
  <si>
    <t>309607254</t>
  </si>
  <si>
    <t>5"DSŠ-12 S</t>
  </si>
  <si>
    <t>7126177</t>
  </si>
  <si>
    <t>-1237208334</t>
  </si>
  <si>
    <t>2"KŠ1-1000</t>
  </si>
  <si>
    <t>779115594</t>
  </si>
  <si>
    <t>3"KŠ1-1000</t>
  </si>
  <si>
    <t>3"KŠ1M-400</t>
  </si>
  <si>
    <t>-539510049</t>
  </si>
  <si>
    <t>1832032805</t>
  </si>
  <si>
    <t>6"1K1K až 2K2K</t>
  </si>
  <si>
    <t>-296575249</t>
  </si>
  <si>
    <t>-1478598978</t>
  </si>
  <si>
    <t>2"C</t>
  </si>
  <si>
    <t>129257528</t>
  </si>
  <si>
    <t>2"D</t>
  </si>
  <si>
    <t>-1156942631</t>
  </si>
  <si>
    <t>8"H</t>
  </si>
  <si>
    <t>-1775612611</t>
  </si>
  <si>
    <t>1260432011</t>
  </si>
  <si>
    <t>1720563858</t>
  </si>
  <si>
    <t>-1023784286</t>
  </si>
  <si>
    <t>-975267824</t>
  </si>
  <si>
    <t>1271116711</t>
  </si>
  <si>
    <t>-1866990527</t>
  </si>
  <si>
    <t>-82386163</t>
  </si>
  <si>
    <t>-644304237</t>
  </si>
  <si>
    <t>2"KR1-60</t>
  </si>
  <si>
    <t>1503259293</t>
  </si>
  <si>
    <t>4"NR2-2</t>
  </si>
  <si>
    <t>-1393880684</t>
  </si>
  <si>
    <t>1774364888</t>
  </si>
  <si>
    <t>10"KDRŠ 1</t>
  </si>
  <si>
    <t>678701620</t>
  </si>
  <si>
    <t>1379372</t>
  </si>
  <si>
    <t>1"TU-60 220/24 SS</t>
  </si>
  <si>
    <t>3"TK-72</t>
  </si>
  <si>
    <t>-1828329313</t>
  </si>
  <si>
    <t>2" RK 71 931A</t>
  </si>
  <si>
    <t>-691314596</t>
  </si>
  <si>
    <t>3"TAZ-2</t>
  </si>
  <si>
    <t>-2052132805</t>
  </si>
  <si>
    <t>1"SMMS</t>
  </si>
  <si>
    <t>1128119357</t>
  </si>
  <si>
    <t>-679339578</t>
  </si>
  <si>
    <t>2" MK-1</t>
  </si>
  <si>
    <t>-481969517</t>
  </si>
  <si>
    <t>5"NMŠ1-0,25/0,7</t>
  </si>
  <si>
    <t>3"NMŠ1-10/3500</t>
  </si>
  <si>
    <t>1"NMŠ1-1200</t>
  </si>
  <si>
    <t>497"NMŠ1-2000</t>
  </si>
  <si>
    <t>7"NMŠ1-2000 C</t>
  </si>
  <si>
    <t>10"NMŠ1-3,4</t>
  </si>
  <si>
    <t>104"NMŠM1-1500</t>
  </si>
  <si>
    <t>9"NMŠM1-1500 B</t>
  </si>
  <si>
    <t>-570247671</t>
  </si>
  <si>
    <t>10"NMŠ1-2000</t>
  </si>
  <si>
    <t>339363289</t>
  </si>
  <si>
    <t>116"NMŠ1-2000</t>
  </si>
  <si>
    <t>26"NMŠ1-2000 B</t>
  </si>
  <si>
    <t>24"NMŠ1-2000 C</t>
  </si>
  <si>
    <t>16"NMŠM1-1500 B</t>
  </si>
  <si>
    <t>1370743260</t>
  </si>
  <si>
    <t>35"NMŠ1-2000</t>
  </si>
  <si>
    <t>-1401412052</t>
  </si>
  <si>
    <t>70"NMŠ2-4000</t>
  </si>
  <si>
    <t>8"NMŠ2-4000 B</t>
  </si>
  <si>
    <t>75"NMŠ2-60</t>
  </si>
  <si>
    <t>10"NMŠ2-60 B</t>
  </si>
  <si>
    <t>Oprava relé malorozměrového řada NMŠ5-60 - oprava se provádí podle přidružených předpisů k předpisu SŽDC (ČD) T115, pokud není popsána, pak podle technických podmínek výrobku</t>
  </si>
  <si>
    <t>751710730</t>
  </si>
  <si>
    <t>838042276</t>
  </si>
  <si>
    <t>-1393588302</t>
  </si>
  <si>
    <t>28"NMŠ2-4000</t>
  </si>
  <si>
    <t>13"NMŠ2-60</t>
  </si>
  <si>
    <t>3"NMŠM2-1750</t>
  </si>
  <si>
    <t>-660939254</t>
  </si>
  <si>
    <t>1315497426</t>
  </si>
  <si>
    <t>3"SMŠ2-270/270 B</t>
  </si>
  <si>
    <t>370433794</t>
  </si>
  <si>
    <t>2138912298</t>
  </si>
  <si>
    <t>1305711989</t>
  </si>
  <si>
    <t>13"NMVŠ2-1000/1000</t>
  </si>
  <si>
    <t>5"NMVŠ2-1000/1000 B</t>
  </si>
  <si>
    <t>3"NMVŠ2-1000/1000 C</t>
  </si>
  <si>
    <t>-783862541</t>
  </si>
  <si>
    <t>1054762816</t>
  </si>
  <si>
    <t>1437972319</t>
  </si>
  <si>
    <t>2"NMŠ4-90/1500</t>
  </si>
  <si>
    <t>1162029835</t>
  </si>
  <si>
    <t>7"NMPŠ4-1000/200</t>
  </si>
  <si>
    <t>3"NMPŠ4-1000/200 C</t>
  </si>
  <si>
    <t>48957295</t>
  </si>
  <si>
    <t>9"NMPŠ4-1000/200</t>
  </si>
  <si>
    <t>958433429</t>
  </si>
  <si>
    <t>145988230</t>
  </si>
  <si>
    <t>621759130</t>
  </si>
  <si>
    <t>-1951663496</t>
  </si>
  <si>
    <t>-2067964490</t>
  </si>
  <si>
    <t>2058048359</t>
  </si>
  <si>
    <t>2"VKO</t>
  </si>
  <si>
    <t>-45765743</t>
  </si>
  <si>
    <t>2"kmitač - BÍLÁ</t>
  </si>
  <si>
    <t>737051205</t>
  </si>
  <si>
    <t>2"rotační měnič</t>
  </si>
  <si>
    <t>-935407193</t>
  </si>
  <si>
    <t>1780015228</t>
  </si>
  <si>
    <t>364156924</t>
  </si>
  <si>
    <t>-917176450</t>
  </si>
  <si>
    <t>7593333398</t>
  </si>
  <si>
    <t>Oprava reléové jednotky VÚD BL1 - BL2 - oprava se provádí podle přidružených předpisů k předpisu SŽDC (ČD) T115; pokud není popsána, pak podle technických podmínek výrobku</t>
  </si>
  <si>
    <t>1681465576</t>
  </si>
  <si>
    <t>889519026</t>
  </si>
  <si>
    <t>9"BL1-BL2 W</t>
  </si>
  <si>
    <t>1164277244</t>
  </si>
  <si>
    <t>1"L-Th.</t>
  </si>
  <si>
    <t>166183017</t>
  </si>
  <si>
    <t>1615270353</t>
  </si>
  <si>
    <t>-1134434960</t>
  </si>
  <si>
    <t>1875851462</t>
  </si>
  <si>
    <t>-203177970</t>
  </si>
  <si>
    <t>-1317588791</t>
  </si>
  <si>
    <t>-356781320</t>
  </si>
  <si>
    <t>1591825575</t>
  </si>
  <si>
    <t>-110428466</t>
  </si>
  <si>
    <t>8"ND W</t>
  </si>
  <si>
    <t>-1426705977</t>
  </si>
  <si>
    <t>2"TH1, TH2</t>
  </si>
  <si>
    <t>-1022635045</t>
  </si>
  <si>
    <t>2"B - C</t>
  </si>
  <si>
    <t>-709014352</t>
  </si>
  <si>
    <t>-1547449386</t>
  </si>
  <si>
    <t>574460129</t>
  </si>
  <si>
    <t>-1736602583</t>
  </si>
  <si>
    <t>2"K - X</t>
  </si>
  <si>
    <t>1662489147</t>
  </si>
  <si>
    <t>646761310</t>
  </si>
  <si>
    <t>-2121097498</t>
  </si>
  <si>
    <t>-811739133</t>
  </si>
  <si>
    <t>6"polarizované relé</t>
  </si>
  <si>
    <t>-1726657015</t>
  </si>
  <si>
    <t>7593333514</t>
  </si>
  <si>
    <t>Oprava reléové jednotky VÚD OBL-ON - oprava se provádí podle přidružených předpisů k předpisu SŽDC (ČD) T115; pokud není popsána, pak podle technických podmínek výrobku</t>
  </si>
  <si>
    <t>439625840</t>
  </si>
  <si>
    <t>2033665719</t>
  </si>
  <si>
    <t>1206026998</t>
  </si>
  <si>
    <t>1145189673</t>
  </si>
  <si>
    <t>2086539599</t>
  </si>
  <si>
    <t>4"ASE 4</t>
  </si>
  <si>
    <t>42320703</t>
  </si>
  <si>
    <t>678720855</t>
  </si>
  <si>
    <t>2"CV-2</t>
  </si>
  <si>
    <t>-264267219</t>
  </si>
  <si>
    <t>1220395825</t>
  </si>
  <si>
    <t>1941096399</t>
  </si>
  <si>
    <t>35"ks</t>
  </si>
  <si>
    <t>2071752212</t>
  </si>
  <si>
    <t>1553375277</t>
  </si>
  <si>
    <t>1669722050</t>
  </si>
  <si>
    <t>-1407248222</t>
  </si>
  <si>
    <t>25"ks</t>
  </si>
  <si>
    <t>1886066312</t>
  </si>
  <si>
    <t>-553133389</t>
  </si>
  <si>
    <t>-1408368124</t>
  </si>
  <si>
    <t>-647639989</t>
  </si>
  <si>
    <t>-928758294</t>
  </si>
  <si>
    <t>7593330080</t>
  </si>
  <si>
    <t>Výměnné díly Relé NMŠ 1-10/3500 (HM0404221990411)</t>
  </si>
  <si>
    <t>-536437484</t>
  </si>
  <si>
    <t>-380618819</t>
  </si>
  <si>
    <t>-697119306</t>
  </si>
  <si>
    <t>-1310832283</t>
  </si>
  <si>
    <t>-1263408062</t>
  </si>
  <si>
    <t>1347321411</t>
  </si>
  <si>
    <t>10665467</t>
  </si>
  <si>
    <t>1052442194</t>
  </si>
  <si>
    <t>-89100821</t>
  </si>
  <si>
    <t>1083063492</t>
  </si>
  <si>
    <t>-2105778962</t>
  </si>
  <si>
    <t>-602224984</t>
  </si>
  <si>
    <t>1060554390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</si>
</sst>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s="1" customFormat="1" ht="29.28" customHeight="1">
      <c r="B9" s="21"/>
      <c r="C9" s="22"/>
      <c r="D9" s="26" t="s">
        <v>26</v>
      </c>
      <c r="E9" s="22"/>
      <c r="F9" s="22"/>
      <c r="G9" s="22"/>
      <c r="H9" s="22"/>
      <c r="I9" s="22"/>
      <c r="J9" s="22"/>
      <c r="K9" s="34" t="s">
        <v>27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6" t="s">
        <v>28</v>
      </c>
      <c r="AL9" s="22"/>
      <c r="AM9" s="22"/>
      <c r="AN9" s="34" t="s">
        <v>29</v>
      </c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30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31</v>
      </c>
      <c r="AL10" s="22"/>
      <c r="AM10" s="22"/>
      <c r="AN10" s="27" t="s">
        <v>32</v>
      </c>
      <c r="AO10" s="22"/>
      <c r="AP10" s="22"/>
      <c r="AQ10" s="22"/>
      <c r="AR10" s="20"/>
      <c r="BE10" s="31"/>
      <c r="BS10" s="17" t="s">
        <v>33</v>
      </c>
    </row>
    <row r="11" s="1" customFormat="1" ht="18.48" customHeight="1">
      <c r="B11" s="21"/>
      <c r="C11" s="22"/>
      <c r="D11" s="22"/>
      <c r="E11" s="27" t="s">
        <v>34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35</v>
      </c>
      <c r="AL11" s="22"/>
      <c r="AM11" s="22"/>
      <c r="AN11" s="27" t="s">
        <v>32</v>
      </c>
      <c r="AO11" s="22"/>
      <c r="AP11" s="22"/>
      <c r="AQ11" s="22"/>
      <c r="AR11" s="20"/>
      <c r="BE11" s="31"/>
      <c r="BS11" s="17" t="s">
        <v>33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33</v>
      </c>
    </row>
    <row r="13" s="1" customFormat="1" ht="12" customHeight="1">
      <c r="B13" s="21"/>
      <c r="C13" s="22"/>
      <c r="D13" s="32" t="s">
        <v>36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31</v>
      </c>
      <c r="AL13" s="22"/>
      <c r="AM13" s="22"/>
      <c r="AN13" s="35" t="s">
        <v>37</v>
      </c>
      <c r="AO13" s="22"/>
      <c r="AP13" s="22"/>
      <c r="AQ13" s="22"/>
      <c r="AR13" s="20"/>
      <c r="BE13" s="31"/>
      <c r="BS13" s="17" t="s">
        <v>33</v>
      </c>
    </row>
    <row r="14">
      <c r="B14" s="21"/>
      <c r="C14" s="22"/>
      <c r="D14" s="22"/>
      <c r="E14" s="35" t="s">
        <v>37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2" t="s">
        <v>35</v>
      </c>
      <c r="AL14" s="22"/>
      <c r="AM14" s="22"/>
      <c r="AN14" s="35" t="s">
        <v>37</v>
      </c>
      <c r="AO14" s="22"/>
      <c r="AP14" s="22"/>
      <c r="AQ14" s="22"/>
      <c r="AR14" s="20"/>
      <c r="BE14" s="31"/>
      <c r="BS14" s="17" t="s">
        <v>33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31</v>
      </c>
      <c r="AL16" s="22"/>
      <c r="AM16" s="22"/>
      <c r="AN16" s="27" t="s">
        <v>32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35</v>
      </c>
      <c r="AL17" s="22"/>
      <c r="AM17" s="22"/>
      <c r="AN17" s="27" t="s">
        <v>32</v>
      </c>
      <c r="AO17" s="22"/>
      <c r="AP17" s="22"/>
      <c r="AQ17" s="22"/>
      <c r="AR17" s="20"/>
      <c r="BE17" s="31"/>
      <c r="BS17" s="17" t="s">
        <v>39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40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31</v>
      </c>
      <c r="AL19" s="22"/>
      <c r="AM19" s="22"/>
      <c r="AN19" s="27" t="s">
        <v>32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35</v>
      </c>
      <c r="AL20" s="22"/>
      <c r="AM20" s="22"/>
      <c r="AN20" s="27" t="s">
        <v>32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71.25" customHeight="1">
      <c r="B23" s="21"/>
      <c r="C23" s="22"/>
      <c r="D23" s="22"/>
      <c r="E23" s="37" t="s">
        <v>42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2"/>
      <c r="AQ25" s="22"/>
      <c r="AR25" s="20"/>
      <c r="BE25" s="31"/>
    </row>
    <row r="26" s="2" customFormat="1" ht="25.92" customHeight="1">
      <c r="A26" s="39"/>
      <c r="B26" s="40"/>
      <c r="C26" s="41"/>
      <c r="D26" s="42" t="s">
        <v>43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1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1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44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45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46</v>
      </c>
      <c r="AL28" s="46"/>
      <c r="AM28" s="46"/>
      <c r="AN28" s="46"/>
      <c r="AO28" s="46"/>
      <c r="AP28" s="41"/>
      <c r="AQ28" s="41"/>
      <c r="AR28" s="45"/>
      <c r="BE28" s="31"/>
    </row>
    <row r="29" s="3" customFormat="1" ht="14.4" customHeight="1">
      <c r="A29" s="3"/>
      <c r="B29" s="47"/>
      <c r="C29" s="48"/>
      <c r="D29" s="32" t="s">
        <v>47</v>
      </c>
      <c r="E29" s="48"/>
      <c r="F29" s="32" t="s">
        <v>48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2" t="s">
        <v>49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2" t="s">
        <v>50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2" t="s">
        <v>51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2" t="s">
        <v>52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53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54</v>
      </c>
      <c r="U35" s="55"/>
      <c r="V35" s="55"/>
      <c r="W35" s="55"/>
      <c r="X35" s="57" t="s">
        <v>55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3" t="s">
        <v>56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2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RD03_2022-2024_KR_HK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Údržba a oprava výměnných dílů zabezpečovacího zařízení v obvodu SSZT HKR 2022 – 2024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2" t="s">
        <v>22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Obvod SSZT HKR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2" t="s">
        <v>24</v>
      </c>
      <c r="AJ47" s="41"/>
      <c r="AK47" s="41"/>
      <c r="AL47" s="41"/>
      <c r="AM47" s="73" t="str">
        <f>IF(AN8= "","",AN8)</f>
        <v>25. 7. 2022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2" t="s">
        <v>30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2" t="s">
        <v>38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57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2" t="s">
        <v>36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2" t="s">
        <v>40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58</v>
      </c>
      <c r="D52" s="88"/>
      <c r="E52" s="88"/>
      <c r="F52" s="88"/>
      <c r="G52" s="88"/>
      <c r="H52" s="89"/>
      <c r="I52" s="90" t="s">
        <v>59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60</v>
      </c>
      <c r="AH52" s="88"/>
      <c r="AI52" s="88"/>
      <c r="AJ52" s="88"/>
      <c r="AK52" s="88"/>
      <c r="AL52" s="88"/>
      <c r="AM52" s="88"/>
      <c r="AN52" s="90" t="s">
        <v>61</v>
      </c>
      <c r="AO52" s="88"/>
      <c r="AP52" s="88"/>
      <c r="AQ52" s="92" t="s">
        <v>62</v>
      </c>
      <c r="AR52" s="45"/>
      <c r="AS52" s="93" t="s">
        <v>63</v>
      </c>
      <c r="AT52" s="94" t="s">
        <v>64</v>
      </c>
      <c r="AU52" s="94" t="s">
        <v>65</v>
      </c>
      <c r="AV52" s="94" t="s">
        <v>66</v>
      </c>
      <c r="AW52" s="94" t="s">
        <v>67</v>
      </c>
      <c r="AX52" s="94" t="s">
        <v>68</v>
      </c>
      <c r="AY52" s="94" t="s">
        <v>69</v>
      </c>
      <c r="AZ52" s="94" t="s">
        <v>70</v>
      </c>
      <c r="BA52" s="94" t="s">
        <v>71</v>
      </c>
      <c r="BB52" s="94" t="s">
        <v>72</v>
      </c>
      <c r="BC52" s="94" t="s">
        <v>73</v>
      </c>
      <c r="BD52" s="95" t="s">
        <v>74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75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32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76</v>
      </c>
      <c r="BT54" s="110" t="s">
        <v>77</v>
      </c>
      <c r="BU54" s="111" t="s">
        <v>78</v>
      </c>
      <c r="BV54" s="110" t="s">
        <v>79</v>
      </c>
      <c r="BW54" s="110" t="s">
        <v>5</v>
      </c>
      <c r="BX54" s="110" t="s">
        <v>80</v>
      </c>
      <c r="CL54" s="110" t="s">
        <v>19</v>
      </c>
    </row>
    <row r="55" s="7" customFormat="1" ht="37.5" customHeight="1">
      <c r="A55" s="7"/>
      <c r="B55" s="112"/>
      <c r="C55" s="113"/>
      <c r="D55" s="114" t="s">
        <v>81</v>
      </c>
      <c r="E55" s="114"/>
      <c r="F55" s="114"/>
      <c r="G55" s="114"/>
      <c r="H55" s="114"/>
      <c r="I55" s="115"/>
      <c r="J55" s="114" t="s">
        <v>17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ROUND(SUM(AG56:AG61),2)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82</v>
      </c>
      <c r="AR55" s="119"/>
      <c r="AS55" s="120">
        <f>ROUND(SUM(AS56:AS61),2)</f>
        <v>0</v>
      </c>
      <c r="AT55" s="121">
        <f>ROUND(SUM(AV55:AW55),2)</f>
        <v>0</v>
      </c>
      <c r="AU55" s="122">
        <f>ROUND(SUM(AU56:AU61),5)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ROUND(SUM(AZ56:AZ61),2)</f>
        <v>0</v>
      </c>
      <c r="BA55" s="121">
        <f>ROUND(SUM(BA56:BA61),2)</f>
        <v>0</v>
      </c>
      <c r="BB55" s="121">
        <f>ROUND(SUM(BB56:BB61),2)</f>
        <v>0</v>
      </c>
      <c r="BC55" s="121">
        <f>ROUND(SUM(BC56:BC61),2)</f>
        <v>0</v>
      </c>
      <c r="BD55" s="123">
        <f>ROUND(SUM(BD56:BD61),2)</f>
        <v>0</v>
      </c>
      <c r="BE55" s="7"/>
      <c r="BS55" s="124" t="s">
        <v>76</v>
      </c>
      <c r="BT55" s="124" t="s">
        <v>83</v>
      </c>
      <c r="BU55" s="124" t="s">
        <v>78</v>
      </c>
      <c r="BV55" s="124" t="s">
        <v>79</v>
      </c>
      <c r="BW55" s="124" t="s">
        <v>84</v>
      </c>
      <c r="BX55" s="124" t="s">
        <v>5</v>
      </c>
      <c r="CL55" s="124" t="s">
        <v>32</v>
      </c>
      <c r="CM55" s="124" t="s">
        <v>85</v>
      </c>
    </row>
    <row r="56" s="4" customFormat="1" ht="35.25" customHeight="1">
      <c r="A56" s="125" t="s">
        <v>86</v>
      </c>
      <c r="B56" s="64"/>
      <c r="C56" s="126"/>
      <c r="D56" s="126"/>
      <c r="E56" s="127" t="s">
        <v>87</v>
      </c>
      <c r="F56" s="127"/>
      <c r="G56" s="127"/>
      <c r="H56" s="127"/>
      <c r="I56" s="127"/>
      <c r="J56" s="126"/>
      <c r="K56" s="127" t="s">
        <v>88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'HK_VD_X - XII 2022 - Opra...'!J32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89</v>
      </c>
      <c r="AR56" s="66"/>
      <c r="AS56" s="130">
        <v>0</v>
      </c>
      <c r="AT56" s="131">
        <f>ROUND(SUM(AV56:AW56),2)</f>
        <v>0</v>
      </c>
      <c r="AU56" s="132">
        <f>'HK_VD_X - XII 2022 - Opra...'!P94</f>
        <v>0</v>
      </c>
      <c r="AV56" s="131">
        <f>'HK_VD_X - XII 2022 - Opra...'!J35</f>
        <v>0</v>
      </c>
      <c r="AW56" s="131">
        <f>'HK_VD_X - XII 2022 - Opra...'!J36</f>
        <v>0</v>
      </c>
      <c r="AX56" s="131">
        <f>'HK_VD_X - XII 2022 - Opra...'!J37</f>
        <v>0</v>
      </c>
      <c r="AY56" s="131">
        <f>'HK_VD_X - XII 2022 - Opra...'!J38</f>
        <v>0</v>
      </c>
      <c r="AZ56" s="131">
        <f>'HK_VD_X - XII 2022 - Opra...'!F35</f>
        <v>0</v>
      </c>
      <c r="BA56" s="131">
        <f>'HK_VD_X - XII 2022 - Opra...'!F36</f>
        <v>0</v>
      </c>
      <c r="BB56" s="131">
        <f>'HK_VD_X - XII 2022 - Opra...'!F37</f>
        <v>0</v>
      </c>
      <c r="BC56" s="131">
        <f>'HK_VD_X - XII 2022 - Opra...'!F38</f>
        <v>0</v>
      </c>
      <c r="BD56" s="133">
        <f>'HK_VD_X - XII 2022 - Opra...'!F39</f>
        <v>0</v>
      </c>
      <c r="BE56" s="4"/>
      <c r="BT56" s="134" t="s">
        <v>85</v>
      </c>
      <c r="BV56" s="134" t="s">
        <v>79</v>
      </c>
      <c r="BW56" s="134" t="s">
        <v>90</v>
      </c>
      <c r="BX56" s="134" t="s">
        <v>84</v>
      </c>
      <c r="CL56" s="134" t="s">
        <v>32</v>
      </c>
    </row>
    <row r="57" s="4" customFormat="1" ht="35.25" customHeight="1">
      <c r="A57" s="125" t="s">
        <v>86</v>
      </c>
      <c r="B57" s="64"/>
      <c r="C57" s="126"/>
      <c r="D57" s="126"/>
      <c r="E57" s="127" t="s">
        <v>91</v>
      </c>
      <c r="F57" s="127"/>
      <c r="G57" s="127"/>
      <c r="H57" s="127"/>
      <c r="I57" s="127"/>
      <c r="J57" s="126"/>
      <c r="K57" s="127" t="s">
        <v>88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'Lib_VD_X - XII 2022 - Opr...'!J32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89</v>
      </c>
      <c r="AR57" s="66"/>
      <c r="AS57" s="130">
        <v>0</v>
      </c>
      <c r="AT57" s="131">
        <f>ROUND(SUM(AV57:AW57),2)</f>
        <v>0</v>
      </c>
      <c r="AU57" s="132">
        <f>'Lib_VD_X - XII 2022 - Opr...'!P98</f>
        <v>0</v>
      </c>
      <c r="AV57" s="131">
        <f>'Lib_VD_X - XII 2022 - Opr...'!J35</f>
        <v>0</v>
      </c>
      <c r="AW57" s="131">
        <f>'Lib_VD_X - XII 2022 - Opr...'!J36</f>
        <v>0</v>
      </c>
      <c r="AX57" s="131">
        <f>'Lib_VD_X - XII 2022 - Opr...'!J37</f>
        <v>0</v>
      </c>
      <c r="AY57" s="131">
        <f>'Lib_VD_X - XII 2022 - Opr...'!J38</f>
        <v>0</v>
      </c>
      <c r="AZ57" s="131">
        <f>'Lib_VD_X - XII 2022 - Opr...'!F35</f>
        <v>0</v>
      </c>
      <c r="BA57" s="131">
        <f>'Lib_VD_X - XII 2022 - Opr...'!F36</f>
        <v>0</v>
      </c>
      <c r="BB57" s="131">
        <f>'Lib_VD_X - XII 2022 - Opr...'!F37</f>
        <v>0</v>
      </c>
      <c r="BC57" s="131">
        <f>'Lib_VD_X - XII 2022 - Opr...'!F38</f>
        <v>0</v>
      </c>
      <c r="BD57" s="133">
        <f>'Lib_VD_X - XII 2022 - Opr...'!F39</f>
        <v>0</v>
      </c>
      <c r="BE57" s="4"/>
      <c r="BT57" s="134" t="s">
        <v>85</v>
      </c>
      <c r="BV57" s="134" t="s">
        <v>79</v>
      </c>
      <c r="BW57" s="134" t="s">
        <v>92</v>
      </c>
      <c r="BX57" s="134" t="s">
        <v>84</v>
      </c>
      <c r="CL57" s="134" t="s">
        <v>32</v>
      </c>
    </row>
    <row r="58" s="4" customFormat="1" ht="35.25" customHeight="1">
      <c r="A58" s="125" t="s">
        <v>86</v>
      </c>
      <c r="B58" s="64"/>
      <c r="C58" s="126"/>
      <c r="D58" s="126"/>
      <c r="E58" s="127" t="s">
        <v>93</v>
      </c>
      <c r="F58" s="127"/>
      <c r="G58" s="127"/>
      <c r="H58" s="127"/>
      <c r="I58" s="127"/>
      <c r="J58" s="126"/>
      <c r="K58" s="127" t="s">
        <v>88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'HK_VD_I - XII 2023 - Opra...'!J32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89</v>
      </c>
      <c r="AR58" s="66"/>
      <c r="AS58" s="130">
        <v>0</v>
      </c>
      <c r="AT58" s="131">
        <f>ROUND(SUM(AV58:AW58),2)</f>
        <v>0</v>
      </c>
      <c r="AU58" s="132">
        <f>'HK_VD_I - XII 2023 - Opra...'!P98</f>
        <v>0</v>
      </c>
      <c r="AV58" s="131">
        <f>'HK_VD_I - XII 2023 - Opra...'!J35</f>
        <v>0</v>
      </c>
      <c r="AW58" s="131">
        <f>'HK_VD_I - XII 2023 - Opra...'!J36</f>
        <v>0</v>
      </c>
      <c r="AX58" s="131">
        <f>'HK_VD_I - XII 2023 - Opra...'!J37</f>
        <v>0</v>
      </c>
      <c r="AY58" s="131">
        <f>'HK_VD_I - XII 2023 - Opra...'!J38</f>
        <v>0</v>
      </c>
      <c r="AZ58" s="131">
        <f>'HK_VD_I - XII 2023 - Opra...'!F35</f>
        <v>0</v>
      </c>
      <c r="BA58" s="131">
        <f>'HK_VD_I - XII 2023 - Opra...'!F36</f>
        <v>0</v>
      </c>
      <c r="BB58" s="131">
        <f>'HK_VD_I - XII 2023 - Opra...'!F37</f>
        <v>0</v>
      </c>
      <c r="BC58" s="131">
        <f>'HK_VD_I - XII 2023 - Opra...'!F38</f>
        <v>0</v>
      </c>
      <c r="BD58" s="133">
        <f>'HK_VD_I - XII 2023 - Opra...'!F39</f>
        <v>0</v>
      </c>
      <c r="BE58" s="4"/>
      <c r="BT58" s="134" t="s">
        <v>85</v>
      </c>
      <c r="BV58" s="134" t="s">
        <v>79</v>
      </c>
      <c r="BW58" s="134" t="s">
        <v>94</v>
      </c>
      <c r="BX58" s="134" t="s">
        <v>84</v>
      </c>
      <c r="CL58" s="134" t="s">
        <v>32</v>
      </c>
    </row>
    <row r="59" s="4" customFormat="1" ht="35.25" customHeight="1">
      <c r="A59" s="125" t="s">
        <v>86</v>
      </c>
      <c r="B59" s="64"/>
      <c r="C59" s="126"/>
      <c r="D59" s="126"/>
      <c r="E59" s="127" t="s">
        <v>95</v>
      </c>
      <c r="F59" s="127"/>
      <c r="G59" s="127"/>
      <c r="H59" s="127"/>
      <c r="I59" s="127"/>
      <c r="J59" s="126"/>
      <c r="K59" s="127" t="s">
        <v>88</v>
      </c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8">
        <f>'Lib_VD_I - XII 2023 - Opr...'!J32</f>
        <v>0</v>
      </c>
      <c r="AH59" s="126"/>
      <c r="AI59" s="126"/>
      <c r="AJ59" s="126"/>
      <c r="AK59" s="126"/>
      <c r="AL59" s="126"/>
      <c r="AM59" s="126"/>
      <c r="AN59" s="128">
        <f>SUM(AG59,AT59)</f>
        <v>0</v>
      </c>
      <c r="AO59" s="126"/>
      <c r="AP59" s="126"/>
      <c r="AQ59" s="129" t="s">
        <v>89</v>
      </c>
      <c r="AR59" s="66"/>
      <c r="AS59" s="130">
        <v>0</v>
      </c>
      <c r="AT59" s="131">
        <f>ROUND(SUM(AV59:AW59),2)</f>
        <v>0</v>
      </c>
      <c r="AU59" s="132">
        <f>'Lib_VD_I - XII 2023 - Opr...'!P99</f>
        <v>0</v>
      </c>
      <c r="AV59" s="131">
        <f>'Lib_VD_I - XII 2023 - Opr...'!J35</f>
        <v>0</v>
      </c>
      <c r="AW59" s="131">
        <f>'Lib_VD_I - XII 2023 - Opr...'!J36</f>
        <v>0</v>
      </c>
      <c r="AX59" s="131">
        <f>'Lib_VD_I - XII 2023 - Opr...'!J37</f>
        <v>0</v>
      </c>
      <c r="AY59" s="131">
        <f>'Lib_VD_I - XII 2023 - Opr...'!J38</f>
        <v>0</v>
      </c>
      <c r="AZ59" s="131">
        <f>'Lib_VD_I - XII 2023 - Opr...'!F35</f>
        <v>0</v>
      </c>
      <c r="BA59" s="131">
        <f>'Lib_VD_I - XII 2023 - Opr...'!F36</f>
        <v>0</v>
      </c>
      <c r="BB59" s="131">
        <f>'Lib_VD_I - XII 2023 - Opr...'!F37</f>
        <v>0</v>
      </c>
      <c r="BC59" s="131">
        <f>'Lib_VD_I - XII 2023 - Opr...'!F38</f>
        <v>0</v>
      </c>
      <c r="BD59" s="133">
        <f>'Lib_VD_I - XII 2023 - Opr...'!F39</f>
        <v>0</v>
      </c>
      <c r="BE59" s="4"/>
      <c r="BT59" s="134" t="s">
        <v>85</v>
      </c>
      <c r="BV59" s="134" t="s">
        <v>79</v>
      </c>
      <c r="BW59" s="134" t="s">
        <v>96</v>
      </c>
      <c r="BX59" s="134" t="s">
        <v>84</v>
      </c>
      <c r="CL59" s="134" t="s">
        <v>32</v>
      </c>
    </row>
    <row r="60" s="4" customFormat="1" ht="35.25" customHeight="1">
      <c r="A60" s="125" t="s">
        <v>86</v>
      </c>
      <c r="B60" s="64"/>
      <c r="C60" s="126"/>
      <c r="D60" s="126"/>
      <c r="E60" s="127" t="s">
        <v>97</v>
      </c>
      <c r="F60" s="127"/>
      <c r="G60" s="127"/>
      <c r="H60" s="127"/>
      <c r="I60" s="127"/>
      <c r="J60" s="126"/>
      <c r="K60" s="127" t="s">
        <v>88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'HK_VD_I - IX 2024 - Oprav...'!J32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89</v>
      </c>
      <c r="AR60" s="66"/>
      <c r="AS60" s="130">
        <v>0</v>
      </c>
      <c r="AT60" s="131">
        <f>ROUND(SUM(AV60:AW60),2)</f>
        <v>0</v>
      </c>
      <c r="AU60" s="132">
        <f>'HK_VD_I - IX 2024 - Oprav...'!P97</f>
        <v>0</v>
      </c>
      <c r="AV60" s="131">
        <f>'HK_VD_I - IX 2024 - Oprav...'!J35</f>
        <v>0</v>
      </c>
      <c r="AW60" s="131">
        <f>'HK_VD_I - IX 2024 - Oprav...'!J36</f>
        <v>0</v>
      </c>
      <c r="AX60" s="131">
        <f>'HK_VD_I - IX 2024 - Oprav...'!J37</f>
        <v>0</v>
      </c>
      <c r="AY60" s="131">
        <f>'HK_VD_I - IX 2024 - Oprav...'!J38</f>
        <v>0</v>
      </c>
      <c r="AZ60" s="131">
        <f>'HK_VD_I - IX 2024 - Oprav...'!F35</f>
        <v>0</v>
      </c>
      <c r="BA60" s="131">
        <f>'HK_VD_I - IX 2024 - Oprav...'!F36</f>
        <v>0</v>
      </c>
      <c r="BB60" s="131">
        <f>'HK_VD_I - IX 2024 - Oprav...'!F37</f>
        <v>0</v>
      </c>
      <c r="BC60" s="131">
        <f>'HK_VD_I - IX 2024 - Oprav...'!F38</f>
        <v>0</v>
      </c>
      <c r="BD60" s="133">
        <f>'HK_VD_I - IX 2024 - Oprav...'!F39</f>
        <v>0</v>
      </c>
      <c r="BE60" s="4"/>
      <c r="BT60" s="134" t="s">
        <v>85</v>
      </c>
      <c r="BV60" s="134" t="s">
        <v>79</v>
      </c>
      <c r="BW60" s="134" t="s">
        <v>98</v>
      </c>
      <c r="BX60" s="134" t="s">
        <v>84</v>
      </c>
      <c r="CL60" s="134" t="s">
        <v>32</v>
      </c>
    </row>
    <row r="61" s="4" customFormat="1" ht="35.25" customHeight="1">
      <c r="A61" s="125" t="s">
        <v>86</v>
      </c>
      <c r="B61" s="64"/>
      <c r="C61" s="126"/>
      <c r="D61" s="126"/>
      <c r="E61" s="127" t="s">
        <v>99</v>
      </c>
      <c r="F61" s="127"/>
      <c r="G61" s="127"/>
      <c r="H61" s="127"/>
      <c r="I61" s="127"/>
      <c r="J61" s="126"/>
      <c r="K61" s="127" t="s">
        <v>88</v>
      </c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127"/>
      <c r="Y61" s="127"/>
      <c r="Z61" s="127"/>
      <c r="AA61" s="127"/>
      <c r="AB61" s="127"/>
      <c r="AC61" s="127"/>
      <c r="AD61" s="127"/>
      <c r="AE61" s="127"/>
      <c r="AF61" s="127"/>
      <c r="AG61" s="128">
        <f>'Lib_VD_I - IX 2024 - Opra...'!J32</f>
        <v>0</v>
      </c>
      <c r="AH61" s="126"/>
      <c r="AI61" s="126"/>
      <c r="AJ61" s="126"/>
      <c r="AK61" s="126"/>
      <c r="AL61" s="126"/>
      <c r="AM61" s="126"/>
      <c r="AN61" s="128">
        <f>SUM(AG61,AT61)</f>
        <v>0</v>
      </c>
      <c r="AO61" s="126"/>
      <c r="AP61" s="126"/>
      <c r="AQ61" s="129" t="s">
        <v>89</v>
      </c>
      <c r="AR61" s="66"/>
      <c r="AS61" s="135">
        <v>0</v>
      </c>
      <c r="AT61" s="136">
        <f>ROUND(SUM(AV61:AW61),2)</f>
        <v>0</v>
      </c>
      <c r="AU61" s="137">
        <f>'Lib_VD_I - IX 2024 - Opra...'!P99</f>
        <v>0</v>
      </c>
      <c r="AV61" s="136">
        <f>'Lib_VD_I - IX 2024 - Opra...'!J35</f>
        <v>0</v>
      </c>
      <c r="AW61" s="136">
        <f>'Lib_VD_I - IX 2024 - Opra...'!J36</f>
        <v>0</v>
      </c>
      <c r="AX61" s="136">
        <f>'Lib_VD_I - IX 2024 - Opra...'!J37</f>
        <v>0</v>
      </c>
      <c r="AY61" s="136">
        <f>'Lib_VD_I - IX 2024 - Opra...'!J38</f>
        <v>0</v>
      </c>
      <c r="AZ61" s="136">
        <f>'Lib_VD_I - IX 2024 - Opra...'!F35</f>
        <v>0</v>
      </c>
      <c r="BA61" s="136">
        <f>'Lib_VD_I - IX 2024 - Opra...'!F36</f>
        <v>0</v>
      </c>
      <c r="BB61" s="136">
        <f>'Lib_VD_I - IX 2024 - Opra...'!F37</f>
        <v>0</v>
      </c>
      <c r="BC61" s="136">
        <f>'Lib_VD_I - IX 2024 - Opra...'!F38</f>
        <v>0</v>
      </c>
      <c r="BD61" s="138">
        <f>'Lib_VD_I - IX 2024 - Opra...'!F39</f>
        <v>0</v>
      </c>
      <c r="BE61" s="4"/>
      <c r="BT61" s="134" t="s">
        <v>85</v>
      </c>
      <c r="BV61" s="134" t="s">
        <v>79</v>
      </c>
      <c r="BW61" s="134" t="s">
        <v>100</v>
      </c>
      <c r="BX61" s="134" t="s">
        <v>84</v>
      </c>
      <c r="CL61" s="134" t="s">
        <v>32</v>
      </c>
    </row>
    <row r="62" s="2" customFormat="1" ht="30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5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45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</row>
  </sheetData>
  <sheetProtection sheet="1" formatColumns="0" formatRows="0" objects="1" scenarios="1" spinCount="100000" saltValue="YqSz5F9gLB7U5+mr9uKac9mpFf2BOFnH1xYN4a1o/mBu7Fs9mHd2771LIR3KFePGYBGdxXLZbtlyw1drPFh8lg==" hashValue="Syk237aMh5QU/USSkexBHDlRDyMG0xCIVUnVaFegjq+SPOiIaHEz8U+bS8T8KmOvIH6Bd37y+U3HsGsyRFWh1w==" algorithmName="SHA-512" password="CC35"/>
  <mergeCells count="66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HK_VD_X - XII 2022 - Opra...'!C2" display="/"/>
    <hyperlink ref="A57" location="'Lib_VD_X - XII 2022 - Opr...'!C2" display="/"/>
    <hyperlink ref="A58" location="'HK_VD_I - XII 2023 - Opra...'!C2" display="/"/>
    <hyperlink ref="A59" location="'Lib_VD_I - XII 2023 - Opr...'!C2" display="/"/>
    <hyperlink ref="A60" location="'HK_VD_I - IX 2024 - Oprav...'!C2" display="/"/>
    <hyperlink ref="A61" location="'Lib_VD_I - IX 2024 - Opra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85</v>
      </c>
    </row>
    <row r="4" s="1" customFormat="1" ht="24.96" customHeight="1">
      <c r="B4" s="20"/>
      <c r="D4" s="141" t="s">
        <v>101</v>
      </c>
      <c r="L4" s="20"/>
      <c r="M4" s="14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16</v>
      </c>
      <c r="L6" s="20"/>
    </row>
    <row r="7" s="1" customFormat="1" ht="16.5" customHeight="1">
      <c r="B7" s="20"/>
      <c r="E7" s="144" t="str">
        <f>'Rekapitulace zakázky'!K6</f>
        <v>Údržba a oprava výměnných dílů zabezpečovacího zařízení v obvodu SSZT HKR 2022 – 2024</v>
      </c>
      <c r="F7" s="143"/>
      <c r="G7" s="143"/>
      <c r="H7" s="143"/>
      <c r="L7" s="20"/>
    </row>
    <row r="8" s="1" customFormat="1" ht="12" customHeight="1">
      <c r="B8" s="20"/>
      <c r="D8" s="143" t="s">
        <v>102</v>
      </c>
      <c r="L8" s="20"/>
    </row>
    <row r="9" s="2" customFormat="1" ht="16.5" customHeight="1">
      <c r="A9" s="39"/>
      <c r="B9" s="45"/>
      <c r="C9" s="39"/>
      <c r="D9" s="39"/>
      <c r="E9" s="144" t="s">
        <v>103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104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105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32</v>
      </c>
      <c r="G13" s="39"/>
      <c r="H13" s="39"/>
      <c r="I13" s="143" t="s">
        <v>20</v>
      </c>
      <c r="J13" s="134" t="s">
        <v>32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22</v>
      </c>
      <c r="E14" s="39"/>
      <c r="F14" s="134" t="s">
        <v>23</v>
      </c>
      <c r="G14" s="39"/>
      <c r="H14" s="39"/>
      <c r="I14" s="143" t="s">
        <v>24</v>
      </c>
      <c r="J14" s="147" t="str">
        <f>'Rekapitulace zakázky'!AN8</f>
        <v>25. 7. 2022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30</v>
      </c>
      <c r="E16" s="39"/>
      <c r="F16" s="39"/>
      <c r="G16" s="39"/>
      <c r="H16" s="39"/>
      <c r="I16" s="143" t="s">
        <v>31</v>
      </c>
      <c r="J16" s="134" t="s">
        <v>32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34</v>
      </c>
      <c r="F17" s="39"/>
      <c r="G17" s="39"/>
      <c r="H17" s="39"/>
      <c r="I17" s="143" t="s">
        <v>35</v>
      </c>
      <c r="J17" s="134" t="s">
        <v>32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36</v>
      </c>
      <c r="E19" s="39"/>
      <c r="F19" s="39"/>
      <c r="G19" s="39"/>
      <c r="H19" s="39"/>
      <c r="I19" s="143" t="s">
        <v>31</v>
      </c>
      <c r="J19" s="33" t="str">
        <f>'Rekapitulace zakázky'!AN13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3" t="str">
        <f>'Rekapitulace zakázky'!E14</f>
        <v>Vyplň údaj</v>
      </c>
      <c r="F20" s="134"/>
      <c r="G20" s="134"/>
      <c r="H20" s="134"/>
      <c r="I20" s="143" t="s">
        <v>35</v>
      </c>
      <c r="J20" s="33" t="str">
        <f>'Rekapitulace zakázky'!AN14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38</v>
      </c>
      <c r="E22" s="39"/>
      <c r="F22" s="39"/>
      <c r="G22" s="39"/>
      <c r="H22" s="39"/>
      <c r="I22" s="143" t="s">
        <v>31</v>
      </c>
      <c r="J22" s="134" t="s">
        <v>32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35</v>
      </c>
      <c r="J23" s="134" t="s">
        <v>32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40</v>
      </c>
      <c r="E25" s="39"/>
      <c r="F25" s="39"/>
      <c r="G25" s="39"/>
      <c r="H25" s="39"/>
      <c r="I25" s="143" t="s">
        <v>31</v>
      </c>
      <c r="J25" s="134" t="s">
        <v>32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34</v>
      </c>
      <c r="F26" s="39"/>
      <c r="G26" s="39"/>
      <c r="H26" s="39"/>
      <c r="I26" s="143" t="s">
        <v>35</v>
      </c>
      <c r="J26" s="134" t="s">
        <v>32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41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8"/>
      <c r="B29" s="149"/>
      <c r="C29" s="148"/>
      <c r="D29" s="148"/>
      <c r="E29" s="150" t="s">
        <v>42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43</v>
      </c>
      <c r="E32" s="39"/>
      <c r="F32" s="39"/>
      <c r="G32" s="39"/>
      <c r="H32" s="39"/>
      <c r="I32" s="39"/>
      <c r="J32" s="154">
        <f>ROUND(J94,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45</v>
      </c>
      <c r="G34" s="39"/>
      <c r="H34" s="39"/>
      <c r="I34" s="155" t="s">
        <v>44</v>
      </c>
      <c r="J34" s="155" t="s">
        <v>46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47</v>
      </c>
      <c r="E35" s="143" t="s">
        <v>48</v>
      </c>
      <c r="F35" s="157">
        <f>ROUND((SUM(BE94:BE221)),  2)</f>
        <v>0</v>
      </c>
      <c r="G35" s="39"/>
      <c r="H35" s="39"/>
      <c r="I35" s="158">
        <v>0.20999999999999999</v>
      </c>
      <c r="J35" s="157">
        <f>ROUND(((SUM(BE94:BE221))*I35),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49</v>
      </c>
      <c r="F36" s="157">
        <f>ROUND((SUM(BF94:BF221)),  2)</f>
        <v>0</v>
      </c>
      <c r="G36" s="39"/>
      <c r="H36" s="39"/>
      <c r="I36" s="158">
        <v>0.14999999999999999</v>
      </c>
      <c r="J36" s="157">
        <f>ROUND(((SUM(BF94:BF221))*I36),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50</v>
      </c>
      <c r="F37" s="157">
        <f>ROUND((SUM(BG94:BG221)),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51</v>
      </c>
      <c r="F38" s="157">
        <f>ROUND((SUM(BH94:BH221)),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52</v>
      </c>
      <c r="F39" s="157">
        <f>ROUND((SUM(BI94:BI221)),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53</v>
      </c>
      <c r="E41" s="161"/>
      <c r="F41" s="161"/>
      <c r="G41" s="162" t="s">
        <v>54</v>
      </c>
      <c r="H41" s="163" t="s">
        <v>55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hidden="1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3" t="s">
        <v>106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2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170" t="str">
        <f>E7</f>
        <v>Údržba a oprava výměnných dílů zabezpečovacího zařízení v obvodu SSZT HKR 2022 – 2024</v>
      </c>
      <c r="F50" s="32"/>
      <c r="G50" s="32"/>
      <c r="H50" s="32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1"/>
      <c r="C51" s="32" t="s">
        <v>102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9"/>
      <c r="B52" s="40"/>
      <c r="C52" s="41"/>
      <c r="D52" s="41"/>
      <c r="E52" s="170" t="s">
        <v>103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2" t="s">
        <v>104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0" t="str">
        <f>E11</f>
        <v>HK_VD_X - XII 2022 - Opravy výměnných dílů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2" t="s">
        <v>22</v>
      </c>
      <c r="D56" s="41"/>
      <c r="E56" s="41"/>
      <c r="F56" s="27" t="str">
        <f>F14</f>
        <v>Obvod SSZT HKR</v>
      </c>
      <c r="G56" s="41"/>
      <c r="H56" s="41"/>
      <c r="I56" s="32" t="s">
        <v>24</v>
      </c>
      <c r="J56" s="73" t="str">
        <f>IF(J14="","",J14)</f>
        <v>25. 7. 2022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5.15" customHeight="1">
      <c r="A58" s="39"/>
      <c r="B58" s="40"/>
      <c r="C58" s="32" t="s">
        <v>30</v>
      </c>
      <c r="D58" s="41"/>
      <c r="E58" s="41"/>
      <c r="F58" s="27" t="str">
        <f>E17</f>
        <v xml:space="preserve"> </v>
      </c>
      <c r="G58" s="41"/>
      <c r="H58" s="41"/>
      <c r="I58" s="32" t="s">
        <v>38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2" t="s">
        <v>36</v>
      </c>
      <c r="D59" s="41"/>
      <c r="E59" s="41"/>
      <c r="F59" s="27" t="str">
        <f>IF(E20="","",E20)</f>
        <v>Vyplň údaj</v>
      </c>
      <c r="G59" s="41"/>
      <c r="H59" s="41"/>
      <c r="I59" s="32" t="s">
        <v>40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1" t="s">
        <v>107</v>
      </c>
      <c r="D61" s="172"/>
      <c r="E61" s="172"/>
      <c r="F61" s="172"/>
      <c r="G61" s="172"/>
      <c r="H61" s="172"/>
      <c r="I61" s="172"/>
      <c r="J61" s="173" t="s">
        <v>108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4" t="s">
        <v>75</v>
      </c>
      <c r="D63" s="41"/>
      <c r="E63" s="41"/>
      <c r="F63" s="41"/>
      <c r="G63" s="41"/>
      <c r="H63" s="41"/>
      <c r="I63" s="41"/>
      <c r="J63" s="103">
        <f>J94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7" t="s">
        <v>109</v>
      </c>
    </row>
    <row r="64" hidden="1" s="9" customFormat="1" ht="24.96" customHeight="1">
      <c r="A64" s="9"/>
      <c r="B64" s="175"/>
      <c r="C64" s="176"/>
      <c r="D64" s="177" t="s">
        <v>110</v>
      </c>
      <c r="E64" s="178"/>
      <c r="F64" s="178"/>
      <c r="G64" s="178"/>
      <c r="H64" s="178"/>
      <c r="I64" s="178"/>
      <c r="J64" s="179">
        <f>J95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1"/>
      <c r="C65" s="126"/>
      <c r="D65" s="182" t="s">
        <v>111</v>
      </c>
      <c r="E65" s="183"/>
      <c r="F65" s="183"/>
      <c r="G65" s="183"/>
      <c r="H65" s="183"/>
      <c r="I65" s="183"/>
      <c r="J65" s="184">
        <f>J96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1"/>
      <c r="C66" s="126"/>
      <c r="D66" s="182" t="s">
        <v>112</v>
      </c>
      <c r="E66" s="183"/>
      <c r="F66" s="183"/>
      <c r="G66" s="183"/>
      <c r="H66" s="183"/>
      <c r="I66" s="183"/>
      <c r="J66" s="184">
        <f>J102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1"/>
      <c r="C67" s="126"/>
      <c r="D67" s="182" t="s">
        <v>113</v>
      </c>
      <c r="E67" s="183"/>
      <c r="F67" s="183"/>
      <c r="G67" s="183"/>
      <c r="H67" s="183"/>
      <c r="I67" s="183"/>
      <c r="J67" s="184">
        <f>J115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1"/>
      <c r="C68" s="126"/>
      <c r="D68" s="182" t="s">
        <v>114</v>
      </c>
      <c r="E68" s="183"/>
      <c r="F68" s="183"/>
      <c r="G68" s="183"/>
      <c r="H68" s="183"/>
      <c r="I68" s="183"/>
      <c r="J68" s="184">
        <f>J125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81"/>
      <c r="C69" s="126"/>
      <c r="D69" s="182" t="s">
        <v>115</v>
      </c>
      <c r="E69" s="183"/>
      <c r="F69" s="183"/>
      <c r="G69" s="183"/>
      <c r="H69" s="183"/>
      <c r="I69" s="183"/>
      <c r="J69" s="184">
        <f>J136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81"/>
      <c r="C70" s="126"/>
      <c r="D70" s="182" t="s">
        <v>116</v>
      </c>
      <c r="E70" s="183"/>
      <c r="F70" s="183"/>
      <c r="G70" s="183"/>
      <c r="H70" s="183"/>
      <c r="I70" s="183"/>
      <c r="J70" s="184">
        <f>J167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81"/>
      <c r="C71" s="126"/>
      <c r="D71" s="182" t="s">
        <v>117</v>
      </c>
      <c r="E71" s="183"/>
      <c r="F71" s="183"/>
      <c r="G71" s="183"/>
      <c r="H71" s="183"/>
      <c r="I71" s="183"/>
      <c r="J71" s="184">
        <f>J184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81"/>
      <c r="C72" s="126"/>
      <c r="D72" s="182" t="s">
        <v>118</v>
      </c>
      <c r="E72" s="183"/>
      <c r="F72" s="183"/>
      <c r="G72" s="183"/>
      <c r="H72" s="183"/>
      <c r="I72" s="183"/>
      <c r="J72" s="184">
        <f>J217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hidden="1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hidden="1"/>
    <row r="76" hidden="1"/>
    <row r="77" hidden="1"/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3" t="s">
        <v>119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2" t="s">
        <v>16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70" t="str">
        <f>E7</f>
        <v>Údržba a oprava výměnných dílů zabezpečovacího zařízení v obvodu SSZT HKR 2022 – 2024</v>
      </c>
      <c r="F82" s="32"/>
      <c r="G82" s="32"/>
      <c r="H82" s="32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" customFormat="1" ht="12" customHeight="1">
      <c r="B83" s="21"/>
      <c r="C83" s="32" t="s">
        <v>102</v>
      </c>
      <c r="D83" s="22"/>
      <c r="E83" s="22"/>
      <c r="F83" s="22"/>
      <c r="G83" s="22"/>
      <c r="H83" s="22"/>
      <c r="I83" s="22"/>
      <c r="J83" s="22"/>
      <c r="K83" s="22"/>
      <c r="L83" s="20"/>
    </row>
    <row r="84" s="2" customFormat="1" ht="16.5" customHeight="1">
      <c r="A84" s="39"/>
      <c r="B84" s="40"/>
      <c r="C84" s="41"/>
      <c r="D84" s="41"/>
      <c r="E84" s="170" t="s">
        <v>103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2" t="s">
        <v>104</v>
      </c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0" t="str">
        <f>E11</f>
        <v>HK_VD_X - XII 2022 - Opravy výměnných dílů</v>
      </c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2" t="s">
        <v>22</v>
      </c>
      <c r="D88" s="41"/>
      <c r="E88" s="41"/>
      <c r="F88" s="27" t="str">
        <f>F14</f>
        <v>Obvod SSZT HKR</v>
      </c>
      <c r="G88" s="41"/>
      <c r="H88" s="41"/>
      <c r="I88" s="32" t="s">
        <v>24</v>
      </c>
      <c r="J88" s="73" t="str">
        <f>IF(J14="","",J14)</f>
        <v>25. 7. 2022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2" t="s">
        <v>30</v>
      </c>
      <c r="D90" s="41"/>
      <c r="E90" s="41"/>
      <c r="F90" s="27" t="str">
        <f>E17</f>
        <v xml:space="preserve"> </v>
      </c>
      <c r="G90" s="41"/>
      <c r="H90" s="41"/>
      <c r="I90" s="32" t="s">
        <v>38</v>
      </c>
      <c r="J90" s="37" t="str">
        <f>E23</f>
        <v xml:space="preserve"> 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2" t="s">
        <v>36</v>
      </c>
      <c r="D91" s="41"/>
      <c r="E91" s="41"/>
      <c r="F91" s="27" t="str">
        <f>IF(E20="","",E20)</f>
        <v>Vyplň údaj</v>
      </c>
      <c r="G91" s="41"/>
      <c r="H91" s="41"/>
      <c r="I91" s="32" t="s">
        <v>40</v>
      </c>
      <c r="J91" s="37" t="str">
        <f>E26</f>
        <v xml:space="preserve"> </v>
      </c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86"/>
      <c r="B93" s="187"/>
      <c r="C93" s="188" t="s">
        <v>120</v>
      </c>
      <c r="D93" s="189" t="s">
        <v>62</v>
      </c>
      <c r="E93" s="189" t="s">
        <v>58</v>
      </c>
      <c r="F93" s="189" t="s">
        <v>59</v>
      </c>
      <c r="G93" s="189" t="s">
        <v>121</v>
      </c>
      <c r="H93" s="189" t="s">
        <v>122</v>
      </c>
      <c r="I93" s="189" t="s">
        <v>123</v>
      </c>
      <c r="J93" s="189" t="s">
        <v>108</v>
      </c>
      <c r="K93" s="190" t="s">
        <v>124</v>
      </c>
      <c r="L93" s="191"/>
      <c r="M93" s="93" t="s">
        <v>32</v>
      </c>
      <c r="N93" s="94" t="s">
        <v>47</v>
      </c>
      <c r="O93" s="94" t="s">
        <v>125</v>
      </c>
      <c r="P93" s="94" t="s">
        <v>126</v>
      </c>
      <c r="Q93" s="94" t="s">
        <v>127</v>
      </c>
      <c r="R93" s="94" t="s">
        <v>128</v>
      </c>
      <c r="S93" s="94" t="s">
        <v>129</v>
      </c>
      <c r="T93" s="95" t="s">
        <v>130</v>
      </c>
      <c r="U93" s="186"/>
      <c r="V93" s="186"/>
      <c r="W93" s="186"/>
      <c r="X93" s="186"/>
      <c r="Y93" s="186"/>
      <c r="Z93" s="186"/>
      <c r="AA93" s="186"/>
      <c r="AB93" s="186"/>
      <c r="AC93" s="186"/>
      <c r="AD93" s="186"/>
      <c r="AE93" s="186"/>
    </row>
    <row r="94" s="2" customFormat="1" ht="22.8" customHeight="1">
      <c r="A94" s="39"/>
      <c r="B94" s="40"/>
      <c r="C94" s="100" t="s">
        <v>131</v>
      </c>
      <c r="D94" s="41"/>
      <c r="E94" s="41"/>
      <c r="F94" s="41"/>
      <c r="G94" s="41"/>
      <c r="H94" s="41"/>
      <c r="I94" s="41"/>
      <c r="J94" s="192">
        <f>BK94</f>
        <v>0</v>
      </c>
      <c r="K94" s="41"/>
      <c r="L94" s="45"/>
      <c r="M94" s="96"/>
      <c r="N94" s="193"/>
      <c r="O94" s="97"/>
      <c r="P94" s="194">
        <f>P95</f>
        <v>0</v>
      </c>
      <c r="Q94" s="97"/>
      <c r="R94" s="194">
        <f>R95</f>
        <v>0</v>
      </c>
      <c r="S94" s="97"/>
      <c r="T94" s="195">
        <f>T95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7" t="s">
        <v>76</v>
      </c>
      <c r="AU94" s="17" t="s">
        <v>109</v>
      </c>
      <c r="BK94" s="196">
        <f>BK95</f>
        <v>0</v>
      </c>
    </row>
    <row r="95" s="12" customFormat="1" ht="25.92" customHeight="1">
      <c r="A95" s="12"/>
      <c r="B95" s="197"/>
      <c r="C95" s="198"/>
      <c r="D95" s="199" t="s">
        <v>76</v>
      </c>
      <c r="E95" s="200" t="s">
        <v>132</v>
      </c>
      <c r="F95" s="200" t="s">
        <v>133</v>
      </c>
      <c r="G95" s="198"/>
      <c r="H95" s="198"/>
      <c r="I95" s="201"/>
      <c r="J95" s="202">
        <f>BK95</f>
        <v>0</v>
      </c>
      <c r="K95" s="198"/>
      <c r="L95" s="203"/>
      <c r="M95" s="204"/>
      <c r="N95" s="205"/>
      <c r="O95" s="205"/>
      <c r="P95" s="206">
        <f>P96+P102+P115+P125+P136+P167+P184+P217</f>
        <v>0</v>
      </c>
      <c r="Q95" s="205"/>
      <c r="R95" s="206">
        <f>R96+R102+R115+R125+R136+R167+R184+R217</f>
        <v>0</v>
      </c>
      <c r="S95" s="205"/>
      <c r="T95" s="207">
        <f>T96+T102+T115+T125+T136+T167+T184+T217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8" t="s">
        <v>134</v>
      </c>
      <c r="AT95" s="209" t="s">
        <v>76</v>
      </c>
      <c r="AU95" s="209" t="s">
        <v>77</v>
      </c>
      <c r="AY95" s="208" t="s">
        <v>135</v>
      </c>
      <c r="BK95" s="210">
        <f>BK96+BK102+BK115+BK125+BK136+BK167+BK184+BK217</f>
        <v>0</v>
      </c>
    </row>
    <row r="96" s="12" customFormat="1" ht="22.8" customHeight="1">
      <c r="A96" s="12"/>
      <c r="B96" s="197"/>
      <c r="C96" s="198"/>
      <c r="D96" s="199" t="s">
        <v>76</v>
      </c>
      <c r="E96" s="211" t="s">
        <v>136</v>
      </c>
      <c r="F96" s="211" t="s">
        <v>137</v>
      </c>
      <c r="G96" s="198"/>
      <c r="H96" s="198"/>
      <c r="I96" s="201"/>
      <c r="J96" s="212">
        <f>BK96</f>
        <v>0</v>
      </c>
      <c r="K96" s="198"/>
      <c r="L96" s="203"/>
      <c r="M96" s="204"/>
      <c r="N96" s="205"/>
      <c r="O96" s="205"/>
      <c r="P96" s="206">
        <f>SUM(P97:P101)</f>
        <v>0</v>
      </c>
      <c r="Q96" s="205"/>
      <c r="R96" s="206">
        <f>SUM(R97:R101)</f>
        <v>0</v>
      </c>
      <c r="S96" s="205"/>
      <c r="T96" s="207">
        <f>SUM(T97:T101)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8" t="s">
        <v>134</v>
      </c>
      <c r="AT96" s="209" t="s">
        <v>76</v>
      </c>
      <c r="AU96" s="209" t="s">
        <v>83</v>
      </c>
      <c r="AY96" s="208" t="s">
        <v>135</v>
      </c>
      <c r="BK96" s="210">
        <f>SUM(BK97:BK101)</f>
        <v>0</v>
      </c>
    </row>
    <row r="97" s="2" customFormat="1" ht="24.15" customHeight="1">
      <c r="A97" s="39"/>
      <c r="B97" s="40"/>
      <c r="C97" s="213" t="s">
        <v>83</v>
      </c>
      <c r="D97" s="213" t="s">
        <v>138</v>
      </c>
      <c r="E97" s="214" t="s">
        <v>139</v>
      </c>
      <c r="F97" s="215" t="s">
        <v>140</v>
      </c>
      <c r="G97" s="216" t="s">
        <v>141</v>
      </c>
      <c r="H97" s="217">
        <v>6</v>
      </c>
      <c r="I97" s="218"/>
      <c r="J97" s="219">
        <f>ROUND(I97*H97,2)</f>
        <v>0</v>
      </c>
      <c r="K97" s="215" t="s">
        <v>142</v>
      </c>
      <c r="L97" s="45"/>
      <c r="M97" s="220" t="s">
        <v>32</v>
      </c>
      <c r="N97" s="221" t="s">
        <v>48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143</v>
      </c>
      <c r="AT97" s="224" t="s">
        <v>138</v>
      </c>
      <c r="AU97" s="224" t="s">
        <v>85</v>
      </c>
      <c r="AY97" s="17" t="s">
        <v>135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7" t="s">
        <v>83</v>
      </c>
      <c r="BK97" s="225">
        <f>ROUND(I97*H97,2)</f>
        <v>0</v>
      </c>
      <c r="BL97" s="17" t="s">
        <v>143</v>
      </c>
      <c r="BM97" s="224" t="s">
        <v>144</v>
      </c>
    </row>
    <row r="98" s="13" customFormat="1">
      <c r="A98" s="13"/>
      <c r="B98" s="226"/>
      <c r="C98" s="227"/>
      <c r="D98" s="228" t="s">
        <v>145</v>
      </c>
      <c r="E98" s="229" t="s">
        <v>32</v>
      </c>
      <c r="F98" s="230" t="s">
        <v>146</v>
      </c>
      <c r="G98" s="227"/>
      <c r="H98" s="229" t="s">
        <v>32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145</v>
      </c>
      <c r="AU98" s="236" t="s">
        <v>85</v>
      </c>
      <c r="AV98" s="13" t="s">
        <v>83</v>
      </c>
      <c r="AW98" s="13" t="s">
        <v>39</v>
      </c>
      <c r="AX98" s="13" t="s">
        <v>77</v>
      </c>
      <c r="AY98" s="236" t="s">
        <v>135</v>
      </c>
    </row>
    <row r="99" s="14" customFormat="1">
      <c r="A99" s="14"/>
      <c r="B99" s="237"/>
      <c r="C99" s="238"/>
      <c r="D99" s="228" t="s">
        <v>145</v>
      </c>
      <c r="E99" s="239" t="s">
        <v>32</v>
      </c>
      <c r="F99" s="240" t="s">
        <v>147</v>
      </c>
      <c r="G99" s="238"/>
      <c r="H99" s="241">
        <v>1</v>
      </c>
      <c r="I99" s="242"/>
      <c r="J99" s="238"/>
      <c r="K99" s="238"/>
      <c r="L99" s="243"/>
      <c r="M99" s="244"/>
      <c r="N99" s="245"/>
      <c r="O99" s="245"/>
      <c r="P99" s="245"/>
      <c r="Q99" s="245"/>
      <c r="R99" s="245"/>
      <c r="S99" s="245"/>
      <c r="T99" s="246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7" t="s">
        <v>145</v>
      </c>
      <c r="AU99" s="247" t="s">
        <v>85</v>
      </c>
      <c r="AV99" s="14" t="s">
        <v>85</v>
      </c>
      <c r="AW99" s="14" t="s">
        <v>39</v>
      </c>
      <c r="AX99" s="14" t="s">
        <v>77</v>
      </c>
      <c r="AY99" s="247" t="s">
        <v>135</v>
      </c>
    </row>
    <row r="100" s="14" customFormat="1">
      <c r="A100" s="14"/>
      <c r="B100" s="237"/>
      <c r="C100" s="238"/>
      <c r="D100" s="228" t="s">
        <v>145</v>
      </c>
      <c r="E100" s="239" t="s">
        <v>32</v>
      </c>
      <c r="F100" s="240" t="s">
        <v>148</v>
      </c>
      <c r="G100" s="238"/>
      <c r="H100" s="241">
        <v>5</v>
      </c>
      <c r="I100" s="242"/>
      <c r="J100" s="238"/>
      <c r="K100" s="238"/>
      <c r="L100" s="243"/>
      <c r="M100" s="244"/>
      <c r="N100" s="245"/>
      <c r="O100" s="245"/>
      <c r="P100" s="245"/>
      <c r="Q100" s="245"/>
      <c r="R100" s="245"/>
      <c r="S100" s="245"/>
      <c r="T100" s="246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7" t="s">
        <v>145</v>
      </c>
      <c r="AU100" s="247" t="s">
        <v>85</v>
      </c>
      <c r="AV100" s="14" t="s">
        <v>85</v>
      </c>
      <c r="AW100" s="14" t="s">
        <v>39</v>
      </c>
      <c r="AX100" s="14" t="s">
        <v>77</v>
      </c>
      <c r="AY100" s="247" t="s">
        <v>135</v>
      </c>
    </row>
    <row r="101" s="15" customFormat="1">
      <c r="A101" s="15"/>
      <c r="B101" s="248"/>
      <c r="C101" s="249"/>
      <c r="D101" s="228" t="s">
        <v>145</v>
      </c>
      <c r="E101" s="250" t="s">
        <v>32</v>
      </c>
      <c r="F101" s="251" t="s">
        <v>149</v>
      </c>
      <c r="G101" s="249"/>
      <c r="H101" s="252">
        <v>6</v>
      </c>
      <c r="I101" s="253"/>
      <c r="J101" s="249"/>
      <c r="K101" s="249"/>
      <c r="L101" s="254"/>
      <c r="M101" s="255"/>
      <c r="N101" s="256"/>
      <c r="O101" s="256"/>
      <c r="P101" s="256"/>
      <c r="Q101" s="256"/>
      <c r="R101" s="256"/>
      <c r="S101" s="256"/>
      <c r="T101" s="257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8" t="s">
        <v>145</v>
      </c>
      <c r="AU101" s="258" t="s">
        <v>85</v>
      </c>
      <c r="AV101" s="15" t="s">
        <v>134</v>
      </c>
      <c r="AW101" s="15" t="s">
        <v>39</v>
      </c>
      <c r="AX101" s="15" t="s">
        <v>83</v>
      </c>
      <c r="AY101" s="258" t="s">
        <v>135</v>
      </c>
    </row>
    <row r="102" s="12" customFormat="1" ht="22.8" customHeight="1">
      <c r="A102" s="12"/>
      <c r="B102" s="197"/>
      <c r="C102" s="198"/>
      <c r="D102" s="199" t="s">
        <v>76</v>
      </c>
      <c r="E102" s="211" t="s">
        <v>150</v>
      </c>
      <c r="F102" s="211" t="s">
        <v>151</v>
      </c>
      <c r="G102" s="198"/>
      <c r="H102" s="198"/>
      <c r="I102" s="201"/>
      <c r="J102" s="212">
        <f>BK102</f>
        <v>0</v>
      </c>
      <c r="K102" s="198"/>
      <c r="L102" s="203"/>
      <c r="M102" s="204"/>
      <c r="N102" s="205"/>
      <c r="O102" s="205"/>
      <c r="P102" s="206">
        <f>SUM(P103:P114)</f>
        <v>0</v>
      </c>
      <c r="Q102" s="205"/>
      <c r="R102" s="206">
        <f>SUM(R103:R114)</f>
        <v>0</v>
      </c>
      <c r="S102" s="205"/>
      <c r="T102" s="207">
        <f>SUM(T103:T114)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8" t="s">
        <v>134</v>
      </c>
      <c r="AT102" s="209" t="s">
        <v>76</v>
      </c>
      <c r="AU102" s="209" t="s">
        <v>83</v>
      </c>
      <c r="AY102" s="208" t="s">
        <v>135</v>
      </c>
      <c r="BK102" s="210">
        <f>SUM(BK103:BK114)</f>
        <v>0</v>
      </c>
    </row>
    <row r="103" s="2" customFormat="1" ht="24.15" customHeight="1">
      <c r="A103" s="39"/>
      <c r="B103" s="40"/>
      <c r="C103" s="213" t="s">
        <v>85</v>
      </c>
      <c r="D103" s="213" t="s">
        <v>138</v>
      </c>
      <c r="E103" s="214" t="s">
        <v>152</v>
      </c>
      <c r="F103" s="215" t="s">
        <v>153</v>
      </c>
      <c r="G103" s="216" t="s">
        <v>141</v>
      </c>
      <c r="H103" s="217">
        <v>1</v>
      </c>
      <c r="I103" s="218"/>
      <c r="J103" s="219">
        <f>ROUND(I103*H103,2)</f>
        <v>0</v>
      </c>
      <c r="K103" s="215" t="s">
        <v>142</v>
      </c>
      <c r="L103" s="45"/>
      <c r="M103" s="220" t="s">
        <v>32</v>
      </c>
      <c r="N103" s="221" t="s">
        <v>48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143</v>
      </c>
      <c r="AT103" s="224" t="s">
        <v>138</v>
      </c>
      <c r="AU103" s="224" t="s">
        <v>85</v>
      </c>
      <c r="AY103" s="17" t="s">
        <v>135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7" t="s">
        <v>83</v>
      </c>
      <c r="BK103" s="225">
        <f>ROUND(I103*H103,2)</f>
        <v>0</v>
      </c>
      <c r="BL103" s="17" t="s">
        <v>143</v>
      </c>
      <c r="BM103" s="224" t="s">
        <v>154</v>
      </c>
    </row>
    <row r="104" s="13" customFormat="1">
      <c r="A104" s="13"/>
      <c r="B104" s="226"/>
      <c r="C104" s="227"/>
      <c r="D104" s="228" t="s">
        <v>145</v>
      </c>
      <c r="E104" s="229" t="s">
        <v>32</v>
      </c>
      <c r="F104" s="230" t="s">
        <v>146</v>
      </c>
      <c r="G104" s="227"/>
      <c r="H104" s="229" t="s">
        <v>32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145</v>
      </c>
      <c r="AU104" s="236" t="s">
        <v>85</v>
      </c>
      <c r="AV104" s="13" t="s">
        <v>83</v>
      </c>
      <c r="AW104" s="13" t="s">
        <v>39</v>
      </c>
      <c r="AX104" s="13" t="s">
        <v>77</v>
      </c>
      <c r="AY104" s="236" t="s">
        <v>135</v>
      </c>
    </row>
    <row r="105" s="14" customFormat="1">
      <c r="A105" s="14"/>
      <c r="B105" s="237"/>
      <c r="C105" s="238"/>
      <c r="D105" s="228" t="s">
        <v>145</v>
      </c>
      <c r="E105" s="239" t="s">
        <v>32</v>
      </c>
      <c r="F105" s="240" t="s">
        <v>155</v>
      </c>
      <c r="G105" s="238"/>
      <c r="H105" s="241">
        <v>1</v>
      </c>
      <c r="I105" s="242"/>
      <c r="J105" s="238"/>
      <c r="K105" s="238"/>
      <c r="L105" s="243"/>
      <c r="M105" s="244"/>
      <c r="N105" s="245"/>
      <c r="O105" s="245"/>
      <c r="P105" s="245"/>
      <c r="Q105" s="245"/>
      <c r="R105" s="245"/>
      <c r="S105" s="245"/>
      <c r="T105" s="24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7" t="s">
        <v>145</v>
      </c>
      <c r="AU105" s="247" t="s">
        <v>85</v>
      </c>
      <c r="AV105" s="14" t="s">
        <v>85</v>
      </c>
      <c r="AW105" s="14" t="s">
        <v>39</v>
      </c>
      <c r="AX105" s="14" t="s">
        <v>77</v>
      </c>
      <c r="AY105" s="247" t="s">
        <v>135</v>
      </c>
    </row>
    <row r="106" s="15" customFormat="1">
      <c r="A106" s="15"/>
      <c r="B106" s="248"/>
      <c r="C106" s="249"/>
      <c r="D106" s="228" t="s">
        <v>145</v>
      </c>
      <c r="E106" s="250" t="s">
        <v>32</v>
      </c>
      <c r="F106" s="251" t="s">
        <v>149</v>
      </c>
      <c r="G106" s="249"/>
      <c r="H106" s="252">
        <v>1</v>
      </c>
      <c r="I106" s="253"/>
      <c r="J106" s="249"/>
      <c r="K106" s="249"/>
      <c r="L106" s="254"/>
      <c r="M106" s="255"/>
      <c r="N106" s="256"/>
      <c r="O106" s="256"/>
      <c r="P106" s="256"/>
      <c r="Q106" s="256"/>
      <c r="R106" s="256"/>
      <c r="S106" s="256"/>
      <c r="T106" s="257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8" t="s">
        <v>145</v>
      </c>
      <c r="AU106" s="258" t="s">
        <v>85</v>
      </c>
      <c r="AV106" s="15" t="s">
        <v>134</v>
      </c>
      <c r="AW106" s="15" t="s">
        <v>39</v>
      </c>
      <c r="AX106" s="15" t="s">
        <v>83</v>
      </c>
      <c r="AY106" s="258" t="s">
        <v>135</v>
      </c>
    </row>
    <row r="107" s="2" customFormat="1" ht="24.15" customHeight="1">
      <c r="A107" s="39"/>
      <c r="B107" s="40"/>
      <c r="C107" s="213" t="s">
        <v>156</v>
      </c>
      <c r="D107" s="213" t="s">
        <v>138</v>
      </c>
      <c r="E107" s="214" t="s">
        <v>157</v>
      </c>
      <c r="F107" s="215" t="s">
        <v>158</v>
      </c>
      <c r="G107" s="216" t="s">
        <v>141</v>
      </c>
      <c r="H107" s="217">
        <v>1</v>
      </c>
      <c r="I107" s="218"/>
      <c r="J107" s="219">
        <f>ROUND(I107*H107,2)</f>
        <v>0</v>
      </c>
      <c r="K107" s="215" t="s">
        <v>142</v>
      </c>
      <c r="L107" s="45"/>
      <c r="M107" s="220" t="s">
        <v>32</v>
      </c>
      <c r="N107" s="221" t="s">
        <v>48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143</v>
      </c>
      <c r="AT107" s="224" t="s">
        <v>138</v>
      </c>
      <c r="AU107" s="224" t="s">
        <v>85</v>
      </c>
      <c r="AY107" s="17" t="s">
        <v>135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7" t="s">
        <v>83</v>
      </c>
      <c r="BK107" s="225">
        <f>ROUND(I107*H107,2)</f>
        <v>0</v>
      </c>
      <c r="BL107" s="17" t="s">
        <v>143</v>
      </c>
      <c r="BM107" s="224" t="s">
        <v>159</v>
      </c>
    </row>
    <row r="108" s="13" customFormat="1">
      <c r="A108" s="13"/>
      <c r="B108" s="226"/>
      <c r="C108" s="227"/>
      <c r="D108" s="228" t="s">
        <v>145</v>
      </c>
      <c r="E108" s="229" t="s">
        <v>32</v>
      </c>
      <c r="F108" s="230" t="s">
        <v>146</v>
      </c>
      <c r="G108" s="227"/>
      <c r="H108" s="229" t="s">
        <v>32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145</v>
      </c>
      <c r="AU108" s="236" t="s">
        <v>85</v>
      </c>
      <c r="AV108" s="13" t="s">
        <v>83</v>
      </c>
      <c r="AW108" s="13" t="s">
        <v>39</v>
      </c>
      <c r="AX108" s="13" t="s">
        <v>77</v>
      </c>
      <c r="AY108" s="236" t="s">
        <v>135</v>
      </c>
    </row>
    <row r="109" s="14" customFormat="1">
      <c r="A109" s="14"/>
      <c r="B109" s="237"/>
      <c r="C109" s="238"/>
      <c r="D109" s="228" t="s">
        <v>145</v>
      </c>
      <c r="E109" s="239" t="s">
        <v>32</v>
      </c>
      <c r="F109" s="240" t="s">
        <v>160</v>
      </c>
      <c r="G109" s="238"/>
      <c r="H109" s="241">
        <v>1</v>
      </c>
      <c r="I109" s="242"/>
      <c r="J109" s="238"/>
      <c r="K109" s="238"/>
      <c r="L109" s="243"/>
      <c r="M109" s="244"/>
      <c r="N109" s="245"/>
      <c r="O109" s="245"/>
      <c r="P109" s="245"/>
      <c r="Q109" s="245"/>
      <c r="R109" s="245"/>
      <c r="S109" s="245"/>
      <c r="T109" s="24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7" t="s">
        <v>145</v>
      </c>
      <c r="AU109" s="247" t="s">
        <v>85</v>
      </c>
      <c r="AV109" s="14" t="s">
        <v>85</v>
      </c>
      <c r="AW109" s="14" t="s">
        <v>39</v>
      </c>
      <c r="AX109" s="14" t="s">
        <v>77</v>
      </c>
      <c r="AY109" s="247" t="s">
        <v>135</v>
      </c>
    </row>
    <row r="110" s="15" customFormat="1">
      <c r="A110" s="15"/>
      <c r="B110" s="248"/>
      <c r="C110" s="249"/>
      <c r="D110" s="228" t="s">
        <v>145</v>
      </c>
      <c r="E110" s="250" t="s">
        <v>32</v>
      </c>
      <c r="F110" s="251" t="s">
        <v>149</v>
      </c>
      <c r="G110" s="249"/>
      <c r="H110" s="252">
        <v>1</v>
      </c>
      <c r="I110" s="253"/>
      <c r="J110" s="249"/>
      <c r="K110" s="249"/>
      <c r="L110" s="254"/>
      <c r="M110" s="255"/>
      <c r="N110" s="256"/>
      <c r="O110" s="256"/>
      <c r="P110" s="256"/>
      <c r="Q110" s="256"/>
      <c r="R110" s="256"/>
      <c r="S110" s="256"/>
      <c r="T110" s="257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8" t="s">
        <v>145</v>
      </c>
      <c r="AU110" s="258" t="s">
        <v>85</v>
      </c>
      <c r="AV110" s="15" t="s">
        <v>134</v>
      </c>
      <c r="AW110" s="15" t="s">
        <v>39</v>
      </c>
      <c r="AX110" s="15" t="s">
        <v>83</v>
      </c>
      <c r="AY110" s="258" t="s">
        <v>135</v>
      </c>
    </row>
    <row r="111" s="2" customFormat="1" ht="24.15" customHeight="1">
      <c r="A111" s="39"/>
      <c r="B111" s="40"/>
      <c r="C111" s="213" t="s">
        <v>134</v>
      </c>
      <c r="D111" s="213" t="s">
        <v>138</v>
      </c>
      <c r="E111" s="214" t="s">
        <v>161</v>
      </c>
      <c r="F111" s="215" t="s">
        <v>162</v>
      </c>
      <c r="G111" s="216" t="s">
        <v>141</v>
      </c>
      <c r="H111" s="217">
        <v>14</v>
      </c>
      <c r="I111" s="218"/>
      <c r="J111" s="219">
        <f>ROUND(I111*H111,2)</f>
        <v>0</v>
      </c>
      <c r="K111" s="215" t="s">
        <v>142</v>
      </c>
      <c r="L111" s="45"/>
      <c r="M111" s="220" t="s">
        <v>32</v>
      </c>
      <c r="N111" s="221" t="s">
        <v>48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143</v>
      </c>
      <c r="AT111" s="224" t="s">
        <v>138</v>
      </c>
      <c r="AU111" s="224" t="s">
        <v>85</v>
      </c>
      <c r="AY111" s="17" t="s">
        <v>135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7" t="s">
        <v>83</v>
      </c>
      <c r="BK111" s="225">
        <f>ROUND(I111*H111,2)</f>
        <v>0</v>
      </c>
      <c r="BL111" s="17" t="s">
        <v>143</v>
      </c>
      <c r="BM111" s="224" t="s">
        <v>163</v>
      </c>
    </row>
    <row r="112" s="13" customFormat="1">
      <c r="A112" s="13"/>
      <c r="B112" s="226"/>
      <c r="C112" s="227"/>
      <c r="D112" s="228" t="s">
        <v>145</v>
      </c>
      <c r="E112" s="229" t="s">
        <v>32</v>
      </c>
      <c r="F112" s="230" t="s">
        <v>146</v>
      </c>
      <c r="G112" s="227"/>
      <c r="H112" s="229" t="s">
        <v>32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145</v>
      </c>
      <c r="AU112" s="236" t="s">
        <v>85</v>
      </c>
      <c r="AV112" s="13" t="s">
        <v>83</v>
      </c>
      <c r="AW112" s="13" t="s">
        <v>39</v>
      </c>
      <c r="AX112" s="13" t="s">
        <v>77</v>
      </c>
      <c r="AY112" s="236" t="s">
        <v>135</v>
      </c>
    </row>
    <row r="113" s="14" customFormat="1">
      <c r="A113" s="14"/>
      <c r="B113" s="237"/>
      <c r="C113" s="238"/>
      <c r="D113" s="228" t="s">
        <v>145</v>
      </c>
      <c r="E113" s="239" t="s">
        <v>32</v>
      </c>
      <c r="F113" s="240" t="s">
        <v>164</v>
      </c>
      <c r="G113" s="238"/>
      <c r="H113" s="241">
        <v>14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7" t="s">
        <v>145</v>
      </c>
      <c r="AU113" s="247" t="s">
        <v>85</v>
      </c>
      <c r="AV113" s="14" t="s">
        <v>85</v>
      </c>
      <c r="AW113" s="14" t="s">
        <v>39</v>
      </c>
      <c r="AX113" s="14" t="s">
        <v>77</v>
      </c>
      <c r="AY113" s="247" t="s">
        <v>135</v>
      </c>
    </row>
    <row r="114" s="15" customFormat="1">
      <c r="A114" s="15"/>
      <c r="B114" s="248"/>
      <c r="C114" s="249"/>
      <c r="D114" s="228" t="s">
        <v>145</v>
      </c>
      <c r="E114" s="250" t="s">
        <v>32</v>
      </c>
      <c r="F114" s="251" t="s">
        <v>149</v>
      </c>
      <c r="G114" s="249"/>
      <c r="H114" s="252">
        <v>14</v>
      </c>
      <c r="I114" s="253"/>
      <c r="J114" s="249"/>
      <c r="K114" s="249"/>
      <c r="L114" s="254"/>
      <c r="M114" s="255"/>
      <c r="N114" s="256"/>
      <c r="O114" s="256"/>
      <c r="P114" s="256"/>
      <c r="Q114" s="256"/>
      <c r="R114" s="256"/>
      <c r="S114" s="256"/>
      <c r="T114" s="257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8" t="s">
        <v>145</v>
      </c>
      <c r="AU114" s="258" t="s">
        <v>85</v>
      </c>
      <c r="AV114" s="15" t="s">
        <v>134</v>
      </c>
      <c r="AW114" s="15" t="s">
        <v>39</v>
      </c>
      <c r="AX114" s="15" t="s">
        <v>83</v>
      </c>
      <c r="AY114" s="258" t="s">
        <v>135</v>
      </c>
    </row>
    <row r="115" s="12" customFormat="1" ht="22.8" customHeight="1">
      <c r="A115" s="12"/>
      <c r="B115" s="197"/>
      <c r="C115" s="198"/>
      <c r="D115" s="199" t="s">
        <v>76</v>
      </c>
      <c r="E115" s="211" t="s">
        <v>165</v>
      </c>
      <c r="F115" s="211" t="s">
        <v>166</v>
      </c>
      <c r="G115" s="198"/>
      <c r="H115" s="198"/>
      <c r="I115" s="201"/>
      <c r="J115" s="212">
        <f>BK115</f>
        <v>0</v>
      </c>
      <c r="K115" s="198"/>
      <c r="L115" s="203"/>
      <c r="M115" s="204"/>
      <c r="N115" s="205"/>
      <c r="O115" s="205"/>
      <c r="P115" s="206">
        <f>SUM(P116:P124)</f>
        <v>0</v>
      </c>
      <c r="Q115" s="205"/>
      <c r="R115" s="206">
        <f>SUM(R116:R124)</f>
        <v>0</v>
      </c>
      <c r="S115" s="205"/>
      <c r="T115" s="207">
        <f>SUM(T116:T124)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8" t="s">
        <v>134</v>
      </c>
      <c r="AT115" s="209" t="s">
        <v>76</v>
      </c>
      <c r="AU115" s="209" t="s">
        <v>83</v>
      </c>
      <c r="AY115" s="208" t="s">
        <v>135</v>
      </c>
      <c r="BK115" s="210">
        <f>SUM(BK116:BK124)</f>
        <v>0</v>
      </c>
    </row>
    <row r="116" s="2" customFormat="1" ht="24.15" customHeight="1">
      <c r="A116" s="39"/>
      <c r="B116" s="40"/>
      <c r="C116" s="213" t="s">
        <v>167</v>
      </c>
      <c r="D116" s="213" t="s">
        <v>138</v>
      </c>
      <c r="E116" s="214" t="s">
        <v>168</v>
      </c>
      <c r="F116" s="215" t="s">
        <v>169</v>
      </c>
      <c r="G116" s="216" t="s">
        <v>141</v>
      </c>
      <c r="H116" s="217">
        <v>2</v>
      </c>
      <c r="I116" s="218"/>
      <c r="J116" s="219">
        <f>ROUND(I116*H116,2)</f>
        <v>0</v>
      </c>
      <c r="K116" s="215" t="s">
        <v>142</v>
      </c>
      <c r="L116" s="45"/>
      <c r="M116" s="220" t="s">
        <v>32</v>
      </c>
      <c r="N116" s="221" t="s">
        <v>48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143</v>
      </c>
      <c r="AT116" s="224" t="s">
        <v>138</v>
      </c>
      <c r="AU116" s="224" t="s">
        <v>85</v>
      </c>
      <c r="AY116" s="17" t="s">
        <v>135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7" t="s">
        <v>83</v>
      </c>
      <c r="BK116" s="225">
        <f>ROUND(I116*H116,2)</f>
        <v>0</v>
      </c>
      <c r="BL116" s="17" t="s">
        <v>143</v>
      </c>
      <c r="BM116" s="224" t="s">
        <v>170</v>
      </c>
    </row>
    <row r="117" s="13" customFormat="1">
      <c r="A117" s="13"/>
      <c r="B117" s="226"/>
      <c r="C117" s="227"/>
      <c r="D117" s="228" t="s">
        <v>145</v>
      </c>
      <c r="E117" s="229" t="s">
        <v>32</v>
      </c>
      <c r="F117" s="230" t="s">
        <v>146</v>
      </c>
      <c r="G117" s="227"/>
      <c r="H117" s="229" t="s">
        <v>32</v>
      </c>
      <c r="I117" s="231"/>
      <c r="J117" s="227"/>
      <c r="K117" s="227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145</v>
      </c>
      <c r="AU117" s="236" t="s">
        <v>85</v>
      </c>
      <c r="AV117" s="13" t="s">
        <v>83</v>
      </c>
      <c r="AW117" s="13" t="s">
        <v>39</v>
      </c>
      <c r="AX117" s="13" t="s">
        <v>77</v>
      </c>
      <c r="AY117" s="236" t="s">
        <v>135</v>
      </c>
    </row>
    <row r="118" s="14" customFormat="1">
      <c r="A118" s="14"/>
      <c r="B118" s="237"/>
      <c r="C118" s="238"/>
      <c r="D118" s="228" t="s">
        <v>145</v>
      </c>
      <c r="E118" s="239" t="s">
        <v>32</v>
      </c>
      <c r="F118" s="240" t="s">
        <v>171</v>
      </c>
      <c r="G118" s="238"/>
      <c r="H118" s="241">
        <v>2</v>
      </c>
      <c r="I118" s="242"/>
      <c r="J118" s="238"/>
      <c r="K118" s="238"/>
      <c r="L118" s="243"/>
      <c r="M118" s="244"/>
      <c r="N118" s="245"/>
      <c r="O118" s="245"/>
      <c r="P118" s="245"/>
      <c r="Q118" s="245"/>
      <c r="R118" s="245"/>
      <c r="S118" s="245"/>
      <c r="T118" s="246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7" t="s">
        <v>145</v>
      </c>
      <c r="AU118" s="247" t="s">
        <v>85</v>
      </c>
      <c r="AV118" s="14" t="s">
        <v>85</v>
      </c>
      <c r="AW118" s="14" t="s">
        <v>39</v>
      </c>
      <c r="AX118" s="14" t="s">
        <v>77</v>
      </c>
      <c r="AY118" s="247" t="s">
        <v>135</v>
      </c>
    </row>
    <row r="119" s="15" customFormat="1">
      <c r="A119" s="15"/>
      <c r="B119" s="248"/>
      <c r="C119" s="249"/>
      <c r="D119" s="228" t="s">
        <v>145</v>
      </c>
      <c r="E119" s="250" t="s">
        <v>32</v>
      </c>
      <c r="F119" s="251" t="s">
        <v>149</v>
      </c>
      <c r="G119" s="249"/>
      <c r="H119" s="252">
        <v>2</v>
      </c>
      <c r="I119" s="253"/>
      <c r="J119" s="249"/>
      <c r="K119" s="249"/>
      <c r="L119" s="254"/>
      <c r="M119" s="255"/>
      <c r="N119" s="256"/>
      <c r="O119" s="256"/>
      <c r="P119" s="256"/>
      <c r="Q119" s="256"/>
      <c r="R119" s="256"/>
      <c r="S119" s="256"/>
      <c r="T119" s="257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8" t="s">
        <v>145</v>
      </c>
      <c r="AU119" s="258" t="s">
        <v>85</v>
      </c>
      <c r="AV119" s="15" t="s">
        <v>134</v>
      </c>
      <c r="AW119" s="15" t="s">
        <v>39</v>
      </c>
      <c r="AX119" s="15" t="s">
        <v>83</v>
      </c>
      <c r="AY119" s="258" t="s">
        <v>135</v>
      </c>
    </row>
    <row r="120" s="2" customFormat="1" ht="24.15" customHeight="1">
      <c r="A120" s="39"/>
      <c r="B120" s="40"/>
      <c r="C120" s="213" t="s">
        <v>172</v>
      </c>
      <c r="D120" s="213" t="s">
        <v>138</v>
      </c>
      <c r="E120" s="214" t="s">
        <v>173</v>
      </c>
      <c r="F120" s="215" t="s">
        <v>174</v>
      </c>
      <c r="G120" s="216" t="s">
        <v>141</v>
      </c>
      <c r="H120" s="217">
        <v>8</v>
      </c>
      <c r="I120" s="218"/>
      <c r="J120" s="219">
        <f>ROUND(I120*H120,2)</f>
        <v>0</v>
      </c>
      <c r="K120" s="215" t="s">
        <v>142</v>
      </c>
      <c r="L120" s="45"/>
      <c r="M120" s="220" t="s">
        <v>32</v>
      </c>
      <c r="N120" s="221" t="s">
        <v>48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143</v>
      </c>
      <c r="AT120" s="224" t="s">
        <v>138</v>
      </c>
      <c r="AU120" s="224" t="s">
        <v>85</v>
      </c>
      <c r="AY120" s="17" t="s">
        <v>135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7" t="s">
        <v>83</v>
      </c>
      <c r="BK120" s="225">
        <f>ROUND(I120*H120,2)</f>
        <v>0</v>
      </c>
      <c r="BL120" s="17" t="s">
        <v>143</v>
      </c>
      <c r="BM120" s="224" t="s">
        <v>175</v>
      </c>
    </row>
    <row r="121" s="13" customFormat="1">
      <c r="A121" s="13"/>
      <c r="B121" s="226"/>
      <c r="C121" s="227"/>
      <c r="D121" s="228" t="s">
        <v>145</v>
      </c>
      <c r="E121" s="229" t="s">
        <v>32</v>
      </c>
      <c r="F121" s="230" t="s">
        <v>146</v>
      </c>
      <c r="G121" s="227"/>
      <c r="H121" s="229" t="s">
        <v>32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145</v>
      </c>
      <c r="AU121" s="236" t="s">
        <v>85</v>
      </c>
      <c r="AV121" s="13" t="s">
        <v>83</v>
      </c>
      <c r="AW121" s="13" t="s">
        <v>39</v>
      </c>
      <c r="AX121" s="13" t="s">
        <v>77</v>
      </c>
      <c r="AY121" s="236" t="s">
        <v>135</v>
      </c>
    </row>
    <row r="122" s="14" customFormat="1">
      <c r="A122" s="14"/>
      <c r="B122" s="237"/>
      <c r="C122" s="238"/>
      <c r="D122" s="228" t="s">
        <v>145</v>
      </c>
      <c r="E122" s="239" t="s">
        <v>32</v>
      </c>
      <c r="F122" s="240" t="s">
        <v>176</v>
      </c>
      <c r="G122" s="238"/>
      <c r="H122" s="241">
        <v>2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145</v>
      </c>
      <c r="AU122" s="247" t="s">
        <v>85</v>
      </c>
      <c r="AV122" s="14" t="s">
        <v>85</v>
      </c>
      <c r="AW122" s="14" t="s">
        <v>39</v>
      </c>
      <c r="AX122" s="14" t="s">
        <v>77</v>
      </c>
      <c r="AY122" s="247" t="s">
        <v>135</v>
      </c>
    </row>
    <row r="123" s="14" customFormat="1">
      <c r="A123" s="14"/>
      <c r="B123" s="237"/>
      <c r="C123" s="238"/>
      <c r="D123" s="228" t="s">
        <v>145</v>
      </c>
      <c r="E123" s="239" t="s">
        <v>32</v>
      </c>
      <c r="F123" s="240" t="s">
        <v>177</v>
      </c>
      <c r="G123" s="238"/>
      <c r="H123" s="241">
        <v>6</v>
      </c>
      <c r="I123" s="242"/>
      <c r="J123" s="238"/>
      <c r="K123" s="238"/>
      <c r="L123" s="243"/>
      <c r="M123" s="244"/>
      <c r="N123" s="245"/>
      <c r="O123" s="245"/>
      <c r="P123" s="245"/>
      <c r="Q123" s="245"/>
      <c r="R123" s="245"/>
      <c r="S123" s="245"/>
      <c r="T123" s="246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7" t="s">
        <v>145</v>
      </c>
      <c r="AU123" s="247" t="s">
        <v>85</v>
      </c>
      <c r="AV123" s="14" t="s">
        <v>85</v>
      </c>
      <c r="AW123" s="14" t="s">
        <v>39</v>
      </c>
      <c r="AX123" s="14" t="s">
        <v>77</v>
      </c>
      <c r="AY123" s="247" t="s">
        <v>135</v>
      </c>
    </row>
    <row r="124" s="15" customFormat="1">
      <c r="A124" s="15"/>
      <c r="B124" s="248"/>
      <c r="C124" s="249"/>
      <c r="D124" s="228" t="s">
        <v>145</v>
      </c>
      <c r="E124" s="250" t="s">
        <v>32</v>
      </c>
      <c r="F124" s="251" t="s">
        <v>149</v>
      </c>
      <c r="G124" s="249"/>
      <c r="H124" s="252">
        <v>8</v>
      </c>
      <c r="I124" s="253"/>
      <c r="J124" s="249"/>
      <c r="K124" s="249"/>
      <c r="L124" s="254"/>
      <c r="M124" s="255"/>
      <c r="N124" s="256"/>
      <c r="O124" s="256"/>
      <c r="P124" s="256"/>
      <c r="Q124" s="256"/>
      <c r="R124" s="256"/>
      <c r="S124" s="256"/>
      <c r="T124" s="257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8" t="s">
        <v>145</v>
      </c>
      <c r="AU124" s="258" t="s">
        <v>85</v>
      </c>
      <c r="AV124" s="15" t="s">
        <v>134</v>
      </c>
      <c r="AW124" s="15" t="s">
        <v>39</v>
      </c>
      <c r="AX124" s="15" t="s">
        <v>83</v>
      </c>
      <c r="AY124" s="258" t="s">
        <v>135</v>
      </c>
    </row>
    <row r="125" s="12" customFormat="1" ht="22.8" customHeight="1">
      <c r="A125" s="12"/>
      <c r="B125" s="197"/>
      <c r="C125" s="198"/>
      <c r="D125" s="199" t="s">
        <v>76</v>
      </c>
      <c r="E125" s="211" t="s">
        <v>178</v>
      </c>
      <c r="F125" s="211" t="s">
        <v>179</v>
      </c>
      <c r="G125" s="198"/>
      <c r="H125" s="198"/>
      <c r="I125" s="201"/>
      <c r="J125" s="212">
        <f>BK125</f>
        <v>0</v>
      </c>
      <c r="K125" s="198"/>
      <c r="L125" s="203"/>
      <c r="M125" s="204"/>
      <c r="N125" s="205"/>
      <c r="O125" s="205"/>
      <c r="P125" s="206">
        <f>SUM(P126:P135)</f>
        <v>0</v>
      </c>
      <c r="Q125" s="205"/>
      <c r="R125" s="206">
        <f>SUM(R126:R135)</f>
        <v>0</v>
      </c>
      <c r="S125" s="205"/>
      <c r="T125" s="207">
        <f>SUM(T126:T135)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8" t="s">
        <v>134</v>
      </c>
      <c r="AT125" s="209" t="s">
        <v>76</v>
      </c>
      <c r="AU125" s="209" t="s">
        <v>83</v>
      </c>
      <c r="AY125" s="208" t="s">
        <v>135</v>
      </c>
      <c r="BK125" s="210">
        <f>SUM(BK126:BK135)</f>
        <v>0</v>
      </c>
    </row>
    <row r="126" s="2" customFormat="1" ht="33" customHeight="1">
      <c r="A126" s="39"/>
      <c r="B126" s="40"/>
      <c r="C126" s="213" t="s">
        <v>180</v>
      </c>
      <c r="D126" s="213" t="s">
        <v>138</v>
      </c>
      <c r="E126" s="214" t="s">
        <v>181</v>
      </c>
      <c r="F126" s="215" t="s">
        <v>182</v>
      </c>
      <c r="G126" s="216" t="s">
        <v>141</v>
      </c>
      <c r="H126" s="217">
        <v>2</v>
      </c>
      <c r="I126" s="218"/>
      <c r="J126" s="219">
        <f>ROUND(I126*H126,2)</f>
        <v>0</v>
      </c>
      <c r="K126" s="215" t="s">
        <v>142</v>
      </c>
      <c r="L126" s="45"/>
      <c r="M126" s="220" t="s">
        <v>32</v>
      </c>
      <c r="N126" s="221" t="s">
        <v>48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143</v>
      </c>
      <c r="AT126" s="224" t="s">
        <v>138</v>
      </c>
      <c r="AU126" s="224" t="s">
        <v>85</v>
      </c>
      <c r="AY126" s="17" t="s">
        <v>135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7" t="s">
        <v>83</v>
      </c>
      <c r="BK126" s="225">
        <f>ROUND(I126*H126,2)</f>
        <v>0</v>
      </c>
      <c r="BL126" s="17" t="s">
        <v>143</v>
      </c>
      <c r="BM126" s="224" t="s">
        <v>183</v>
      </c>
    </row>
    <row r="127" s="13" customFormat="1">
      <c r="A127" s="13"/>
      <c r="B127" s="226"/>
      <c r="C127" s="227"/>
      <c r="D127" s="228" t="s">
        <v>145</v>
      </c>
      <c r="E127" s="229" t="s">
        <v>32</v>
      </c>
      <c r="F127" s="230" t="s">
        <v>146</v>
      </c>
      <c r="G127" s="227"/>
      <c r="H127" s="229" t="s">
        <v>32</v>
      </c>
      <c r="I127" s="231"/>
      <c r="J127" s="227"/>
      <c r="K127" s="227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145</v>
      </c>
      <c r="AU127" s="236" t="s">
        <v>85</v>
      </c>
      <c r="AV127" s="13" t="s">
        <v>83</v>
      </c>
      <c r="AW127" s="13" t="s">
        <v>39</v>
      </c>
      <c r="AX127" s="13" t="s">
        <v>77</v>
      </c>
      <c r="AY127" s="236" t="s">
        <v>135</v>
      </c>
    </row>
    <row r="128" s="14" customFormat="1">
      <c r="A128" s="14"/>
      <c r="B128" s="237"/>
      <c r="C128" s="238"/>
      <c r="D128" s="228" t="s">
        <v>145</v>
      </c>
      <c r="E128" s="239" t="s">
        <v>32</v>
      </c>
      <c r="F128" s="240" t="s">
        <v>184</v>
      </c>
      <c r="G128" s="238"/>
      <c r="H128" s="241">
        <v>2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7" t="s">
        <v>145</v>
      </c>
      <c r="AU128" s="247" t="s">
        <v>85</v>
      </c>
      <c r="AV128" s="14" t="s">
        <v>85</v>
      </c>
      <c r="AW128" s="14" t="s">
        <v>39</v>
      </c>
      <c r="AX128" s="14" t="s">
        <v>77</v>
      </c>
      <c r="AY128" s="247" t="s">
        <v>135</v>
      </c>
    </row>
    <row r="129" s="15" customFormat="1">
      <c r="A129" s="15"/>
      <c r="B129" s="248"/>
      <c r="C129" s="249"/>
      <c r="D129" s="228" t="s">
        <v>145</v>
      </c>
      <c r="E129" s="250" t="s">
        <v>32</v>
      </c>
      <c r="F129" s="251" t="s">
        <v>149</v>
      </c>
      <c r="G129" s="249"/>
      <c r="H129" s="252">
        <v>2</v>
      </c>
      <c r="I129" s="253"/>
      <c r="J129" s="249"/>
      <c r="K129" s="249"/>
      <c r="L129" s="254"/>
      <c r="M129" s="255"/>
      <c r="N129" s="256"/>
      <c r="O129" s="256"/>
      <c r="P129" s="256"/>
      <c r="Q129" s="256"/>
      <c r="R129" s="256"/>
      <c r="S129" s="256"/>
      <c r="T129" s="257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8" t="s">
        <v>145</v>
      </c>
      <c r="AU129" s="258" t="s">
        <v>85</v>
      </c>
      <c r="AV129" s="15" t="s">
        <v>134</v>
      </c>
      <c r="AW129" s="15" t="s">
        <v>39</v>
      </c>
      <c r="AX129" s="15" t="s">
        <v>83</v>
      </c>
      <c r="AY129" s="258" t="s">
        <v>135</v>
      </c>
    </row>
    <row r="130" s="2" customFormat="1" ht="24.15" customHeight="1">
      <c r="A130" s="39"/>
      <c r="B130" s="40"/>
      <c r="C130" s="213" t="s">
        <v>185</v>
      </c>
      <c r="D130" s="213" t="s">
        <v>138</v>
      </c>
      <c r="E130" s="214" t="s">
        <v>186</v>
      </c>
      <c r="F130" s="215" t="s">
        <v>187</v>
      </c>
      <c r="G130" s="216" t="s">
        <v>141</v>
      </c>
      <c r="H130" s="217">
        <v>8</v>
      </c>
      <c r="I130" s="218"/>
      <c r="J130" s="219">
        <f>ROUND(I130*H130,2)</f>
        <v>0</v>
      </c>
      <c r="K130" s="215" t="s">
        <v>142</v>
      </c>
      <c r="L130" s="45"/>
      <c r="M130" s="220" t="s">
        <v>32</v>
      </c>
      <c r="N130" s="221" t="s">
        <v>48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143</v>
      </c>
      <c r="AT130" s="224" t="s">
        <v>138</v>
      </c>
      <c r="AU130" s="224" t="s">
        <v>85</v>
      </c>
      <c r="AY130" s="17" t="s">
        <v>135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7" t="s">
        <v>83</v>
      </c>
      <c r="BK130" s="225">
        <f>ROUND(I130*H130,2)</f>
        <v>0</v>
      </c>
      <c r="BL130" s="17" t="s">
        <v>143</v>
      </c>
      <c r="BM130" s="224" t="s">
        <v>188</v>
      </c>
    </row>
    <row r="131" s="13" customFormat="1">
      <c r="A131" s="13"/>
      <c r="B131" s="226"/>
      <c r="C131" s="227"/>
      <c r="D131" s="228" t="s">
        <v>145</v>
      </c>
      <c r="E131" s="229" t="s">
        <v>32</v>
      </c>
      <c r="F131" s="230" t="s">
        <v>146</v>
      </c>
      <c r="G131" s="227"/>
      <c r="H131" s="229" t="s">
        <v>32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145</v>
      </c>
      <c r="AU131" s="236" t="s">
        <v>85</v>
      </c>
      <c r="AV131" s="13" t="s">
        <v>83</v>
      </c>
      <c r="AW131" s="13" t="s">
        <v>39</v>
      </c>
      <c r="AX131" s="13" t="s">
        <v>77</v>
      </c>
      <c r="AY131" s="236" t="s">
        <v>135</v>
      </c>
    </row>
    <row r="132" s="14" customFormat="1">
      <c r="A132" s="14"/>
      <c r="B132" s="237"/>
      <c r="C132" s="238"/>
      <c r="D132" s="228" t="s">
        <v>145</v>
      </c>
      <c r="E132" s="239" t="s">
        <v>32</v>
      </c>
      <c r="F132" s="240" t="s">
        <v>189</v>
      </c>
      <c r="G132" s="238"/>
      <c r="H132" s="241">
        <v>4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7" t="s">
        <v>145</v>
      </c>
      <c r="AU132" s="247" t="s">
        <v>85</v>
      </c>
      <c r="AV132" s="14" t="s">
        <v>85</v>
      </c>
      <c r="AW132" s="14" t="s">
        <v>39</v>
      </c>
      <c r="AX132" s="14" t="s">
        <v>77</v>
      </c>
      <c r="AY132" s="247" t="s">
        <v>135</v>
      </c>
    </row>
    <row r="133" s="14" customFormat="1">
      <c r="A133" s="14"/>
      <c r="B133" s="237"/>
      <c r="C133" s="238"/>
      <c r="D133" s="228" t="s">
        <v>145</v>
      </c>
      <c r="E133" s="239" t="s">
        <v>32</v>
      </c>
      <c r="F133" s="240" t="s">
        <v>190</v>
      </c>
      <c r="G133" s="238"/>
      <c r="H133" s="241">
        <v>2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7" t="s">
        <v>145</v>
      </c>
      <c r="AU133" s="247" t="s">
        <v>85</v>
      </c>
      <c r="AV133" s="14" t="s">
        <v>85</v>
      </c>
      <c r="AW133" s="14" t="s">
        <v>39</v>
      </c>
      <c r="AX133" s="14" t="s">
        <v>77</v>
      </c>
      <c r="AY133" s="247" t="s">
        <v>135</v>
      </c>
    </row>
    <row r="134" s="14" customFormat="1">
      <c r="A134" s="14"/>
      <c r="B134" s="237"/>
      <c r="C134" s="238"/>
      <c r="D134" s="228" t="s">
        <v>145</v>
      </c>
      <c r="E134" s="239" t="s">
        <v>32</v>
      </c>
      <c r="F134" s="240" t="s">
        <v>191</v>
      </c>
      <c r="G134" s="238"/>
      <c r="H134" s="241">
        <v>2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7" t="s">
        <v>145</v>
      </c>
      <c r="AU134" s="247" t="s">
        <v>85</v>
      </c>
      <c r="AV134" s="14" t="s">
        <v>85</v>
      </c>
      <c r="AW134" s="14" t="s">
        <v>39</v>
      </c>
      <c r="AX134" s="14" t="s">
        <v>77</v>
      </c>
      <c r="AY134" s="247" t="s">
        <v>135</v>
      </c>
    </row>
    <row r="135" s="15" customFormat="1">
      <c r="A135" s="15"/>
      <c r="B135" s="248"/>
      <c r="C135" s="249"/>
      <c r="D135" s="228" t="s">
        <v>145</v>
      </c>
      <c r="E135" s="250" t="s">
        <v>32</v>
      </c>
      <c r="F135" s="251" t="s">
        <v>149</v>
      </c>
      <c r="G135" s="249"/>
      <c r="H135" s="252">
        <v>8</v>
      </c>
      <c r="I135" s="253"/>
      <c r="J135" s="249"/>
      <c r="K135" s="249"/>
      <c r="L135" s="254"/>
      <c r="M135" s="255"/>
      <c r="N135" s="256"/>
      <c r="O135" s="256"/>
      <c r="P135" s="256"/>
      <c r="Q135" s="256"/>
      <c r="R135" s="256"/>
      <c r="S135" s="256"/>
      <c r="T135" s="257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8" t="s">
        <v>145</v>
      </c>
      <c r="AU135" s="258" t="s">
        <v>85</v>
      </c>
      <c r="AV135" s="15" t="s">
        <v>134</v>
      </c>
      <c r="AW135" s="15" t="s">
        <v>39</v>
      </c>
      <c r="AX135" s="15" t="s">
        <v>83</v>
      </c>
      <c r="AY135" s="258" t="s">
        <v>135</v>
      </c>
    </row>
    <row r="136" s="12" customFormat="1" ht="22.8" customHeight="1">
      <c r="A136" s="12"/>
      <c r="B136" s="197"/>
      <c r="C136" s="198"/>
      <c r="D136" s="199" t="s">
        <v>76</v>
      </c>
      <c r="E136" s="211" t="s">
        <v>192</v>
      </c>
      <c r="F136" s="211" t="s">
        <v>193</v>
      </c>
      <c r="G136" s="198"/>
      <c r="H136" s="198"/>
      <c r="I136" s="201"/>
      <c r="J136" s="212">
        <f>BK136</f>
        <v>0</v>
      </c>
      <c r="K136" s="198"/>
      <c r="L136" s="203"/>
      <c r="M136" s="204"/>
      <c r="N136" s="205"/>
      <c r="O136" s="205"/>
      <c r="P136" s="206">
        <f>SUM(P137:P166)</f>
        <v>0</v>
      </c>
      <c r="Q136" s="205"/>
      <c r="R136" s="206">
        <f>SUM(R137:R166)</f>
        <v>0</v>
      </c>
      <c r="S136" s="205"/>
      <c r="T136" s="207">
        <f>SUM(T137:T166)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8" t="s">
        <v>134</v>
      </c>
      <c r="AT136" s="209" t="s">
        <v>76</v>
      </c>
      <c r="AU136" s="209" t="s">
        <v>83</v>
      </c>
      <c r="AY136" s="208" t="s">
        <v>135</v>
      </c>
      <c r="BK136" s="210">
        <f>SUM(BK137:BK166)</f>
        <v>0</v>
      </c>
    </row>
    <row r="137" s="2" customFormat="1" ht="24.15" customHeight="1">
      <c r="A137" s="39"/>
      <c r="B137" s="40"/>
      <c r="C137" s="213" t="s">
        <v>194</v>
      </c>
      <c r="D137" s="213" t="s">
        <v>138</v>
      </c>
      <c r="E137" s="214" t="s">
        <v>195</v>
      </c>
      <c r="F137" s="215" t="s">
        <v>196</v>
      </c>
      <c r="G137" s="216" t="s">
        <v>141</v>
      </c>
      <c r="H137" s="217">
        <v>276</v>
      </c>
      <c r="I137" s="218"/>
      <c r="J137" s="219">
        <f>ROUND(I137*H137,2)</f>
        <v>0</v>
      </c>
      <c r="K137" s="215" t="s">
        <v>142</v>
      </c>
      <c r="L137" s="45"/>
      <c r="M137" s="220" t="s">
        <v>32</v>
      </c>
      <c r="N137" s="221" t="s">
        <v>48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143</v>
      </c>
      <c r="AT137" s="224" t="s">
        <v>138</v>
      </c>
      <c r="AU137" s="224" t="s">
        <v>85</v>
      </c>
      <c r="AY137" s="17" t="s">
        <v>135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7" t="s">
        <v>83</v>
      </c>
      <c r="BK137" s="225">
        <f>ROUND(I137*H137,2)</f>
        <v>0</v>
      </c>
      <c r="BL137" s="17" t="s">
        <v>143</v>
      </c>
      <c r="BM137" s="224" t="s">
        <v>197</v>
      </c>
    </row>
    <row r="138" s="13" customFormat="1">
      <c r="A138" s="13"/>
      <c r="B138" s="226"/>
      <c r="C138" s="227"/>
      <c r="D138" s="228" t="s">
        <v>145</v>
      </c>
      <c r="E138" s="229" t="s">
        <v>32</v>
      </c>
      <c r="F138" s="230" t="s">
        <v>146</v>
      </c>
      <c r="G138" s="227"/>
      <c r="H138" s="229" t="s">
        <v>32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145</v>
      </c>
      <c r="AU138" s="236" t="s">
        <v>85</v>
      </c>
      <c r="AV138" s="13" t="s">
        <v>83</v>
      </c>
      <c r="AW138" s="13" t="s">
        <v>39</v>
      </c>
      <c r="AX138" s="13" t="s">
        <v>77</v>
      </c>
      <c r="AY138" s="236" t="s">
        <v>135</v>
      </c>
    </row>
    <row r="139" s="14" customFormat="1">
      <c r="A139" s="14"/>
      <c r="B139" s="237"/>
      <c r="C139" s="238"/>
      <c r="D139" s="228" t="s">
        <v>145</v>
      </c>
      <c r="E139" s="239" t="s">
        <v>32</v>
      </c>
      <c r="F139" s="240" t="s">
        <v>198</v>
      </c>
      <c r="G139" s="238"/>
      <c r="H139" s="241">
        <v>2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7" t="s">
        <v>145</v>
      </c>
      <c r="AU139" s="247" t="s">
        <v>85</v>
      </c>
      <c r="AV139" s="14" t="s">
        <v>85</v>
      </c>
      <c r="AW139" s="14" t="s">
        <v>39</v>
      </c>
      <c r="AX139" s="14" t="s">
        <v>77</v>
      </c>
      <c r="AY139" s="247" t="s">
        <v>135</v>
      </c>
    </row>
    <row r="140" s="14" customFormat="1">
      <c r="A140" s="14"/>
      <c r="B140" s="237"/>
      <c r="C140" s="238"/>
      <c r="D140" s="228" t="s">
        <v>145</v>
      </c>
      <c r="E140" s="239" t="s">
        <v>32</v>
      </c>
      <c r="F140" s="240" t="s">
        <v>199</v>
      </c>
      <c r="G140" s="238"/>
      <c r="H140" s="241">
        <v>140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7" t="s">
        <v>145</v>
      </c>
      <c r="AU140" s="247" t="s">
        <v>85</v>
      </c>
      <c r="AV140" s="14" t="s">
        <v>85</v>
      </c>
      <c r="AW140" s="14" t="s">
        <v>39</v>
      </c>
      <c r="AX140" s="14" t="s">
        <v>77</v>
      </c>
      <c r="AY140" s="247" t="s">
        <v>135</v>
      </c>
    </row>
    <row r="141" s="14" customFormat="1">
      <c r="A141" s="14"/>
      <c r="B141" s="237"/>
      <c r="C141" s="238"/>
      <c r="D141" s="228" t="s">
        <v>145</v>
      </c>
      <c r="E141" s="239" t="s">
        <v>32</v>
      </c>
      <c r="F141" s="240" t="s">
        <v>200</v>
      </c>
      <c r="G141" s="238"/>
      <c r="H141" s="241">
        <v>55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7" t="s">
        <v>145</v>
      </c>
      <c r="AU141" s="247" t="s">
        <v>85</v>
      </c>
      <c r="AV141" s="14" t="s">
        <v>85</v>
      </c>
      <c r="AW141" s="14" t="s">
        <v>39</v>
      </c>
      <c r="AX141" s="14" t="s">
        <v>77</v>
      </c>
      <c r="AY141" s="247" t="s">
        <v>135</v>
      </c>
    </row>
    <row r="142" s="14" customFormat="1">
      <c r="A142" s="14"/>
      <c r="B142" s="237"/>
      <c r="C142" s="238"/>
      <c r="D142" s="228" t="s">
        <v>145</v>
      </c>
      <c r="E142" s="239" t="s">
        <v>32</v>
      </c>
      <c r="F142" s="240" t="s">
        <v>201</v>
      </c>
      <c r="G142" s="238"/>
      <c r="H142" s="241">
        <v>32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7" t="s">
        <v>145</v>
      </c>
      <c r="AU142" s="247" t="s">
        <v>85</v>
      </c>
      <c r="AV142" s="14" t="s">
        <v>85</v>
      </c>
      <c r="AW142" s="14" t="s">
        <v>39</v>
      </c>
      <c r="AX142" s="14" t="s">
        <v>77</v>
      </c>
      <c r="AY142" s="247" t="s">
        <v>135</v>
      </c>
    </row>
    <row r="143" s="14" customFormat="1">
      <c r="A143" s="14"/>
      <c r="B143" s="237"/>
      <c r="C143" s="238"/>
      <c r="D143" s="228" t="s">
        <v>145</v>
      </c>
      <c r="E143" s="239" t="s">
        <v>32</v>
      </c>
      <c r="F143" s="240" t="s">
        <v>202</v>
      </c>
      <c r="G143" s="238"/>
      <c r="H143" s="241">
        <v>14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7" t="s">
        <v>145</v>
      </c>
      <c r="AU143" s="247" t="s">
        <v>85</v>
      </c>
      <c r="AV143" s="14" t="s">
        <v>85</v>
      </c>
      <c r="AW143" s="14" t="s">
        <v>39</v>
      </c>
      <c r="AX143" s="14" t="s">
        <v>77</v>
      </c>
      <c r="AY143" s="247" t="s">
        <v>135</v>
      </c>
    </row>
    <row r="144" s="14" customFormat="1">
      <c r="A144" s="14"/>
      <c r="B144" s="237"/>
      <c r="C144" s="238"/>
      <c r="D144" s="228" t="s">
        <v>145</v>
      </c>
      <c r="E144" s="239" t="s">
        <v>32</v>
      </c>
      <c r="F144" s="240" t="s">
        <v>203</v>
      </c>
      <c r="G144" s="238"/>
      <c r="H144" s="241">
        <v>5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7" t="s">
        <v>145</v>
      </c>
      <c r="AU144" s="247" t="s">
        <v>85</v>
      </c>
      <c r="AV144" s="14" t="s">
        <v>85</v>
      </c>
      <c r="AW144" s="14" t="s">
        <v>39</v>
      </c>
      <c r="AX144" s="14" t="s">
        <v>77</v>
      </c>
      <c r="AY144" s="247" t="s">
        <v>135</v>
      </c>
    </row>
    <row r="145" s="14" customFormat="1">
      <c r="A145" s="14"/>
      <c r="B145" s="237"/>
      <c r="C145" s="238"/>
      <c r="D145" s="228" t="s">
        <v>145</v>
      </c>
      <c r="E145" s="239" t="s">
        <v>32</v>
      </c>
      <c r="F145" s="240" t="s">
        <v>204</v>
      </c>
      <c r="G145" s="238"/>
      <c r="H145" s="241">
        <v>28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7" t="s">
        <v>145</v>
      </c>
      <c r="AU145" s="247" t="s">
        <v>85</v>
      </c>
      <c r="AV145" s="14" t="s">
        <v>85</v>
      </c>
      <c r="AW145" s="14" t="s">
        <v>39</v>
      </c>
      <c r="AX145" s="14" t="s">
        <v>77</v>
      </c>
      <c r="AY145" s="247" t="s">
        <v>135</v>
      </c>
    </row>
    <row r="146" s="15" customFormat="1">
      <c r="A146" s="15"/>
      <c r="B146" s="248"/>
      <c r="C146" s="249"/>
      <c r="D146" s="228" t="s">
        <v>145</v>
      </c>
      <c r="E146" s="250" t="s">
        <v>32</v>
      </c>
      <c r="F146" s="251" t="s">
        <v>149</v>
      </c>
      <c r="G146" s="249"/>
      <c r="H146" s="252">
        <v>276</v>
      </c>
      <c r="I146" s="253"/>
      <c r="J146" s="249"/>
      <c r="K146" s="249"/>
      <c r="L146" s="254"/>
      <c r="M146" s="255"/>
      <c r="N146" s="256"/>
      <c r="O146" s="256"/>
      <c r="P146" s="256"/>
      <c r="Q146" s="256"/>
      <c r="R146" s="256"/>
      <c r="S146" s="256"/>
      <c r="T146" s="257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8" t="s">
        <v>145</v>
      </c>
      <c r="AU146" s="258" t="s">
        <v>85</v>
      </c>
      <c r="AV146" s="15" t="s">
        <v>134</v>
      </c>
      <c r="AW146" s="15" t="s">
        <v>39</v>
      </c>
      <c r="AX146" s="15" t="s">
        <v>83</v>
      </c>
      <c r="AY146" s="258" t="s">
        <v>135</v>
      </c>
    </row>
    <row r="147" s="2" customFormat="1" ht="37.8" customHeight="1">
      <c r="A147" s="39"/>
      <c r="B147" s="40"/>
      <c r="C147" s="213" t="s">
        <v>205</v>
      </c>
      <c r="D147" s="213" t="s">
        <v>138</v>
      </c>
      <c r="E147" s="214" t="s">
        <v>206</v>
      </c>
      <c r="F147" s="215" t="s">
        <v>207</v>
      </c>
      <c r="G147" s="216" t="s">
        <v>141</v>
      </c>
      <c r="H147" s="217">
        <v>53</v>
      </c>
      <c r="I147" s="218"/>
      <c r="J147" s="219">
        <f>ROUND(I147*H147,2)</f>
        <v>0</v>
      </c>
      <c r="K147" s="215" t="s">
        <v>142</v>
      </c>
      <c r="L147" s="45"/>
      <c r="M147" s="220" t="s">
        <v>32</v>
      </c>
      <c r="N147" s="221" t="s">
        <v>48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143</v>
      </c>
      <c r="AT147" s="224" t="s">
        <v>138</v>
      </c>
      <c r="AU147" s="224" t="s">
        <v>85</v>
      </c>
      <c r="AY147" s="17" t="s">
        <v>135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7" t="s">
        <v>83</v>
      </c>
      <c r="BK147" s="225">
        <f>ROUND(I147*H147,2)</f>
        <v>0</v>
      </c>
      <c r="BL147" s="17" t="s">
        <v>143</v>
      </c>
      <c r="BM147" s="224" t="s">
        <v>208</v>
      </c>
    </row>
    <row r="148" s="13" customFormat="1">
      <c r="A148" s="13"/>
      <c r="B148" s="226"/>
      <c r="C148" s="227"/>
      <c r="D148" s="228" t="s">
        <v>145</v>
      </c>
      <c r="E148" s="229" t="s">
        <v>32</v>
      </c>
      <c r="F148" s="230" t="s">
        <v>146</v>
      </c>
      <c r="G148" s="227"/>
      <c r="H148" s="229" t="s">
        <v>32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145</v>
      </c>
      <c r="AU148" s="236" t="s">
        <v>85</v>
      </c>
      <c r="AV148" s="13" t="s">
        <v>83</v>
      </c>
      <c r="AW148" s="13" t="s">
        <v>39</v>
      </c>
      <c r="AX148" s="13" t="s">
        <v>77</v>
      </c>
      <c r="AY148" s="236" t="s">
        <v>135</v>
      </c>
    </row>
    <row r="149" s="14" customFormat="1">
      <c r="A149" s="14"/>
      <c r="B149" s="237"/>
      <c r="C149" s="238"/>
      <c r="D149" s="228" t="s">
        <v>145</v>
      </c>
      <c r="E149" s="239" t="s">
        <v>32</v>
      </c>
      <c r="F149" s="240" t="s">
        <v>209</v>
      </c>
      <c r="G149" s="238"/>
      <c r="H149" s="241">
        <v>50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7" t="s">
        <v>145</v>
      </c>
      <c r="AU149" s="247" t="s">
        <v>85</v>
      </c>
      <c r="AV149" s="14" t="s">
        <v>85</v>
      </c>
      <c r="AW149" s="14" t="s">
        <v>39</v>
      </c>
      <c r="AX149" s="14" t="s">
        <v>77</v>
      </c>
      <c r="AY149" s="247" t="s">
        <v>135</v>
      </c>
    </row>
    <row r="150" s="14" customFormat="1">
      <c r="A150" s="14"/>
      <c r="B150" s="237"/>
      <c r="C150" s="238"/>
      <c r="D150" s="228" t="s">
        <v>145</v>
      </c>
      <c r="E150" s="239" t="s">
        <v>32</v>
      </c>
      <c r="F150" s="240" t="s">
        <v>210</v>
      </c>
      <c r="G150" s="238"/>
      <c r="H150" s="241">
        <v>1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7" t="s">
        <v>145</v>
      </c>
      <c r="AU150" s="247" t="s">
        <v>85</v>
      </c>
      <c r="AV150" s="14" t="s">
        <v>85</v>
      </c>
      <c r="AW150" s="14" t="s">
        <v>39</v>
      </c>
      <c r="AX150" s="14" t="s">
        <v>77</v>
      </c>
      <c r="AY150" s="247" t="s">
        <v>135</v>
      </c>
    </row>
    <row r="151" s="14" customFormat="1">
      <c r="A151" s="14"/>
      <c r="B151" s="237"/>
      <c r="C151" s="238"/>
      <c r="D151" s="228" t="s">
        <v>145</v>
      </c>
      <c r="E151" s="239" t="s">
        <v>32</v>
      </c>
      <c r="F151" s="240" t="s">
        <v>211</v>
      </c>
      <c r="G151" s="238"/>
      <c r="H151" s="241">
        <v>2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7" t="s">
        <v>145</v>
      </c>
      <c r="AU151" s="247" t="s">
        <v>85</v>
      </c>
      <c r="AV151" s="14" t="s">
        <v>85</v>
      </c>
      <c r="AW151" s="14" t="s">
        <v>39</v>
      </c>
      <c r="AX151" s="14" t="s">
        <v>77</v>
      </c>
      <c r="AY151" s="247" t="s">
        <v>135</v>
      </c>
    </row>
    <row r="152" s="15" customFormat="1">
      <c r="A152" s="15"/>
      <c r="B152" s="248"/>
      <c r="C152" s="249"/>
      <c r="D152" s="228" t="s">
        <v>145</v>
      </c>
      <c r="E152" s="250" t="s">
        <v>32</v>
      </c>
      <c r="F152" s="251" t="s">
        <v>149</v>
      </c>
      <c r="G152" s="249"/>
      <c r="H152" s="252">
        <v>53</v>
      </c>
      <c r="I152" s="253"/>
      <c r="J152" s="249"/>
      <c r="K152" s="249"/>
      <c r="L152" s="254"/>
      <c r="M152" s="255"/>
      <c r="N152" s="256"/>
      <c r="O152" s="256"/>
      <c r="P152" s="256"/>
      <c r="Q152" s="256"/>
      <c r="R152" s="256"/>
      <c r="S152" s="256"/>
      <c r="T152" s="257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8" t="s">
        <v>145</v>
      </c>
      <c r="AU152" s="258" t="s">
        <v>85</v>
      </c>
      <c r="AV152" s="15" t="s">
        <v>134</v>
      </c>
      <c r="AW152" s="15" t="s">
        <v>39</v>
      </c>
      <c r="AX152" s="15" t="s">
        <v>83</v>
      </c>
      <c r="AY152" s="258" t="s">
        <v>135</v>
      </c>
    </row>
    <row r="153" s="2" customFormat="1" ht="33" customHeight="1">
      <c r="A153" s="39"/>
      <c r="B153" s="40"/>
      <c r="C153" s="213" t="s">
        <v>212</v>
      </c>
      <c r="D153" s="213" t="s">
        <v>138</v>
      </c>
      <c r="E153" s="214" t="s">
        <v>213</v>
      </c>
      <c r="F153" s="215" t="s">
        <v>214</v>
      </c>
      <c r="G153" s="216" t="s">
        <v>141</v>
      </c>
      <c r="H153" s="217">
        <v>11</v>
      </c>
      <c r="I153" s="218"/>
      <c r="J153" s="219">
        <f>ROUND(I153*H153,2)</f>
        <v>0</v>
      </c>
      <c r="K153" s="215" t="s">
        <v>142</v>
      </c>
      <c r="L153" s="45"/>
      <c r="M153" s="220" t="s">
        <v>32</v>
      </c>
      <c r="N153" s="221" t="s">
        <v>48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143</v>
      </c>
      <c r="AT153" s="224" t="s">
        <v>138</v>
      </c>
      <c r="AU153" s="224" t="s">
        <v>85</v>
      </c>
      <c r="AY153" s="17" t="s">
        <v>135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7" t="s">
        <v>83</v>
      </c>
      <c r="BK153" s="225">
        <f>ROUND(I153*H153,2)</f>
        <v>0</v>
      </c>
      <c r="BL153" s="17" t="s">
        <v>143</v>
      </c>
      <c r="BM153" s="224" t="s">
        <v>215</v>
      </c>
    </row>
    <row r="154" s="13" customFormat="1">
      <c r="A154" s="13"/>
      <c r="B154" s="226"/>
      <c r="C154" s="227"/>
      <c r="D154" s="228" t="s">
        <v>145</v>
      </c>
      <c r="E154" s="229" t="s">
        <v>32</v>
      </c>
      <c r="F154" s="230" t="s">
        <v>146</v>
      </c>
      <c r="G154" s="227"/>
      <c r="H154" s="229" t="s">
        <v>32</v>
      </c>
      <c r="I154" s="231"/>
      <c r="J154" s="227"/>
      <c r="K154" s="227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145</v>
      </c>
      <c r="AU154" s="236" t="s">
        <v>85</v>
      </c>
      <c r="AV154" s="13" t="s">
        <v>83</v>
      </c>
      <c r="AW154" s="13" t="s">
        <v>39</v>
      </c>
      <c r="AX154" s="13" t="s">
        <v>77</v>
      </c>
      <c r="AY154" s="236" t="s">
        <v>135</v>
      </c>
    </row>
    <row r="155" s="14" customFormat="1">
      <c r="A155" s="14"/>
      <c r="B155" s="237"/>
      <c r="C155" s="238"/>
      <c r="D155" s="228" t="s">
        <v>145</v>
      </c>
      <c r="E155" s="239" t="s">
        <v>32</v>
      </c>
      <c r="F155" s="240" t="s">
        <v>216</v>
      </c>
      <c r="G155" s="238"/>
      <c r="H155" s="241">
        <v>1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7" t="s">
        <v>145</v>
      </c>
      <c r="AU155" s="247" t="s">
        <v>85</v>
      </c>
      <c r="AV155" s="14" t="s">
        <v>85</v>
      </c>
      <c r="AW155" s="14" t="s">
        <v>39</v>
      </c>
      <c r="AX155" s="14" t="s">
        <v>77</v>
      </c>
      <c r="AY155" s="247" t="s">
        <v>135</v>
      </c>
    </row>
    <row r="156" s="14" customFormat="1">
      <c r="A156" s="14"/>
      <c r="B156" s="237"/>
      <c r="C156" s="238"/>
      <c r="D156" s="228" t="s">
        <v>145</v>
      </c>
      <c r="E156" s="239" t="s">
        <v>32</v>
      </c>
      <c r="F156" s="240" t="s">
        <v>217</v>
      </c>
      <c r="G156" s="238"/>
      <c r="H156" s="241">
        <v>10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7" t="s">
        <v>145</v>
      </c>
      <c r="AU156" s="247" t="s">
        <v>85</v>
      </c>
      <c r="AV156" s="14" t="s">
        <v>85</v>
      </c>
      <c r="AW156" s="14" t="s">
        <v>39</v>
      </c>
      <c r="AX156" s="14" t="s">
        <v>77</v>
      </c>
      <c r="AY156" s="247" t="s">
        <v>135</v>
      </c>
    </row>
    <row r="157" s="15" customFormat="1">
      <c r="A157" s="15"/>
      <c r="B157" s="248"/>
      <c r="C157" s="249"/>
      <c r="D157" s="228" t="s">
        <v>145</v>
      </c>
      <c r="E157" s="250" t="s">
        <v>32</v>
      </c>
      <c r="F157" s="251" t="s">
        <v>149</v>
      </c>
      <c r="G157" s="249"/>
      <c r="H157" s="252">
        <v>11</v>
      </c>
      <c r="I157" s="253"/>
      <c r="J157" s="249"/>
      <c r="K157" s="249"/>
      <c r="L157" s="254"/>
      <c r="M157" s="255"/>
      <c r="N157" s="256"/>
      <c r="O157" s="256"/>
      <c r="P157" s="256"/>
      <c r="Q157" s="256"/>
      <c r="R157" s="256"/>
      <c r="S157" s="256"/>
      <c r="T157" s="257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8" t="s">
        <v>145</v>
      </c>
      <c r="AU157" s="258" t="s">
        <v>85</v>
      </c>
      <c r="AV157" s="15" t="s">
        <v>134</v>
      </c>
      <c r="AW157" s="15" t="s">
        <v>39</v>
      </c>
      <c r="AX157" s="15" t="s">
        <v>83</v>
      </c>
      <c r="AY157" s="258" t="s">
        <v>135</v>
      </c>
    </row>
    <row r="158" s="2" customFormat="1" ht="24.15" customHeight="1">
      <c r="A158" s="39"/>
      <c r="B158" s="40"/>
      <c r="C158" s="213" t="s">
        <v>218</v>
      </c>
      <c r="D158" s="213" t="s">
        <v>138</v>
      </c>
      <c r="E158" s="214" t="s">
        <v>219</v>
      </c>
      <c r="F158" s="215" t="s">
        <v>220</v>
      </c>
      <c r="G158" s="216" t="s">
        <v>141</v>
      </c>
      <c r="H158" s="217">
        <v>3</v>
      </c>
      <c r="I158" s="218"/>
      <c r="J158" s="219">
        <f>ROUND(I158*H158,2)</f>
        <v>0</v>
      </c>
      <c r="K158" s="215" t="s">
        <v>142</v>
      </c>
      <c r="L158" s="45"/>
      <c r="M158" s="220" t="s">
        <v>32</v>
      </c>
      <c r="N158" s="221" t="s">
        <v>48</v>
      </c>
      <c r="O158" s="85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143</v>
      </c>
      <c r="AT158" s="224" t="s">
        <v>138</v>
      </c>
      <c r="AU158" s="224" t="s">
        <v>85</v>
      </c>
      <c r="AY158" s="17" t="s">
        <v>135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7" t="s">
        <v>83</v>
      </c>
      <c r="BK158" s="225">
        <f>ROUND(I158*H158,2)</f>
        <v>0</v>
      </c>
      <c r="BL158" s="17" t="s">
        <v>143</v>
      </c>
      <c r="BM158" s="224" t="s">
        <v>221</v>
      </c>
    </row>
    <row r="159" s="13" customFormat="1">
      <c r="A159" s="13"/>
      <c r="B159" s="226"/>
      <c r="C159" s="227"/>
      <c r="D159" s="228" t="s">
        <v>145</v>
      </c>
      <c r="E159" s="229" t="s">
        <v>32</v>
      </c>
      <c r="F159" s="230" t="s">
        <v>146</v>
      </c>
      <c r="G159" s="227"/>
      <c r="H159" s="229" t="s">
        <v>32</v>
      </c>
      <c r="I159" s="231"/>
      <c r="J159" s="227"/>
      <c r="K159" s="227"/>
      <c r="L159" s="232"/>
      <c r="M159" s="233"/>
      <c r="N159" s="234"/>
      <c r="O159" s="234"/>
      <c r="P159" s="234"/>
      <c r="Q159" s="234"/>
      <c r="R159" s="234"/>
      <c r="S159" s="234"/>
      <c r="T159" s="23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6" t="s">
        <v>145</v>
      </c>
      <c r="AU159" s="236" t="s">
        <v>85</v>
      </c>
      <c r="AV159" s="13" t="s">
        <v>83</v>
      </c>
      <c r="AW159" s="13" t="s">
        <v>39</v>
      </c>
      <c r="AX159" s="13" t="s">
        <v>77</v>
      </c>
      <c r="AY159" s="236" t="s">
        <v>135</v>
      </c>
    </row>
    <row r="160" s="14" customFormat="1">
      <c r="A160" s="14"/>
      <c r="B160" s="237"/>
      <c r="C160" s="238"/>
      <c r="D160" s="228" t="s">
        <v>145</v>
      </c>
      <c r="E160" s="239" t="s">
        <v>32</v>
      </c>
      <c r="F160" s="240" t="s">
        <v>222</v>
      </c>
      <c r="G160" s="238"/>
      <c r="H160" s="241">
        <v>2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7" t="s">
        <v>145</v>
      </c>
      <c r="AU160" s="247" t="s">
        <v>85</v>
      </c>
      <c r="AV160" s="14" t="s">
        <v>85</v>
      </c>
      <c r="AW160" s="14" t="s">
        <v>39</v>
      </c>
      <c r="AX160" s="14" t="s">
        <v>77</v>
      </c>
      <c r="AY160" s="247" t="s">
        <v>135</v>
      </c>
    </row>
    <row r="161" s="14" customFormat="1">
      <c r="A161" s="14"/>
      <c r="B161" s="237"/>
      <c r="C161" s="238"/>
      <c r="D161" s="228" t="s">
        <v>145</v>
      </c>
      <c r="E161" s="239" t="s">
        <v>32</v>
      </c>
      <c r="F161" s="240" t="s">
        <v>223</v>
      </c>
      <c r="G161" s="238"/>
      <c r="H161" s="241">
        <v>1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7" t="s">
        <v>145</v>
      </c>
      <c r="AU161" s="247" t="s">
        <v>85</v>
      </c>
      <c r="AV161" s="14" t="s">
        <v>85</v>
      </c>
      <c r="AW161" s="14" t="s">
        <v>39</v>
      </c>
      <c r="AX161" s="14" t="s">
        <v>77</v>
      </c>
      <c r="AY161" s="247" t="s">
        <v>135</v>
      </c>
    </row>
    <row r="162" s="15" customFormat="1">
      <c r="A162" s="15"/>
      <c r="B162" s="248"/>
      <c r="C162" s="249"/>
      <c r="D162" s="228" t="s">
        <v>145</v>
      </c>
      <c r="E162" s="250" t="s">
        <v>32</v>
      </c>
      <c r="F162" s="251" t="s">
        <v>149</v>
      </c>
      <c r="G162" s="249"/>
      <c r="H162" s="252">
        <v>3</v>
      </c>
      <c r="I162" s="253"/>
      <c r="J162" s="249"/>
      <c r="K162" s="249"/>
      <c r="L162" s="254"/>
      <c r="M162" s="255"/>
      <c r="N162" s="256"/>
      <c r="O162" s="256"/>
      <c r="P162" s="256"/>
      <c r="Q162" s="256"/>
      <c r="R162" s="256"/>
      <c r="S162" s="256"/>
      <c r="T162" s="257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8" t="s">
        <v>145</v>
      </c>
      <c r="AU162" s="258" t="s">
        <v>85</v>
      </c>
      <c r="AV162" s="15" t="s">
        <v>134</v>
      </c>
      <c r="AW162" s="15" t="s">
        <v>39</v>
      </c>
      <c r="AX162" s="15" t="s">
        <v>83</v>
      </c>
      <c r="AY162" s="258" t="s">
        <v>135</v>
      </c>
    </row>
    <row r="163" s="2" customFormat="1" ht="24.15" customHeight="1">
      <c r="A163" s="39"/>
      <c r="B163" s="40"/>
      <c r="C163" s="213" t="s">
        <v>224</v>
      </c>
      <c r="D163" s="213" t="s">
        <v>138</v>
      </c>
      <c r="E163" s="214" t="s">
        <v>225</v>
      </c>
      <c r="F163" s="215" t="s">
        <v>226</v>
      </c>
      <c r="G163" s="216" t="s">
        <v>141</v>
      </c>
      <c r="H163" s="217">
        <v>2</v>
      </c>
      <c r="I163" s="218"/>
      <c r="J163" s="219">
        <f>ROUND(I163*H163,2)</f>
        <v>0</v>
      </c>
      <c r="K163" s="215" t="s">
        <v>142</v>
      </c>
      <c r="L163" s="45"/>
      <c r="M163" s="220" t="s">
        <v>32</v>
      </c>
      <c r="N163" s="221" t="s">
        <v>48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143</v>
      </c>
      <c r="AT163" s="224" t="s">
        <v>138</v>
      </c>
      <c r="AU163" s="224" t="s">
        <v>85</v>
      </c>
      <c r="AY163" s="17" t="s">
        <v>135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7" t="s">
        <v>83</v>
      </c>
      <c r="BK163" s="225">
        <f>ROUND(I163*H163,2)</f>
        <v>0</v>
      </c>
      <c r="BL163" s="17" t="s">
        <v>143</v>
      </c>
      <c r="BM163" s="224" t="s">
        <v>227</v>
      </c>
    </row>
    <row r="164" s="13" customFormat="1">
      <c r="A164" s="13"/>
      <c r="B164" s="226"/>
      <c r="C164" s="227"/>
      <c r="D164" s="228" t="s">
        <v>145</v>
      </c>
      <c r="E164" s="229" t="s">
        <v>32</v>
      </c>
      <c r="F164" s="230" t="s">
        <v>146</v>
      </c>
      <c r="G164" s="227"/>
      <c r="H164" s="229" t="s">
        <v>32</v>
      </c>
      <c r="I164" s="231"/>
      <c r="J164" s="227"/>
      <c r="K164" s="227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145</v>
      </c>
      <c r="AU164" s="236" t="s">
        <v>85</v>
      </c>
      <c r="AV164" s="13" t="s">
        <v>83</v>
      </c>
      <c r="AW164" s="13" t="s">
        <v>39</v>
      </c>
      <c r="AX164" s="13" t="s">
        <v>77</v>
      </c>
      <c r="AY164" s="236" t="s">
        <v>135</v>
      </c>
    </row>
    <row r="165" s="14" customFormat="1">
      <c r="A165" s="14"/>
      <c r="B165" s="237"/>
      <c r="C165" s="238"/>
      <c r="D165" s="228" t="s">
        <v>145</v>
      </c>
      <c r="E165" s="239" t="s">
        <v>32</v>
      </c>
      <c r="F165" s="240" t="s">
        <v>228</v>
      </c>
      <c r="G165" s="238"/>
      <c r="H165" s="241">
        <v>2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7" t="s">
        <v>145</v>
      </c>
      <c r="AU165" s="247" t="s">
        <v>85</v>
      </c>
      <c r="AV165" s="14" t="s">
        <v>85</v>
      </c>
      <c r="AW165" s="14" t="s">
        <v>39</v>
      </c>
      <c r="AX165" s="14" t="s">
        <v>77</v>
      </c>
      <c r="AY165" s="247" t="s">
        <v>135</v>
      </c>
    </row>
    <row r="166" s="15" customFormat="1">
      <c r="A166" s="15"/>
      <c r="B166" s="248"/>
      <c r="C166" s="249"/>
      <c r="D166" s="228" t="s">
        <v>145</v>
      </c>
      <c r="E166" s="250" t="s">
        <v>32</v>
      </c>
      <c r="F166" s="251" t="s">
        <v>149</v>
      </c>
      <c r="G166" s="249"/>
      <c r="H166" s="252">
        <v>2</v>
      </c>
      <c r="I166" s="253"/>
      <c r="J166" s="249"/>
      <c r="K166" s="249"/>
      <c r="L166" s="254"/>
      <c r="M166" s="255"/>
      <c r="N166" s="256"/>
      <c r="O166" s="256"/>
      <c r="P166" s="256"/>
      <c r="Q166" s="256"/>
      <c r="R166" s="256"/>
      <c r="S166" s="256"/>
      <c r="T166" s="257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8" t="s">
        <v>145</v>
      </c>
      <c r="AU166" s="258" t="s">
        <v>85</v>
      </c>
      <c r="AV166" s="15" t="s">
        <v>134</v>
      </c>
      <c r="AW166" s="15" t="s">
        <v>39</v>
      </c>
      <c r="AX166" s="15" t="s">
        <v>83</v>
      </c>
      <c r="AY166" s="258" t="s">
        <v>135</v>
      </c>
    </row>
    <row r="167" s="12" customFormat="1" ht="22.8" customHeight="1">
      <c r="A167" s="12"/>
      <c r="B167" s="197"/>
      <c r="C167" s="198"/>
      <c r="D167" s="199" t="s">
        <v>76</v>
      </c>
      <c r="E167" s="211" t="s">
        <v>229</v>
      </c>
      <c r="F167" s="211" t="s">
        <v>229</v>
      </c>
      <c r="G167" s="198"/>
      <c r="H167" s="198"/>
      <c r="I167" s="201"/>
      <c r="J167" s="212">
        <f>BK167</f>
        <v>0</v>
      </c>
      <c r="K167" s="198"/>
      <c r="L167" s="203"/>
      <c r="M167" s="204"/>
      <c r="N167" s="205"/>
      <c r="O167" s="205"/>
      <c r="P167" s="206">
        <f>SUM(P168:P183)</f>
        <v>0</v>
      </c>
      <c r="Q167" s="205"/>
      <c r="R167" s="206">
        <f>SUM(R168:R183)</f>
        <v>0</v>
      </c>
      <c r="S167" s="205"/>
      <c r="T167" s="207">
        <f>SUM(T168:T183)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8" t="s">
        <v>134</v>
      </c>
      <c r="AT167" s="209" t="s">
        <v>76</v>
      </c>
      <c r="AU167" s="209" t="s">
        <v>83</v>
      </c>
      <c r="AY167" s="208" t="s">
        <v>135</v>
      </c>
      <c r="BK167" s="210">
        <f>SUM(BK168:BK183)</f>
        <v>0</v>
      </c>
    </row>
    <row r="168" s="2" customFormat="1" ht="24.15" customHeight="1">
      <c r="A168" s="39"/>
      <c r="B168" s="40"/>
      <c r="C168" s="213" t="s">
        <v>230</v>
      </c>
      <c r="D168" s="213" t="s">
        <v>138</v>
      </c>
      <c r="E168" s="214" t="s">
        <v>231</v>
      </c>
      <c r="F168" s="215" t="s">
        <v>232</v>
      </c>
      <c r="G168" s="216" t="s">
        <v>141</v>
      </c>
      <c r="H168" s="217">
        <v>1</v>
      </c>
      <c r="I168" s="218"/>
      <c r="J168" s="219">
        <f>ROUND(I168*H168,2)</f>
        <v>0</v>
      </c>
      <c r="K168" s="215" t="s">
        <v>32</v>
      </c>
      <c r="L168" s="45"/>
      <c r="M168" s="220" t="s">
        <v>32</v>
      </c>
      <c r="N168" s="221" t="s">
        <v>48</v>
      </c>
      <c r="O168" s="85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143</v>
      </c>
      <c r="AT168" s="224" t="s">
        <v>138</v>
      </c>
      <c r="AU168" s="224" t="s">
        <v>85</v>
      </c>
      <c r="AY168" s="17" t="s">
        <v>135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7" t="s">
        <v>83</v>
      </c>
      <c r="BK168" s="225">
        <f>ROUND(I168*H168,2)</f>
        <v>0</v>
      </c>
      <c r="BL168" s="17" t="s">
        <v>143</v>
      </c>
      <c r="BM168" s="224" t="s">
        <v>233</v>
      </c>
    </row>
    <row r="169" s="13" customFormat="1">
      <c r="A169" s="13"/>
      <c r="B169" s="226"/>
      <c r="C169" s="227"/>
      <c r="D169" s="228" t="s">
        <v>145</v>
      </c>
      <c r="E169" s="229" t="s">
        <v>32</v>
      </c>
      <c r="F169" s="230" t="s">
        <v>146</v>
      </c>
      <c r="G169" s="227"/>
      <c r="H169" s="229" t="s">
        <v>32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145</v>
      </c>
      <c r="AU169" s="236" t="s">
        <v>85</v>
      </c>
      <c r="AV169" s="13" t="s">
        <v>83</v>
      </c>
      <c r="AW169" s="13" t="s">
        <v>39</v>
      </c>
      <c r="AX169" s="13" t="s">
        <v>77</v>
      </c>
      <c r="AY169" s="236" t="s">
        <v>135</v>
      </c>
    </row>
    <row r="170" s="14" customFormat="1">
      <c r="A170" s="14"/>
      <c r="B170" s="237"/>
      <c r="C170" s="238"/>
      <c r="D170" s="228" t="s">
        <v>145</v>
      </c>
      <c r="E170" s="239" t="s">
        <v>32</v>
      </c>
      <c r="F170" s="240" t="s">
        <v>234</v>
      </c>
      <c r="G170" s="238"/>
      <c r="H170" s="241">
        <v>1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7" t="s">
        <v>145</v>
      </c>
      <c r="AU170" s="247" t="s">
        <v>85</v>
      </c>
      <c r="AV170" s="14" t="s">
        <v>85</v>
      </c>
      <c r="AW170" s="14" t="s">
        <v>39</v>
      </c>
      <c r="AX170" s="14" t="s">
        <v>77</v>
      </c>
      <c r="AY170" s="247" t="s">
        <v>135</v>
      </c>
    </row>
    <row r="171" s="15" customFormat="1">
      <c r="A171" s="15"/>
      <c r="B171" s="248"/>
      <c r="C171" s="249"/>
      <c r="D171" s="228" t="s">
        <v>145</v>
      </c>
      <c r="E171" s="250" t="s">
        <v>32</v>
      </c>
      <c r="F171" s="251" t="s">
        <v>149</v>
      </c>
      <c r="G171" s="249"/>
      <c r="H171" s="252">
        <v>1</v>
      </c>
      <c r="I171" s="253"/>
      <c r="J171" s="249"/>
      <c r="K171" s="249"/>
      <c r="L171" s="254"/>
      <c r="M171" s="255"/>
      <c r="N171" s="256"/>
      <c r="O171" s="256"/>
      <c r="P171" s="256"/>
      <c r="Q171" s="256"/>
      <c r="R171" s="256"/>
      <c r="S171" s="256"/>
      <c r="T171" s="257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58" t="s">
        <v>145</v>
      </c>
      <c r="AU171" s="258" t="s">
        <v>85</v>
      </c>
      <c r="AV171" s="15" t="s">
        <v>134</v>
      </c>
      <c r="AW171" s="15" t="s">
        <v>39</v>
      </c>
      <c r="AX171" s="15" t="s">
        <v>83</v>
      </c>
      <c r="AY171" s="258" t="s">
        <v>135</v>
      </c>
    </row>
    <row r="172" s="2" customFormat="1" ht="24.15" customHeight="1">
      <c r="A172" s="39"/>
      <c r="B172" s="40"/>
      <c r="C172" s="213" t="s">
        <v>8</v>
      </c>
      <c r="D172" s="213" t="s">
        <v>138</v>
      </c>
      <c r="E172" s="214" t="s">
        <v>235</v>
      </c>
      <c r="F172" s="215" t="s">
        <v>236</v>
      </c>
      <c r="G172" s="216" t="s">
        <v>141</v>
      </c>
      <c r="H172" s="217">
        <v>2</v>
      </c>
      <c r="I172" s="218"/>
      <c r="J172" s="219">
        <f>ROUND(I172*H172,2)</f>
        <v>0</v>
      </c>
      <c r="K172" s="215" t="s">
        <v>32</v>
      </c>
      <c r="L172" s="45"/>
      <c r="M172" s="220" t="s">
        <v>32</v>
      </c>
      <c r="N172" s="221" t="s">
        <v>48</v>
      </c>
      <c r="O172" s="85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143</v>
      </c>
      <c r="AT172" s="224" t="s">
        <v>138</v>
      </c>
      <c r="AU172" s="224" t="s">
        <v>85</v>
      </c>
      <c r="AY172" s="17" t="s">
        <v>135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7" t="s">
        <v>83</v>
      </c>
      <c r="BK172" s="225">
        <f>ROUND(I172*H172,2)</f>
        <v>0</v>
      </c>
      <c r="BL172" s="17" t="s">
        <v>143</v>
      </c>
      <c r="BM172" s="224" t="s">
        <v>237</v>
      </c>
    </row>
    <row r="173" s="13" customFormat="1">
      <c r="A173" s="13"/>
      <c r="B173" s="226"/>
      <c r="C173" s="227"/>
      <c r="D173" s="228" t="s">
        <v>145</v>
      </c>
      <c r="E173" s="229" t="s">
        <v>32</v>
      </c>
      <c r="F173" s="230" t="s">
        <v>146</v>
      </c>
      <c r="G173" s="227"/>
      <c r="H173" s="229" t="s">
        <v>32</v>
      </c>
      <c r="I173" s="231"/>
      <c r="J173" s="227"/>
      <c r="K173" s="227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145</v>
      </c>
      <c r="AU173" s="236" t="s">
        <v>85</v>
      </c>
      <c r="AV173" s="13" t="s">
        <v>83</v>
      </c>
      <c r="AW173" s="13" t="s">
        <v>39</v>
      </c>
      <c r="AX173" s="13" t="s">
        <v>77</v>
      </c>
      <c r="AY173" s="236" t="s">
        <v>135</v>
      </c>
    </row>
    <row r="174" s="14" customFormat="1">
      <c r="A174" s="14"/>
      <c r="B174" s="237"/>
      <c r="C174" s="238"/>
      <c r="D174" s="228" t="s">
        <v>145</v>
      </c>
      <c r="E174" s="239" t="s">
        <v>32</v>
      </c>
      <c r="F174" s="240" t="s">
        <v>238</v>
      </c>
      <c r="G174" s="238"/>
      <c r="H174" s="241">
        <v>2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7" t="s">
        <v>145</v>
      </c>
      <c r="AU174" s="247" t="s">
        <v>85</v>
      </c>
      <c r="AV174" s="14" t="s">
        <v>85</v>
      </c>
      <c r="AW174" s="14" t="s">
        <v>39</v>
      </c>
      <c r="AX174" s="14" t="s">
        <v>77</v>
      </c>
      <c r="AY174" s="247" t="s">
        <v>135</v>
      </c>
    </row>
    <row r="175" s="15" customFormat="1">
      <c r="A175" s="15"/>
      <c r="B175" s="248"/>
      <c r="C175" s="249"/>
      <c r="D175" s="228" t="s">
        <v>145</v>
      </c>
      <c r="E175" s="250" t="s">
        <v>32</v>
      </c>
      <c r="F175" s="251" t="s">
        <v>149</v>
      </c>
      <c r="G175" s="249"/>
      <c r="H175" s="252">
        <v>2</v>
      </c>
      <c r="I175" s="253"/>
      <c r="J175" s="249"/>
      <c r="K175" s="249"/>
      <c r="L175" s="254"/>
      <c r="M175" s="255"/>
      <c r="N175" s="256"/>
      <c r="O175" s="256"/>
      <c r="P175" s="256"/>
      <c r="Q175" s="256"/>
      <c r="R175" s="256"/>
      <c r="S175" s="256"/>
      <c r="T175" s="257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8" t="s">
        <v>145</v>
      </c>
      <c r="AU175" s="258" t="s">
        <v>85</v>
      </c>
      <c r="AV175" s="15" t="s">
        <v>134</v>
      </c>
      <c r="AW175" s="15" t="s">
        <v>39</v>
      </c>
      <c r="AX175" s="15" t="s">
        <v>83</v>
      </c>
      <c r="AY175" s="258" t="s">
        <v>135</v>
      </c>
    </row>
    <row r="176" s="2" customFormat="1" ht="24.15" customHeight="1">
      <c r="A176" s="39"/>
      <c r="B176" s="40"/>
      <c r="C176" s="213" t="s">
        <v>239</v>
      </c>
      <c r="D176" s="213" t="s">
        <v>138</v>
      </c>
      <c r="E176" s="214" t="s">
        <v>240</v>
      </c>
      <c r="F176" s="215" t="s">
        <v>241</v>
      </c>
      <c r="G176" s="216" t="s">
        <v>141</v>
      </c>
      <c r="H176" s="217">
        <v>1</v>
      </c>
      <c r="I176" s="218"/>
      <c r="J176" s="219">
        <f>ROUND(I176*H176,2)</f>
        <v>0</v>
      </c>
      <c r="K176" s="215" t="s">
        <v>142</v>
      </c>
      <c r="L176" s="45"/>
      <c r="M176" s="220" t="s">
        <v>32</v>
      </c>
      <c r="N176" s="221" t="s">
        <v>48</v>
      </c>
      <c r="O176" s="85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4" t="s">
        <v>143</v>
      </c>
      <c r="AT176" s="224" t="s">
        <v>138</v>
      </c>
      <c r="AU176" s="224" t="s">
        <v>85</v>
      </c>
      <c r="AY176" s="17" t="s">
        <v>135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7" t="s">
        <v>83</v>
      </c>
      <c r="BK176" s="225">
        <f>ROUND(I176*H176,2)</f>
        <v>0</v>
      </c>
      <c r="BL176" s="17" t="s">
        <v>143</v>
      </c>
      <c r="BM176" s="224" t="s">
        <v>242</v>
      </c>
    </row>
    <row r="177" s="13" customFormat="1">
      <c r="A177" s="13"/>
      <c r="B177" s="226"/>
      <c r="C177" s="227"/>
      <c r="D177" s="228" t="s">
        <v>145</v>
      </c>
      <c r="E177" s="229" t="s">
        <v>32</v>
      </c>
      <c r="F177" s="230" t="s">
        <v>146</v>
      </c>
      <c r="G177" s="227"/>
      <c r="H177" s="229" t="s">
        <v>32</v>
      </c>
      <c r="I177" s="231"/>
      <c r="J177" s="227"/>
      <c r="K177" s="227"/>
      <c r="L177" s="232"/>
      <c r="M177" s="233"/>
      <c r="N177" s="234"/>
      <c r="O177" s="234"/>
      <c r="P177" s="234"/>
      <c r="Q177" s="234"/>
      <c r="R177" s="234"/>
      <c r="S177" s="234"/>
      <c r="T177" s="23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6" t="s">
        <v>145</v>
      </c>
      <c r="AU177" s="236" t="s">
        <v>85</v>
      </c>
      <c r="AV177" s="13" t="s">
        <v>83</v>
      </c>
      <c r="AW177" s="13" t="s">
        <v>39</v>
      </c>
      <c r="AX177" s="13" t="s">
        <v>77</v>
      </c>
      <c r="AY177" s="236" t="s">
        <v>135</v>
      </c>
    </row>
    <row r="178" s="14" customFormat="1">
      <c r="A178" s="14"/>
      <c r="B178" s="237"/>
      <c r="C178" s="238"/>
      <c r="D178" s="228" t="s">
        <v>145</v>
      </c>
      <c r="E178" s="239" t="s">
        <v>32</v>
      </c>
      <c r="F178" s="240" t="s">
        <v>243</v>
      </c>
      <c r="G178" s="238"/>
      <c r="H178" s="241">
        <v>1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7" t="s">
        <v>145</v>
      </c>
      <c r="AU178" s="247" t="s">
        <v>85</v>
      </c>
      <c r="AV178" s="14" t="s">
        <v>85</v>
      </c>
      <c r="AW178" s="14" t="s">
        <v>39</v>
      </c>
      <c r="AX178" s="14" t="s">
        <v>77</v>
      </c>
      <c r="AY178" s="247" t="s">
        <v>135</v>
      </c>
    </row>
    <row r="179" s="15" customFormat="1">
      <c r="A179" s="15"/>
      <c r="B179" s="248"/>
      <c r="C179" s="249"/>
      <c r="D179" s="228" t="s">
        <v>145</v>
      </c>
      <c r="E179" s="250" t="s">
        <v>32</v>
      </c>
      <c r="F179" s="251" t="s">
        <v>149</v>
      </c>
      <c r="G179" s="249"/>
      <c r="H179" s="252">
        <v>1</v>
      </c>
      <c r="I179" s="253"/>
      <c r="J179" s="249"/>
      <c r="K179" s="249"/>
      <c r="L179" s="254"/>
      <c r="M179" s="255"/>
      <c r="N179" s="256"/>
      <c r="O179" s="256"/>
      <c r="P179" s="256"/>
      <c r="Q179" s="256"/>
      <c r="R179" s="256"/>
      <c r="S179" s="256"/>
      <c r="T179" s="257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58" t="s">
        <v>145</v>
      </c>
      <c r="AU179" s="258" t="s">
        <v>85</v>
      </c>
      <c r="AV179" s="15" t="s">
        <v>134</v>
      </c>
      <c r="AW179" s="15" t="s">
        <v>39</v>
      </c>
      <c r="AX179" s="15" t="s">
        <v>83</v>
      </c>
      <c r="AY179" s="258" t="s">
        <v>135</v>
      </c>
    </row>
    <row r="180" s="2" customFormat="1" ht="24.15" customHeight="1">
      <c r="A180" s="39"/>
      <c r="B180" s="40"/>
      <c r="C180" s="213" t="s">
        <v>244</v>
      </c>
      <c r="D180" s="213" t="s">
        <v>138</v>
      </c>
      <c r="E180" s="214" t="s">
        <v>245</v>
      </c>
      <c r="F180" s="215" t="s">
        <v>246</v>
      </c>
      <c r="G180" s="216" t="s">
        <v>141</v>
      </c>
      <c r="H180" s="217">
        <v>1</v>
      </c>
      <c r="I180" s="218"/>
      <c r="J180" s="219">
        <f>ROUND(I180*H180,2)</f>
        <v>0</v>
      </c>
      <c r="K180" s="215" t="s">
        <v>32</v>
      </c>
      <c r="L180" s="45"/>
      <c r="M180" s="220" t="s">
        <v>32</v>
      </c>
      <c r="N180" s="221" t="s">
        <v>48</v>
      </c>
      <c r="O180" s="85"/>
      <c r="P180" s="222">
        <f>O180*H180</f>
        <v>0</v>
      </c>
      <c r="Q180" s="222">
        <v>0</v>
      </c>
      <c r="R180" s="222">
        <f>Q180*H180</f>
        <v>0</v>
      </c>
      <c r="S180" s="222">
        <v>0</v>
      </c>
      <c r="T180" s="22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4" t="s">
        <v>143</v>
      </c>
      <c r="AT180" s="224" t="s">
        <v>138</v>
      </c>
      <c r="AU180" s="224" t="s">
        <v>85</v>
      </c>
      <c r="AY180" s="17" t="s">
        <v>135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7" t="s">
        <v>83</v>
      </c>
      <c r="BK180" s="225">
        <f>ROUND(I180*H180,2)</f>
        <v>0</v>
      </c>
      <c r="BL180" s="17" t="s">
        <v>143</v>
      </c>
      <c r="BM180" s="224" t="s">
        <v>247</v>
      </c>
    </row>
    <row r="181" s="13" customFormat="1">
      <c r="A181" s="13"/>
      <c r="B181" s="226"/>
      <c r="C181" s="227"/>
      <c r="D181" s="228" t="s">
        <v>145</v>
      </c>
      <c r="E181" s="229" t="s">
        <v>32</v>
      </c>
      <c r="F181" s="230" t="s">
        <v>146</v>
      </c>
      <c r="G181" s="227"/>
      <c r="H181" s="229" t="s">
        <v>32</v>
      </c>
      <c r="I181" s="231"/>
      <c r="J181" s="227"/>
      <c r="K181" s="227"/>
      <c r="L181" s="232"/>
      <c r="M181" s="233"/>
      <c r="N181" s="234"/>
      <c r="O181" s="234"/>
      <c r="P181" s="234"/>
      <c r="Q181" s="234"/>
      <c r="R181" s="234"/>
      <c r="S181" s="234"/>
      <c r="T181" s="23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6" t="s">
        <v>145</v>
      </c>
      <c r="AU181" s="236" t="s">
        <v>85</v>
      </c>
      <c r="AV181" s="13" t="s">
        <v>83</v>
      </c>
      <c r="AW181" s="13" t="s">
        <v>39</v>
      </c>
      <c r="AX181" s="13" t="s">
        <v>77</v>
      </c>
      <c r="AY181" s="236" t="s">
        <v>135</v>
      </c>
    </row>
    <row r="182" s="14" customFormat="1">
      <c r="A182" s="14"/>
      <c r="B182" s="237"/>
      <c r="C182" s="238"/>
      <c r="D182" s="228" t="s">
        <v>145</v>
      </c>
      <c r="E182" s="239" t="s">
        <v>32</v>
      </c>
      <c r="F182" s="240" t="s">
        <v>248</v>
      </c>
      <c r="G182" s="238"/>
      <c r="H182" s="241">
        <v>1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7" t="s">
        <v>145</v>
      </c>
      <c r="AU182" s="247" t="s">
        <v>85</v>
      </c>
      <c r="AV182" s="14" t="s">
        <v>85</v>
      </c>
      <c r="AW182" s="14" t="s">
        <v>39</v>
      </c>
      <c r="AX182" s="14" t="s">
        <v>77</v>
      </c>
      <c r="AY182" s="247" t="s">
        <v>135</v>
      </c>
    </row>
    <row r="183" s="15" customFormat="1">
      <c r="A183" s="15"/>
      <c r="B183" s="248"/>
      <c r="C183" s="249"/>
      <c r="D183" s="228" t="s">
        <v>145</v>
      </c>
      <c r="E183" s="250" t="s">
        <v>32</v>
      </c>
      <c r="F183" s="251" t="s">
        <v>149</v>
      </c>
      <c r="G183" s="249"/>
      <c r="H183" s="252">
        <v>1</v>
      </c>
      <c r="I183" s="253"/>
      <c r="J183" s="249"/>
      <c r="K183" s="249"/>
      <c r="L183" s="254"/>
      <c r="M183" s="255"/>
      <c r="N183" s="256"/>
      <c r="O183" s="256"/>
      <c r="P183" s="256"/>
      <c r="Q183" s="256"/>
      <c r="R183" s="256"/>
      <c r="S183" s="256"/>
      <c r="T183" s="257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58" t="s">
        <v>145</v>
      </c>
      <c r="AU183" s="258" t="s">
        <v>85</v>
      </c>
      <c r="AV183" s="15" t="s">
        <v>134</v>
      </c>
      <c r="AW183" s="15" t="s">
        <v>39</v>
      </c>
      <c r="AX183" s="15" t="s">
        <v>83</v>
      </c>
      <c r="AY183" s="258" t="s">
        <v>135</v>
      </c>
    </row>
    <row r="184" s="12" customFormat="1" ht="22.8" customHeight="1">
      <c r="A184" s="12"/>
      <c r="B184" s="197"/>
      <c r="C184" s="198"/>
      <c r="D184" s="199" t="s">
        <v>76</v>
      </c>
      <c r="E184" s="211" t="s">
        <v>249</v>
      </c>
      <c r="F184" s="211" t="s">
        <v>250</v>
      </c>
      <c r="G184" s="198"/>
      <c r="H184" s="198"/>
      <c r="I184" s="201"/>
      <c r="J184" s="212">
        <f>BK184</f>
        <v>0</v>
      </c>
      <c r="K184" s="198"/>
      <c r="L184" s="203"/>
      <c r="M184" s="204"/>
      <c r="N184" s="205"/>
      <c r="O184" s="205"/>
      <c r="P184" s="206">
        <f>SUM(P185:P216)</f>
        <v>0</v>
      </c>
      <c r="Q184" s="205"/>
      <c r="R184" s="206">
        <f>SUM(R185:R216)</f>
        <v>0</v>
      </c>
      <c r="S184" s="205"/>
      <c r="T184" s="207">
        <f>SUM(T185:T216)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8" t="s">
        <v>85</v>
      </c>
      <c r="AT184" s="209" t="s">
        <v>76</v>
      </c>
      <c r="AU184" s="209" t="s">
        <v>83</v>
      </c>
      <c r="AY184" s="208" t="s">
        <v>135</v>
      </c>
      <c r="BK184" s="210">
        <f>SUM(BK185:BK216)</f>
        <v>0</v>
      </c>
    </row>
    <row r="185" s="2" customFormat="1" ht="16.5" customHeight="1">
      <c r="A185" s="39"/>
      <c r="B185" s="40"/>
      <c r="C185" s="213" t="s">
        <v>251</v>
      </c>
      <c r="D185" s="213" t="s">
        <v>138</v>
      </c>
      <c r="E185" s="214" t="s">
        <v>252</v>
      </c>
      <c r="F185" s="215" t="s">
        <v>253</v>
      </c>
      <c r="G185" s="216" t="s">
        <v>141</v>
      </c>
      <c r="H185" s="217">
        <v>30</v>
      </c>
      <c r="I185" s="218"/>
      <c r="J185" s="219">
        <f>ROUND(I185*H185,2)</f>
        <v>0</v>
      </c>
      <c r="K185" s="215" t="s">
        <v>142</v>
      </c>
      <c r="L185" s="45"/>
      <c r="M185" s="220" t="s">
        <v>32</v>
      </c>
      <c r="N185" s="221" t="s">
        <v>48</v>
      </c>
      <c r="O185" s="85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4" t="s">
        <v>143</v>
      </c>
      <c r="AT185" s="224" t="s">
        <v>138</v>
      </c>
      <c r="AU185" s="224" t="s">
        <v>85</v>
      </c>
      <c r="AY185" s="17" t="s">
        <v>135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7" t="s">
        <v>83</v>
      </c>
      <c r="BK185" s="225">
        <f>ROUND(I185*H185,2)</f>
        <v>0</v>
      </c>
      <c r="BL185" s="17" t="s">
        <v>143</v>
      </c>
      <c r="BM185" s="224" t="s">
        <v>254</v>
      </c>
    </row>
    <row r="186" s="13" customFormat="1">
      <c r="A186" s="13"/>
      <c r="B186" s="226"/>
      <c r="C186" s="227"/>
      <c r="D186" s="228" t="s">
        <v>145</v>
      </c>
      <c r="E186" s="229" t="s">
        <v>32</v>
      </c>
      <c r="F186" s="230" t="s">
        <v>146</v>
      </c>
      <c r="G186" s="227"/>
      <c r="H186" s="229" t="s">
        <v>32</v>
      </c>
      <c r="I186" s="231"/>
      <c r="J186" s="227"/>
      <c r="K186" s="227"/>
      <c r="L186" s="232"/>
      <c r="M186" s="233"/>
      <c r="N186" s="234"/>
      <c r="O186" s="234"/>
      <c r="P186" s="234"/>
      <c r="Q186" s="234"/>
      <c r="R186" s="234"/>
      <c r="S186" s="234"/>
      <c r="T186" s="23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6" t="s">
        <v>145</v>
      </c>
      <c r="AU186" s="236" t="s">
        <v>85</v>
      </c>
      <c r="AV186" s="13" t="s">
        <v>83</v>
      </c>
      <c r="AW186" s="13" t="s">
        <v>39</v>
      </c>
      <c r="AX186" s="13" t="s">
        <v>77</v>
      </c>
      <c r="AY186" s="236" t="s">
        <v>135</v>
      </c>
    </row>
    <row r="187" s="14" customFormat="1">
      <c r="A187" s="14"/>
      <c r="B187" s="237"/>
      <c r="C187" s="238"/>
      <c r="D187" s="228" t="s">
        <v>145</v>
      </c>
      <c r="E187" s="239" t="s">
        <v>32</v>
      </c>
      <c r="F187" s="240" t="s">
        <v>255</v>
      </c>
      <c r="G187" s="238"/>
      <c r="H187" s="241">
        <v>30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7" t="s">
        <v>145</v>
      </c>
      <c r="AU187" s="247" t="s">
        <v>85</v>
      </c>
      <c r="AV187" s="14" t="s">
        <v>85</v>
      </c>
      <c r="AW187" s="14" t="s">
        <v>39</v>
      </c>
      <c r="AX187" s="14" t="s">
        <v>77</v>
      </c>
      <c r="AY187" s="247" t="s">
        <v>135</v>
      </c>
    </row>
    <row r="188" s="15" customFormat="1">
      <c r="A188" s="15"/>
      <c r="B188" s="248"/>
      <c r="C188" s="249"/>
      <c r="D188" s="228" t="s">
        <v>145</v>
      </c>
      <c r="E188" s="250" t="s">
        <v>32</v>
      </c>
      <c r="F188" s="251" t="s">
        <v>149</v>
      </c>
      <c r="G188" s="249"/>
      <c r="H188" s="252">
        <v>30</v>
      </c>
      <c r="I188" s="253"/>
      <c r="J188" s="249"/>
      <c r="K188" s="249"/>
      <c r="L188" s="254"/>
      <c r="M188" s="255"/>
      <c r="N188" s="256"/>
      <c r="O188" s="256"/>
      <c r="P188" s="256"/>
      <c r="Q188" s="256"/>
      <c r="R188" s="256"/>
      <c r="S188" s="256"/>
      <c r="T188" s="257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8" t="s">
        <v>145</v>
      </c>
      <c r="AU188" s="258" t="s">
        <v>85</v>
      </c>
      <c r="AV188" s="15" t="s">
        <v>134</v>
      </c>
      <c r="AW188" s="15" t="s">
        <v>39</v>
      </c>
      <c r="AX188" s="15" t="s">
        <v>83</v>
      </c>
      <c r="AY188" s="258" t="s">
        <v>135</v>
      </c>
    </row>
    <row r="189" s="2" customFormat="1" ht="16.5" customHeight="1">
      <c r="A189" s="39"/>
      <c r="B189" s="40"/>
      <c r="C189" s="213" t="s">
        <v>256</v>
      </c>
      <c r="D189" s="213" t="s">
        <v>138</v>
      </c>
      <c r="E189" s="214" t="s">
        <v>257</v>
      </c>
      <c r="F189" s="215" t="s">
        <v>258</v>
      </c>
      <c r="G189" s="216" t="s">
        <v>141</v>
      </c>
      <c r="H189" s="217">
        <v>30</v>
      </c>
      <c r="I189" s="218"/>
      <c r="J189" s="219">
        <f>ROUND(I189*H189,2)</f>
        <v>0</v>
      </c>
      <c r="K189" s="215" t="s">
        <v>142</v>
      </c>
      <c r="L189" s="45"/>
      <c r="M189" s="220" t="s">
        <v>32</v>
      </c>
      <c r="N189" s="221" t="s">
        <v>48</v>
      </c>
      <c r="O189" s="85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4" t="s">
        <v>143</v>
      </c>
      <c r="AT189" s="224" t="s">
        <v>138</v>
      </c>
      <c r="AU189" s="224" t="s">
        <v>85</v>
      </c>
      <c r="AY189" s="17" t="s">
        <v>135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7" t="s">
        <v>83</v>
      </c>
      <c r="BK189" s="225">
        <f>ROUND(I189*H189,2)</f>
        <v>0</v>
      </c>
      <c r="BL189" s="17" t="s">
        <v>143</v>
      </c>
      <c r="BM189" s="224" t="s">
        <v>259</v>
      </c>
    </row>
    <row r="190" s="13" customFormat="1">
      <c r="A190" s="13"/>
      <c r="B190" s="226"/>
      <c r="C190" s="227"/>
      <c r="D190" s="228" t="s">
        <v>145</v>
      </c>
      <c r="E190" s="229" t="s">
        <v>32</v>
      </c>
      <c r="F190" s="230" t="s">
        <v>146</v>
      </c>
      <c r="G190" s="227"/>
      <c r="H190" s="229" t="s">
        <v>32</v>
      </c>
      <c r="I190" s="231"/>
      <c r="J190" s="227"/>
      <c r="K190" s="227"/>
      <c r="L190" s="232"/>
      <c r="M190" s="233"/>
      <c r="N190" s="234"/>
      <c r="O190" s="234"/>
      <c r="P190" s="234"/>
      <c r="Q190" s="234"/>
      <c r="R190" s="234"/>
      <c r="S190" s="234"/>
      <c r="T190" s="23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6" t="s">
        <v>145</v>
      </c>
      <c r="AU190" s="236" t="s">
        <v>85</v>
      </c>
      <c r="AV190" s="13" t="s">
        <v>83</v>
      </c>
      <c r="AW190" s="13" t="s">
        <v>39</v>
      </c>
      <c r="AX190" s="13" t="s">
        <v>77</v>
      </c>
      <c r="AY190" s="236" t="s">
        <v>135</v>
      </c>
    </row>
    <row r="191" s="14" customFormat="1">
      <c r="A191" s="14"/>
      <c r="B191" s="237"/>
      <c r="C191" s="238"/>
      <c r="D191" s="228" t="s">
        <v>145</v>
      </c>
      <c r="E191" s="239" t="s">
        <v>32</v>
      </c>
      <c r="F191" s="240" t="s">
        <v>255</v>
      </c>
      <c r="G191" s="238"/>
      <c r="H191" s="241">
        <v>30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7" t="s">
        <v>145</v>
      </c>
      <c r="AU191" s="247" t="s">
        <v>85</v>
      </c>
      <c r="AV191" s="14" t="s">
        <v>85</v>
      </c>
      <c r="AW191" s="14" t="s">
        <v>39</v>
      </c>
      <c r="AX191" s="14" t="s">
        <v>77</v>
      </c>
      <c r="AY191" s="247" t="s">
        <v>135</v>
      </c>
    </row>
    <row r="192" s="15" customFormat="1">
      <c r="A192" s="15"/>
      <c r="B192" s="248"/>
      <c r="C192" s="249"/>
      <c r="D192" s="228" t="s">
        <v>145</v>
      </c>
      <c r="E192" s="250" t="s">
        <v>32</v>
      </c>
      <c r="F192" s="251" t="s">
        <v>149</v>
      </c>
      <c r="G192" s="249"/>
      <c r="H192" s="252">
        <v>30</v>
      </c>
      <c r="I192" s="253"/>
      <c r="J192" s="249"/>
      <c r="K192" s="249"/>
      <c r="L192" s="254"/>
      <c r="M192" s="255"/>
      <c r="N192" s="256"/>
      <c r="O192" s="256"/>
      <c r="P192" s="256"/>
      <c r="Q192" s="256"/>
      <c r="R192" s="256"/>
      <c r="S192" s="256"/>
      <c r="T192" s="257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58" t="s">
        <v>145</v>
      </c>
      <c r="AU192" s="258" t="s">
        <v>85</v>
      </c>
      <c r="AV192" s="15" t="s">
        <v>134</v>
      </c>
      <c r="AW192" s="15" t="s">
        <v>39</v>
      </c>
      <c r="AX192" s="15" t="s">
        <v>83</v>
      </c>
      <c r="AY192" s="258" t="s">
        <v>135</v>
      </c>
    </row>
    <row r="193" s="2" customFormat="1" ht="16.5" customHeight="1">
      <c r="A193" s="39"/>
      <c r="B193" s="40"/>
      <c r="C193" s="213" t="s">
        <v>260</v>
      </c>
      <c r="D193" s="213" t="s">
        <v>138</v>
      </c>
      <c r="E193" s="214" t="s">
        <v>261</v>
      </c>
      <c r="F193" s="215" t="s">
        <v>262</v>
      </c>
      <c r="G193" s="216" t="s">
        <v>141</v>
      </c>
      <c r="H193" s="217">
        <v>30</v>
      </c>
      <c r="I193" s="218"/>
      <c r="J193" s="219">
        <f>ROUND(I193*H193,2)</f>
        <v>0</v>
      </c>
      <c r="K193" s="215" t="s">
        <v>142</v>
      </c>
      <c r="L193" s="45"/>
      <c r="M193" s="220" t="s">
        <v>32</v>
      </c>
      <c r="N193" s="221" t="s">
        <v>48</v>
      </c>
      <c r="O193" s="85"/>
      <c r="P193" s="222">
        <f>O193*H193</f>
        <v>0</v>
      </c>
      <c r="Q193" s="222">
        <v>0</v>
      </c>
      <c r="R193" s="222">
        <f>Q193*H193</f>
        <v>0</v>
      </c>
      <c r="S193" s="222">
        <v>0</v>
      </c>
      <c r="T193" s="223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4" t="s">
        <v>143</v>
      </c>
      <c r="AT193" s="224" t="s">
        <v>138</v>
      </c>
      <c r="AU193" s="224" t="s">
        <v>85</v>
      </c>
      <c r="AY193" s="17" t="s">
        <v>135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7" t="s">
        <v>83</v>
      </c>
      <c r="BK193" s="225">
        <f>ROUND(I193*H193,2)</f>
        <v>0</v>
      </c>
      <c r="BL193" s="17" t="s">
        <v>143</v>
      </c>
      <c r="BM193" s="224" t="s">
        <v>263</v>
      </c>
    </row>
    <row r="194" s="13" customFormat="1">
      <c r="A194" s="13"/>
      <c r="B194" s="226"/>
      <c r="C194" s="227"/>
      <c r="D194" s="228" t="s">
        <v>145</v>
      </c>
      <c r="E194" s="229" t="s">
        <v>32</v>
      </c>
      <c r="F194" s="230" t="s">
        <v>146</v>
      </c>
      <c r="G194" s="227"/>
      <c r="H194" s="229" t="s">
        <v>32</v>
      </c>
      <c r="I194" s="231"/>
      <c r="J194" s="227"/>
      <c r="K194" s="227"/>
      <c r="L194" s="232"/>
      <c r="M194" s="233"/>
      <c r="N194" s="234"/>
      <c r="O194" s="234"/>
      <c r="P194" s="234"/>
      <c r="Q194" s="234"/>
      <c r="R194" s="234"/>
      <c r="S194" s="234"/>
      <c r="T194" s="23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6" t="s">
        <v>145</v>
      </c>
      <c r="AU194" s="236" t="s">
        <v>85</v>
      </c>
      <c r="AV194" s="13" t="s">
        <v>83</v>
      </c>
      <c r="AW194" s="13" t="s">
        <v>39</v>
      </c>
      <c r="AX194" s="13" t="s">
        <v>77</v>
      </c>
      <c r="AY194" s="236" t="s">
        <v>135</v>
      </c>
    </row>
    <row r="195" s="14" customFormat="1">
      <c r="A195" s="14"/>
      <c r="B195" s="237"/>
      <c r="C195" s="238"/>
      <c r="D195" s="228" t="s">
        <v>145</v>
      </c>
      <c r="E195" s="239" t="s">
        <v>32</v>
      </c>
      <c r="F195" s="240" t="s">
        <v>255</v>
      </c>
      <c r="G195" s="238"/>
      <c r="H195" s="241">
        <v>30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7" t="s">
        <v>145</v>
      </c>
      <c r="AU195" s="247" t="s">
        <v>85</v>
      </c>
      <c r="AV195" s="14" t="s">
        <v>85</v>
      </c>
      <c r="AW195" s="14" t="s">
        <v>39</v>
      </c>
      <c r="AX195" s="14" t="s">
        <v>77</v>
      </c>
      <c r="AY195" s="247" t="s">
        <v>135</v>
      </c>
    </row>
    <row r="196" s="15" customFormat="1">
      <c r="A196" s="15"/>
      <c r="B196" s="248"/>
      <c r="C196" s="249"/>
      <c r="D196" s="228" t="s">
        <v>145</v>
      </c>
      <c r="E196" s="250" t="s">
        <v>32</v>
      </c>
      <c r="F196" s="251" t="s">
        <v>149</v>
      </c>
      <c r="G196" s="249"/>
      <c r="H196" s="252">
        <v>30</v>
      </c>
      <c r="I196" s="253"/>
      <c r="J196" s="249"/>
      <c r="K196" s="249"/>
      <c r="L196" s="254"/>
      <c r="M196" s="255"/>
      <c r="N196" s="256"/>
      <c r="O196" s="256"/>
      <c r="P196" s="256"/>
      <c r="Q196" s="256"/>
      <c r="R196" s="256"/>
      <c r="S196" s="256"/>
      <c r="T196" s="257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58" t="s">
        <v>145</v>
      </c>
      <c r="AU196" s="258" t="s">
        <v>85</v>
      </c>
      <c r="AV196" s="15" t="s">
        <v>134</v>
      </c>
      <c r="AW196" s="15" t="s">
        <v>39</v>
      </c>
      <c r="AX196" s="15" t="s">
        <v>83</v>
      </c>
      <c r="AY196" s="258" t="s">
        <v>135</v>
      </c>
    </row>
    <row r="197" s="2" customFormat="1" ht="16.5" customHeight="1">
      <c r="A197" s="39"/>
      <c r="B197" s="40"/>
      <c r="C197" s="213" t="s">
        <v>7</v>
      </c>
      <c r="D197" s="213" t="s">
        <v>138</v>
      </c>
      <c r="E197" s="214" t="s">
        <v>264</v>
      </c>
      <c r="F197" s="215" t="s">
        <v>265</v>
      </c>
      <c r="G197" s="216" t="s">
        <v>141</v>
      </c>
      <c r="H197" s="217">
        <v>20</v>
      </c>
      <c r="I197" s="218"/>
      <c r="J197" s="219">
        <f>ROUND(I197*H197,2)</f>
        <v>0</v>
      </c>
      <c r="K197" s="215" t="s">
        <v>142</v>
      </c>
      <c r="L197" s="45"/>
      <c r="M197" s="220" t="s">
        <v>32</v>
      </c>
      <c r="N197" s="221" t="s">
        <v>48</v>
      </c>
      <c r="O197" s="85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3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4" t="s">
        <v>143</v>
      </c>
      <c r="AT197" s="224" t="s">
        <v>138</v>
      </c>
      <c r="AU197" s="224" t="s">
        <v>85</v>
      </c>
      <c r="AY197" s="17" t="s">
        <v>135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7" t="s">
        <v>83</v>
      </c>
      <c r="BK197" s="225">
        <f>ROUND(I197*H197,2)</f>
        <v>0</v>
      </c>
      <c r="BL197" s="17" t="s">
        <v>143</v>
      </c>
      <c r="BM197" s="224" t="s">
        <v>266</v>
      </c>
    </row>
    <row r="198" s="13" customFormat="1">
      <c r="A198" s="13"/>
      <c r="B198" s="226"/>
      <c r="C198" s="227"/>
      <c r="D198" s="228" t="s">
        <v>145</v>
      </c>
      <c r="E198" s="229" t="s">
        <v>32</v>
      </c>
      <c r="F198" s="230" t="s">
        <v>146</v>
      </c>
      <c r="G198" s="227"/>
      <c r="H198" s="229" t="s">
        <v>32</v>
      </c>
      <c r="I198" s="231"/>
      <c r="J198" s="227"/>
      <c r="K198" s="227"/>
      <c r="L198" s="232"/>
      <c r="M198" s="233"/>
      <c r="N198" s="234"/>
      <c r="O198" s="234"/>
      <c r="P198" s="234"/>
      <c r="Q198" s="234"/>
      <c r="R198" s="234"/>
      <c r="S198" s="234"/>
      <c r="T198" s="23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6" t="s">
        <v>145</v>
      </c>
      <c r="AU198" s="236" t="s">
        <v>85</v>
      </c>
      <c r="AV198" s="13" t="s">
        <v>83</v>
      </c>
      <c r="AW198" s="13" t="s">
        <v>39</v>
      </c>
      <c r="AX198" s="13" t="s">
        <v>77</v>
      </c>
      <c r="AY198" s="236" t="s">
        <v>135</v>
      </c>
    </row>
    <row r="199" s="14" customFormat="1">
      <c r="A199" s="14"/>
      <c r="B199" s="237"/>
      <c r="C199" s="238"/>
      <c r="D199" s="228" t="s">
        <v>145</v>
      </c>
      <c r="E199" s="239" t="s">
        <v>32</v>
      </c>
      <c r="F199" s="240" t="s">
        <v>267</v>
      </c>
      <c r="G199" s="238"/>
      <c r="H199" s="241">
        <v>20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7" t="s">
        <v>145</v>
      </c>
      <c r="AU199" s="247" t="s">
        <v>85</v>
      </c>
      <c r="AV199" s="14" t="s">
        <v>85</v>
      </c>
      <c r="AW199" s="14" t="s">
        <v>39</v>
      </c>
      <c r="AX199" s="14" t="s">
        <v>77</v>
      </c>
      <c r="AY199" s="247" t="s">
        <v>135</v>
      </c>
    </row>
    <row r="200" s="15" customFormat="1">
      <c r="A200" s="15"/>
      <c r="B200" s="248"/>
      <c r="C200" s="249"/>
      <c r="D200" s="228" t="s">
        <v>145</v>
      </c>
      <c r="E200" s="250" t="s">
        <v>32</v>
      </c>
      <c r="F200" s="251" t="s">
        <v>149</v>
      </c>
      <c r="G200" s="249"/>
      <c r="H200" s="252">
        <v>20</v>
      </c>
      <c r="I200" s="253"/>
      <c r="J200" s="249"/>
      <c r="K200" s="249"/>
      <c r="L200" s="254"/>
      <c r="M200" s="255"/>
      <c r="N200" s="256"/>
      <c r="O200" s="256"/>
      <c r="P200" s="256"/>
      <c r="Q200" s="256"/>
      <c r="R200" s="256"/>
      <c r="S200" s="256"/>
      <c r="T200" s="257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58" t="s">
        <v>145</v>
      </c>
      <c r="AU200" s="258" t="s">
        <v>85</v>
      </c>
      <c r="AV200" s="15" t="s">
        <v>134</v>
      </c>
      <c r="AW200" s="15" t="s">
        <v>39</v>
      </c>
      <c r="AX200" s="15" t="s">
        <v>83</v>
      </c>
      <c r="AY200" s="258" t="s">
        <v>135</v>
      </c>
    </row>
    <row r="201" s="2" customFormat="1" ht="16.5" customHeight="1">
      <c r="A201" s="39"/>
      <c r="B201" s="40"/>
      <c r="C201" s="213" t="s">
        <v>268</v>
      </c>
      <c r="D201" s="213" t="s">
        <v>138</v>
      </c>
      <c r="E201" s="214" t="s">
        <v>269</v>
      </c>
      <c r="F201" s="215" t="s">
        <v>270</v>
      </c>
      <c r="G201" s="216" t="s">
        <v>141</v>
      </c>
      <c r="H201" s="217">
        <v>20</v>
      </c>
      <c r="I201" s="218"/>
      <c r="J201" s="219">
        <f>ROUND(I201*H201,2)</f>
        <v>0</v>
      </c>
      <c r="K201" s="215" t="s">
        <v>142</v>
      </c>
      <c r="L201" s="45"/>
      <c r="M201" s="220" t="s">
        <v>32</v>
      </c>
      <c r="N201" s="221" t="s">
        <v>48</v>
      </c>
      <c r="O201" s="85"/>
      <c r="P201" s="222">
        <f>O201*H201</f>
        <v>0</v>
      </c>
      <c r="Q201" s="222">
        <v>0</v>
      </c>
      <c r="R201" s="222">
        <f>Q201*H201</f>
        <v>0</v>
      </c>
      <c r="S201" s="222">
        <v>0</v>
      </c>
      <c r="T201" s="223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4" t="s">
        <v>143</v>
      </c>
      <c r="AT201" s="224" t="s">
        <v>138</v>
      </c>
      <c r="AU201" s="224" t="s">
        <v>85</v>
      </c>
      <c r="AY201" s="17" t="s">
        <v>135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7" t="s">
        <v>83</v>
      </c>
      <c r="BK201" s="225">
        <f>ROUND(I201*H201,2)</f>
        <v>0</v>
      </c>
      <c r="BL201" s="17" t="s">
        <v>143</v>
      </c>
      <c r="BM201" s="224" t="s">
        <v>271</v>
      </c>
    </row>
    <row r="202" s="13" customFormat="1">
      <c r="A202" s="13"/>
      <c r="B202" s="226"/>
      <c r="C202" s="227"/>
      <c r="D202" s="228" t="s">
        <v>145</v>
      </c>
      <c r="E202" s="229" t="s">
        <v>32</v>
      </c>
      <c r="F202" s="230" t="s">
        <v>146</v>
      </c>
      <c r="G202" s="227"/>
      <c r="H202" s="229" t="s">
        <v>32</v>
      </c>
      <c r="I202" s="231"/>
      <c r="J202" s="227"/>
      <c r="K202" s="227"/>
      <c r="L202" s="232"/>
      <c r="M202" s="233"/>
      <c r="N202" s="234"/>
      <c r="O202" s="234"/>
      <c r="P202" s="234"/>
      <c r="Q202" s="234"/>
      <c r="R202" s="234"/>
      <c r="S202" s="234"/>
      <c r="T202" s="23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6" t="s">
        <v>145</v>
      </c>
      <c r="AU202" s="236" t="s">
        <v>85</v>
      </c>
      <c r="AV202" s="13" t="s">
        <v>83</v>
      </c>
      <c r="AW202" s="13" t="s">
        <v>39</v>
      </c>
      <c r="AX202" s="13" t="s">
        <v>77</v>
      </c>
      <c r="AY202" s="236" t="s">
        <v>135</v>
      </c>
    </row>
    <row r="203" s="14" customFormat="1">
      <c r="A203" s="14"/>
      <c r="B203" s="237"/>
      <c r="C203" s="238"/>
      <c r="D203" s="228" t="s">
        <v>145</v>
      </c>
      <c r="E203" s="239" t="s">
        <v>32</v>
      </c>
      <c r="F203" s="240" t="s">
        <v>267</v>
      </c>
      <c r="G203" s="238"/>
      <c r="H203" s="241">
        <v>20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7" t="s">
        <v>145</v>
      </c>
      <c r="AU203" s="247" t="s">
        <v>85</v>
      </c>
      <c r="AV203" s="14" t="s">
        <v>85</v>
      </c>
      <c r="AW203" s="14" t="s">
        <v>39</v>
      </c>
      <c r="AX203" s="14" t="s">
        <v>77</v>
      </c>
      <c r="AY203" s="247" t="s">
        <v>135</v>
      </c>
    </row>
    <row r="204" s="15" customFormat="1">
      <c r="A204" s="15"/>
      <c r="B204" s="248"/>
      <c r="C204" s="249"/>
      <c r="D204" s="228" t="s">
        <v>145</v>
      </c>
      <c r="E204" s="250" t="s">
        <v>32</v>
      </c>
      <c r="F204" s="251" t="s">
        <v>149</v>
      </c>
      <c r="G204" s="249"/>
      <c r="H204" s="252">
        <v>20</v>
      </c>
      <c r="I204" s="253"/>
      <c r="J204" s="249"/>
      <c r="K204" s="249"/>
      <c r="L204" s="254"/>
      <c r="M204" s="255"/>
      <c r="N204" s="256"/>
      <c r="O204" s="256"/>
      <c r="P204" s="256"/>
      <c r="Q204" s="256"/>
      <c r="R204" s="256"/>
      <c r="S204" s="256"/>
      <c r="T204" s="257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8" t="s">
        <v>145</v>
      </c>
      <c r="AU204" s="258" t="s">
        <v>85</v>
      </c>
      <c r="AV204" s="15" t="s">
        <v>134</v>
      </c>
      <c r="AW204" s="15" t="s">
        <v>39</v>
      </c>
      <c r="AX204" s="15" t="s">
        <v>83</v>
      </c>
      <c r="AY204" s="258" t="s">
        <v>135</v>
      </c>
    </row>
    <row r="205" s="2" customFormat="1" ht="16.5" customHeight="1">
      <c r="A205" s="39"/>
      <c r="B205" s="40"/>
      <c r="C205" s="213" t="s">
        <v>272</v>
      </c>
      <c r="D205" s="213" t="s">
        <v>138</v>
      </c>
      <c r="E205" s="214" t="s">
        <v>273</v>
      </c>
      <c r="F205" s="215" t="s">
        <v>274</v>
      </c>
      <c r="G205" s="216" t="s">
        <v>141</v>
      </c>
      <c r="H205" s="217">
        <v>20</v>
      </c>
      <c r="I205" s="218"/>
      <c r="J205" s="219">
        <f>ROUND(I205*H205,2)</f>
        <v>0</v>
      </c>
      <c r="K205" s="215" t="s">
        <v>142</v>
      </c>
      <c r="L205" s="45"/>
      <c r="M205" s="220" t="s">
        <v>32</v>
      </c>
      <c r="N205" s="221" t="s">
        <v>48</v>
      </c>
      <c r="O205" s="85"/>
      <c r="P205" s="222">
        <f>O205*H205</f>
        <v>0</v>
      </c>
      <c r="Q205" s="222">
        <v>0</v>
      </c>
      <c r="R205" s="222">
        <f>Q205*H205</f>
        <v>0</v>
      </c>
      <c r="S205" s="222">
        <v>0</v>
      </c>
      <c r="T205" s="223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4" t="s">
        <v>143</v>
      </c>
      <c r="AT205" s="224" t="s">
        <v>138</v>
      </c>
      <c r="AU205" s="224" t="s">
        <v>85</v>
      </c>
      <c r="AY205" s="17" t="s">
        <v>135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7" t="s">
        <v>83</v>
      </c>
      <c r="BK205" s="225">
        <f>ROUND(I205*H205,2)</f>
        <v>0</v>
      </c>
      <c r="BL205" s="17" t="s">
        <v>143</v>
      </c>
      <c r="BM205" s="224" t="s">
        <v>275</v>
      </c>
    </row>
    <row r="206" s="13" customFormat="1">
      <c r="A206" s="13"/>
      <c r="B206" s="226"/>
      <c r="C206" s="227"/>
      <c r="D206" s="228" t="s">
        <v>145</v>
      </c>
      <c r="E206" s="229" t="s">
        <v>32</v>
      </c>
      <c r="F206" s="230" t="s">
        <v>146</v>
      </c>
      <c r="G206" s="227"/>
      <c r="H206" s="229" t="s">
        <v>32</v>
      </c>
      <c r="I206" s="231"/>
      <c r="J206" s="227"/>
      <c r="K206" s="227"/>
      <c r="L206" s="232"/>
      <c r="M206" s="233"/>
      <c r="N206" s="234"/>
      <c r="O206" s="234"/>
      <c r="P206" s="234"/>
      <c r="Q206" s="234"/>
      <c r="R206" s="234"/>
      <c r="S206" s="234"/>
      <c r="T206" s="23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6" t="s">
        <v>145</v>
      </c>
      <c r="AU206" s="236" t="s">
        <v>85</v>
      </c>
      <c r="AV206" s="13" t="s">
        <v>83</v>
      </c>
      <c r="AW206" s="13" t="s">
        <v>39</v>
      </c>
      <c r="AX206" s="13" t="s">
        <v>77</v>
      </c>
      <c r="AY206" s="236" t="s">
        <v>135</v>
      </c>
    </row>
    <row r="207" s="14" customFormat="1">
      <c r="A207" s="14"/>
      <c r="B207" s="237"/>
      <c r="C207" s="238"/>
      <c r="D207" s="228" t="s">
        <v>145</v>
      </c>
      <c r="E207" s="239" t="s">
        <v>32</v>
      </c>
      <c r="F207" s="240" t="s">
        <v>267</v>
      </c>
      <c r="G207" s="238"/>
      <c r="H207" s="241">
        <v>20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7" t="s">
        <v>145</v>
      </c>
      <c r="AU207" s="247" t="s">
        <v>85</v>
      </c>
      <c r="AV207" s="14" t="s">
        <v>85</v>
      </c>
      <c r="AW207" s="14" t="s">
        <v>39</v>
      </c>
      <c r="AX207" s="14" t="s">
        <v>77</v>
      </c>
      <c r="AY207" s="247" t="s">
        <v>135</v>
      </c>
    </row>
    <row r="208" s="15" customFormat="1">
      <c r="A208" s="15"/>
      <c r="B208" s="248"/>
      <c r="C208" s="249"/>
      <c r="D208" s="228" t="s">
        <v>145</v>
      </c>
      <c r="E208" s="250" t="s">
        <v>32</v>
      </c>
      <c r="F208" s="251" t="s">
        <v>149</v>
      </c>
      <c r="G208" s="249"/>
      <c r="H208" s="252">
        <v>20</v>
      </c>
      <c r="I208" s="253"/>
      <c r="J208" s="249"/>
      <c r="K208" s="249"/>
      <c r="L208" s="254"/>
      <c r="M208" s="255"/>
      <c r="N208" s="256"/>
      <c r="O208" s="256"/>
      <c r="P208" s="256"/>
      <c r="Q208" s="256"/>
      <c r="R208" s="256"/>
      <c r="S208" s="256"/>
      <c r="T208" s="257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8" t="s">
        <v>145</v>
      </c>
      <c r="AU208" s="258" t="s">
        <v>85</v>
      </c>
      <c r="AV208" s="15" t="s">
        <v>134</v>
      </c>
      <c r="AW208" s="15" t="s">
        <v>39</v>
      </c>
      <c r="AX208" s="15" t="s">
        <v>83</v>
      </c>
      <c r="AY208" s="258" t="s">
        <v>135</v>
      </c>
    </row>
    <row r="209" s="2" customFormat="1" ht="16.5" customHeight="1">
      <c r="A209" s="39"/>
      <c r="B209" s="40"/>
      <c r="C209" s="213" t="s">
        <v>276</v>
      </c>
      <c r="D209" s="213" t="s">
        <v>138</v>
      </c>
      <c r="E209" s="214" t="s">
        <v>277</v>
      </c>
      <c r="F209" s="215" t="s">
        <v>278</v>
      </c>
      <c r="G209" s="216" t="s">
        <v>141</v>
      </c>
      <c r="H209" s="217">
        <v>5</v>
      </c>
      <c r="I209" s="218"/>
      <c r="J209" s="219">
        <f>ROUND(I209*H209,2)</f>
        <v>0</v>
      </c>
      <c r="K209" s="215" t="s">
        <v>142</v>
      </c>
      <c r="L209" s="45"/>
      <c r="M209" s="220" t="s">
        <v>32</v>
      </c>
      <c r="N209" s="221" t="s">
        <v>48</v>
      </c>
      <c r="O209" s="85"/>
      <c r="P209" s="222">
        <f>O209*H209</f>
        <v>0</v>
      </c>
      <c r="Q209" s="222">
        <v>0</v>
      </c>
      <c r="R209" s="222">
        <f>Q209*H209</f>
        <v>0</v>
      </c>
      <c r="S209" s="222">
        <v>0</v>
      </c>
      <c r="T209" s="223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4" t="s">
        <v>143</v>
      </c>
      <c r="AT209" s="224" t="s">
        <v>138</v>
      </c>
      <c r="AU209" s="224" t="s">
        <v>85</v>
      </c>
      <c r="AY209" s="17" t="s">
        <v>135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7" t="s">
        <v>83</v>
      </c>
      <c r="BK209" s="225">
        <f>ROUND(I209*H209,2)</f>
        <v>0</v>
      </c>
      <c r="BL209" s="17" t="s">
        <v>143</v>
      </c>
      <c r="BM209" s="224" t="s">
        <v>279</v>
      </c>
    </row>
    <row r="210" s="13" customFormat="1">
      <c r="A210" s="13"/>
      <c r="B210" s="226"/>
      <c r="C210" s="227"/>
      <c r="D210" s="228" t="s">
        <v>145</v>
      </c>
      <c r="E210" s="229" t="s">
        <v>32</v>
      </c>
      <c r="F210" s="230" t="s">
        <v>146</v>
      </c>
      <c r="G210" s="227"/>
      <c r="H210" s="229" t="s">
        <v>32</v>
      </c>
      <c r="I210" s="231"/>
      <c r="J210" s="227"/>
      <c r="K210" s="227"/>
      <c r="L210" s="232"/>
      <c r="M210" s="233"/>
      <c r="N210" s="234"/>
      <c r="O210" s="234"/>
      <c r="P210" s="234"/>
      <c r="Q210" s="234"/>
      <c r="R210" s="234"/>
      <c r="S210" s="234"/>
      <c r="T210" s="23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6" t="s">
        <v>145</v>
      </c>
      <c r="AU210" s="236" t="s">
        <v>85</v>
      </c>
      <c r="AV210" s="13" t="s">
        <v>83</v>
      </c>
      <c r="AW210" s="13" t="s">
        <v>39</v>
      </c>
      <c r="AX210" s="13" t="s">
        <v>77</v>
      </c>
      <c r="AY210" s="236" t="s">
        <v>135</v>
      </c>
    </row>
    <row r="211" s="14" customFormat="1">
      <c r="A211" s="14"/>
      <c r="B211" s="237"/>
      <c r="C211" s="238"/>
      <c r="D211" s="228" t="s">
        <v>145</v>
      </c>
      <c r="E211" s="239" t="s">
        <v>32</v>
      </c>
      <c r="F211" s="240" t="s">
        <v>280</v>
      </c>
      <c r="G211" s="238"/>
      <c r="H211" s="241">
        <v>5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7" t="s">
        <v>145</v>
      </c>
      <c r="AU211" s="247" t="s">
        <v>85</v>
      </c>
      <c r="AV211" s="14" t="s">
        <v>85</v>
      </c>
      <c r="AW211" s="14" t="s">
        <v>39</v>
      </c>
      <c r="AX211" s="14" t="s">
        <v>77</v>
      </c>
      <c r="AY211" s="247" t="s">
        <v>135</v>
      </c>
    </row>
    <row r="212" s="15" customFormat="1">
      <c r="A212" s="15"/>
      <c r="B212" s="248"/>
      <c r="C212" s="249"/>
      <c r="D212" s="228" t="s">
        <v>145</v>
      </c>
      <c r="E212" s="250" t="s">
        <v>32</v>
      </c>
      <c r="F212" s="251" t="s">
        <v>149</v>
      </c>
      <c r="G212" s="249"/>
      <c r="H212" s="252">
        <v>5</v>
      </c>
      <c r="I212" s="253"/>
      <c r="J212" s="249"/>
      <c r="K212" s="249"/>
      <c r="L212" s="254"/>
      <c r="M212" s="255"/>
      <c r="N212" s="256"/>
      <c r="O212" s="256"/>
      <c r="P212" s="256"/>
      <c r="Q212" s="256"/>
      <c r="R212" s="256"/>
      <c r="S212" s="256"/>
      <c r="T212" s="257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8" t="s">
        <v>145</v>
      </c>
      <c r="AU212" s="258" t="s">
        <v>85</v>
      </c>
      <c r="AV212" s="15" t="s">
        <v>134</v>
      </c>
      <c r="AW212" s="15" t="s">
        <v>39</v>
      </c>
      <c r="AX212" s="15" t="s">
        <v>83</v>
      </c>
      <c r="AY212" s="258" t="s">
        <v>135</v>
      </c>
    </row>
    <row r="213" s="2" customFormat="1" ht="16.5" customHeight="1">
      <c r="A213" s="39"/>
      <c r="B213" s="40"/>
      <c r="C213" s="213" t="s">
        <v>281</v>
      </c>
      <c r="D213" s="213" t="s">
        <v>138</v>
      </c>
      <c r="E213" s="214" t="s">
        <v>282</v>
      </c>
      <c r="F213" s="215" t="s">
        <v>283</v>
      </c>
      <c r="G213" s="216" t="s">
        <v>141</v>
      </c>
      <c r="H213" s="217">
        <v>5</v>
      </c>
      <c r="I213" s="218"/>
      <c r="J213" s="219">
        <f>ROUND(I213*H213,2)</f>
        <v>0</v>
      </c>
      <c r="K213" s="215" t="s">
        <v>142</v>
      </c>
      <c r="L213" s="45"/>
      <c r="M213" s="220" t="s">
        <v>32</v>
      </c>
      <c r="N213" s="221" t="s">
        <v>48</v>
      </c>
      <c r="O213" s="85"/>
      <c r="P213" s="222">
        <f>O213*H213</f>
        <v>0</v>
      </c>
      <c r="Q213" s="222">
        <v>0</v>
      </c>
      <c r="R213" s="222">
        <f>Q213*H213</f>
        <v>0</v>
      </c>
      <c r="S213" s="222">
        <v>0</v>
      </c>
      <c r="T213" s="223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4" t="s">
        <v>143</v>
      </c>
      <c r="AT213" s="224" t="s">
        <v>138</v>
      </c>
      <c r="AU213" s="224" t="s">
        <v>85</v>
      </c>
      <c r="AY213" s="17" t="s">
        <v>135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7" t="s">
        <v>83</v>
      </c>
      <c r="BK213" s="225">
        <f>ROUND(I213*H213,2)</f>
        <v>0</v>
      </c>
      <c r="BL213" s="17" t="s">
        <v>143</v>
      </c>
      <c r="BM213" s="224" t="s">
        <v>284</v>
      </c>
    </row>
    <row r="214" s="13" customFormat="1">
      <c r="A214" s="13"/>
      <c r="B214" s="226"/>
      <c r="C214" s="227"/>
      <c r="D214" s="228" t="s">
        <v>145</v>
      </c>
      <c r="E214" s="229" t="s">
        <v>32</v>
      </c>
      <c r="F214" s="230" t="s">
        <v>146</v>
      </c>
      <c r="G214" s="227"/>
      <c r="H214" s="229" t="s">
        <v>32</v>
      </c>
      <c r="I214" s="231"/>
      <c r="J214" s="227"/>
      <c r="K214" s="227"/>
      <c r="L214" s="232"/>
      <c r="M214" s="233"/>
      <c r="N214" s="234"/>
      <c r="O214" s="234"/>
      <c r="P214" s="234"/>
      <c r="Q214" s="234"/>
      <c r="R214" s="234"/>
      <c r="S214" s="234"/>
      <c r="T214" s="23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6" t="s">
        <v>145</v>
      </c>
      <c r="AU214" s="236" t="s">
        <v>85</v>
      </c>
      <c r="AV214" s="13" t="s">
        <v>83</v>
      </c>
      <c r="AW214" s="13" t="s">
        <v>39</v>
      </c>
      <c r="AX214" s="13" t="s">
        <v>77</v>
      </c>
      <c r="AY214" s="236" t="s">
        <v>135</v>
      </c>
    </row>
    <row r="215" s="14" customFormat="1">
      <c r="A215" s="14"/>
      <c r="B215" s="237"/>
      <c r="C215" s="238"/>
      <c r="D215" s="228" t="s">
        <v>145</v>
      </c>
      <c r="E215" s="239" t="s">
        <v>32</v>
      </c>
      <c r="F215" s="240" t="s">
        <v>280</v>
      </c>
      <c r="G215" s="238"/>
      <c r="H215" s="241">
        <v>5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7" t="s">
        <v>145</v>
      </c>
      <c r="AU215" s="247" t="s">
        <v>85</v>
      </c>
      <c r="AV215" s="14" t="s">
        <v>85</v>
      </c>
      <c r="AW215" s="14" t="s">
        <v>39</v>
      </c>
      <c r="AX215" s="14" t="s">
        <v>77</v>
      </c>
      <c r="AY215" s="247" t="s">
        <v>135</v>
      </c>
    </row>
    <row r="216" s="15" customFormat="1">
      <c r="A216" s="15"/>
      <c r="B216" s="248"/>
      <c r="C216" s="249"/>
      <c r="D216" s="228" t="s">
        <v>145</v>
      </c>
      <c r="E216" s="250" t="s">
        <v>32</v>
      </c>
      <c r="F216" s="251" t="s">
        <v>149</v>
      </c>
      <c r="G216" s="249"/>
      <c r="H216" s="252">
        <v>5</v>
      </c>
      <c r="I216" s="253"/>
      <c r="J216" s="249"/>
      <c r="K216" s="249"/>
      <c r="L216" s="254"/>
      <c r="M216" s="255"/>
      <c r="N216" s="256"/>
      <c r="O216" s="256"/>
      <c r="P216" s="256"/>
      <c r="Q216" s="256"/>
      <c r="R216" s="256"/>
      <c r="S216" s="256"/>
      <c r="T216" s="257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58" t="s">
        <v>145</v>
      </c>
      <c r="AU216" s="258" t="s">
        <v>85</v>
      </c>
      <c r="AV216" s="15" t="s">
        <v>134</v>
      </c>
      <c r="AW216" s="15" t="s">
        <v>39</v>
      </c>
      <c r="AX216" s="15" t="s">
        <v>83</v>
      </c>
      <c r="AY216" s="258" t="s">
        <v>135</v>
      </c>
    </row>
    <row r="217" s="12" customFormat="1" ht="22.8" customHeight="1">
      <c r="A217" s="12"/>
      <c r="B217" s="197"/>
      <c r="C217" s="198"/>
      <c r="D217" s="199" t="s">
        <v>76</v>
      </c>
      <c r="E217" s="211" t="s">
        <v>285</v>
      </c>
      <c r="F217" s="211" t="s">
        <v>286</v>
      </c>
      <c r="G217" s="198"/>
      <c r="H217" s="198"/>
      <c r="I217" s="201"/>
      <c r="J217" s="212">
        <f>BK217</f>
        <v>0</v>
      </c>
      <c r="K217" s="198"/>
      <c r="L217" s="203"/>
      <c r="M217" s="204"/>
      <c r="N217" s="205"/>
      <c r="O217" s="205"/>
      <c r="P217" s="206">
        <f>SUM(P218:P221)</f>
        <v>0</v>
      </c>
      <c r="Q217" s="205"/>
      <c r="R217" s="206">
        <f>SUM(R218:R221)</f>
        <v>0</v>
      </c>
      <c r="S217" s="205"/>
      <c r="T217" s="207">
        <f>SUM(T218:T221)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8" t="s">
        <v>134</v>
      </c>
      <c r="AT217" s="209" t="s">
        <v>76</v>
      </c>
      <c r="AU217" s="209" t="s">
        <v>83</v>
      </c>
      <c r="AY217" s="208" t="s">
        <v>135</v>
      </c>
      <c r="BK217" s="210">
        <f>SUM(BK218:BK221)</f>
        <v>0</v>
      </c>
    </row>
    <row r="218" s="2" customFormat="1" ht="24.15" customHeight="1">
      <c r="A218" s="39"/>
      <c r="B218" s="40"/>
      <c r="C218" s="213" t="s">
        <v>287</v>
      </c>
      <c r="D218" s="213" t="s">
        <v>138</v>
      </c>
      <c r="E218" s="214" t="s">
        <v>288</v>
      </c>
      <c r="F218" s="215" t="s">
        <v>289</v>
      </c>
      <c r="G218" s="216" t="s">
        <v>141</v>
      </c>
      <c r="H218" s="217">
        <v>2</v>
      </c>
      <c r="I218" s="218"/>
      <c r="J218" s="219">
        <f>ROUND(I218*H218,2)</f>
        <v>0</v>
      </c>
      <c r="K218" s="215" t="s">
        <v>142</v>
      </c>
      <c r="L218" s="45"/>
      <c r="M218" s="220" t="s">
        <v>32</v>
      </c>
      <c r="N218" s="221" t="s">
        <v>48</v>
      </c>
      <c r="O218" s="85"/>
      <c r="P218" s="222">
        <f>O218*H218</f>
        <v>0</v>
      </c>
      <c r="Q218" s="222">
        <v>0</v>
      </c>
      <c r="R218" s="222">
        <f>Q218*H218</f>
        <v>0</v>
      </c>
      <c r="S218" s="222">
        <v>0</v>
      </c>
      <c r="T218" s="223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4" t="s">
        <v>143</v>
      </c>
      <c r="AT218" s="224" t="s">
        <v>138</v>
      </c>
      <c r="AU218" s="224" t="s">
        <v>85</v>
      </c>
      <c r="AY218" s="17" t="s">
        <v>135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7" t="s">
        <v>83</v>
      </c>
      <c r="BK218" s="225">
        <f>ROUND(I218*H218,2)</f>
        <v>0</v>
      </c>
      <c r="BL218" s="17" t="s">
        <v>143</v>
      </c>
      <c r="BM218" s="224" t="s">
        <v>290</v>
      </c>
    </row>
    <row r="219" s="13" customFormat="1">
      <c r="A219" s="13"/>
      <c r="B219" s="226"/>
      <c r="C219" s="227"/>
      <c r="D219" s="228" t="s">
        <v>145</v>
      </c>
      <c r="E219" s="229" t="s">
        <v>32</v>
      </c>
      <c r="F219" s="230" t="s">
        <v>146</v>
      </c>
      <c r="G219" s="227"/>
      <c r="H219" s="229" t="s">
        <v>32</v>
      </c>
      <c r="I219" s="231"/>
      <c r="J219" s="227"/>
      <c r="K219" s="227"/>
      <c r="L219" s="232"/>
      <c r="M219" s="233"/>
      <c r="N219" s="234"/>
      <c r="O219" s="234"/>
      <c r="P219" s="234"/>
      <c r="Q219" s="234"/>
      <c r="R219" s="234"/>
      <c r="S219" s="234"/>
      <c r="T219" s="23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6" t="s">
        <v>145</v>
      </c>
      <c r="AU219" s="236" t="s">
        <v>85</v>
      </c>
      <c r="AV219" s="13" t="s">
        <v>83</v>
      </c>
      <c r="AW219" s="13" t="s">
        <v>39</v>
      </c>
      <c r="AX219" s="13" t="s">
        <v>77</v>
      </c>
      <c r="AY219" s="236" t="s">
        <v>135</v>
      </c>
    </row>
    <row r="220" s="14" customFormat="1">
      <c r="A220" s="14"/>
      <c r="B220" s="237"/>
      <c r="C220" s="238"/>
      <c r="D220" s="228" t="s">
        <v>145</v>
      </c>
      <c r="E220" s="239" t="s">
        <v>32</v>
      </c>
      <c r="F220" s="240" t="s">
        <v>291</v>
      </c>
      <c r="G220" s="238"/>
      <c r="H220" s="241">
        <v>2</v>
      </c>
      <c r="I220" s="242"/>
      <c r="J220" s="238"/>
      <c r="K220" s="238"/>
      <c r="L220" s="243"/>
      <c r="M220" s="244"/>
      <c r="N220" s="245"/>
      <c r="O220" s="245"/>
      <c r="P220" s="245"/>
      <c r="Q220" s="245"/>
      <c r="R220" s="245"/>
      <c r="S220" s="245"/>
      <c r="T220" s="24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7" t="s">
        <v>145</v>
      </c>
      <c r="AU220" s="247" t="s">
        <v>85</v>
      </c>
      <c r="AV220" s="14" t="s">
        <v>85</v>
      </c>
      <c r="AW220" s="14" t="s">
        <v>39</v>
      </c>
      <c r="AX220" s="14" t="s">
        <v>77</v>
      </c>
      <c r="AY220" s="247" t="s">
        <v>135</v>
      </c>
    </row>
    <row r="221" s="15" customFormat="1">
      <c r="A221" s="15"/>
      <c r="B221" s="248"/>
      <c r="C221" s="249"/>
      <c r="D221" s="228" t="s">
        <v>145</v>
      </c>
      <c r="E221" s="250" t="s">
        <v>32</v>
      </c>
      <c r="F221" s="251" t="s">
        <v>149</v>
      </c>
      <c r="G221" s="249"/>
      <c r="H221" s="252">
        <v>2</v>
      </c>
      <c r="I221" s="253"/>
      <c r="J221" s="249"/>
      <c r="K221" s="249"/>
      <c r="L221" s="254"/>
      <c r="M221" s="259"/>
      <c r="N221" s="260"/>
      <c r="O221" s="260"/>
      <c r="P221" s="260"/>
      <c r="Q221" s="260"/>
      <c r="R221" s="260"/>
      <c r="S221" s="260"/>
      <c r="T221" s="261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58" t="s">
        <v>145</v>
      </c>
      <c r="AU221" s="258" t="s">
        <v>85</v>
      </c>
      <c r="AV221" s="15" t="s">
        <v>134</v>
      </c>
      <c r="AW221" s="15" t="s">
        <v>39</v>
      </c>
      <c r="AX221" s="15" t="s">
        <v>83</v>
      </c>
      <c r="AY221" s="258" t="s">
        <v>135</v>
      </c>
    </row>
    <row r="222" s="2" customFormat="1" ht="6.96" customHeight="1">
      <c r="A222" s="39"/>
      <c r="B222" s="60"/>
      <c r="C222" s="61"/>
      <c r="D222" s="61"/>
      <c r="E222" s="61"/>
      <c r="F222" s="61"/>
      <c r="G222" s="61"/>
      <c r="H222" s="61"/>
      <c r="I222" s="61"/>
      <c r="J222" s="61"/>
      <c r="K222" s="61"/>
      <c r="L222" s="45"/>
      <c r="M222" s="39"/>
      <c r="O222" s="39"/>
      <c r="P222" s="39"/>
      <c r="Q222" s="39"/>
      <c r="R222" s="39"/>
      <c r="S222" s="39"/>
      <c r="T222" s="39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</row>
  </sheetData>
  <sheetProtection sheet="1" autoFilter="0" formatColumns="0" formatRows="0" objects="1" scenarios="1" spinCount="100000" saltValue="nfrUiAHJuzu+uFcJ96ggtvKdIF0nbGWSpwQcuhkYb/vDTA03qS9haKYvBLTJ6GG+gz/KuAONy/aFSGOd/HXhGA==" hashValue="wA6OUw9iDmsRp8Ev4b/QYJ2j3pAalE3c+J5UX050i9VqIqJUMgpSZywcG/oKe14KbghtjTmInfjqgjz48MXVSg==" algorithmName="SHA-512" password="CC35"/>
  <autoFilter ref="C93:K22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85</v>
      </c>
    </row>
    <row r="4" s="1" customFormat="1" ht="24.96" customHeight="1">
      <c r="B4" s="20"/>
      <c r="D4" s="141" t="s">
        <v>101</v>
      </c>
      <c r="L4" s="20"/>
      <c r="M4" s="14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16</v>
      </c>
      <c r="L6" s="20"/>
    </row>
    <row r="7" s="1" customFormat="1" ht="16.5" customHeight="1">
      <c r="B7" s="20"/>
      <c r="E7" s="144" t="str">
        <f>'Rekapitulace zakázky'!K6</f>
        <v>Údržba a oprava výměnných dílů zabezpečovacího zařízení v obvodu SSZT HKR 2022 – 2024</v>
      </c>
      <c r="F7" s="143"/>
      <c r="G7" s="143"/>
      <c r="H7" s="143"/>
      <c r="L7" s="20"/>
    </row>
    <row r="8" s="1" customFormat="1" ht="12" customHeight="1">
      <c r="B8" s="20"/>
      <c r="D8" s="143" t="s">
        <v>102</v>
      </c>
      <c r="L8" s="20"/>
    </row>
    <row r="9" s="2" customFormat="1" ht="16.5" customHeight="1">
      <c r="A9" s="39"/>
      <c r="B9" s="45"/>
      <c r="C9" s="39"/>
      <c r="D9" s="39"/>
      <c r="E9" s="144" t="s">
        <v>103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104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292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32</v>
      </c>
      <c r="G13" s="39"/>
      <c r="H13" s="39"/>
      <c r="I13" s="143" t="s">
        <v>20</v>
      </c>
      <c r="J13" s="134" t="s">
        <v>32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22</v>
      </c>
      <c r="E14" s="39"/>
      <c r="F14" s="134" t="s">
        <v>23</v>
      </c>
      <c r="G14" s="39"/>
      <c r="H14" s="39"/>
      <c r="I14" s="143" t="s">
        <v>24</v>
      </c>
      <c r="J14" s="147" t="str">
        <f>'Rekapitulace zakázky'!AN8</f>
        <v>25. 7. 2022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30</v>
      </c>
      <c r="E16" s="39"/>
      <c r="F16" s="39"/>
      <c r="G16" s="39"/>
      <c r="H16" s="39"/>
      <c r="I16" s="143" t="s">
        <v>31</v>
      </c>
      <c r="J16" s="134" t="s">
        <v>32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34</v>
      </c>
      <c r="F17" s="39"/>
      <c r="G17" s="39"/>
      <c r="H17" s="39"/>
      <c r="I17" s="143" t="s">
        <v>35</v>
      </c>
      <c r="J17" s="134" t="s">
        <v>32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36</v>
      </c>
      <c r="E19" s="39"/>
      <c r="F19" s="39"/>
      <c r="G19" s="39"/>
      <c r="H19" s="39"/>
      <c r="I19" s="143" t="s">
        <v>31</v>
      </c>
      <c r="J19" s="33" t="str">
        <f>'Rekapitulace zakázky'!AN13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3" t="str">
        <f>'Rekapitulace zakázky'!E14</f>
        <v>Vyplň údaj</v>
      </c>
      <c r="F20" s="134"/>
      <c r="G20" s="134"/>
      <c r="H20" s="134"/>
      <c r="I20" s="143" t="s">
        <v>35</v>
      </c>
      <c r="J20" s="33" t="str">
        <f>'Rekapitulace zakázky'!AN14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38</v>
      </c>
      <c r="E22" s="39"/>
      <c r="F22" s="39"/>
      <c r="G22" s="39"/>
      <c r="H22" s="39"/>
      <c r="I22" s="143" t="s">
        <v>31</v>
      </c>
      <c r="J22" s="134" t="s">
        <v>32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35</v>
      </c>
      <c r="J23" s="134" t="s">
        <v>32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40</v>
      </c>
      <c r="E25" s="39"/>
      <c r="F25" s="39"/>
      <c r="G25" s="39"/>
      <c r="H25" s="39"/>
      <c r="I25" s="143" t="s">
        <v>31</v>
      </c>
      <c r="J25" s="134" t="s">
        <v>32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34</v>
      </c>
      <c r="F26" s="39"/>
      <c r="G26" s="39"/>
      <c r="H26" s="39"/>
      <c r="I26" s="143" t="s">
        <v>35</v>
      </c>
      <c r="J26" s="134" t="s">
        <v>32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41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8"/>
      <c r="B29" s="149"/>
      <c r="C29" s="148"/>
      <c r="D29" s="148"/>
      <c r="E29" s="150" t="s">
        <v>42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43</v>
      </c>
      <c r="E32" s="39"/>
      <c r="F32" s="39"/>
      <c r="G32" s="39"/>
      <c r="H32" s="39"/>
      <c r="I32" s="39"/>
      <c r="J32" s="154">
        <f>ROUND(J98,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45</v>
      </c>
      <c r="G34" s="39"/>
      <c r="H34" s="39"/>
      <c r="I34" s="155" t="s">
        <v>44</v>
      </c>
      <c r="J34" s="155" t="s">
        <v>46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47</v>
      </c>
      <c r="E35" s="143" t="s">
        <v>48</v>
      </c>
      <c r="F35" s="157">
        <f>ROUND((SUM(BE98:BE459)),  2)</f>
        <v>0</v>
      </c>
      <c r="G35" s="39"/>
      <c r="H35" s="39"/>
      <c r="I35" s="158">
        <v>0.20999999999999999</v>
      </c>
      <c r="J35" s="157">
        <f>ROUND(((SUM(BE98:BE459))*I35),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49</v>
      </c>
      <c r="F36" s="157">
        <f>ROUND((SUM(BF98:BF459)),  2)</f>
        <v>0</v>
      </c>
      <c r="G36" s="39"/>
      <c r="H36" s="39"/>
      <c r="I36" s="158">
        <v>0.14999999999999999</v>
      </c>
      <c r="J36" s="157">
        <f>ROUND(((SUM(BF98:BF459))*I36),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50</v>
      </c>
      <c r="F37" s="157">
        <f>ROUND((SUM(BG98:BG459)),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51</v>
      </c>
      <c r="F38" s="157">
        <f>ROUND((SUM(BH98:BH459)),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52</v>
      </c>
      <c r="F39" s="157">
        <f>ROUND((SUM(BI98:BI459)),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53</v>
      </c>
      <c r="E41" s="161"/>
      <c r="F41" s="161"/>
      <c r="G41" s="162" t="s">
        <v>54</v>
      </c>
      <c r="H41" s="163" t="s">
        <v>55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hidden="1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3" t="s">
        <v>106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2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170" t="str">
        <f>E7</f>
        <v>Údržba a oprava výměnných dílů zabezpečovacího zařízení v obvodu SSZT HKR 2022 – 2024</v>
      </c>
      <c r="F50" s="32"/>
      <c r="G50" s="32"/>
      <c r="H50" s="32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1"/>
      <c r="C51" s="32" t="s">
        <v>102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9"/>
      <c r="B52" s="40"/>
      <c r="C52" s="41"/>
      <c r="D52" s="41"/>
      <c r="E52" s="170" t="s">
        <v>103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2" t="s">
        <v>104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0" t="str">
        <f>E11</f>
        <v>Lib_VD_X - XII 2022 - Opravy výměnných dílů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2" t="s">
        <v>22</v>
      </c>
      <c r="D56" s="41"/>
      <c r="E56" s="41"/>
      <c r="F56" s="27" t="str">
        <f>F14</f>
        <v>Obvod SSZT HKR</v>
      </c>
      <c r="G56" s="41"/>
      <c r="H56" s="41"/>
      <c r="I56" s="32" t="s">
        <v>24</v>
      </c>
      <c r="J56" s="73" t="str">
        <f>IF(J14="","",J14)</f>
        <v>25. 7. 2022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5.15" customHeight="1">
      <c r="A58" s="39"/>
      <c r="B58" s="40"/>
      <c r="C58" s="32" t="s">
        <v>30</v>
      </c>
      <c r="D58" s="41"/>
      <c r="E58" s="41"/>
      <c r="F58" s="27" t="str">
        <f>E17</f>
        <v xml:space="preserve"> </v>
      </c>
      <c r="G58" s="41"/>
      <c r="H58" s="41"/>
      <c r="I58" s="32" t="s">
        <v>38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2" t="s">
        <v>36</v>
      </c>
      <c r="D59" s="41"/>
      <c r="E59" s="41"/>
      <c r="F59" s="27" t="str">
        <f>IF(E20="","",E20)</f>
        <v>Vyplň údaj</v>
      </c>
      <c r="G59" s="41"/>
      <c r="H59" s="41"/>
      <c r="I59" s="32" t="s">
        <v>40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1" t="s">
        <v>107</v>
      </c>
      <c r="D61" s="172"/>
      <c r="E61" s="172"/>
      <c r="F61" s="172"/>
      <c r="G61" s="172"/>
      <c r="H61" s="172"/>
      <c r="I61" s="172"/>
      <c r="J61" s="173" t="s">
        <v>108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4" t="s">
        <v>75</v>
      </c>
      <c r="D63" s="41"/>
      <c r="E63" s="41"/>
      <c r="F63" s="41"/>
      <c r="G63" s="41"/>
      <c r="H63" s="41"/>
      <c r="I63" s="41"/>
      <c r="J63" s="103">
        <f>J98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7" t="s">
        <v>109</v>
      </c>
    </row>
    <row r="64" hidden="1" s="9" customFormat="1" ht="24.96" customHeight="1">
      <c r="A64" s="9"/>
      <c r="B64" s="175"/>
      <c r="C64" s="176"/>
      <c r="D64" s="177" t="s">
        <v>110</v>
      </c>
      <c r="E64" s="178"/>
      <c r="F64" s="178"/>
      <c r="G64" s="178"/>
      <c r="H64" s="178"/>
      <c r="I64" s="178"/>
      <c r="J64" s="179">
        <f>J99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1"/>
      <c r="C65" s="126"/>
      <c r="D65" s="182" t="s">
        <v>111</v>
      </c>
      <c r="E65" s="183"/>
      <c r="F65" s="183"/>
      <c r="G65" s="183"/>
      <c r="H65" s="183"/>
      <c r="I65" s="183"/>
      <c r="J65" s="184">
        <f>J100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1"/>
      <c r="C66" s="126"/>
      <c r="D66" s="182" t="s">
        <v>293</v>
      </c>
      <c r="E66" s="183"/>
      <c r="F66" s="183"/>
      <c r="G66" s="183"/>
      <c r="H66" s="183"/>
      <c r="I66" s="183"/>
      <c r="J66" s="184">
        <f>J127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1"/>
      <c r="C67" s="126"/>
      <c r="D67" s="182" t="s">
        <v>112</v>
      </c>
      <c r="E67" s="183"/>
      <c r="F67" s="183"/>
      <c r="G67" s="183"/>
      <c r="H67" s="183"/>
      <c r="I67" s="183"/>
      <c r="J67" s="184">
        <f>J136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1"/>
      <c r="C68" s="126"/>
      <c r="D68" s="182" t="s">
        <v>113</v>
      </c>
      <c r="E68" s="183"/>
      <c r="F68" s="183"/>
      <c r="G68" s="183"/>
      <c r="H68" s="183"/>
      <c r="I68" s="183"/>
      <c r="J68" s="184">
        <f>J157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81"/>
      <c r="C69" s="126"/>
      <c r="D69" s="182" t="s">
        <v>114</v>
      </c>
      <c r="E69" s="183"/>
      <c r="F69" s="183"/>
      <c r="G69" s="183"/>
      <c r="H69" s="183"/>
      <c r="I69" s="183"/>
      <c r="J69" s="184">
        <f>J176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81"/>
      <c r="C70" s="126"/>
      <c r="D70" s="182" t="s">
        <v>115</v>
      </c>
      <c r="E70" s="183"/>
      <c r="F70" s="183"/>
      <c r="G70" s="183"/>
      <c r="H70" s="183"/>
      <c r="I70" s="183"/>
      <c r="J70" s="184">
        <f>J201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81"/>
      <c r="C71" s="126"/>
      <c r="D71" s="182" t="s">
        <v>116</v>
      </c>
      <c r="E71" s="183"/>
      <c r="F71" s="183"/>
      <c r="G71" s="183"/>
      <c r="H71" s="183"/>
      <c r="I71" s="183"/>
      <c r="J71" s="184">
        <f>J300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81"/>
      <c r="C72" s="126"/>
      <c r="D72" s="182" t="s">
        <v>294</v>
      </c>
      <c r="E72" s="183"/>
      <c r="F72" s="183"/>
      <c r="G72" s="183"/>
      <c r="H72" s="183"/>
      <c r="I72" s="183"/>
      <c r="J72" s="184">
        <f>J375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81"/>
      <c r="C73" s="126"/>
      <c r="D73" s="182" t="s">
        <v>295</v>
      </c>
      <c r="E73" s="183"/>
      <c r="F73" s="183"/>
      <c r="G73" s="183"/>
      <c r="H73" s="183"/>
      <c r="I73" s="183"/>
      <c r="J73" s="184">
        <f>J380</f>
        <v>0</v>
      </c>
      <c r="K73" s="126"/>
      <c r="L73" s="18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10" customFormat="1" ht="19.92" customHeight="1">
      <c r="A74" s="10"/>
      <c r="B74" s="181"/>
      <c r="C74" s="126"/>
      <c r="D74" s="182" t="s">
        <v>296</v>
      </c>
      <c r="E74" s="183"/>
      <c r="F74" s="183"/>
      <c r="G74" s="183"/>
      <c r="H74" s="183"/>
      <c r="I74" s="183"/>
      <c r="J74" s="184">
        <f>J388</f>
        <v>0</v>
      </c>
      <c r="K74" s="126"/>
      <c r="L74" s="18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hidden="1" s="10" customFormat="1" ht="19.92" customHeight="1">
      <c r="A75" s="10"/>
      <c r="B75" s="181"/>
      <c r="C75" s="126"/>
      <c r="D75" s="182" t="s">
        <v>297</v>
      </c>
      <c r="E75" s="183"/>
      <c r="F75" s="183"/>
      <c r="G75" s="183"/>
      <c r="H75" s="183"/>
      <c r="I75" s="183"/>
      <c r="J75" s="184">
        <f>J438</f>
        <v>0</v>
      </c>
      <c r="K75" s="126"/>
      <c r="L75" s="18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hidden="1" s="10" customFormat="1" ht="19.92" customHeight="1">
      <c r="A76" s="10"/>
      <c r="B76" s="181"/>
      <c r="C76" s="126"/>
      <c r="D76" s="182" t="s">
        <v>118</v>
      </c>
      <c r="E76" s="183"/>
      <c r="F76" s="183"/>
      <c r="G76" s="183"/>
      <c r="H76" s="183"/>
      <c r="I76" s="183"/>
      <c r="J76" s="184">
        <f>J455</f>
        <v>0</v>
      </c>
      <c r="K76" s="126"/>
      <c r="L76" s="185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hidden="1" s="2" customFormat="1" ht="21.84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 s="2" customFormat="1" ht="6.96" customHeight="1">
      <c r="A78" s="39"/>
      <c r="B78" s="60"/>
      <c r="C78" s="61"/>
      <c r="D78" s="61"/>
      <c r="E78" s="61"/>
      <c r="F78" s="61"/>
      <c r="G78" s="61"/>
      <c r="H78" s="61"/>
      <c r="I78" s="61"/>
      <c r="J78" s="61"/>
      <c r="K78" s="6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hidden="1"/>
    <row r="80" hidden="1"/>
    <row r="81" hidden="1"/>
    <row r="82" s="2" customFormat="1" ht="6.96" customHeight="1">
      <c r="A82" s="39"/>
      <c r="B82" s="62"/>
      <c r="C82" s="63"/>
      <c r="D82" s="63"/>
      <c r="E82" s="63"/>
      <c r="F82" s="63"/>
      <c r="G82" s="63"/>
      <c r="H82" s="63"/>
      <c r="I82" s="63"/>
      <c r="J82" s="63"/>
      <c r="K82" s="63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4.96" customHeight="1">
      <c r="A83" s="39"/>
      <c r="B83" s="40"/>
      <c r="C83" s="23" t="s">
        <v>119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2" t="s">
        <v>16</v>
      </c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170" t="str">
        <f>E7</f>
        <v>Údržba a oprava výměnných dílů zabezpečovacího zařízení v obvodu SSZT HKR 2022 – 2024</v>
      </c>
      <c r="F86" s="32"/>
      <c r="G86" s="32"/>
      <c r="H86" s="32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" customFormat="1" ht="12" customHeight="1">
      <c r="B87" s="21"/>
      <c r="C87" s="32" t="s">
        <v>102</v>
      </c>
      <c r="D87" s="22"/>
      <c r="E87" s="22"/>
      <c r="F87" s="22"/>
      <c r="G87" s="22"/>
      <c r="H87" s="22"/>
      <c r="I87" s="22"/>
      <c r="J87" s="22"/>
      <c r="K87" s="22"/>
      <c r="L87" s="20"/>
    </row>
    <row r="88" s="2" customFormat="1" ht="16.5" customHeight="1">
      <c r="A88" s="39"/>
      <c r="B88" s="40"/>
      <c r="C88" s="41"/>
      <c r="D88" s="41"/>
      <c r="E88" s="170" t="s">
        <v>103</v>
      </c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104</v>
      </c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6.5" customHeight="1">
      <c r="A90" s="39"/>
      <c r="B90" s="40"/>
      <c r="C90" s="41"/>
      <c r="D90" s="41"/>
      <c r="E90" s="70" t="str">
        <f>E11</f>
        <v>Lib_VD_X - XII 2022 - Opravy výměnných dílů</v>
      </c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2" customHeight="1">
      <c r="A92" s="39"/>
      <c r="B92" s="40"/>
      <c r="C92" s="32" t="s">
        <v>22</v>
      </c>
      <c r="D92" s="41"/>
      <c r="E92" s="41"/>
      <c r="F92" s="27" t="str">
        <f>F14</f>
        <v>Obvod SSZT HKR</v>
      </c>
      <c r="G92" s="41"/>
      <c r="H92" s="41"/>
      <c r="I92" s="32" t="s">
        <v>24</v>
      </c>
      <c r="J92" s="73" t="str">
        <f>IF(J14="","",J14)</f>
        <v>25. 7. 2022</v>
      </c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6.96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2" t="s">
        <v>30</v>
      </c>
      <c r="D94" s="41"/>
      <c r="E94" s="41"/>
      <c r="F94" s="27" t="str">
        <f>E17</f>
        <v xml:space="preserve"> </v>
      </c>
      <c r="G94" s="41"/>
      <c r="H94" s="41"/>
      <c r="I94" s="32" t="s">
        <v>38</v>
      </c>
      <c r="J94" s="37" t="str">
        <f>E23</f>
        <v xml:space="preserve"> </v>
      </c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2" t="s">
        <v>36</v>
      </c>
      <c r="D95" s="41"/>
      <c r="E95" s="41"/>
      <c r="F95" s="27" t="str">
        <f>IF(E20="","",E20)</f>
        <v>Vyplň údaj</v>
      </c>
      <c r="G95" s="41"/>
      <c r="H95" s="41"/>
      <c r="I95" s="32" t="s">
        <v>40</v>
      </c>
      <c r="J95" s="37" t="str">
        <f>E26</f>
        <v xml:space="preserve"> </v>
      </c>
      <c r="K95" s="41"/>
      <c r="L95" s="14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0.32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14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11" customFormat="1" ht="29.28" customHeight="1">
      <c r="A97" s="186"/>
      <c r="B97" s="187"/>
      <c r="C97" s="188" t="s">
        <v>120</v>
      </c>
      <c r="D97" s="189" t="s">
        <v>62</v>
      </c>
      <c r="E97" s="189" t="s">
        <v>58</v>
      </c>
      <c r="F97" s="189" t="s">
        <v>59</v>
      </c>
      <c r="G97" s="189" t="s">
        <v>121</v>
      </c>
      <c r="H97" s="189" t="s">
        <v>122</v>
      </c>
      <c r="I97" s="189" t="s">
        <v>123</v>
      </c>
      <c r="J97" s="189" t="s">
        <v>108</v>
      </c>
      <c r="K97" s="190" t="s">
        <v>124</v>
      </c>
      <c r="L97" s="191"/>
      <c r="M97" s="93" t="s">
        <v>32</v>
      </c>
      <c r="N97" s="94" t="s">
        <v>47</v>
      </c>
      <c r="O97" s="94" t="s">
        <v>125</v>
      </c>
      <c r="P97" s="94" t="s">
        <v>126</v>
      </c>
      <c r="Q97" s="94" t="s">
        <v>127</v>
      </c>
      <c r="R97" s="94" t="s">
        <v>128</v>
      </c>
      <c r="S97" s="94" t="s">
        <v>129</v>
      </c>
      <c r="T97" s="95" t="s">
        <v>130</v>
      </c>
      <c r="U97" s="186"/>
      <c r="V97" s="186"/>
      <c r="W97" s="186"/>
      <c r="X97" s="186"/>
      <c r="Y97" s="186"/>
      <c r="Z97" s="186"/>
      <c r="AA97" s="186"/>
      <c r="AB97" s="186"/>
      <c r="AC97" s="186"/>
      <c r="AD97" s="186"/>
      <c r="AE97" s="186"/>
    </row>
    <row r="98" s="2" customFormat="1" ht="22.8" customHeight="1">
      <c r="A98" s="39"/>
      <c r="B98" s="40"/>
      <c r="C98" s="100" t="s">
        <v>131</v>
      </c>
      <c r="D98" s="41"/>
      <c r="E98" s="41"/>
      <c r="F98" s="41"/>
      <c r="G98" s="41"/>
      <c r="H98" s="41"/>
      <c r="I98" s="41"/>
      <c r="J98" s="192">
        <f>BK98</f>
        <v>0</v>
      </c>
      <c r="K98" s="41"/>
      <c r="L98" s="45"/>
      <c r="M98" s="96"/>
      <c r="N98" s="193"/>
      <c r="O98" s="97"/>
      <c r="P98" s="194">
        <f>P99</f>
        <v>0</v>
      </c>
      <c r="Q98" s="97"/>
      <c r="R98" s="194">
        <f>R99</f>
        <v>0</v>
      </c>
      <c r="S98" s="97"/>
      <c r="T98" s="195">
        <f>T99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7" t="s">
        <v>76</v>
      </c>
      <c r="AU98" s="17" t="s">
        <v>109</v>
      </c>
      <c r="BK98" s="196">
        <f>BK99</f>
        <v>0</v>
      </c>
    </row>
    <row r="99" s="12" customFormat="1" ht="25.92" customHeight="1">
      <c r="A99" s="12"/>
      <c r="B99" s="197"/>
      <c r="C99" s="198"/>
      <c r="D99" s="199" t="s">
        <v>76</v>
      </c>
      <c r="E99" s="200" t="s">
        <v>132</v>
      </c>
      <c r="F99" s="200" t="s">
        <v>133</v>
      </c>
      <c r="G99" s="198"/>
      <c r="H99" s="198"/>
      <c r="I99" s="201"/>
      <c r="J99" s="202">
        <f>BK99</f>
        <v>0</v>
      </c>
      <c r="K99" s="198"/>
      <c r="L99" s="203"/>
      <c r="M99" s="204"/>
      <c r="N99" s="205"/>
      <c r="O99" s="205"/>
      <c r="P99" s="206">
        <f>P100+P127+P136+P157+P176+P201+P300+P375+P380+P388+P438+P455</f>
        <v>0</v>
      </c>
      <c r="Q99" s="205"/>
      <c r="R99" s="206">
        <f>R100+R127+R136+R157+R176+R201+R300+R375+R380+R388+R438+R455</f>
        <v>0</v>
      </c>
      <c r="S99" s="205"/>
      <c r="T99" s="207">
        <f>T100+T127+T136+T157+T176+T201+T300+T375+T380+T388+T438+T455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8" t="s">
        <v>134</v>
      </c>
      <c r="AT99" s="209" t="s">
        <v>76</v>
      </c>
      <c r="AU99" s="209" t="s">
        <v>77</v>
      </c>
      <c r="AY99" s="208" t="s">
        <v>135</v>
      </c>
      <c r="BK99" s="210">
        <f>BK100+BK127+BK136+BK157+BK176+BK201+BK300+BK375+BK380+BK388+BK438+BK455</f>
        <v>0</v>
      </c>
    </row>
    <row r="100" s="12" customFormat="1" ht="22.8" customHeight="1">
      <c r="A100" s="12"/>
      <c r="B100" s="197"/>
      <c r="C100" s="198"/>
      <c r="D100" s="199" t="s">
        <v>76</v>
      </c>
      <c r="E100" s="211" t="s">
        <v>136</v>
      </c>
      <c r="F100" s="211" t="s">
        <v>137</v>
      </c>
      <c r="G100" s="198"/>
      <c r="H100" s="198"/>
      <c r="I100" s="201"/>
      <c r="J100" s="212">
        <f>BK100</f>
        <v>0</v>
      </c>
      <c r="K100" s="198"/>
      <c r="L100" s="203"/>
      <c r="M100" s="204"/>
      <c r="N100" s="205"/>
      <c r="O100" s="205"/>
      <c r="P100" s="206">
        <f>SUM(P101:P126)</f>
        <v>0</v>
      </c>
      <c r="Q100" s="205"/>
      <c r="R100" s="206">
        <f>SUM(R101:R126)</f>
        <v>0</v>
      </c>
      <c r="S100" s="205"/>
      <c r="T100" s="207">
        <f>SUM(T101:T126)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8" t="s">
        <v>134</v>
      </c>
      <c r="AT100" s="209" t="s">
        <v>76</v>
      </c>
      <c r="AU100" s="209" t="s">
        <v>83</v>
      </c>
      <c r="AY100" s="208" t="s">
        <v>135</v>
      </c>
      <c r="BK100" s="210">
        <f>SUM(BK101:BK126)</f>
        <v>0</v>
      </c>
    </row>
    <row r="101" s="2" customFormat="1" ht="24.15" customHeight="1">
      <c r="A101" s="39"/>
      <c r="B101" s="40"/>
      <c r="C101" s="213" t="s">
        <v>83</v>
      </c>
      <c r="D101" s="213" t="s">
        <v>138</v>
      </c>
      <c r="E101" s="214" t="s">
        <v>139</v>
      </c>
      <c r="F101" s="215" t="s">
        <v>140</v>
      </c>
      <c r="G101" s="216" t="s">
        <v>141</v>
      </c>
      <c r="H101" s="217">
        <v>4</v>
      </c>
      <c r="I101" s="218"/>
      <c r="J101" s="219">
        <f>ROUND(I101*H101,2)</f>
        <v>0</v>
      </c>
      <c r="K101" s="215" t="s">
        <v>142</v>
      </c>
      <c r="L101" s="45"/>
      <c r="M101" s="220" t="s">
        <v>32</v>
      </c>
      <c r="N101" s="221" t="s">
        <v>48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143</v>
      </c>
      <c r="AT101" s="224" t="s">
        <v>138</v>
      </c>
      <c r="AU101" s="224" t="s">
        <v>85</v>
      </c>
      <c r="AY101" s="17" t="s">
        <v>135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7" t="s">
        <v>83</v>
      </c>
      <c r="BK101" s="225">
        <f>ROUND(I101*H101,2)</f>
        <v>0</v>
      </c>
      <c r="BL101" s="17" t="s">
        <v>143</v>
      </c>
      <c r="BM101" s="224" t="s">
        <v>298</v>
      </c>
    </row>
    <row r="102" s="13" customFormat="1">
      <c r="A102" s="13"/>
      <c r="B102" s="226"/>
      <c r="C102" s="227"/>
      <c r="D102" s="228" t="s">
        <v>145</v>
      </c>
      <c r="E102" s="229" t="s">
        <v>32</v>
      </c>
      <c r="F102" s="230" t="s">
        <v>299</v>
      </c>
      <c r="G102" s="227"/>
      <c r="H102" s="229" t="s">
        <v>32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145</v>
      </c>
      <c r="AU102" s="236" t="s">
        <v>85</v>
      </c>
      <c r="AV102" s="13" t="s">
        <v>83</v>
      </c>
      <c r="AW102" s="13" t="s">
        <v>39</v>
      </c>
      <c r="AX102" s="13" t="s">
        <v>77</v>
      </c>
      <c r="AY102" s="236" t="s">
        <v>135</v>
      </c>
    </row>
    <row r="103" s="14" customFormat="1">
      <c r="A103" s="14"/>
      <c r="B103" s="237"/>
      <c r="C103" s="238"/>
      <c r="D103" s="228" t="s">
        <v>145</v>
      </c>
      <c r="E103" s="239" t="s">
        <v>32</v>
      </c>
      <c r="F103" s="240" t="s">
        <v>300</v>
      </c>
      <c r="G103" s="238"/>
      <c r="H103" s="241">
        <v>3</v>
      </c>
      <c r="I103" s="242"/>
      <c r="J103" s="238"/>
      <c r="K103" s="238"/>
      <c r="L103" s="243"/>
      <c r="M103" s="244"/>
      <c r="N103" s="245"/>
      <c r="O103" s="245"/>
      <c r="P103" s="245"/>
      <c r="Q103" s="245"/>
      <c r="R103" s="245"/>
      <c r="S103" s="245"/>
      <c r="T103" s="246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7" t="s">
        <v>145</v>
      </c>
      <c r="AU103" s="247" t="s">
        <v>85</v>
      </c>
      <c r="AV103" s="14" t="s">
        <v>85</v>
      </c>
      <c r="AW103" s="14" t="s">
        <v>39</v>
      </c>
      <c r="AX103" s="14" t="s">
        <v>77</v>
      </c>
      <c r="AY103" s="247" t="s">
        <v>135</v>
      </c>
    </row>
    <row r="104" s="14" customFormat="1">
      <c r="A104" s="14"/>
      <c r="B104" s="237"/>
      <c r="C104" s="238"/>
      <c r="D104" s="228" t="s">
        <v>145</v>
      </c>
      <c r="E104" s="239" t="s">
        <v>32</v>
      </c>
      <c r="F104" s="240" t="s">
        <v>301</v>
      </c>
      <c r="G104" s="238"/>
      <c r="H104" s="241">
        <v>1</v>
      </c>
      <c r="I104" s="242"/>
      <c r="J104" s="238"/>
      <c r="K104" s="238"/>
      <c r="L104" s="243"/>
      <c r="M104" s="244"/>
      <c r="N104" s="245"/>
      <c r="O104" s="245"/>
      <c r="P104" s="245"/>
      <c r="Q104" s="245"/>
      <c r="R104" s="245"/>
      <c r="S104" s="245"/>
      <c r="T104" s="24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7" t="s">
        <v>145</v>
      </c>
      <c r="AU104" s="247" t="s">
        <v>85</v>
      </c>
      <c r="AV104" s="14" t="s">
        <v>85</v>
      </c>
      <c r="AW104" s="14" t="s">
        <v>39</v>
      </c>
      <c r="AX104" s="14" t="s">
        <v>77</v>
      </c>
      <c r="AY104" s="247" t="s">
        <v>135</v>
      </c>
    </row>
    <row r="105" s="15" customFormat="1">
      <c r="A105" s="15"/>
      <c r="B105" s="248"/>
      <c r="C105" s="249"/>
      <c r="D105" s="228" t="s">
        <v>145</v>
      </c>
      <c r="E105" s="250" t="s">
        <v>32</v>
      </c>
      <c r="F105" s="251" t="s">
        <v>149</v>
      </c>
      <c r="G105" s="249"/>
      <c r="H105" s="252">
        <v>4</v>
      </c>
      <c r="I105" s="253"/>
      <c r="J105" s="249"/>
      <c r="K105" s="249"/>
      <c r="L105" s="254"/>
      <c r="M105" s="255"/>
      <c r="N105" s="256"/>
      <c r="O105" s="256"/>
      <c r="P105" s="256"/>
      <c r="Q105" s="256"/>
      <c r="R105" s="256"/>
      <c r="S105" s="256"/>
      <c r="T105" s="257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8" t="s">
        <v>145</v>
      </c>
      <c r="AU105" s="258" t="s">
        <v>85</v>
      </c>
      <c r="AV105" s="15" t="s">
        <v>134</v>
      </c>
      <c r="AW105" s="15" t="s">
        <v>39</v>
      </c>
      <c r="AX105" s="15" t="s">
        <v>83</v>
      </c>
      <c r="AY105" s="258" t="s">
        <v>135</v>
      </c>
    </row>
    <row r="106" s="2" customFormat="1" ht="33" customHeight="1">
      <c r="A106" s="39"/>
      <c r="B106" s="40"/>
      <c r="C106" s="213" t="s">
        <v>85</v>
      </c>
      <c r="D106" s="213" t="s">
        <v>138</v>
      </c>
      <c r="E106" s="214" t="s">
        <v>302</v>
      </c>
      <c r="F106" s="215" t="s">
        <v>303</v>
      </c>
      <c r="G106" s="216" t="s">
        <v>141</v>
      </c>
      <c r="H106" s="217">
        <v>2</v>
      </c>
      <c r="I106" s="218"/>
      <c r="J106" s="219">
        <f>ROUND(I106*H106,2)</f>
        <v>0</v>
      </c>
      <c r="K106" s="215" t="s">
        <v>142</v>
      </c>
      <c r="L106" s="45"/>
      <c r="M106" s="220" t="s">
        <v>32</v>
      </c>
      <c r="N106" s="221" t="s">
        <v>48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143</v>
      </c>
      <c r="AT106" s="224" t="s">
        <v>138</v>
      </c>
      <c r="AU106" s="224" t="s">
        <v>85</v>
      </c>
      <c r="AY106" s="17" t="s">
        <v>135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7" t="s">
        <v>83</v>
      </c>
      <c r="BK106" s="225">
        <f>ROUND(I106*H106,2)</f>
        <v>0</v>
      </c>
      <c r="BL106" s="17" t="s">
        <v>143</v>
      </c>
      <c r="BM106" s="224" t="s">
        <v>304</v>
      </c>
    </row>
    <row r="107" s="13" customFormat="1">
      <c r="A107" s="13"/>
      <c r="B107" s="226"/>
      <c r="C107" s="227"/>
      <c r="D107" s="228" t="s">
        <v>145</v>
      </c>
      <c r="E107" s="229" t="s">
        <v>32</v>
      </c>
      <c r="F107" s="230" t="s">
        <v>299</v>
      </c>
      <c r="G107" s="227"/>
      <c r="H107" s="229" t="s">
        <v>32</v>
      </c>
      <c r="I107" s="231"/>
      <c r="J107" s="227"/>
      <c r="K107" s="227"/>
      <c r="L107" s="232"/>
      <c r="M107" s="233"/>
      <c r="N107" s="234"/>
      <c r="O107" s="234"/>
      <c r="P107" s="234"/>
      <c r="Q107" s="234"/>
      <c r="R107" s="234"/>
      <c r="S107" s="234"/>
      <c r="T107" s="23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6" t="s">
        <v>145</v>
      </c>
      <c r="AU107" s="236" t="s">
        <v>85</v>
      </c>
      <c r="AV107" s="13" t="s">
        <v>83</v>
      </c>
      <c r="AW107" s="13" t="s">
        <v>39</v>
      </c>
      <c r="AX107" s="13" t="s">
        <v>77</v>
      </c>
      <c r="AY107" s="236" t="s">
        <v>135</v>
      </c>
    </row>
    <row r="108" s="14" customFormat="1">
      <c r="A108" s="14"/>
      <c r="B108" s="237"/>
      <c r="C108" s="238"/>
      <c r="D108" s="228" t="s">
        <v>145</v>
      </c>
      <c r="E108" s="239" t="s">
        <v>32</v>
      </c>
      <c r="F108" s="240" t="s">
        <v>147</v>
      </c>
      <c r="G108" s="238"/>
      <c r="H108" s="241">
        <v>1</v>
      </c>
      <c r="I108" s="242"/>
      <c r="J108" s="238"/>
      <c r="K108" s="238"/>
      <c r="L108" s="243"/>
      <c r="M108" s="244"/>
      <c r="N108" s="245"/>
      <c r="O108" s="245"/>
      <c r="P108" s="245"/>
      <c r="Q108" s="245"/>
      <c r="R108" s="245"/>
      <c r="S108" s="245"/>
      <c r="T108" s="24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7" t="s">
        <v>145</v>
      </c>
      <c r="AU108" s="247" t="s">
        <v>85</v>
      </c>
      <c r="AV108" s="14" t="s">
        <v>85</v>
      </c>
      <c r="AW108" s="14" t="s">
        <v>39</v>
      </c>
      <c r="AX108" s="14" t="s">
        <v>77</v>
      </c>
      <c r="AY108" s="247" t="s">
        <v>135</v>
      </c>
    </row>
    <row r="109" s="14" customFormat="1">
      <c r="A109" s="14"/>
      <c r="B109" s="237"/>
      <c r="C109" s="238"/>
      <c r="D109" s="228" t="s">
        <v>145</v>
      </c>
      <c r="E109" s="239" t="s">
        <v>32</v>
      </c>
      <c r="F109" s="240" t="s">
        <v>301</v>
      </c>
      <c r="G109" s="238"/>
      <c r="H109" s="241">
        <v>1</v>
      </c>
      <c r="I109" s="242"/>
      <c r="J109" s="238"/>
      <c r="K109" s="238"/>
      <c r="L109" s="243"/>
      <c r="M109" s="244"/>
      <c r="N109" s="245"/>
      <c r="O109" s="245"/>
      <c r="P109" s="245"/>
      <c r="Q109" s="245"/>
      <c r="R109" s="245"/>
      <c r="S109" s="245"/>
      <c r="T109" s="24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7" t="s">
        <v>145</v>
      </c>
      <c r="AU109" s="247" t="s">
        <v>85</v>
      </c>
      <c r="AV109" s="14" t="s">
        <v>85</v>
      </c>
      <c r="AW109" s="14" t="s">
        <v>39</v>
      </c>
      <c r="AX109" s="14" t="s">
        <v>77</v>
      </c>
      <c r="AY109" s="247" t="s">
        <v>135</v>
      </c>
    </row>
    <row r="110" s="15" customFormat="1">
      <c r="A110" s="15"/>
      <c r="B110" s="248"/>
      <c r="C110" s="249"/>
      <c r="D110" s="228" t="s">
        <v>145</v>
      </c>
      <c r="E110" s="250" t="s">
        <v>32</v>
      </c>
      <c r="F110" s="251" t="s">
        <v>149</v>
      </c>
      <c r="G110" s="249"/>
      <c r="H110" s="252">
        <v>2</v>
      </c>
      <c r="I110" s="253"/>
      <c r="J110" s="249"/>
      <c r="K110" s="249"/>
      <c r="L110" s="254"/>
      <c r="M110" s="255"/>
      <c r="N110" s="256"/>
      <c r="O110" s="256"/>
      <c r="P110" s="256"/>
      <c r="Q110" s="256"/>
      <c r="R110" s="256"/>
      <c r="S110" s="256"/>
      <c r="T110" s="257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8" t="s">
        <v>145</v>
      </c>
      <c r="AU110" s="258" t="s">
        <v>85</v>
      </c>
      <c r="AV110" s="15" t="s">
        <v>134</v>
      </c>
      <c r="AW110" s="15" t="s">
        <v>39</v>
      </c>
      <c r="AX110" s="15" t="s">
        <v>83</v>
      </c>
      <c r="AY110" s="258" t="s">
        <v>135</v>
      </c>
    </row>
    <row r="111" s="2" customFormat="1" ht="33" customHeight="1">
      <c r="A111" s="39"/>
      <c r="B111" s="40"/>
      <c r="C111" s="213" t="s">
        <v>156</v>
      </c>
      <c r="D111" s="213" t="s">
        <v>138</v>
      </c>
      <c r="E111" s="214" t="s">
        <v>305</v>
      </c>
      <c r="F111" s="215" t="s">
        <v>306</v>
      </c>
      <c r="G111" s="216" t="s">
        <v>141</v>
      </c>
      <c r="H111" s="217">
        <v>23</v>
      </c>
      <c r="I111" s="218"/>
      <c r="J111" s="219">
        <f>ROUND(I111*H111,2)</f>
        <v>0</v>
      </c>
      <c r="K111" s="215" t="s">
        <v>142</v>
      </c>
      <c r="L111" s="45"/>
      <c r="M111" s="220" t="s">
        <v>32</v>
      </c>
      <c r="N111" s="221" t="s">
        <v>48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143</v>
      </c>
      <c r="AT111" s="224" t="s">
        <v>138</v>
      </c>
      <c r="AU111" s="224" t="s">
        <v>85</v>
      </c>
      <c r="AY111" s="17" t="s">
        <v>135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7" t="s">
        <v>83</v>
      </c>
      <c r="BK111" s="225">
        <f>ROUND(I111*H111,2)</f>
        <v>0</v>
      </c>
      <c r="BL111" s="17" t="s">
        <v>143</v>
      </c>
      <c r="BM111" s="224" t="s">
        <v>307</v>
      </c>
    </row>
    <row r="112" s="13" customFormat="1">
      <c r="A112" s="13"/>
      <c r="B112" s="226"/>
      <c r="C112" s="227"/>
      <c r="D112" s="228" t="s">
        <v>145</v>
      </c>
      <c r="E112" s="229" t="s">
        <v>32</v>
      </c>
      <c r="F112" s="230" t="s">
        <v>299</v>
      </c>
      <c r="G112" s="227"/>
      <c r="H112" s="229" t="s">
        <v>32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145</v>
      </c>
      <c r="AU112" s="236" t="s">
        <v>85</v>
      </c>
      <c r="AV112" s="13" t="s">
        <v>83</v>
      </c>
      <c r="AW112" s="13" t="s">
        <v>39</v>
      </c>
      <c r="AX112" s="13" t="s">
        <v>77</v>
      </c>
      <c r="AY112" s="236" t="s">
        <v>135</v>
      </c>
    </row>
    <row r="113" s="14" customFormat="1">
      <c r="A113" s="14"/>
      <c r="B113" s="237"/>
      <c r="C113" s="238"/>
      <c r="D113" s="228" t="s">
        <v>145</v>
      </c>
      <c r="E113" s="239" t="s">
        <v>32</v>
      </c>
      <c r="F113" s="240" t="s">
        <v>147</v>
      </c>
      <c r="G113" s="238"/>
      <c r="H113" s="241">
        <v>1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7" t="s">
        <v>145</v>
      </c>
      <c r="AU113" s="247" t="s">
        <v>85</v>
      </c>
      <c r="AV113" s="14" t="s">
        <v>85</v>
      </c>
      <c r="AW113" s="14" t="s">
        <v>39</v>
      </c>
      <c r="AX113" s="14" t="s">
        <v>77</v>
      </c>
      <c r="AY113" s="247" t="s">
        <v>135</v>
      </c>
    </row>
    <row r="114" s="14" customFormat="1">
      <c r="A114" s="14"/>
      <c r="B114" s="237"/>
      <c r="C114" s="238"/>
      <c r="D114" s="228" t="s">
        <v>145</v>
      </c>
      <c r="E114" s="239" t="s">
        <v>32</v>
      </c>
      <c r="F114" s="240" t="s">
        <v>308</v>
      </c>
      <c r="G114" s="238"/>
      <c r="H114" s="241">
        <v>22</v>
      </c>
      <c r="I114" s="242"/>
      <c r="J114" s="238"/>
      <c r="K114" s="238"/>
      <c r="L114" s="243"/>
      <c r="M114" s="244"/>
      <c r="N114" s="245"/>
      <c r="O114" s="245"/>
      <c r="P114" s="245"/>
      <c r="Q114" s="245"/>
      <c r="R114" s="245"/>
      <c r="S114" s="245"/>
      <c r="T114" s="24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7" t="s">
        <v>145</v>
      </c>
      <c r="AU114" s="247" t="s">
        <v>85</v>
      </c>
      <c r="AV114" s="14" t="s">
        <v>85</v>
      </c>
      <c r="AW114" s="14" t="s">
        <v>39</v>
      </c>
      <c r="AX114" s="14" t="s">
        <v>77</v>
      </c>
      <c r="AY114" s="247" t="s">
        <v>135</v>
      </c>
    </row>
    <row r="115" s="15" customFormat="1">
      <c r="A115" s="15"/>
      <c r="B115" s="248"/>
      <c r="C115" s="249"/>
      <c r="D115" s="228" t="s">
        <v>145</v>
      </c>
      <c r="E115" s="250" t="s">
        <v>32</v>
      </c>
      <c r="F115" s="251" t="s">
        <v>149</v>
      </c>
      <c r="G115" s="249"/>
      <c r="H115" s="252">
        <v>23</v>
      </c>
      <c r="I115" s="253"/>
      <c r="J115" s="249"/>
      <c r="K115" s="249"/>
      <c r="L115" s="254"/>
      <c r="M115" s="255"/>
      <c r="N115" s="256"/>
      <c r="O115" s="256"/>
      <c r="P115" s="256"/>
      <c r="Q115" s="256"/>
      <c r="R115" s="256"/>
      <c r="S115" s="256"/>
      <c r="T115" s="257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8" t="s">
        <v>145</v>
      </c>
      <c r="AU115" s="258" t="s">
        <v>85</v>
      </c>
      <c r="AV115" s="15" t="s">
        <v>134</v>
      </c>
      <c r="AW115" s="15" t="s">
        <v>39</v>
      </c>
      <c r="AX115" s="15" t="s">
        <v>83</v>
      </c>
      <c r="AY115" s="258" t="s">
        <v>135</v>
      </c>
    </row>
    <row r="116" s="2" customFormat="1" ht="33" customHeight="1">
      <c r="A116" s="39"/>
      <c r="B116" s="40"/>
      <c r="C116" s="213" t="s">
        <v>134</v>
      </c>
      <c r="D116" s="213" t="s">
        <v>138</v>
      </c>
      <c r="E116" s="214" t="s">
        <v>309</v>
      </c>
      <c r="F116" s="215" t="s">
        <v>310</v>
      </c>
      <c r="G116" s="216" t="s">
        <v>141</v>
      </c>
      <c r="H116" s="217">
        <v>1</v>
      </c>
      <c r="I116" s="218"/>
      <c r="J116" s="219">
        <f>ROUND(I116*H116,2)</f>
        <v>0</v>
      </c>
      <c r="K116" s="215" t="s">
        <v>142</v>
      </c>
      <c r="L116" s="45"/>
      <c r="M116" s="220" t="s">
        <v>32</v>
      </c>
      <c r="N116" s="221" t="s">
        <v>48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143</v>
      </c>
      <c r="AT116" s="224" t="s">
        <v>138</v>
      </c>
      <c r="AU116" s="224" t="s">
        <v>85</v>
      </c>
      <c r="AY116" s="17" t="s">
        <v>135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7" t="s">
        <v>83</v>
      </c>
      <c r="BK116" s="225">
        <f>ROUND(I116*H116,2)</f>
        <v>0</v>
      </c>
      <c r="BL116" s="17" t="s">
        <v>143</v>
      </c>
      <c r="BM116" s="224" t="s">
        <v>311</v>
      </c>
    </row>
    <row r="117" s="13" customFormat="1">
      <c r="A117" s="13"/>
      <c r="B117" s="226"/>
      <c r="C117" s="227"/>
      <c r="D117" s="228" t="s">
        <v>145</v>
      </c>
      <c r="E117" s="229" t="s">
        <v>32</v>
      </c>
      <c r="F117" s="230" t="s">
        <v>299</v>
      </c>
      <c r="G117" s="227"/>
      <c r="H117" s="229" t="s">
        <v>32</v>
      </c>
      <c r="I117" s="231"/>
      <c r="J117" s="227"/>
      <c r="K117" s="227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145</v>
      </c>
      <c r="AU117" s="236" t="s">
        <v>85</v>
      </c>
      <c r="AV117" s="13" t="s">
        <v>83</v>
      </c>
      <c r="AW117" s="13" t="s">
        <v>39</v>
      </c>
      <c r="AX117" s="13" t="s">
        <v>77</v>
      </c>
      <c r="AY117" s="236" t="s">
        <v>135</v>
      </c>
    </row>
    <row r="118" s="14" customFormat="1">
      <c r="A118" s="14"/>
      <c r="B118" s="237"/>
      <c r="C118" s="238"/>
      <c r="D118" s="228" t="s">
        <v>145</v>
      </c>
      <c r="E118" s="239" t="s">
        <v>32</v>
      </c>
      <c r="F118" s="240" t="s">
        <v>301</v>
      </c>
      <c r="G118" s="238"/>
      <c r="H118" s="241">
        <v>1</v>
      </c>
      <c r="I118" s="242"/>
      <c r="J118" s="238"/>
      <c r="K118" s="238"/>
      <c r="L118" s="243"/>
      <c r="M118" s="244"/>
      <c r="N118" s="245"/>
      <c r="O118" s="245"/>
      <c r="P118" s="245"/>
      <c r="Q118" s="245"/>
      <c r="R118" s="245"/>
      <c r="S118" s="245"/>
      <c r="T118" s="246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7" t="s">
        <v>145</v>
      </c>
      <c r="AU118" s="247" t="s">
        <v>85</v>
      </c>
      <c r="AV118" s="14" t="s">
        <v>85</v>
      </c>
      <c r="AW118" s="14" t="s">
        <v>39</v>
      </c>
      <c r="AX118" s="14" t="s">
        <v>77</v>
      </c>
      <c r="AY118" s="247" t="s">
        <v>135</v>
      </c>
    </row>
    <row r="119" s="15" customFormat="1">
      <c r="A119" s="15"/>
      <c r="B119" s="248"/>
      <c r="C119" s="249"/>
      <c r="D119" s="228" t="s">
        <v>145</v>
      </c>
      <c r="E119" s="250" t="s">
        <v>32</v>
      </c>
      <c r="F119" s="251" t="s">
        <v>149</v>
      </c>
      <c r="G119" s="249"/>
      <c r="H119" s="252">
        <v>1</v>
      </c>
      <c r="I119" s="253"/>
      <c r="J119" s="249"/>
      <c r="K119" s="249"/>
      <c r="L119" s="254"/>
      <c r="M119" s="255"/>
      <c r="N119" s="256"/>
      <c r="O119" s="256"/>
      <c r="P119" s="256"/>
      <c r="Q119" s="256"/>
      <c r="R119" s="256"/>
      <c r="S119" s="256"/>
      <c r="T119" s="257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8" t="s">
        <v>145</v>
      </c>
      <c r="AU119" s="258" t="s">
        <v>85</v>
      </c>
      <c r="AV119" s="15" t="s">
        <v>134</v>
      </c>
      <c r="AW119" s="15" t="s">
        <v>39</v>
      </c>
      <c r="AX119" s="15" t="s">
        <v>83</v>
      </c>
      <c r="AY119" s="258" t="s">
        <v>135</v>
      </c>
    </row>
    <row r="120" s="2" customFormat="1" ht="37.8" customHeight="1">
      <c r="A120" s="39"/>
      <c r="B120" s="40"/>
      <c r="C120" s="213" t="s">
        <v>167</v>
      </c>
      <c r="D120" s="213" t="s">
        <v>138</v>
      </c>
      <c r="E120" s="214" t="s">
        <v>312</v>
      </c>
      <c r="F120" s="215" t="s">
        <v>313</v>
      </c>
      <c r="G120" s="216" t="s">
        <v>141</v>
      </c>
      <c r="H120" s="217">
        <v>4</v>
      </c>
      <c r="I120" s="218"/>
      <c r="J120" s="219">
        <f>ROUND(I120*H120,2)</f>
        <v>0</v>
      </c>
      <c r="K120" s="215" t="s">
        <v>142</v>
      </c>
      <c r="L120" s="45"/>
      <c r="M120" s="220" t="s">
        <v>32</v>
      </c>
      <c r="N120" s="221" t="s">
        <v>48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143</v>
      </c>
      <c r="AT120" s="224" t="s">
        <v>138</v>
      </c>
      <c r="AU120" s="224" t="s">
        <v>85</v>
      </c>
      <c r="AY120" s="17" t="s">
        <v>135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7" t="s">
        <v>83</v>
      </c>
      <c r="BK120" s="225">
        <f>ROUND(I120*H120,2)</f>
        <v>0</v>
      </c>
      <c r="BL120" s="17" t="s">
        <v>143</v>
      </c>
      <c r="BM120" s="224" t="s">
        <v>314</v>
      </c>
    </row>
    <row r="121" s="13" customFormat="1">
      <c r="A121" s="13"/>
      <c r="B121" s="226"/>
      <c r="C121" s="227"/>
      <c r="D121" s="228" t="s">
        <v>145</v>
      </c>
      <c r="E121" s="229" t="s">
        <v>32</v>
      </c>
      <c r="F121" s="230" t="s">
        <v>299</v>
      </c>
      <c r="G121" s="227"/>
      <c r="H121" s="229" t="s">
        <v>32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145</v>
      </c>
      <c r="AU121" s="236" t="s">
        <v>85</v>
      </c>
      <c r="AV121" s="13" t="s">
        <v>83</v>
      </c>
      <c r="AW121" s="13" t="s">
        <v>39</v>
      </c>
      <c r="AX121" s="13" t="s">
        <v>77</v>
      </c>
      <c r="AY121" s="236" t="s">
        <v>135</v>
      </c>
    </row>
    <row r="122" s="14" customFormat="1">
      <c r="A122" s="14"/>
      <c r="B122" s="237"/>
      <c r="C122" s="238"/>
      <c r="D122" s="228" t="s">
        <v>145</v>
      </c>
      <c r="E122" s="239" t="s">
        <v>32</v>
      </c>
      <c r="F122" s="240" t="s">
        <v>315</v>
      </c>
      <c r="G122" s="238"/>
      <c r="H122" s="241">
        <v>1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145</v>
      </c>
      <c r="AU122" s="247" t="s">
        <v>85</v>
      </c>
      <c r="AV122" s="14" t="s">
        <v>85</v>
      </c>
      <c r="AW122" s="14" t="s">
        <v>39</v>
      </c>
      <c r="AX122" s="14" t="s">
        <v>77</v>
      </c>
      <c r="AY122" s="247" t="s">
        <v>135</v>
      </c>
    </row>
    <row r="123" s="14" customFormat="1">
      <c r="A123" s="14"/>
      <c r="B123" s="237"/>
      <c r="C123" s="238"/>
      <c r="D123" s="228" t="s">
        <v>145</v>
      </c>
      <c r="E123" s="239" t="s">
        <v>32</v>
      </c>
      <c r="F123" s="240" t="s">
        <v>316</v>
      </c>
      <c r="G123" s="238"/>
      <c r="H123" s="241">
        <v>1</v>
      </c>
      <c r="I123" s="242"/>
      <c r="J123" s="238"/>
      <c r="K123" s="238"/>
      <c r="L123" s="243"/>
      <c r="M123" s="244"/>
      <c r="N123" s="245"/>
      <c r="O123" s="245"/>
      <c r="P123" s="245"/>
      <c r="Q123" s="245"/>
      <c r="R123" s="245"/>
      <c r="S123" s="245"/>
      <c r="T123" s="246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7" t="s">
        <v>145</v>
      </c>
      <c r="AU123" s="247" t="s">
        <v>85</v>
      </c>
      <c r="AV123" s="14" t="s">
        <v>85</v>
      </c>
      <c r="AW123" s="14" t="s">
        <v>39</v>
      </c>
      <c r="AX123" s="14" t="s">
        <v>77</v>
      </c>
      <c r="AY123" s="247" t="s">
        <v>135</v>
      </c>
    </row>
    <row r="124" s="14" customFormat="1">
      <c r="A124" s="14"/>
      <c r="B124" s="237"/>
      <c r="C124" s="238"/>
      <c r="D124" s="228" t="s">
        <v>145</v>
      </c>
      <c r="E124" s="239" t="s">
        <v>32</v>
      </c>
      <c r="F124" s="240" t="s">
        <v>317</v>
      </c>
      <c r="G124" s="238"/>
      <c r="H124" s="241">
        <v>1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7" t="s">
        <v>145</v>
      </c>
      <c r="AU124" s="247" t="s">
        <v>85</v>
      </c>
      <c r="AV124" s="14" t="s">
        <v>85</v>
      </c>
      <c r="AW124" s="14" t="s">
        <v>39</v>
      </c>
      <c r="AX124" s="14" t="s">
        <v>77</v>
      </c>
      <c r="AY124" s="247" t="s">
        <v>135</v>
      </c>
    </row>
    <row r="125" s="14" customFormat="1">
      <c r="A125" s="14"/>
      <c r="B125" s="237"/>
      <c r="C125" s="238"/>
      <c r="D125" s="228" t="s">
        <v>145</v>
      </c>
      <c r="E125" s="239" t="s">
        <v>32</v>
      </c>
      <c r="F125" s="240" t="s">
        <v>318</v>
      </c>
      <c r="G125" s="238"/>
      <c r="H125" s="241">
        <v>1</v>
      </c>
      <c r="I125" s="242"/>
      <c r="J125" s="238"/>
      <c r="K125" s="238"/>
      <c r="L125" s="243"/>
      <c r="M125" s="244"/>
      <c r="N125" s="245"/>
      <c r="O125" s="245"/>
      <c r="P125" s="245"/>
      <c r="Q125" s="245"/>
      <c r="R125" s="245"/>
      <c r="S125" s="245"/>
      <c r="T125" s="246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7" t="s">
        <v>145</v>
      </c>
      <c r="AU125" s="247" t="s">
        <v>85</v>
      </c>
      <c r="AV125" s="14" t="s">
        <v>85</v>
      </c>
      <c r="AW125" s="14" t="s">
        <v>39</v>
      </c>
      <c r="AX125" s="14" t="s">
        <v>77</v>
      </c>
      <c r="AY125" s="247" t="s">
        <v>135</v>
      </c>
    </row>
    <row r="126" s="15" customFormat="1">
      <c r="A126" s="15"/>
      <c r="B126" s="248"/>
      <c r="C126" s="249"/>
      <c r="D126" s="228" t="s">
        <v>145</v>
      </c>
      <c r="E126" s="250" t="s">
        <v>32</v>
      </c>
      <c r="F126" s="251" t="s">
        <v>149</v>
      </c>
      <c r="G126" s="249"/>
      <c r="H126" s="252">
        <v>4</v>
      </c>
      <c r="I126" s="253"/>
      <c r="J126" s="249"/>
      <c r="K126" s="249"/>
      <c r="L126" s="254"/>
      <c r="M126" s="255"/>
      <c r="N126" s="256"/>
      <c r="O126" s="256"/>
      <c r="P126" s="256"/>
      <c r="Q126" s="256"/>
      <c r="R126" s="256"/>
      <c r="S126" s="256"/>
      <c r="T126" s="257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8" t="s">
        <v>145</v>
      </c>
      <c r="AU126" s="258" t="s">
        <v>85</v>
      </c>
      <c r="AV126" s="15" t="s">
        <v>134</v>
      </c>
      <c r="AW126" s="15" t="s">
        <v>39</v>
      </c>
      <c r="AX126" s="15" t="s">
        <v>83</v>
      </c>
      <c r="AY126" s="258" t="s">
        <v>135</v>
      </c>
    </row>
    <row r="127" s="12" customFormat="1" ht="22.8" customHeight="1">
      <c r="A127" s="12"/>
      <c r="B127" s="197"/>
      <c r="C127" s="198"/>
      <c r="D127" s="199" t="s">
        <v>76</v>
      </c>
      <c r="E127" s="211" t="s">
        <v>319</v>
      </c>
      <c r="F127" s="211" t="s">
        <v>320</v>
      </c>
      <c r="G127" s="198"/>
      <c r="H127" s="198"/>
      <c r="I127" s="201"/>
      <c r="J127" s="212">
        <f>BK127</f>
        <v>0</v>
      </c>
      <c r="K127" s="198"/>
      <c r="L127" s="203"/>
      <c r="M127" s="204"/>
      <c r="N127" s="205"/>
      <c r="O127" s="205"/>
      <c r="P127" s="206">
        <f>SUM(P128:P135)</f>
        <v>0</v>
      </c>
      <c r="Q127" s="205"/>
      <c r="R127" s="206">
        <f>SUM(R128:R135)</f>
        <v>0</v>
      </c>
      <c r="S127" s="205"/>
      <c r="T127" s="207">
        <f>SUM(T128:T135)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8" t="s">
        <v>134</v>
      </c>
      <c r="AT127" s="209" t="s">
        <v>76</v>
      </c>
      <c r="AU127" s="209" t="s">
        <v>83</v>
      </c>
      <c r="AY127" s="208" t="s">
        <v>135</v>
      </c>
      <c r="BK127" s="210">
        <f>SUM(BK128:BK135)</f>
        <v>0</v>
      </c>
    </row>
    <row r="128" s="2" customFormat="1" ht="24.15" customHeight="1">
      <c r="A128" s="39"/>
      <c r="B128" s="40"/>
      <c r="C128" s="213" t="s">
        <v>172</v>
      </c>
      <c r="D128" s="213" t="s">
        <v>138</v>
      </c>
      <c r="E128" s="214" t="s">
        <v>321</v>
      </c>
      <c r="F128" s="215" t="s">
        <v>322</v>
      </c>
      <c r="G128" s="216" t="s">
        <v>141</v>
      </c>
      <c r="H128" s="217">
        <v>1</v>
      </c>
      <c r="I128" s="218"/>
      <c r="J128" s="219">
        <f>ROUND(I128*H128,2)</f>
        <v>0</v>
      </c>
      <c r="K128" s="215" t="s">
        <v>142</v>
      </c>
      <c r="L128" s="45"/>
      <c r="M128" s="220" t="s">
        <v>32</v>
      </c>
      <c r="N128" s="221" t="s">
        <v>48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143</v>
      </c>
      <c r="AT128" s="224" t="s">
        <v>138</v>
      </c>
      <c r="AU128" s="224" t="s">
        <v>85</v>
      </c>
      <c r="AY128" s="17" t="s">
        <v>135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7" t="s">
        <v>83</v>
      </c>
      <c r="BK128" s="225">
        <f>ROUND(I128*H128,2)</f>
        <v>0</v>
      </c>
      <c r="BL128" s="17" t="s">
        <v>143</v>
      </c>
      <c r="BM128" s="224" t="s">
        <v>323</v>
      </c>
    </row>
    <row r="129" s="13" customFormat="1">
      <c r="A129" s="13"/>
      <c r="B129" s="226"/>
      <c r="C129" s="227"/>
      <c r="D129" s="228" t="s">
        <v>145</v>
      </c>
      <c r="E129" s="229" t="s">
        <v>32</v>
      </c>
      <c r="F129" s="230" t="s">
        <v>299</v>
      </c>
      <c r="G129" s="227"/>
      <c r="H129" s="229" t="s">
        <v>32</v>
      </c>
      <c r="I129" s="231"/>
      <c r="J129" s="227"/>
      <c r="K129" s="227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145</v>
      </c>
      <c r="AU129" s="236" t="s">
        <v>85</v>
      </c>
      <c r="AV129" s="13" t="s">
        <v>83</v>
      </c>
      <c r="AW129" s="13" t="s">
        <v>39</v>
      </c>
      <c r="AX129" s="13" t="s">
        <v>77</v>
      </c>
      <c r="AY129" s="236" t="s">
        <v>135</v>
      </c>
    </row>
    <row r="130" s="14" customFormat="1">
      <c r="A130" s="14"/>
      <c r="B130" s="237"/>
      <c r="C130" s="238"/>
      <c r="D130" s="228" t="s">
        <v>145</v>
      </c>
      <c r="E130" s="239" t="s">
        <v>32</v>
      </c>
      <c r="F130" s="240" t="s">
        <v>324</v>
      </c>
      <c r="G130" s="238"/>
      <c r="H130" s="241">
        <v>1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7" t="s">
        <v>145</v>
      </c>
      <c r="AU130" s="247" t="s">
        <v>85</v>
      </c>
      <c r="AV130" s="14" t="s">
        <v>85</v>
      </c>
      <c r="AW130" s="14" t="s">
        <v>39</v>
      </c>
      <c r="AX130" s="14" t="s">
        <v>77</v>
      </c>
      <c r="AY130" s="247" t="s">
        <v>135</v>
      </c>
    </row>
    <row r="131" s="15" customFormat="1">
      <c r="A131" s="15"/>
      <c r="B131" s="248"/>
      <c r="C131" s="249"/>
      <c r="D131" s="228" t="s">
        <v>145</v>
      </c>
      <c r="E131" s="250" t="s">
        <v>32</v>
      </c>
      <c r="F131" s="251" t="s">
        <v>149</v>
      </c>
      <c r="G131" s="249"/>
      <c r="H131" s="252">
        <v>1</v>
      </c>
      <c r="I131" s="253"/>
      <c r="J131" s="249"/>
      <c r="K131" s="249"/>
      <c r="L131" s="254"/>
      <c r="M131" s="255"/>
      <c r="N131" s="256"/>
      <c r="O131" s="256"/>
      <c r="P131" s="256"/>
      <c r="Q131" s="256"/>
      <c r="R131" s="256"/>
      <c r="S131" s="256"/>
      <c r="T131" s="257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8" t="s">
        <v>145</v>
      </c>
      <c r="AU131" s="258" t="s">
        <v>85</v>
      </c>
      <c r="AV131" s="15" t="s">
        <v>134</v>
      </c>
      <c r="AW131" s="15" t="s">
        <v>39</v>
      </c>
      <c r="AX131" s="15" t="s">
        <v>83</v>
      </c>
      <c r="AY131" s="258" t="s">
        <v>135</v>
      </c>
    </row>
    <row r="132" s="2" customFormat="1" ht="37.8" customHeight="1">
      <c r="A132" s="39"/>
      <c r="B132" s="40"/>
      <c r="C132" s="213" t="s">
        <v>180</v>
      </c>
      <c r="D132" s="213" t="s">
        <v>138</v>
      </c>
      <c r="E132" s="214" t="s">
        <v>325</v>
      </c>
      <c r="F132" s="215" t="s">
        <v>326</v>
      </c>
      <c r="G132" s="216" t="s">
        <v>141</v>
      </c>
      <c r="H132" s="217">
        <v>1</v>
      </c>
      <c r="I132" s="218"/>
      <c r="J132" s="219">
        <f>ROUND(I132*H132,2)</f>
        <v>0</v>
      </c>
      <c r="K132" s="215" t="s">
        <v>32</v>
      </c>
      <c r="L132" s="45"/>
      <c r="M132" s="220" t="s">
        <v>32</v>
      </c>
      <c r="N132" s="221" t="s">
        <v>48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143</v>
      </c>
      <c r="AT132" s="224" t="s">
        <v>138</v>
      </c>
      <c r="AU132" s="224" t="s">
        <v>85</v>
      </c>
      <c r="AY132" s="17" t="s">
        <v>135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7" t="s">
        <v>83</v>
      </c>
      <c r="BK132" s="225">
        <f>ROUND(I132*H132,2)</f>
        <v>0</v>
      </c>
      <c r="BL132" s="17" t="s">
        <v>143</v>
      </c>
      <c r="BM132" s="224" t="s">
        <v>327</v>
      </c>
    </row>
    <row r="133" s="13" customFormat="1">
      <c r="A133" s="13"/>
      <c r="B133" s="226"/>
      <c r="C133" s="227"/>
      <c r="D133" s="228" t="s">
        <v>145</v>
      </c>
      <c r="E133" s="229" t="s">
        <v>32</v>
      </c>
      <c r="F133" s="230" t="s">
        <v>299</v>
      </c>
      <c r="G133" s="227"/>
      <c r="H133" s="229" t="s">
        <v>32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145</v>
      </c>
      <c r="AU133" s="236" t="s">
        <v>85</v>
      </c>
      <c r="AV133" s="13" t="s">
        <v>83</v>
      </c>
      <c r="AW133" s="13" t="s">
        <v>39</v>
      </c>
      <c r="AX133" s="13" t="s">
        <v>77</v>
      </c>
      <c r="AY133" s="236" t="s">
        <v>135</v>
      </c>
    </row>
    <row r="134" s="14" customFormat="1">
      <c r="A134" s="14"/>
      <c r="B134" s="237"/>
      <c r="C134" s="238"/>
      <c r="D134" s="228" t="s">
        <v>145</v>
      </c>
      <c r="E134" s="239" t="s">
        <v>32</v>
      </c>
      <c r="F134" s="240" t="s">
        <v>324</v>
      </c>
      <c r="G134" s="238"/>
      <c r="H134" s="241">
        <v>1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7" t="s">
        <v>145</v>
      </c>
      <c r="AU134" s="247" t="s">
        <v>85</v>
      </c>
      <c r="AV134" s="14" t="s">
        <v>85</v>
      </c>
      <c r="AW134" s="14" t="s">
        <v>39</v>
      </c>
      <c r="AX134" s="14" t="s">
        <v>77</v>
      </c>
      <c r="AY134" s="247" t="s">
        <v>135</v>
      </c>
    </row>
    <row r="135" s="15" customFormat="1">
      <c r="A135" s="15"/>
      <c r="B135" s="248"/>
      <c r="C135" s="249"/>
      <c r="D135" s="228" t="s">
        <v>145</v>
      </c>
      <c r="E135" s="250" t="s">
        <v>32</v>
      </c>
      <c r="F135" s="251" t="s">
        <v>149</v>
      </c>
      <c r="G135" s="249"/>
      <c r="H135" s="252">
        <v>1</v>
      </c>
      <c r="I135" s="253"/>
      <c r="J135" s="249"/>
      <c r="K135" s="249"/>
      <c r="L135" s="254"/>
      <c r="M135" s="255"/>
      <c r="N135" s="256"/>
      <c r="O135" s="256"/>
      <c r="P135" s="256"/>
      <c r="Q135" s="256"/>
      <c r="R135" s="256"/>
      <c r="S135" s="256"/>
      <c r="T135" s="257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8" t="s">
        <v>145</v>
      </c>
      <c r="AU135" s="258" t="s">
        <v>85</v>
      </c>
      <c r="AV135" s="15" t="s">
        <v>134</v>
      </c>
      <c r="AW135" s="15" t="s">
        <v>39</v>
      </c>
      <c r="AX135" s="15" t="s">
        <v>83</v>
      </c>
      <c r="AY135" s="258" t="s">
        <v>135</v>
      </c>
    </row>
    <row r="136" s="12" customFormat="1" ht="22.8" customHeight="1">
      <c r="A136" s="12"/>
      <c r="B136" s="197"/>
      <c r="C136" s="198"/>
      <c r="D136" s="199" t="s">
        <v>76</v>
      </c>
      <c r="E136" s="211" t="s">
        <v>150</v>
      </c>
      <c r="F136" s="211" t="s">
        <v>151</v>
      </c>
      <c r="G136" s="198"/>
      <c r="H136" s="198"/>
      <c r="I136" s="201"/>
      <c r="J136" s="212">
        <f>BK136</f>
        <v>0</v>
      </c>
      <c r="K136" s="198"/>
      <c r="L136" s="203"/>
      <c r="M136" s="204"/>
      <c r="N136" s="205"/>
      <c r="O136" s="205"/>
      <c r="P136" s="206">
        <f>SUM(P137:P156)</f>
        <v>0</v>
      </c>
      <c r="Q136" s="205"/>
      <c r="R136" s="206">
        <f>SUM(R137:R156)</f>
        <v>0</v>
      </c>
      <c r="S136" s="205"/>
      <c r="T136" s="207">
        <f>SUM(T137:T156)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8" t="s">
        <v>134</v>
      </c>
      <c r="AT136" s="209" t="s">
        <v>76</v>
      </c>
      <c r="AU136" s="209" t="s">
        <v>83</v>
      </c>
      <c r="AY136" s="208" t="s">
        <v>135</v>
      </c>
      <c r="BK136" s="210">
        <f>SUM(BK137:BK156)</f>
        <v>0</v>
      </c>
    </row>
    <row r="137" s="2" customFormat="1" ht="24.15" customHeight="1">
      <c r="A137" s="39"/>
      <c r="B137" s="40"/>
      <c r="C137" s="213" t="s">
        <v>185</v>
      </c>
      <c r="D137" s="213" t="s">
        <v>138</v>
      </c>
      <c r="E137" s="214" t="s">
        <v>328</v>
      </c>
      <c r="F137" s="215" t="s">
        <v>329</v>
      </c>
      <c r="G137" s="216" t="s">
        <v>141</v>
      </c>
      <c r="H137" s="217">
        <v>1</v>
      </c>
      <c r="I137" s="218"/>
      <c r="J137" s="219">
        <f>ROUND(I137*H137,2)</f>
        <v>0</v>
      </c>
      <c r="K137" s="215" t="s">
        <v>142</v>
      </c>
      <c r="L137" s="45"/>
      <c r="M137" s="220" t="s">
        <v>32</v>
      </c>
      <c r="N137" s="221" t="s">
        <v>48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143</v>
      </c>
      <c r="AT137" s="224" t="s">
        <v>138</v>
      </c>
      <c r="AU137" s="224" t="s">
        <v>85</v>
      </c>
      <c r="AY137" s="17" t="s">
        <v>135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7" t="s">
        <v>83</v>
      </c>
      <c r="BK137" s="225">
        <f>ROUND(I137*H137,2)</f>
        <v>0</v>
      </c>
      <c r="BL137" s="17" t="s">
        <v>143</v>
      </c>
      <c r="BM137" s="224" t="s">
        <v>330</v>
      </c>
    </row>
    <row r="138" s="13" customFormat="1">
      <c r="A138" s="13"/>
      <c r="B138" s="226"/>
      <c r="C138" s="227"/>
      <c r="D138" s="228" t="s">
        <v>145</v>
      </c>
      <c r="E138" s="229" t="s">
        <v>32</v>
      </c>
      <c r="F138" s="230" t="s">
        <v>299</v>
      </c>
      <c r="G138" s="227"/>
      <c r="H138" s="229" t="s">
        <v>32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145</v>
      </c>
      <c r="AU138" s="236" t="s">
        <v>85</v>
      </c>
      <c r="AV138" s="13" t="s">
        <v>83</v>
      </c>
      <c r="AW138" s="13" t="s">
        <v>39</v>
      </c>
      <c r="AX138" s="13" t="s">
        <v>77</v>
      </c>
      <c r="AY138" s="236" t="s">
        <v>135</v>
      </c>
    </row>
    <row r="139" s="14" customFormat="1">
      <c r="A139" s="14"/>
      <c r="B139" s="237"/>
      <c r="C139" s="238"/>
      <c r="D139" s="228" t="s">
        <v>145</v>
      </c>
      <c r="E139" s="239" t="s">
        <v>32</v>
      </c>
      <c r="F139" s="240" t="s">
        <v>331</v>
      </c>
      <c r="G139" s="238"/>
      <c r="H139" s="241">
        <v>1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7" t="s">
        <v>145</v>
      </c>
      <c r="AU139" s="247" t="s">
        <v>85</v>
      </c>
      <c r="AV139" s="14" t="s">
        <v>85</v>
      </c>
      <c r="AW139" s="14" t="s">
        <v>39</v>
      </c>
      <c r="AX139" s="14" t="s">
        <v>77</v>
      </c>
      <c r="AY139" s="247" t="s">
        <v>135</v>
      </c>
    </row>
    <row r="140" s="15" customFormat="1">
      <c r="A140" s="15"/>
      <c r="B140" s="248"/>
      <c r="C140" s="249"/>
      <c r="D140" s="228" t="s">
        <v>145</v>
      </c>
      <c r="E140" s="250" t="s">
        <v>32</v>
      </c>
      <c r="F140" s="251" t="s">
        <v>149</v>
      </c>
      <c r="G140" s="249"/>
      <c r="H140" s="252">
        <v>1</v>
      </c>
      <c r="I140" s="253"/>
      <c r="J140" s="249"/>
      <c r="K140" s="249"/>
      <c r="L140" s="254"/>
      <c r="M140" s="255"/>
      <c r="N140" s="256"/>
      <c r="O140" s="256"/>
      <c r="P140" s="256"/>
      <c r="Q140" s="256"/>
      <c r="R140" s="256"/>
      <c r="S140" s="256"/>
      <c r="T140" s="257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8" t="s">
        <v>145</v>
      </c>
      <c r="AU140" s="258" t="s">
        <v>85</v>
      </c>
      <c r="AV140" s="15" t="s">
        <v>134</v>
      </c>
      <c r="AW140" s="15" t="s">
        <v>39</v>
      </c>
      <c r="AX140" s="15" t="s">
        <v>83</v>
      </c>
      <c r="AY140" s="258" t="s">
        <v>135</v>
      </c>
    </row>
    <row r="141" s="2" customFormat="1" ht="24.15" customHeight="1">
      <c r="A141" s="39"/>
      <c r="B141" s="40"/>
      <c r="C141" s="213" t="s">
        <v>194</v>
      </c>
      <c r="D141" s="213" t="s">
        <v>138</v>
      </c>
      <c r="E141" s="214" t="s">
        <v>332</v>
      </c>
      <c r="F141" s="215" t="s">
        <v>333</v>
      </c>
      <c r="G141" s="216" t="s">
        <v>141</v>
      </c>
      <c r="H141" s="217">
        <v>1</v>
      </c>
      <c r="I141" s="218"/>
      <c r="J141" s="219">
        <f>ROUND(I141*H141,2)</f>
        <v>0</v>
      </c>
      <c r="K141" s="215" t="s">
        <v>142</v>
      </c>
      <c r="L141" s="45"/>
      <c r="M141" s="220" t="s">
        <v>32</v>
      </c>
      <c r="N141" s="221" t="s">
        <v>48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143</v>
      </c>
      <c r="AT141" s="224" t="s">
        <v>138</v>
      </c>
      <c r="AU141" s="224" t="s">
        <v>85</v>
      </c>
      <c r="AY141" s="17" t="s">
        <v>135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7" t="s">
        <v>83</v>
      </c>
      <c r="BK141" s="225">
        <f>ROUND(I141*H141,2)</f>
        <v>0</v>
      </c>
      <c r="BL141" s="17" t="s">
        <v>143</v>
      </c>
      <c r="BM141" s="224" t="s">
        <v>334</v>
      </c>
    </row>
    <row r="142" s="13" customFormat="1">
      <c r="A142" s="13"/>
      <c r="B142" s="226"/>
      <c r="C142" s="227"/>
      <c r="D142" s="228" t="s">
        <v>145</v>
      </c>
      <c r="E142" s="229" t="s">
        <v>32</v>
      </c>
      <c r="F142" s="230" t="s">
        <v>299</v>
      </c>
      <c r="G142" s="227"/>
      <c r="H142" s="229" t="s">
        <v>32</v>
      </c>
      <c r="I142" s="231"/>
      <c r="J142" s="227"/>
      <c r="K142" s="227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145</v>
      </c>
      <c r="AU142" s="236" t="s">
        <v>85</v>
      </c>
      <c r="AV142" s="13" t="s">
        <v>83</v>
      </c>
      <c r="AW142" s="13" t="s">
        <v>39</v>
      </c>
      <c r="AX142" s="13" t="s">
        <v>77</v>
      </c>
      <c r="AY142" s="236" t="s">
        <v>135</v>
      </c>
    </row>
    <row r="143" s="14" customFormat="1">
      <c r="A143" s="14"/>
      <c r="B143" s="237"/>
      <c r="C143" s="238"/>
      <c r="D143" s="228" t="s">
        <v>145</v>
      </c>
      <c r="E143" s="239" t="s">
        <v>32</v>
      </c>
      <c r="F143" s="240" t="s">
        <v>335</v>
      </c>
      <c r="G143" s="238"/>
      <c r="H143" s="241">
        <v>1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7" t="s">
        <v>145</v>
      </c>
      <c r="AU143" s="247" t="s">
        <v>85</v>
      </c>
      <c r="AV143" s="14" t="s">
        <v>85</v>
      </c>
      <c r="AW143" s="14" t="s">
        <v>39</v>
      </c>
      <c r="AX143" s="14" t="s">
        <v>77</v>
      </c>
      <c r="AY143" s="247" t="s">
        <v>135</v>
      </c>
    </row>
    <row r="144" s="15" customFormat="1">
      <c r="A144" s="15"/>
      <c r="B144" s="248"/>
      <c r="C144" s="249"/>
      <c r="D144" s="228" t="s">
        <v>145</v>
      </c>
      <c r="E144" s="250" t="s">
        <v>32</v>
      </c>
      <c r="F144" s="251" t="s">
        <v>149</v>
      </c>
      <c r="G144" s="249"/>
      <c r="H144" s="252">
        <v>1</v>
      </c>
      <c r="I144" s="253"/>
      <c r="J144" s="249"/>
      <c r="K144" s="249"/>
      <c r="L144" s="254"/>
      <c r="M144" s="255"/>
      <c r="N144" s="256"/>
      <c r="O144" s="256"/>
      <c r="P144" s="256"/>
      <c r="Q144" s="256"/>
      <c r="R144" s="256"/>
      <c r="S144" s="256"/>
      <c r="T144" s="257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58" t="s">
        <v>145</v>
      </c>
      <c r="AU144" s="258" t="s">
        <v>85</v>
      </c>
      <c r="AV144" s="15" t="s">
        <v>134</v>
      </c>
      <c r="AW144" s="15" t="s">
        <v>39</v>
      </c>
      <c r="AX144" s="15" t="s">
        <v>83</v>
      </c>
      <c r="AY144" s="258" t="s">
        <v>135</v>
      </c>
    </row>
    <row r="145" s="2" customFormat="1" ht="24.15" customHeight="1">
      <c r="A145" s="39"/>
      <c r="B145" s="40"/>
      <c r="C145" s="213" t="s">
        <v>205</v>
      </c>
      <c r="D145" s="213" t="s">
        <v>138</v>
      </c>
      <c r="E145" s="214" t="s">
        <v>336</v>
      </c>
      <c r="F145" s="215" t="s">
        <v>337</v>
      </c>
      <c r="G145" s="216" t="s">
        <v>141</v>
      </c>
      <c r="H145" s="217">
        <v>2</v>
      </c>
      <c r="I145" s="218"/>
      <c r="J145" s="219">
        <f>ROUND(I145*H145,2)</f>
        <v>0</v>
      </c>
      <c r="K145" s="215" t="s">
        <v>142</v>
      </c>
      <c r="L145" s="45"/>
      <c r="M145" s="220" t="s">
        <v>32</v>
      </c>
      <c r="N145" s="221" t="s">
        <v>48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143</v>
      </c>
      <c r="AT145" s="224" t="s">
        <v>138</v>
      </c>
      <c r="AU145" s="224" t="s">
        <v>85</v>
      </c>
      <c r="AY145" s="17" t="s">
        <v>135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7" t="s">
        <v>83</v>
      </c>
      <c r="BK145" s="225">
        <f>ROUND(I145*H145,2)</f>
        <v>0</v>
      </c>
      <c r="BL145" s="17" t="s">
        <v>143</v>
      </c>
      <c r="BM145" s="224" t="s">
        <v>338</v>
      </c>
    </row>
    <row r="146" s="13" customFormat="1">
      <c r="A146" s="13"/>
      <c r="B146" s="226"/>
      <c r="C146" s="227"/>
      <c r="D146" s="228" t="s">
        <v>145</v>
      </c>
      <c r="E146" s="229" t="s">
        <v>32</v>
      </c>
      <c r="F146" s="230" t="s">
        <v>299</v>
      </c>
      <c r="G146" s="227"/>
      <c r="H146" s="229" t="s">
        <v>32</v>
      </c>
      <c r="I146" s="231"/>
      <c r="J146" s="227"/>
      <c r="K146" s="227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145</v>
      </c>
      <c r="AU146" s="236" t="s">
        <v>85</v>
      </c>
      <c r="AV146" s="13" t="s">
        <v>83</v>
      </c>
      <c r="AW146" s="13" t="s">
        <v>39</v>
      </c>
      <c r="AX146" s="13" t="s">
        <v>77</v>
      </c>
      <c r="AY146" s="236" t="s">
        <v>135</v>
      </c>
    </row>
    <row r="147" s="14" customFormat="1">
      <c r="A147" s="14"/>
      <c r="B147" s="237"/>
      <c r="C147" s="238"/>
      <c r="D147" s="228" t="s">
        <v>145</v>
      </c>
      <c r="E147" s="239" t="s">
        <v>32</v>
      </c>
      <c r="F147" s="240" t="s">
        <v>339</v>
      </c>
      <c r="G147" s="238"/>
      <c r="H147" s="241">
        <v>2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7" t="s">
        <v>145</v>
      </c>
      <c r="AU147" s="247" t="s">
        <v>85</v>
      </c>
      <c r="AV147" s="14" t="s">
        <v>85</v>
      </c>
      <c r="AW147" s="14" t="s">
        <v>39</v>
      </c>
      <c r="AX147" s="14" t="s">
        <v>77</v>
      </c>
      <c r="AY147" s="247" t="s">
        <v>135</v>
      </c>
    </row>
    <row r="148" s="15" customFormat="1">
      <c r="A148" s="15"/>
      <c r="B148" s="248"/>
      <c r="C148" s="249"/>
      <c r="D148" s="228" t="s">
        <v>145</v>
      </c>
      <c r="E148" s="250" t="s">
        <v>32</v>
      </c>
      <c r="F148" s="251" t="s">
        <v>149</v>
      </c>
      <c r="G148" s="249"/>
      <c r="H148" s="252">
        <v>2</v>
      </c>
      <c r="I148" s="253"/>
      <c r="J148" s="249"/>
      <c r="K148" s="249"/>
      <c r="L148" s="254"/>
      <c r="M148" s="255"/>
      <c r="N148" s="256"/>
      <c r="O148" s="256"/>
      <c r="P148" s="256"/>
      <c r="Q148" s="256"/>
      <c r="R148" s="256"/>
      <c r="S148" s="256"/>
      <c r="T148" s="257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8" t="s">
        <v>145</v>
      </c>
      <c r="AU148" s="258" t="s">
        <v>85</v>
      </c>
      <c r="AV148" s="15" t="s">
        <v>134</v>
      </c>
      <c r="AW148" s="15" t="s">
        <v>39</v>
      </c>
      <c r="AX148" s="15" t="s">
        <v>83</v>
      </c>
      <c r="AY148" s="258" t="s">
        <v>135</v>
      </c>
    </row>
    <row r="149" s="2" customFormat="1" ht="24.15" customHeight="1">
      <c r="A149" s="39"/>
      <c r="B149" s="40"/>
      <c r="C149" s="213" t="s">
        <v>212</v>
      </c>
      <c r="D149" s="213" t="s">
        <v>138</v>
      </c>
      <c r="E149" s="214" t="s">
        <v>161</v>
      </c>
      <c r="F149" s="215" t="s">
        <v>162</v>
      </c>
      <c r="G149" s="216" t="s">
        <v>141</v>
      </c>
      <c r="H149" s="217">
        <v>2</v>
      </c>
      <c r="I149" s="218"/>
      <c r="J149" s="219">
        <f>ROUND(I149*H149,2)</f>
        <v>0</v>
      </c>
      <c r="K149" s="215" t="s">
        <v>142</v>
      </c>
      <c r="L149" s="45"/>
      <c r="M149" s="220" t="s">
        <v>32</v>
      </c>
      <c r="N149" s="221" t="s">
        <v>48</v>
      </c>
      <c r="O149" s="85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143</v>
      </c>
      <c r="AT149" s="224" t="s">
        <v>138</v>
      </c>
      <c r="AU149" s="224" t="s">
        <v>85</v>
      </c>
      <c r="AY149" s="17" t="s">
        <v>135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7" t="s">
        <v>83</v>
      </c>
      <c r="BK149" s="225">
        <f>ROUND(I149*H149,2)</f>
        <v>0</v>
      </c>
      <c r="BL149" s="17" t="s">
        <v>143</v>
      </c>
      <c r="BM149" s="224" t="s">
        <v>340</v>
      </c>
    </row>
    <row r="150" s="13" customFormat="1">
      <c r="A150" s="13"/>
      <c r="B150" s="226"/>
      <c r="C150" s="227"/>
      <c r="D150" s="228" t="s">
        <v>145</v>
      </c>
      <c r="E150" s="229" t="s">
        <v>32</v>
      </c>
      <c r="F150" s="230" t="s">
        <v>299</v>
      </c>
      <c r="G150" s="227"/>
      <c r="H150" s="229" t="s">
        <v>32</v>
      </c>
      <c r="I150" s="231"/>
      <c r="J150" s="227"/>
      <c r="K150" s="227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145</v>
      </c>
      <c r="AU150" s="236" t="s">
        <v>85</v>
      </c>
      <c r="AV150" s="13" t="s">
        <v>83</v>
      </c>
      <c r="AW150" s="13" t="s">
        <v>39</v>
      </c>
      <c r="AX150" s="13" t="s">
        <v>77</v>
      </c>
      <c r="AY150" s="236" t="s">
        <v>135</v>
      </c>
    </row>
    <row r="151" s="14" customFormat="1">
      <c r="A151" s="14"/>
      <c r="B151" s="237"/>
      <c r="C151" s="238"/>
      <c r="D151" s="228" t="s">
        <v>145</v>
      </c>
      <c r="E151" s="239" t="s">
        <v>32</v>
      </c>
      <c r="F151" s="240" t="s">
        <v>341</v>
      </c>
      <c r="G151" s="238"/>
      <c r="H151" s="241">
        <v>2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7" t="s">
        <v>145</v>
      </c>
      <c r="AU151" s="247" t="s">
        <v>85</v>
      </c>
      <c r="AV151" s="14" t="s">
        <v>85</v>
      </c>
      <c r="AW151" s="14" t="s">
        <v>39</v>
      </c>
      <c r="AX151" s="14" t="s">
        <v>77</v>
      </c>
      <c r="AY151" s="247" t="s">
        <v>135</v>
      </c>
    </row>
    <row r="152" s="15" customFormat="1">
      <c r="A152" s="15"/>
      <c r="B152" s="248"/>
      <c r="C152" s="249"/>
      <c r="D152" s="228" t="s">
        <v>145</v>
      </c>
      <c r="E152" s="250" t="s">
        <v>32</v>
      </c>
      <c r="F152" s="251" t="s">
        <v>149</v>
      </c>
      <c r="G152" s="249"/>
      <c r="H152" s="252">
        <v>2</v>
      </c>
      <c r="I152" s="253"/>
      <c r="J152" s="249"/>
      <c r="K152" s="249"/>
      <c r="L152" s="254"/>
      <c r="M152" s="255"/>
      <c r="N152" s="256"/>
      <c r="O152" s="256"/>
      <c r="P152" s="256"/>
      <c r="Q152" s="256"/>
      <c r="R152" s="256"/>
      <c r="S152" s="256"/>
      <c r="T152" s="257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8" t="s">
        <v>145</v>
      </c>
      <c r="AU152" s="258" t="s">
        <v>85</v>
      </c>
      <c r="AV152" s="15" t="s">
        <v>134</v>
      </c>
      <c r="AW152" s="15" t="s">
        <v>39</v>
      </c>
      <c r="AX152" s="15" t="s">
        <v>83</v>
      </c>
      <c r="AY152" s="258" t="s">
        <v>135</v>
      </c>
    </row>
    <row r="153" s="2" customFormat="1" ht="24.15" customHeight="1">
      <c r="A153" s="39"/>
      <c r="B153" s="40"/>
      <c r="C153" s="213" t="s">
        <v>218</v>
      </c>
      <c r="D153" s="213" t="s">
        <v>138</v>
      </c>
      <c r="E153" s="214" t="s">
        <v>342</v>
      </c>
      <c r="F153" s="215" t="s">
        <v>343</v>
      </c>
      <c r="G153" s="216" t="s">
        <v>141</v>
      </c>
      <c r="H153" s="217">
        <v>1</v>
      </c>
      <c r="I153" s="218"/>
      <c r="J153" s="219">
        <f>ROUND(I153*H153,2)</f>
        <v>0</v>
      </c>
      <c r="K153" s="215" t="s">
        <v>142</v>
      </c>
      <c r="L153" s="45"/>
      <c r="M153" s="220" t="s">
        <v>32</v>
      </c>
      <c r="N153" s="221" t="s">
        <v>48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143</v>
      </c>
      <c r="AT153" s="224" t="s">
        <v>138</v>
      </c>
      <c r="AU153" s="224" t="s">
        <v>85</v>
      </c>
      <c r="AY153" s="17" t="s">
        <v>135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7" t="s">
        <v>83</v>
      </c>
      <c r="BK153" s="225">
        <f>ROUND(I153*H153,2)</f>
        <v>0</v>
      </c>
      <c r="BL153" s="17" t="s">
        <v>143</v>
      </c>
      <c r="BM153" s="224" t="s">
        <v>344</v>
      </c>
    </row>
    <row r="154" s="13" customFormat="1">
      <c r="A154" s="13"/>
      <c r="B154" s="226"/>
      <c r="C154" s="227"/>
      <c r="D154" s="228" t="s">
        <v>145</v>
      </c>
      <c r="E154" s="229" t="s">
        <v>32</v>
      </c>
      <c r="F154" s="230" t="s">
        <v>299</v>
      </c>
      <c r="G154" s="227"/>
      <c r="H154" s="229" t="s">
        <v>32</v>
      </c>
      <c r="I154" s="231"/>
      <c r="J154" s="227"/>
      <c r="K154" s="227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145</v>
      </c>
      <c r="AU154" s="236" t="s">
        <v>85</v>
      </c>
      <c r="AV154" s="13" t="s">
        <v>83</v>
      </c>
      <c r="AW154" s="13" t="s">
        <v>39</v>
      </c>
      <c r="AX154" s="13" t="s">
        <v>77</v>
      </c>
      <c r="AY154" s="236" t="s">
        <v>135</v>
      </c>
    </row>
    <row r="155" s="14" customFormat="1">
      <c r="A155" s="14"/>
      <c r="B155" s="237"/>
      <c r="C155" s="238"/>
      <c r="D155" s="228" t="s">
        <v>145</v>
      </c>
      <c r="E155" s="239" t="s">
        <v>32</v>
      </c>
      <c r="F155" s="240" t="s">
        <v>345</v>
      </c>
      <c r="G155" s="238"/>
      <c r="H155" s="241">
        <v>1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7" t="s">
        <v>145</v>
      </c>
      <c r="AU155" s="247" t="s">
        <v>85</v>
      </c>
      <c r="AV155" s="14" t="s">
        <v>85</v>
      </c>
      <c r="AW155" s="14" t="s">
        <v>39</v>
      </c>
      <c r="AX155" s="14" t="s">
        <v>77</v>
      </c>
      <c r="AY155" s="247" t="s">
        <v>135</v>
      </c>
    </row>
    <row r="156" s="15" customFormat="1">
      <c r="A156" s="15"/>
      <c r="B156" s="248"/>
      <c r="C156" s="249"/>
      <c r="D156" s="228" t="s">
        <v>145</v>
      </c>
      <c r="E156" s="250" t="s">
        <v>32</v>
      </c>
      <c r="F156" s="251" t="s">
        <v>149</v>
      </c>
      <c r="G156" s="249"/>
      <c r="H156" s="252">
        <v>1</v>
      </c>
      <c r="I156" s="253"/>
      <c r="J156" s="249"/>
      <c r="K156" s="249"/>
      <c r="L156" s="254"/>
      <c r="M156" s="255"/>
      <c r="N156" s="256"/>
      <c r="O156" s="256"/>
      <c r="P156" s="256"/>
      <c r="Q156" s="256"/>
      <c r="R156" s="256"/>
      <c r="S156" s="256"/>
      <c r="T156" s="257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8" t="s">
        <v>145</v>
      </c>
      <c r="AU156" s="258" t="s">
        <v>85</v>
      </c>
      <c r="AV156" s="15" t="s">
        <v>134</v>
      </c>
      <c r="AW156" s="15" t="s">
        <v>39</v>
      </c>
      <c r="AX156" s="15" t="s">
        <v>83</v>
      </c>
      <c r="AY156" s="258" t="s">
        <v>135</v>
      </c>
    </row>
    <row r="157" s="12" customFormat="1" ht="22.8" customHeight="1">
      <c r="A157" s="12"/>
      <c r="B157" s="197"/>
      <c r="C157" s="198"/>
      <c r="D157" s="199" t="s">
        <v>76</v>
      </c>
      <c r="E157" s="211" t="s">
        <v>165</v>
      </c>
      <c r="F157" s="211" t="s">
        <v>166</v>
      </c>
      <c r="G157" s="198"/>
      <c r="H157" s="198"/>
      <c r="I157" s="201"/>
      <c r="J157" s="212">
        <f>BK157</f>
        <v>0</v>
      </c>
      <c r="K157" s="198"/>
      <c r="L157" s="203"/>
      <c r="M157" s="204"/>
      <c r="N157" s="205"/>
      <c r="O157" s="205"/>
      <c r="P157" s="206">
        <f>SUM(P158:P175)</f>
        <v>0</v>
      </c>
      <c r="Q157" s="205"/>
      <c r="R157" s="206">
        <f>SUM(R158:R175)</f>
        <v>0</v>
      </c>
      <c r="S157" s="205"/>
      <c r="T157" s="207">
        <f>SUM(T158:T175)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8" t="s">
        <v>134</v>
      </c>
      <c r="AT157" s="209" t="s">
        <v>76</v>
      </c>
      <c r="AU157" s="209" t="s">
        <v>83</v>
      </c>
      <c r="AY157" s="208" t="s">
        <v>135</v>
      </c>
      <c r="BK157" s="210">
        <f>SUM(BK158:BK175)</f>
        <v>0</v>
      </c>
    </row>
    <row r="158" s="2" customFormat="1" ht="33" customHeight="1">
      <c r="A158" s="39"/>
      <c r="B158" s="40"/>
      <c r="C158" s="213" t="s">
        <v>224</v>
      </c>
      <c r="D158" s="213" t="s">
        <v>138</v>
      </c>
      <c r="E158" s="214" t="s">
        <v>346</v>
      </c>
      <c r="F158" s="215" t="s">
        <v>347</v>
      </c>
      <c r="G158" s="216" t="s">
        <v>141</v>
      </c>
      <c r="H158" s="217">
        <v>2</v>
      </c>
      <c r="I158" s="218"/>
      <c r="J158" s="219">
        <f>ROUND(I158*H158,2)</f>
        <v>0</v>
      </c>
      <c r="K158" s="215" t="s">
        <v>142</v>
      </c>
      <c r="L158" s="45"/>
      <c r="M158" s="220" t="s">
        <v>32</v>
      </c>
      <c r="N158" s="221" t="s">
        <v>48</v>
      </c>
      <c r="O158" s="85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143</v>
      </c>
      <c r="AT158" s="224" t="s">
        <v>138</v>
      </c>
      <c r="AU158" s="224" t="s">
        <v>85</v>
      </c>
      <c r="AY158" s="17" t="s">
        <v>135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7" t="s">
        <v>83</v>
      </c>
      <c r="BK158" s="225">
        <f>ROUND(I158*H158,2)</f>
        <v>0</v>
      </c>
      <c r="BL158" s="17" t="s">
        <v>143</v>
      </c>
      <c r="BM158" s="224" t="s">
        <v>348</v>
      </c>
    </row>
    <row r="159" s="13" customFormat="1">
      <c r="A159" s="13"/>
      <c r="B159" s="226"/>
      <c r="C159" s="227"/>
      <c r="D159" s="228" t="s">
        <v>145</v>
      </c>
      <c r="E159" s="229" t="s">
        <v>32</v>
      </c>
      <c r="F159" s="230" t="s">
        <v>299</v>
      </c>
      <c r="G159" s="227"/>
      <c r="H159" s="229" t="s">
        <v>32</v>
      </c>
      <c r="I159" s="231"/>
      <c r="J159" s="227"/>
      <c r="K159" s="227"/>
      <c r="L159" s="232"/>
      <c r="M159" s="233"/>
      <c r="N159" s="234"/>
      <c r="O159" s="234"/>
      <c r="P159" s="234"/>
      <c r="Q159" s="234"/>
      <c r="R159" s="234"/>
      <c r="S159" s="234"/>
      <c r="T159" s="23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6" t="s">
        <v>145</v>
      </c>
      <c r="AU159" s="236" t="s">
        <v>85</v>
      </c>
      <c r="AV159" s="13" t="s">
        <v>83</v>
      </c>
      <c r="AW159" s="13" t="s">
        <v>39</v>
      </c>
      <c r="AX159" s="13" t="s">
        <v>77</v>
      </c>
      <c r="AY159" s="236" t="s">
        <v>135</v>
      </c>
    </row>
    <row r="160" s="14" customFormat="1">
      <c r="A160" s="14"/>
      <c r="B160" s="237"/>
      <c r="C160" s="238"/>
      <c r="D160" s="228" t="s">
        <v>145</v>
      </c>
      <c r="E160" s="239" t="s">
        <v>32</v>
      </c>
      <c r="F160" s="240" t="s">
        <v>349</v>
      </c>
      <c r="G160" s="238"/>
      <c r="H160" s="241">
        <v>1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7" t="s">
        <v>145</v>
      </c>
      <c r="AU160" s="247" t="s">
        <v>85</v>
      </c>
      <c r="AV160" s="14" t="s">
        <v>85</v>
      </c>
      <c r="AW160" s="14" t="s">
        <v>39</v>
      </c>
      <c r="AX160" s="14" t="s">
        <v>77</v>
      </c>
      <c r="AY160" s="247" t="s">
        <v>135</v>
      </c>
    </row>
    <row r="161" s="14" customFormat="1">
      <c r="A161" s="14"/>
      <c r="B161" s="237"/>
      <c r="C161" s="238"/>
      <c r="D161" s="228" t="s">
        <v>145</v>
      </c>
      <c r="E161" s="239" t="s">
        <v>32</v>
      </c>
      <c r="F161" s="240" t="s">
        <v>350</v>
      </c>
      <c r="G161" s="238"/>
      <c r="H161" s="241">
        <v>1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7" t="s">
        <v>145</v>
      </c>
      <c r="AU161" s="247" t="s">
        <v>85</v>
      </c>
      <c r="AV161" s="14" t="s">
        <v>85</v>
      </c>
      <c r="AW161" s="14" t="s">
        <v>39</v>
      </c>
      <c r="AX161" s="14" t="s">
        <v>77</v>
      </c>
      <c r="AY161" s="247" t="s">
        <v>135</v>
      </c>
    </row>
    <row r="162" s="15" customFormat="1">
      <c r="A162" s="15"/>
      <c r="B162" s="248"/>
      <c r="C162" s="249"/>
      <c r="D162" s="228" t="s">
        <v>145</v>
      </c>
      <c r="E162" s="250" t="s">
        <v>32</v>
      </c>
      <c r="F162" s="251" t="s">
        <v>149</v>
      </c>
      <c r="G162" s="249"/>
      <c r="H162" s="252">
        <v>2</v>
      </c>
      <c r="I162" s="253"/>
      <c r="J162" s="249"/>
      <c r="K162" s="249"/>
      <c r="L162" s="254"/>
      <c r="M162" s="255"/>
      <c r="N162" s="256"/>
      <c r="O162" s="256"/>
      <c r="P162" s="256"/>
      <c r="Q162" s="256"/>
      <c r="R162" s="256"/>
      <c r="S162" s="256"/>
      <c r="T162" s="257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8" t="s">
        <v>145</v>
      </c>
      <c r="AU162" s="258" t="s">
        <v>85</v>
      </c>
      <c r="AV162" s="15" t="s">
        <v>134</v>
      </c>
      <c r="AW162" s="15" t="s">
        <v>39</v>
      </c>
      <c r="AX162" s="15" t="s">
        <v>83</v>
      </c>
      <c r="AY162" s="258" t="s">
        <v>135</v>
      </c>
    </row>
    <row r="163" s="2" customFormat="1" ht="37.8" customHeight="1">
      <c r="A163" s="39"/>
      <c r="B163" s="40"/>
      <c r="C163" s="213" t="s">
        <v>230</v>
      </c>
      <c r="D163" s="213" t="s">
        <v>138</v>
      </c>
      <c r="E163" s="214" t="s">
        <v>351</v>
      </c>
      <c r="F163" s="215" t="s">
        <v>352</v>
      </c>
      <c r="G163" s="216" t="s">
        <v>141</v>
      </c>
      <c r="H163" s="217">
        <v>1</v>
      </c>
      <c r="I163" s="218"/>
      <c r="J163" s="219">
        <f>ROUND(I163*H163,2)</f>
        <v>0</v>
      </c>
      <c r="K163" s="215" t="s">
        <v>142</v>
      </c>
      <c r="L163" s="45"/>
      <c r="M163" s="220" t="s">
        <v>32</v>
      </c>
      <c r="N163" s="221" t="s">
        <v>48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143</v>
      </c>
      <c r="AT163" s="224" t="s">
        <v>138</v>
      </c>
      <c r="AU163" s="224" t="s">
        <v>85</v>
      </c>
      <c r="AY163" s="17" t="s">
        <v>135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7" t="s">
        <v>83</v>
      </c>
      <c r="BK163" s="225">
        <f>ROUND(I163*H163,2)</f>
        <v>0</v>
      </c>
      <c r="BL163" s="17" t="s">
        <v>143</v>
      </c>
      <c r="BM163" s="224" t="s">
        <v>353</v>
      </c>
    </row>
    <row r="164" s="13" customFormat="1">
      <c r="A164" s="13"/>
      <c r="B164" s="226"/>
      <c r="C164" s="227"/>
      <c r="D164" s="228" t="s">
        <v>145</v>
      </c>
      <c r="E164" s="229" t="s">
        <v>32</v>
      </c>
      <c r="F164" s="230" t="s">
        <v>299</v>
      </c>
      <c r="G164" s="227"/>
      <c r="H164" s="229" t="s">
        <v>32</v>
      </c>
      <c r="I164" s="231"/>
      <c r="J164" s="227"/>
      <c r="K164" s="227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145</v>
      </c>
      <c r="AU164" s="236" t="s">
        <v>85</v>
      </c>
      <c r="AV164" s="13" t="s">
        <v>83</v>
      </c>
      <c r="AW164" s="13" t="s">
        <v>39</v>
      </c>
      <c r="AX164" s="13" t="s">
        <v>77</v>
      </c>
      <c r="AY164" s="236" t="s">
        <v>135</v>
      </c>
    </row>
    <row r="165" s="14" customFormat="1">
      <c r="A165" s="14"/>
      <c r="B165" s="237"/>
      <c r="C165" s="238"/>
      <c r="D165" s="228" t="s">
        <v>145</v>
      </c>
      <c r="E165" s="239" t="s">
        <v>32</v>
      </c>
      <c r="F165" s="240" t="s">
        <v>354</v>
      </c>
      <c r="G165" s="238"/>
      <c r="H165" s="241">
        <v>1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7" t="s">
        <v>145</v>
      </c>
      <c r="AU165" s="247" t="s">
        <v>85</v>
      </c>
      <c r="AV165" s="14" t="s">
        <v>85</v>
      </c>
      <c r="AW165" s="14" t="s">
        <v>39</v>
      </c>
      <c r="AX165" s="14" t="s">
        <v>77</v>
      </c>
      <c r="AY165" s="247" t="s">
        <v>135</v>
      </c>
    </row>
    <row r="166" s="15" customFormat="1">
      <c r="A166" s="15"/>
      <c r="B166" s="248"/>
      <c r="C166" s="249"/>
      <c r="D166" s="228" t="s">
        <v>145</v>
      </c>
      <c r="E166" s="250" t="s">
        <v>32</v>
      </c>
      <c r="F166" s="251" t="s">
        <v>149</v>
      </c>
      <c r="G166" s="249"/>
      <c r="H166" s="252">
        <v>1</v>
      </c>
      <c r="I166" s="253"/>
      <c r="J166" s="249"/>
      <c r="K166" s="249"/>
      <c r="L166" s="254"/>
      <c r="M166" s="255"/>
      <c r="N166" s="256"/>
      <c r="O166" s="256"/>
      <c r="P166" s="256"/>
      <c r="Q166" s="256"/>
      <c r="R166" s="256"/>
      <c r="S166" s="256"/>
      <c r="T166" s="257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8" t="s">
        <v>145</v>
      </c>
      <c r="AU166" s="258" t="s">
        <v>85</v>
      </c>
      <c r="AV166" s="15" t="s">
        <v>134</v>
      </c>
      <c r="AW166" s="15" t="s">
        <v>39</v>
      </c>
      <c r="AX166" s="15" t="s">
        <v>83</v>
      </c>
      <c r="AY166" s="258" t="s">
        <v>135</v>
      </c>
    </row>
    <row r="167" s="2" customFormat="1" ht="24.15" customHeight="1">
      <c r="A167" s="39"/>
      <c r="B167" s="40"/>
      <c r="C167" s="213" t="s">
        <v>8</v>
      </c>
      <c r="D167" s="213" t="s">
        <v>138</v>
      </c>
      <c r="E167" s="214" t="s">
        <v>173</v>
      </c>
      <c r="F167" s="215" t="s">
        <v>174</v>
      </c>
      <c r="G167" s="216" t="s">
        <v>141</v>
      </c>
      <c r="H167" s="217">
        <v>2</v>
      </c>
      <c r="I167" s="218"/>
      <c r="J167" s="219">
        <f>ROUND(I167*H167,2)</f>
        <v>0</v>
      </c>
      <c r="K167" s="215" t="s">
        <v>142</v>
      </c>
      <c r="L167" s="45"/>
      <c r="M167" s="220" t="s">
        <v>32</v>
      </c>
      <c r="N167" s="221" t="s">
        <v>48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143</v>
      </c>
      <c r="AT167" s="224" t="s">
        <v>138</v>
      </c>
      <c r="AU167" s="224" t="s">
        <v>85</v>
      </c>
      <c r="AY167" s="17" t="s">
        <v>135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7" t="s">
        <v>83</v>
      </c>
      <c r="BK167" s="225">
        <f>ROUND(I167*H167,2)</f>
        <v>0</v>
      </c>
      <c r="BL167" s="17" t="s">
        <v>143</v>
      </c>
      <c r="BM167" s="224" t="s">
        <v>355</v>
      </c>
    </row>
    <row r="168" s="13" customFormat="1">
      <c r="A168" s="13"/>
      <c r="B168" s="226"/>
      <c r="C168" s="227"/>
      <c r="D168" s="228" t="s">
        <v>145</v>
      </c>
      <c r="E168" s="229" t="s">
        <v>32</v>
      </c>
      <c r="F168" s="230" t="s">
        <v>299</v>
      </c>
      <c r="G168" s="227"/>
      <c r="H168" s="229" t="s">
        <v>32</v>
      </c>
      <c r="I168" s="231"/>
      <c r="J168" s="227"/>
      <c r="K168" s="227"/>
      <c r="L168" s="232"/>
      <c r="M168" s="233"/>
      <c r="N168" s="234"/>
      <c r="O168" s="234"/>
      <c r="P168" s="234"/>
      <c r="Q168" s="234"/>
      <c r="R168" s="234"/>
      <c r="S168" s="234"/>
      <c r="T168" s="23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6" t="s">
        <v>145</v>
      </c>
      <c r="AU168" s="236" t="s">
        <v>85</v>
      </c>
      <c r="AV168" s="13" t="s">
        <v>83</v>
      </c>
      <c r="AW168" s="13" t="s">
        <v>39</v>
      </c>
      <c r="AX168" s="13" t="s">
        <v>77</v>
      </c>
      <c r="AY168" s="236" t="s">
        <v>135</v>
      </c>
    </row>
    <row r="169" s="14" customFormat="1">
      <c r="A169" s="14"/>
      <c r="B169" s="237"/>
      <c r="C169" s="238"/>
      <c r="D169" s="228" t="s">
        <v>145</v>
      </c>
      <c r="E169" s="239" t="s">
        <v>32</v>
      </c>
      <c r="F169" s="240" t="s">
        <v>356</v>
      </c>
      <c r="G169" s="238"/>
      <c r="H169" s="241">
        <v>1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7" t="s">
        <v>145</v>
      </c>
      <c r="AU169" s="247" t="s">
        <v>85</v>
      </c>
      <c r="AV169" s="14" t="s">
        <v>85</v>
      </c>
      <c r="AW169" s="14" t="s">
        <v>39</v>
      </c>
      <c r="AX169" s="14" t="s">
        <v>77</v>
      </c>
      <c r="AY169" s="247" t="s">
        <v>135</v>
      </c>
    </row>
    <row r="170" s="14" customFormat="1">
      <c r="A170" s="14"/>
      <c r="B170" s="237"/>
      <c r="C170" s="238"/>
      <c r="D170" s="228" t="s">
        <v>145</v>
      </c>
      <c r="E170" s="239" t="s">
        <v>32</v>
      </c>
      <c r="F170" s="240" t="s">
        <v>357</v>
      </c>
      <c r="G170" s="238"/>
      <c r="H170" s="241">
        <v>1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7" t="s">
        <v>145</v>
      </c>
      <c r="AU170" s="247" t="s">
        <v>85</v>
      </c>
      <c r="AV170" s="14" t="s">
        <v>85</v>
      </c>
      <c r="AW170" s="14" t="s">
        <v>39</v>
      </c>
      <c r="AX170" s="14" t="s">
        <v>77</v>
      </c>
      <c r="AY170" s="247" t="s">
        <v>135</v>
      </c>
    </row>
    <row r="171" s="15" customFormat="1">
      <c r="A171" s="15"/>
      <c r="B171" s="248"/>
      <c r="C171" s="249"/>
      <c r="D171" s="228" t="s">
        <v>145</v>
      </c>
      <c r="E171" s="250" t="s">
        <v>32</v>
      </c>
      <c r="F171" s="251" t="s">
        <v>149</v>
      </c>
      <c r="G171" s="249"/>
      <c r="H171" s="252">
        <v>2</v>
      </c>
      <c r="I171" s="253"/>
      <c r="J171" s="249"/>
      <c r="K171" s="249"/>
      <c r="L171" s="254"/>
      <c r="M171" s="255"/>
      <c r="N171" s="256"/>
      <c r="O171" s="256"/>
      <c r="P171" s="256"/>
      <c r="Q171" s="256"/>
      <c r="R171" s="256"/>
      <c r="S171" s="256"/>
      <c r="T171" s="257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58" t="s">
        <v>145</v>
      </c>
      <c r="AU171" s="258" t="s">
        <v>85</v>
      </c>
      <c r="AV171" s="15" t="s">
        <v>134</v>
      </c>
      <c r="AW171" s="15" t="s">
        <v>39</v>
      </c>
      <c r="AX171" s="15" t="s">
        <v>83</v>
      </c>
      <c r="AY171" s="258" t="s">
        <v>135</v>
      </c>
    </row>
    <row r="172" s="2" customFormat="1" ht="24.15" customHeight="1">
      <c r="A172" s="39"/>
      <c r="B172" s="40"/>
      <c r="C172" s="213" t="s">
        <v>239</v>
      </c>
      <c r="D172" s="213" t="s">
        <v>138</v>
      </c>
      <c r="E172" s="214" t="s">
        <v>358</v>
      </c>
      <c r="F172" s="215" t="s">
        <v>359</v>
      </c>
      <c r="G172" s="216" t="s">
        <v>141</v>
      </c>
      <c r="H172" s="217">
        <v>5</v>
      </c>
      <c r="I172" s="218"/>
      <c r="J172" s="219">
        <f>ROUND(I172*H172,2)</f>
        <v>0</v>
      </c>
      <c r="K172" s="215" t="s">
        <v>142</v>
      </c>
      <c r="L172" s="45"/>
      <c r="M172" s="220" t="s">
        <v>32</v>
      </c>
      <c r="N172" s="221" t="s">
        <v>48</v>
      </c>
      <c r="O172" s="85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143</v>
      </c>
      <c r="AT172" s="224" t="s">
        <v>138</v>
      </c>
      <c r="AU172" s="224" t="s">
        <v>85</v>
      </c>
      <c r="AY172" s="17" t="s">
        <v>135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7" t="s">
        <v>83</v>
      </c>
      <c r="BK172" s="225">
        <f>ROUND(I172*H172,2)</f>
        <v>0</v>
      </c>
      <c r="BL172" s="17" t="s">
        <v>143</v>
      </c>
      <c r="BM172" s="224" t="s">
        <v>360</v>
      </c>
    </row>
    <row r="173" s="13" customFormat="1">
      <c r="A173" s="13"/>
      <c r="B173" s="226"/>
      <c r="C173" s="227"/>
      <c r="D173" s="228" t="s">
        <v>145</v>
      </c>
      <c r="E173" s="229" t="s">
        <v>32</v>
      </c>
      <c r="F173" s="230" t="s">
        <v>299</v>
      </c>
      <c r="G173" s="227"/>
      <c r="H173" s="229" t="s">
        <v>32</v>
      </c>
      <c r="I173" s="231"/>
      <c r="J173" s="227"/>
      <c r="K173" s="227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145</v>
      </c>
      <c r="AU173" s="236" t="s">
        <v>85</v>
      </c>
      <c r="AV173" s="13" t="s">
        <v>83</v>
      </c>
      <c r="AW173" s="13" t="s">
        <v>39</v>
      </c>
      <c r="AX173" s="13" t="s">
        <v>77</v>
      </c>
      <c r="AY173" s="236" t="s">
        <v>135</v>
      </c>
    </row>
    <row r="174" s="14" customFormat="1">
      <c r="A174" s="14"/>
      <c r="B174" s="237"/>
      <c r="C174" s="238"/>
      <c r="D174" s="228" t="s">
        <v>145</v>
      </c>
      <c r="E174" s="239" t="s">
        <v>32</v>
      </c>
      <c r="F174" s="240" t="s">
        <v>361</v>
      </c>
      <c r="G174" s="238"/>
      <c r="H174" s="241">
        <v>5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7" t="s">
        <v>145</v>
      </c>
      <c r="AU174" s="247" t="s">
        <v>85</v>
      </c>
      <c r="AV174" s="14" t="s">
        <v>85</v>
      </c>
      <c r="AW174" s="14" t="s">
        <v>39</v>
      </c>
      <c r="AX174" s="14" t="s">
        <v>77</v>
      </c>
      <c r="AY174" s="247" t="s">
        <v>135</v>
      </c>
    </row>
    <row r="175" s="15" customFormat="1">
      <c r="A175" s="15"/>
      <c r="B175" s="248"/>
      <c r="C175" s="249"/>
      <c r="D175" s="228" t="s">
        <v>145</v>
      </c>
      <c r="E175" s="250" t="s">
        <v>32</v>
      </c>
      <c r="F175" s="251" t="s">
        <v>149</v>
      </c>
      <c r="G175" s="249"/>
      <c r="H175" s="252">
        <v>5</v>
      </c>
      <c r="I175" s="253"/>
      <c r="J175" s="249"/>
      <c r="K175" s="249"/>
      <c r="L175" s="254"/>
      <c r="M175" s="255"/>
      <c r="N175" s="256"/>
      <c r="O175" s="256"/>
      <c r="P175" s="256"/>
      <c r="Q175" s="256"/>
      <c r="R175" s="256"/>
      <c r="S175" s="256"/>
      <c r="T175" s="257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8" t="s">
        <v>145</v>
      </c>
      <c r="AU175" s="258" t="s">
        <v>85</v>
      </c>
      <c r="AV175" s="15" t="s">
        <v>134</v>
      </c>
      <c r="AW175" s="15" t="s">
        <v>39</v>
      </c>
      <c r="AX175" s="15" t="s">
        <v>83</v>
      </c>
      <c r="AY175" s="258" t="s">
        <v>135</v>
      </c>
    </row>
    <row r="176" s="12" customFormat="1" ht="22.8" customHeight="1">
      <c r="A176" s="12"/>
      <c r="B176" s="197"/>
      <c r="C176" s="198"/>
      <c r="D176" s="199" t="s">
        <v>76</v>
      </c>
      <c r="E176" s="211" t="s">
        <v>178</v>
      </c>
      <c r="F176" s="211" t="s">
        <v>179</v>
      </c>
      <c r="G176" s="198"/>
      <c r="H176" s="198"/>
      <c r="I176" s="201"/>
      <c r="J176" s="212">
        <f>BK176</f>
        <v>0</v>
      </c>
      <c r="K176" s="198"/>
      <c r="L176" s="203"/>
      <c r="M176" s="204"/>
      <c r="N176" s="205"/>
      <c r="O176" s="205"/>
      <c r="P176" s="206">
        <f>SUM(P177:P200)</f>
        <v>0</v>
      </c>
      <c r="Q176" s="205"/>
      <c r="R176" s="206">
        <f>SUM(R177:R200)</f>
        <v>0</v>
      </c>
      <c r="S176" s="205"/>
      <c r="T176" s="207">
        <f>SUM(T177:T200)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8" t="s">
        <v>134</v>
      </c>
      <c r="AT176" s="209" t="s">
        <v>76</v>
      </c>
      <c r="AU176" s="209" t="s">
        <v>83</v>
      </c>
      <c r="AY176" s="208" t="s">
        <v>135</v>
      </c>
      <c r="BK176" s="210">
        <f>SUM(BK177:BK200)</f>
        <v>0</v>
      </c>
    </row>
    <row r="177" s="2" customFormat="1" ht="33" customHeight="1">
      <c r="A177" s="39"/>
      <c r="B177" s="40"/>
      <c r="C177" s="213" t="s">
        <v>244</v>
      </c>
      <c r="D177" s="213" t="s">
        <v>138</v>
      </c>
      <c r="E177" s="214" t="s">
        <v>362</v>
      </c>
      <c r="F177" s="215" t="s">
        <v>363</v>
      </c>
      <c r="G177" s="216" t="s">
        <v>141</v>
      </c>
      <c r="H177" s="217">
        <v>4</v>
      </c>
      <c r="I177" s="218"/>
      <c r="J177" s="219">
        <f>ROUND(I177*H177,2)</f>
        <v>0</v>
      </c>
      <c r="K177" s="215" t="s">
        <v>142</v>
      </c>
      <c r="L177" s="45"/>
      <c r="M177" s="220" t="s">
        <v>32</v>
      </c>
      <c r="N177" s="221" t="s">
        <v>48</v>
      </c>
      <c r="O177" s="85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4" t="s">
        <v>143</v>
      </c>
      <c r="AT177" s="224" t="s">
        <v>138</v>
      </c>
      <c r="AU177" s="224" t="s">
        <v>85</v>
      </c>
      <c r="AY177" s="17" t="s">
        <v>135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7" t="s">
        <v>83</v>
      </c>
      <c r="BK177" s="225">
        <f>ROUND(I177*H177,2)</f>
        <v>0</v>
      </c>
      <c r="BL177" s="17" t="s">
        <v>143</v>
      </c>
      <c r="BM177" s="224" t="s">
        <v>364</v>
      </c>
    </row>
    <row r="178" s="13" customFormat="1">
      <c r="A178" s="13"/>
      <c r="B178" s="226"/>
      <c r="C178" s="227"/>
      <c r="D178" s="228" t="s">
        <v>145</v>
      </c>
      <c r="E178" s="229" t="s">
        <v>32</v>
      </c>
      <c r="F178" s="230" t="s">
        <v>299</v>
      </c>
      <c r="G178" s="227"/>
      <c r="H178" s="229" t="s">
        <v>32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145</v>
      </c>
      <c r="AU178" s="236" t="s">
        <v>85</v>
      </c>
      <c r="AV178" s="13" t="s">
        <v>83</v>
      </c>
      <c r="AW178" s="13" t="s">
        <v>39</v>
      </c>
      <c r="AX178" s="13" t="s">
        <v>77</v>
      </c>
      <c r="AY178" s="236" t="s">
        <v>135</v>
      </c>
    </row>
    <row r="179" s="14" customFormat="1">
      <c r="A179" s="14"/>
      <c r="B179" s="237"/>
      <c r="C179" s="238"/>
      <c r="D179" s="228" t="s">
        <v>145</v>
      </c>
      <c r="E179" s="239" t="s">
        <v>32</v>
      </c>
      <c r="F179" s="240" t="s">
        <v>365</v>
      </c>
      <c r="G179" s="238"/>
      <c r="H179" s="241">
        <v>3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7" t="s">
        <v>145</v>
      </c>
      <c r="AU179" s="247" t="s">
        <v>85</v>
      </c>
      <c r="AV179" s="14" t="s">
        <v>85</v>
      </c>
      <c r="AW179" s="14" t="s">
        <v>39</v>
      </c>
      <c r="AX179" s="14" t="s">
        <v>77</v>
      </c>
      <c r="AY179" s="247" t="s">
        <v>135</v>
      </c>
    </row>
    <row r="180" s="14" customFormat="1">
      <c r="A180" s="14"/>
      <c r="B180" s="237"/>
      <c r="C180" s="238"/>
      <c r="D180" s="228" t="s">
        <v>145</v>
      </c>
      <c r="E180" s="239" t="s">
        <v>32</v>
      </c>
      <c r="F180" s="240" t="s">
        <v>366</v>
      </c>
      <c r="G180" s="238"/>
      <c r="H180" s="241">
        <v>1</v>
      </c>
      <c r="I180" s="242"/>
      <c r="J180" s="238"/>
      <c r="K180" s="238"/>
      <c r="L180" s="243"/>
      <c r="M180" s="244"/>
      <c r="N180" s="245"/>
      <c r="O180" s="245"/>
      <c r="P180" s="245"/>
      <c r="Q180" s="245"/>
      <c r="R180" s="245"/>
      <c r="S180" s="245"/>
      <c r="T180" s="24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7" t="s">
        <v>145</v>
      </c>
      <c r="AU180" s="247" t="s">
        <v>85</v>
      </c>
      <c r="AV180" s="14" t="s">
        <v>85</v>
      </c>
      <c r="AW180" s="14" t="s">
        <v>39</v>
      </c>
      <c r="AX180" s="14" t="s">
        <v>77</v>
      </c>
      <c r="AY180" s="247" t="s">
        <v>135</v>
      </c>
    </row>
    <row r="181" s="15" customFormat="1">
      <c r="A181" s="15"/>
      <c r="B181" s="248"/>
      <c r="C181" s="249"/>
      <c r="D181" s="228" t="s">
        <v>145</v>
      </c>
      <c r="E181" s="250" t="s">
        <v>32</v>
      </c>
      <c r="F181" s="251" t="s">
        <v>149</v>
      </c>
      <c r="G181" s="249"/>
      <c r="H181" s="252">
        <v>4</v>
      </c>
      <c r="I181" s="253"/>
      <c r="J181" s="249"/>
      <c r="K181" s="249"/>
      <c r="L181" s="254"/>
      <c r="M181" s="255"/>
      <c r="N181" s="256"/>
      <c r="O181" s="256"/>
      <c r="P181" s="256"/>
      <c r="Q181" s="256"/>
      <c r="R181" s="256"/>
      <c r="S181" s="256"/>
      <c r="T181" s="257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8" t="s">
        <v>145</v>
      </c>
      <c r="AU181" s="258" t="s">
        <v>85</v>
      </c>
      <c r="AV181" s="15" t="s">
        <v>134</v>
      </c>
      <c r="AW181" s="15" t="s">
        <v>39</v>
      </c>
      <c r="AX181" s="15" t="s">
        <v>83</v>
      </c>
      <c r="AY181" s="258" t="s">
        <v>135</v>
      </c>
    </row>
    <row r="182" s="2" customFormat="1" ht="33" customHeight="1">
      <c r="A182" s="39"/>
      <c r="B182" s="40"/>
      <c r="C182" s="213" t="s">
        <v>251</v>
      </c>
      <c r="D182" s="213" t="s">
        <v>138</v>
      </c>
      <c r="E182" s="214" t="s">
        <v>367</v>
      </c>
      <c r="F182" s="215" t="s">
        <v>368</v>
      </c>
      <c r="G182" s="216" t="s">
        <v>141</v>
      </c>
      <c r="H182" s="217">
        <v>1</v>
      </c>
      <c r="I182" s="218"/>
      <c r="J182" s="219">
        <f>ROUND(I182*H182,2)</f>
        <v>0</v>
      </c>
      <c r="K182" s="215" t="s">
        <v>32</v>
      </c>
      <c r="L182" s="45"/>
      <c r="M182" s="220" t="s">
        <v>32</v>
      </c>
      <c r="N182" s="221" t="s">
        <v>48</v>
      </c>
      <c r="O182" s="85"/>
      <c r="P182" s="222">
        <f>O182*H182</f>
        <v>0</v>
      </c>
      <c r="Q182" s="222">
        <v>0</v>
      </c>
      <c r="R182" s="222">
        <f>Q182*H182</f>
        <v>0</v>
      </c>
      <c r="S182" s="222">
        <v>0</v>
      </c>
      <c r="T182" s="22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4" t="s">
        <v>143</v>
      </c>
      <c r="AT182" s="224" t="s">
        <v>138</v>
      </c>
      <c r="AU182" s="224" t="s">
        <v>85</v>
      </c>
      <c r="AY182" s="17" t="s">
        <v>135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7" t="s">
        <v>83</v>
      </c>
      <c r="BK182" s="225">
        <f>ROUND(I182*H182,2)</f>
        <v>0</v>
      </c>
      <c r="BL182" s="17" t="s">
        <v>143</v>
      </c>
      <c r="BM182" s="224" t="s">
        <v>369</v>
      </c>
    </row>
    <row r="183" s="13" customFormat="1">
      <c r="A183" s="13"/>
      <c r="B183" s="226"/>
      <c r="C183" s="227"/>
      <c r="D183" s="228" t="s">
        <v>145</v>
      </c>
      <c r="E183" s="229" t="s">
        <v>32</v>
      </c>
      <c r="F183" s="230" t="s">
        <v>299</v>
      </c>
      <c r="G183" s="227"/>
      <c r="H183" s="229" t="s">
        <v>32</v>
      </c>
      <c r="I183" s="231"/>
      <c r="J183" s="227"/>
      <c r="K183" s="227"/>
      <c r="L183" s="232"/>
      <c r="M183" s="233"/>
      <c r="N183" s="234"/>
      <c r="O183" s="234"/>
      <c r="P183" s="234"/>
      <c r="Q183" s="234"/>
      <c r="R183" s="234"/>
      <c r="S183" s="234"/>
      <c r="T183" s="23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6" t="s">
        <v>145</v>
      </c>
      <c r="AU183" s="236" t="s">
        <v>85</v>
      </c>
      <c r="AV183" s="13" t="s">
        <v>83</v>
      </c>
      <c r="AW183" s="13" t="s">
        <v>39</v>
      </c>
      <c r="AX183" s="13" t="s">
        <v>77</v>
      </c>
      <c r="AY183" s="236" t="s">
        <v>135</v>
      </c>
    </row>
    <row r="184" s="14" customFormat="1">
      <c r="A184" s="14"/>
      <c r="B184" s="237"/>
      <c r="C184" s="238"/>
      <c r="D184" s="228" t="s">
        <v>145</v>
      </c>
      <c r="E184" s="239" t="s">
        <v>32</v>
      </c>
      <c r="F184" s="240" t="s">
        <v>370</v>
      </c>
      <c r="G184" s="238"/>
      <c r="H184" s="241">
        <v>1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7" t="s">
        <v>145</v>
      </c>
      <c r="AU184" s="247" t="s">
        <v>85</v>
      </c>
      <c r="AV184" s="14" t="s">
        <v>85</v>
      </c>
      <c r="AW184" s="14" t="s">
        <v>39</v>
      </c>
      <c r="AX184" s="14" t="s">
        <v>77</v>
      </c>
      <c r="AY184" s="247" t="s">
        <v>135</v>
      </c>
    </row>
    <row r="185" s="15" customFormat="1">
      <c r="A185" s="15"/>
      <c r="B185" s="248"/>
      <c r="C185" s="249"/>
      <c r="D185" s="228" t="s">
        <v>145</v>
      </c>
      <c r="E185" s="250" t="s">
        <v>32</v>
      </c>
      <c r="F185" s="251" t="s">
        <v>149</v>
      </c>
      <c r="G185" s="249"/>
      <c r="H185" s="252">
        <v>1</v>
      </c>
      <c r="I185" s="253"/>
      <c r="J185" s="249"/>
      <c r="K185" s="249"/>
      <c r="L185" s="254"/>
      <c r="M185" s="255"/>
      <c r="N185" s="256"/>
      <c r="O185" s="256"/>
      <c r="P185" s="256"/>
      <c r="Q185" s="256"/>
      <c r="R185" s="256"/>
      <c r="S185" s="256"/>
      <c r="T185" s="257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8" t="s">
        <v>145</v>
      </c>
      <c r="AU185" s="258" t="s">
        <v>85</v>
      </c>
      <c r="AV185" s="15" t="s">
        <v>134</v>
      </c>
      <c r="AW185" s="15" t="s">
        <v>39</v>
      </c>
      <c r="AX185" s="15" t="s">
        <v>83</v>
      </c>
      <c r="AY185" s="258" t="s">
        <v>135</v>
      </c>
    </row>
    <row r="186" s="2" customFormat="1" ht="33" customHeight="1">
      <c r="A186" s="39"/>
      <c r="B186" s="40"/>
      <c r="C186" s="213" t="s">
        <v>256</v>
      </c>
      <c r="D186" s="213" t="s">
        <v>138</v>
      </c>
      <c r="E186" s="214" t="s">
        <v>181</v>
      </c>
      <c r="F186" s="215" t="s">
        <v>182</v>
      </c>
      <c r="G186" s="216" t="s">
        <v>141</v>
      </c>
      <c r="H186" s="217">
        <v>3</v>
      </c>
      <c r="I186" s="218"/>
      <c r="J186" s="219">
        <f>ROUND(I186*H186,2)</f>
        <v>0</v>
      </c>
      <c r="K186" s="215" t="s">
        <v>142</v>
      </c>
      <c r="L186" s="45"/>
      <c r="M186" s="220" t="s">
        <v>32</v>
      </c>
      <c r="N186" s="221" t="s">
        <v>48</v>
      </c>
      <c r="O186" s="85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4" t="s">
        <v>143</v>
      </c>
      <c r="AT186" s="224" t="s">
        <v>138</v>
      </c>
      <c r="AU186" s="224" t="s">
        <v>85</v>
      </c>
      <c r="AY186" s="17" t="s">
        <v>135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7" t="s">
        <v>83</v>
      </c>
      <c r="BK186" s="225">
        <f>ROUND(I186*H186,2)</f>
        <v>0</v>
      </c>
      <c r="BL186" s="17" t="s">
        <v>143</v>
      </c>
      <c r="BM186" s="224" t="s">
        <v>371</v>
      </c>
    </row>
    <row r="187" s="13" customFormat="1">
      <c r="A187" s="13"/>
      <c r="B187" s="226"/>
      <c r="C187" s="227"/>
      <c r="D187" s="228" t="s">
        <v>145</v>
      </c>
      <c r="E187" s="229" t="s">
        <v>32</v>
      </c>
      <c r="F187" s="230" t="s">
        <v>299</v>
      </c>
      <c r="G187" s="227"/>
      <c r="H187" s="229" t="s">
        <v>32</v>
      </c>
      <c r="I187" s="231"/>
      <c r="J187" s="227"/>
      <c r="K187" s="227"/>
      <c r="L187" s="232"/>
      <c r="M187" s="233"/>
      <c r="N187" s="234"/>
      <c r="O187" s="234"/>
      <c r="P187" s="234"/>
      <c r="Q187" s="234"/>
      <c r="R187" s="234"/>
      <c r="S187" s="234"/>
      <c r="T187" s="23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6" t="s">
        <v>145</v>
      </c>
      <c r="AU187" s="236" t="s">
        <v>85</v>
      </c>
      <c r="AV187" s="13" t="s">
        <v>83</v>
      </c>
      <c r="AW187" s="13" t="s">
        <v>39</v>
      </c>
      <c r="AX187" s="13" t="s">
        <v>77</v>
      </c>
      <c r="AY187" s="236" t="s">
        <v>135</v>
      </c>
    </row>
    <row r="188" s="14" customFormat="1">
      <c r="A188" s="14"/>
      <c r="B188" s="237"/>
      <c r="C188" s="238"/>
      <c r="D188" s="228" t="s">
        <v>145</v>
      </c>
      <c r="E188" s="239" t="s">
        <v>32</v>
      </c>
      <c r="F188" s="240" t="s">
        <v>372</v>
      </c>
      <c r="G188" s="238"/>
      <c r="H188" s="241">
        <v>1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7" t="s">
        <v>145</v>
      </c>
      <c r="AU188" s="247" t="s">
        <v>85</v>
      </c>
      <c r="AV188" s="14" t="s">
        <v>85</v>
      </c>
      <c r="AW188" s="14" t="s">
        <v>39</v>
      </c>
      <c r="AX188" s="14" t="s">
        <v>77</v>
      </c>
      <c r="AY188" s="247" t="s">
        <v>135</v>
      </c>
    </row>
    <row r="189" s="14" customFormat="1">
      <c r="A189" s="14"/>
      <c r="B189" s="237"/>
      <c r="C189" s="238"/>
      <c r="D189" s="228" t="s">
        <v>145</v>
      </c>
      <c r="E189" s="239" t="s">
        <v>32</v>
      </c>
      <c r="F189" s="240" t="s">
        <v>373</v>
      </c>
      <c r="G189" s="238"/>
      <c r="H189" s="241">
        <v>1</v>
      </c>
      <c r="I189" s="242"/>
      <c r="J189" s="238"/>
      <c r="K189" s="238"/>
      <c r="L189" s="243"/>
      <c r="M189" s="244"/>
      <c r="N189" s="245"/>
      <c r="O189" s="245"/>
      <c r="P189" s="245"/>
      <c r="Q189" s="245"/>
      <c r="R189" s="245"/>
      <c r="S189" s="245"/>
      <c r="T189" s="24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7" t="s">
        <v>145</v>
      </c>
      <c r="AU189" s="247" t="s">
        <v>85</v>
      </c>
      <c r="AV189" s="14" t="s">
        <v>85</v>
      </c>
      <c r="AW189" s="14" t="s">
        <v>39</v>
      </c>
      <c r="AX189" s="14" t="s">
        <v>77</v>
      </c>
      <c r="AY189" s="247" t="s">
        <v>135</v>
      </c>
    </row>
    <row r="190" s="14" customFormat="1">
      <c r="A190" s="14"/>
      <c r="B190" s="237"/>
      <c r="C190" s="238"/>
      <c r="D190" s="228" t="s">
        <v>145</v>
      </c>
      <c r="E190" s="239" t="s">
        <v>32</v>
      </c>
      <c r="F190" s="240" t="s">
        <v>374</v>
      </c>
      <c r="G190" s="238"/>
      <c r="H190" s="241">
        <v>1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7" t="s">
        <v>145</v>
      </c>
      <c r="AU190" s="247" t="s">
        <v>85</v>
      </c>
      <c r="AV190" s="14" t="s">
        <v>85</v>
      </c>
      <c r="AW190" s="14" t="s">
        <v>39</v>
      </c>
      <c r="AX190" s="14" t="s">
        <v>77</v>
      </c>
      <c r="AY190" s="247" t="s">
        <v>135</v>
      </c>
    </row>
    <row r="191" s="15" customFormat="1">
      <c r="A191" s="15"/>
      <c r="B191" s="248"/>
      <c r="C191" s="249"/>
      <c r="D191" s="228" t="s">
        <v>145</v>
      </c>
      <c r="E191" s="250" t="s">
        <v>32</v>
      </c>
      <c r="F191" s="251" t="s">
        <v>149</v>
      </c>
      <c r="G191" s="249"/>
      <c r="H191" s="252">
        <v>3</v>
      </c>
      <c r="I191" s="253"/>
      <c r="J191" s="249"/>
      <c r="K191" s="249"/>
      <c r="L191" s="254"/>
      <c r="M191" s="255"/>
      <c r="N191" s="256"/>
      <c r="O191" s="256"/>
      <c r="P191" s="256"/>
      <c r="Q191" s="256"/>
      <c r="R191" s="256"/>
      <c r="S191" s="256"/>
      <c r="T191" s="257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58" t="s">
        <v>145</v>
      </c>
      <c r="AU191" s="258" t="s">
        <v>85</v>
      </c>
      <c r="AV191" s="15" t="s">
        <v>134</v>
      </c>
      <c r="AW191" s="15" t="s">
        <v>39</v>
      </c>
      <c r="AX191" s="15" t="s">
        <v>83</v>
      </c>
      <c r="AY191" s="258" t="s">
        <v>135</v>
      </c>
    </row>
    <row r="192" s="2" customFormat="1" ht="24.15" customHeight="1">
      <c r="A192" s="39"/>
      <c r="B192" s="40"/>
      <c r="C192" s="213" t="s">
        <v>260</v>
      </c>
      <c r="D192" s="213" t="s">
        <v>138</v>
      </c>
      <c r="E192" s="214" t="s">
        <v>375</v>
      </c>
      <c r="F192" s="215" t="s">
        <v>376</v>
      </c>
      <c r="G192" s="216" t="s">
        <v>141</v>
      </c>
      <c r="H192" s="217">
        <v>2</v>
      </c>
      <c r="I192" s="218"/>
      <c r="J192" s="219">
        <f>ROUND(I192*H192,2)</f>
        <v>0</v>
      </c>
      <c r="K192" s="215" t="s">
        <v>142</v>
      </c>
      <c r="L192" s="45"/>
      <c r="M192" s="220" t="s">
        <v>32</v>
      </c>
      <c r="N192" s="221" t="s">
        <v>48</v>
      </c>
      <c r="O192" s="85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4" t="s">
        <v>143</v>
      </c>
      <c r="AT192" s="224" t="s">
        <v>138</v>
      </c>
      <c r="AU192" s="224" t="s">
        <v>85</v>
      </c>
      <c r="AY192" s="17" t="s">
        <v>135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7" t="s">
        <v>83</v>
      </c>
      <c r="BK192" s="225">
        <f>ROUND(I192*H192,2)</f>
        <v>0</v>
      </c>
      <c r="BL192" s="17" t="s">
        <v>143</v>
      </c>
      <c r="BM192" s="224" t="s">
        <v>377</v>
      </c>
    </row>
    <row r="193" s="13" customFormat="1">
      <c r="A193" s="13"/>
      <c r="B193" s="226"/>
      <c r="C193" s="227"/>
      <c r="D193" s="228" t="s">
        <v>145</v>
      </c>
      <c r="E193" s="229" t="s">
        <v>32</v>
      </c>
      <c r="F193" s="230" t="s">
        <v>299</v>
      </c>
      <c r="G193" s="227"/>
      <c r="H193" s="229" t="s">
        <v>32</v>
      </c>
      <c r="I193" s="231"/>
      <c r="J193" s="227"/>
      <c r="K193" s="227"/>
      <c r="L193" s="232"/>
      <c r="M193" s="233"/>
      <c r="N193" s="234"/>
      <c r="O193" s="234"/>
      <c r="P193" s="234"/>
      <c r="Q193" s="234"/>
      <c r="R193" s="234"/>
      <c r="S193" s="234"/>
      <c r="T193" s="23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6" t="s">
        <v>145</v>
      </c>
      <c r="AU193" s="236" t="s">
        <v>85</v>
      </c>
      <c r="AV193" s="13" t="s">
        <v>83</v>
      </c>
      <c r="AW193" s="13" t="s">
        <v>39</v>
      </c>
      <c r="AX193" s="13" t="s">
        <v>77</v>
      </c>
      <c r="AY193" s="236" t="s">
        <v>135</v>
      </c>
    </row>
    <row r="194" s="14" customFormat="1">
      <c r="A194" s="14"/>
      <c r="B194" s="237"/>
      <c r="C194" s="238"/>
      <c r="D194" s="228" t="s">
        <v>145</v>
      </c>
      <c r="E194" s="239" t="s">
        <v>32</v>
      </c>
      <c r="F194" s="240" t="s">
        <v>378</v>
      </c>
      <c r="G194" s="238"/>
      <c r="H194" s="241">
        <v>1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7" t="s">
        <v>145</v>
      </c>
      <c r="AU194" s="247" t="s">
        <v>85</v>
      </c>
      <c r="AV194" s="14" t="s">
        <v>85</v>
      </c>
      <c r="AW194" s="14" t="s">
        <v>39</v>
      </c>
      <c r="AX194" s="14" t="s">
        <v>77</v>
      </c>
      <c r="AY194" s="247" t="s">
        <v>135</v>
      </c>
    </row>
    <row r="195" s="14" customFormat="1">
      <c r="A195" s="14"/>
      <c r="B195" s="237"/>
      <c r="C195" s="238"/>
      <c r="D195" s="228" t="s">
        <v>145</v>
      </c>
      <c r="E195" s="239" t="s">
        <v>32</v>
      </c>
      <c r="F195" s="240" t="s">
        <v>379</v>
      </c>
      <c r="G195" s="238"/>
      <c r="H195" s="241">
        <v>1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7" t="s">
        <v>145</v>
      </c>
      <c r="AU195" s="247" t="s">
        <v>85</v>
      </c>
      <c r="AV195" s="14" t="s">
        <v>85</v>
      </c>
      <c r="AW195" s="14" t="s">
        <v>39</v>
      </c>
      <c r="AX195" s="14" t="s">
        <v>77</v>
      </c>
      <c r="AY195" s="247" t="s">
        <v>135</v>
      </c>
    </row>
    <row r="196" s="15" customFormat="1">
      <c r="A196" s="15"/>
      <c r="B196" s="248"/>
      <c r="C196" s="249"/>
      <c r="D196" s="228" t="s">
        <v>145</v>
      </c>
      <c r="E196" s="250" t="s">
        <v>32</v>
      </c>
      <c r="F196" s="251" t="s">
        <v>149</v>
      </c>
      <c r="G196" s="249"/>
      <c r="H196" s="252">
        <v>2</v>
      </c>
      <c r="I196" s="253"/>
      <c r="J196" s="249"/>
      <c r="K196" s="249"/>
      <c r="L196" s="254"/>
      <c r="M196" s="255"/>
      <c r="N196" s="256"/>
      <c r="O196" s="256"/>
      <c r="P196" s="256"/>
      <c r="Q196" s="256"/>
      <c r="R196" s="256"/>
      <c r="S196" s="256"/>
      <c r="T196" s="257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58" t="s">
        <v>145</v>
      </c>
      <c r="AU196" s="258" t="s">
        <v>85</v>
      </c>
      <c r="AV196" s="15" t="s">
        <v>134</v>
      </c>
      <c r="AW196" s="15" t="s">
        <v>39</v>
      </c>
      <c r="AX196" s="15" t="s">
        <v>83</v>
      </c>
      <c r="AY196" s="258" t="s">
        <v>135</v>
      </c>
    </row>
    <row r="197" s="2" customFormat="1" ht="24.15" customHeight="1">
      <c r="A197" s="39"/>
      <c r="B197" s="40"/>
      <c r="C197" s="213" t="s">
        <v>7</v>
      </c>
      <c r="D197" s="213" t="s">
        <v>138</v>
      </c>
      <c r="E197" s="214" t="s">
        <v>380</v>
      </c>
      <c r="F197" s="215" t="s">
        <v>381</v>
      </c>
      <c r="G197" s="216" t="s">
        <v>141</v>
      </c>
      <c r="H197" s="217">
        <v>1</v>
      </c>
      <c r="I197" s="218"/>
      <c r="J197" s="219">
        <f>ROUND(I197*H197,2)</f>
        <v>0</v>
      </c>
      <c r="K197" s="215" t="s">
        <v>142</v>
      </c>
      <c r="L197" s="45"/>
      <c r="M197" s="220" t="s">
        <v>32</v>
      </c>
      <c r="N197" s="221" t="s">
        <v>48</v>
      </c>
      <c r="O197" s="85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3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4" t="s">
        <v>143</v>
      </c>
      <c r="AT197" s="224" t="s">
        <v>138</v>
      </c>
      <c r="AU197" s="224" t="s">
        <v>85</v>
      </c>
      <c r="AY197" s="17" t="s">
        <v>135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7" t="s">
        <v>83</v>
      </c>
      <c r="BK197" s="225">
        <f>ROUND(I197*H197,2)</f>
        <v>0</v>
      </c>
      <c r="BL197" s="17" t="s">
        <v>143</v>
      </c>
      <c r="BM197" s="224" t="s">
        <v>382</v>
      </c>
    </row>
    <row r="198" s="13" customFormat="1">
      <c r="A198" s="13"/>
      <c r="B198" s="226"/>
      <c r="C198" s="227"/>
      <c r="D198" s="228" t="s">
        <v>145</v>
      </c>
      <c r="E198" s="229" t="s">
        <v>32</v>
      </c>
      <c r="F198" s="230" t="s">
        <v>299</v>
      </c>
      <c r="G198" s="227"/>
      <c r="H198" s="229" t="s">
        <v>32</v>
      </c>
      <c r="I198" s="231"/>
      <c r="J198" s="227"/>
      <c r="K198" s="227"/>
      <c r="L198" s="232"/>
      <c r="M198" s="233"/>
      <c r="N198" s="234"/>
      <c r="O198" s="234"/>
      <c r="P198" s="234"/>
      <c r="Q198" s="234"/>
      <c r="R198" s="234"/>
      <c r="S198" s="234"/>
      <c r="T198" s="23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6" t="s">
        <v>145</v>
      </c>
      <c r="AU198" s="236" t="s">
        <v>85</v>
      </c>
      <c r="AV198" s="13" t="s">
        <v>83</v>
      </c>
      <c r="AW198" s="13" t="s">
        <v>39</v>
      </c>
      <c r="AX198" s="13" t="s">
        <v>77</v>
      </c>
      <c r="AY198" s="236" t="s">
        <v>135</v>
      </c>
    </row>
    <row r="199" s="14" customFormat="1">
      <c r="A199" s="14"/>
      <c r="B199" s="237"/>
      <c r="C199" s="238"/>
      <c r="D199" s="228" t="s">
        <v>145</v>
      </c>
      <c r="E199" s="239" t="s">
        <v>32</v>
      </c>
      <c r="F199" s="240" t="s">
        <v>383</v>
      </c>
      <c r="G199" s="238"/>
      <c r="H199" s="241">
        <v>1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7" t="s">
        <v>145</v>
      </c>
      <c r="AU199" s="247" t="s">
        <v>85</v>
      </c>
      <c r="AV199" s="14" t="s">
        <v>85</v>
      </c>
      <c r="AW199" s="14" t="s">
        <v>39</v>
      </c>
      <c r="AX199" s="14" t="s">
        <v>77</v>
      </c>
      <c r="AY199" s="247" t="s">
        <v>135</v>
      </c>
    </row>
    <row r="200" s="15" customFormat="1">
      <c r="A200" s="15"/>
      <c r="B200" s="248"/>
      <c r="C200" s="249"/>
      <c r="D200" s="228" t="s">
        <v>145</v>
      </c>
      <c r="E200" s="250" t="s">
        <v>32</v>
      </c>
      <c r="F200" s="251" t="s">
        <v>149</v>
      </c>
      <c r="G200" s="249"/>
      <c r="H200" s="252">
        <v>1</v>
      </c>
      <c r="I200" s="253"/>
      <c r="J200" s="249"/>
      <c r="K200" s="249"/>
      <c r="L200" s="254"/>
      <c r="M200" s="255"/>
      <c r="N200" s="256"/>
      <c r="O200" s="256"/>
      <c r="P200" s="256"/>
      <c r="Q200" s="256"/>
      <c r="R200" s="256"/>
      <c r="S200" s="256"/>
      <c r="T200" s="257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58" t="s">
        <v>145</v>
      </c>
      <c r="AU200" s="258" t="s">
        <v>85</v>
      </c>
      <c r="AV200" s="15" t="s">
        <v>134</v>
      </c>
      <c r="AW200" s="15" t="s">
        <v>39</v>
      </c>
      <c r="AX200" s="15" t="s">
        <v>83</v>
      </c>
      <c r="AY200" s="258" t="s">
        <v>135</v>
      </c>
    </row>
    <row r="201" s="12" customFormat="1" ht="22.8" customHeight="1">
      <c r="A201" s="12"/>
      <c r="B201" s="197"/>
      <c r="C201" s="198"/>
      <c r="D201" s="199" t="s">
        <v>76</v>
      </c>
      <c r="E201" s="211" t="s">
        <v>192</v>
      </c>
      <c r="F201" s="211" t="s">
        <v>193</v>
      </c>
      <c r="G201" s="198"/>
      <c r="H201" s="198"/>
      <c r="I201" s="201"/>
      <c r="J201" s="212">
        <f>BK201</f>
        <v>0</v>
      </c>
      <c r="K201" s="198"/>
      <c r="L201" s="203"/>
      <c r="M201" s="204"/>
      <c r="N201" s="205"/>
      <c r="O201" s="205"/>
      <c r="P201" s="206">
        <f>SUM(P202:P299)</f>
        <v>0</v>
      </c>
      <c r="Q201" s="205"/>
      <c r="R201" s="206">
        <f>SUM(R202:R299)</f>
        <v>0</v>
      </c>
      <c r="S201" s="205"/>
      <c r="T201" s="207">
        <f>SUM(T202:T299)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8" t="s">
        <v>134</v>
      </c>
      <c r="AT201" s="209" t="s">
        <v>76</v>
      </c>
      <c r="AU201" s="209" t="s">
        <v>83</v>
      </c>
      <c r="AY201" s="208" t="s">
        <v>135</v>
      </c>
      <c r="BK201" s="210">
        <f>SUM(BK202:BK299)</f>
        <v>0</v>
      </c>
    </row>
    <row r="202" s="2" customFormat="1" ht="24.15" customHeight="1">
      <c r="A202" s="39"/>
      <c r="B202" s="40"/>
      <c r="C202" s="213" t="s">
        <v>268</v>
      </c>
      <c r="D202" s="213" t="s">
        <v>138</v>
      </c>
      <c r="E202" s="214" t="s">
        <v>195</v>
      </c>
      <c r="F202" s="215" t="s">
        <v>196</v>
      </c>
      <c r="G202" s="216" t="s">
        <v>141</v>
      </c>
      <c r="H202" s="217">
        <v>60</v>
      </c>
      <c r="I202" s="218"/>
      <c r="J202" s="219">
        <f>ROUND(I202*H202,2)</f>
        <v>0</v>
      </c>
      <c r="K202" s="215" t="s">
        <v>142</v>
      </c>
      <c r="L202" s="45"/>
      <c r="M202" s="220" t="s">
        <v>32</v>
      </c>
      <c r="N202" s="221" t="s">
        <v>48</v>
      </c>
      <c r="O202" s="85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4" t="s">
        <v>143</v>
      </c>
      <c r="AT202" s="224" t="s">
        <v>138</v>
      </c>
      <c r="AU202" s="224" t="s">
        <v>85</v>
      </c>
      <c r="AY202" s="17" t="s">
        <v>135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7" t="s">
        <v>83</v>
      </c>
      <c r="BK202" s="225">
        <f>ROUND(I202*H202,2)</f>
        <v>0</v>
      </c>
      <c r="BL202" s="17" t="s">
        <v>143</v>
      </c>
      <c r="BM202" s="224" t="s">
        <v>384</v>
      </c>
    </row>
    <row r="203" s="13" customFormat="1">
      <c r="A203" s="13"/>
      <c r="B203" s="226"/>
      <c r="C203" s="227"/>
      <c r="D203" s="228" t="s">
        <v>145</v>
      </c>
      <c r="E203" s="229" t="s">
        <v>32</v>
      </c>
      <c r="F203" s="230" t="s">
        <v>299</v>
      </c>
      <c r="G203" s="227"/>
      <c r="H203" s="229" t="s">
        <v>32</v>
      </c>
      <c r="I203" s="231"/>
      <c r="J203" s="227"/>
      <c r="K203" s="227"/>
      <c r="L203" s="232"/>
      <c r="M203" s="233"/>
      <c r="N203" s="234"/>
      <c r="O203" s="234"/>
      <c r="P203" s="234"/>
      <c r="Q203" s="234"/>
      <c r="R203" s="234"/>
      <c r="S203" s="234"/>
      <c r="T203" s="23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6" t="s">
        <v>145</v>
      </c>
      <c r="AU203" s="236" t="s">
        <v>85</v>
      </c>
      <c r="AV203" s="13" t="s">
        <v>83</v>
      </c>
      <c r="AW203" s="13" t="s">
        <v>39</v>
      </c>
      <c r="AX203" s="13" t="s">
        <v>77</v>
      </c>
      <c r="AY203" s="236" t="s">
        <v>135</v>
      </c>
    </row>
    <row r="204" s="14" customFormat="1">
      <c r="A204" s="14"/>
      <c r="B204" s="237"/>
      <c r="C204" s="238"/>
      <c r="D204" s="228" t="s">
        <v>145</v>
      </c>
      <c r="E204" s="239" t="s">
        <v>32</v>
      </c>
      <c r="F204" s="240" t="s">
        <v>385</v>
      </c>
      <c r="G204" s="238"/>
      <c r="H204" s="241">
        <v>1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7" t="s">
        <v>145</v>
      </c>
      <c r="AU204" s="247" t="s">
        <v>85</v>
      </c>
      <c r="AV204" s="14" t="s">
        <v>85</v>
      </c>
      <c r="AW204" s="14" t="s">
        <v>39</v>
      </c>
      <c r="AX204" s="14" t="s">
        <v>77</v>
      </c>
      <c r="AY204" s="247" t="s">
        <v>135</v>
      </c>
    </row>
    <row r="205" s="14" customFormat="1">
      <c r="A205" s="14"/>
      <c r="B205" s="237"/>
      <c r="C205" s="238"/>
      <c r="D205" s="228" t="s">
        <v>145</v>
      </c>
      <c r="E205" s="239" t="s">
        <v>32</v>
      </c>
      <c r="F205" s="240" t="s">
        <v>386</v>
      </c>
      <c r="G205" s="238"/>
      <c r="H205" s="241">
        <v>1</v>
      </c>
      <c r="I205" s="242"/>
      <c r="J205" s="238"/>
      <c r="K205" s="238"/>
      <c r="L205" s="243"/>
      <c r="M205" s="244"/>
      <c r="N205" s="245"/>
      <c r="O205" s="245"/>
      <c r="P205" s="245"/>
      <c r="Q205" s="245"/>
      <c r="R205" s="245"/>
      <c r="S205" s="245"/>
      <c r="T205" s="24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7" t="s">
        <v>145</v>
      </c>
      <c r="AU205" s="247" t="s">
        <v>85</v>
      </c>
      <c r="AV205" s="14" t="s">
        <v>85</v>
      </c>
      <c r="AW205" s="14" t="s">
        <v>39</v>
      </c>
      <c r="AX205" s="14" t="s">
        <v>77</v>
      </c>
      <c r="AY205" s="247" t="s">
        <v>135</v>
      </c>
    </row>
    <row r="206" s="14" customFormat="1">
      <c r="A206" s="14"/>
      <c r="B206" s="237"/>
      <c r="C206" s="238"/>
      <c r="D206" s="228" t="s">
        <v>145</v>
      </c>
      <c r="E206" s="239" t="s">
        <v>32</v>
      </c>
      <c r="F206" s="240" t="s">
        <v>387</v>
      </c>
      <c r="G206" s="238"/>
      <c r="H206" s="241">
        <v>30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7" t="s">
        <v>145</v>
      </c>
      <c r="AU206" s="247" t="s">
        <v>85</v>
      </c>
      <c r="AV206" s="14" t="s">
        <v>85</v>
      </c>
      <c r="AW206" s="14" t="s">
        <v>39</v>
      </c>
      <c r="AX206" s="14" t="s">
        <v>77</v>
      </c>
      <c r="AY206" s="247" t="s">
        <v>135</v>
      </c>
    </row>
    <row r="207" s="14" customFormat="1">
      <c r="A207" s="14"/>
      <c r="B207" s="237"/>
      <c r="C207" s="238"/>
      <c r="D207" s="228" t="s">
        <v>145</v>
      </c>
      <c r="E207" s="239" t="s">
        <v>32</v>
      </c>
      <c r="F207" s="240" t="s">
        <v>388</v>
      </c>
      <c r="G207" s="238"/>
      <c r="H207" s="241">
        <v>15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7" t="s">
        <v>145</v>
      </c>
      <c r="AU207" s="247" t="s">
        <v>85</v>
      </c>
      <c r="AV207" s="14" t="s">
        <v>85</v>
      </c>
      <c r="AW207" s="14" t="s">
        <v>39</v>
      </c>
      <c r="AX207" s="14" t="s">
        <v>77</v>
      </c>
      <c r="AY207" s="247" t="s">
        <v>135</v>
      </c>
    </row>
    <row r="208" s="14" customFormat="1">
      <c r="A208" s="14"/>
      <c r="B208" s="237"/>
      <c r="C208" s="238"/>
      <c r="D208" s="228" t="s">
        <v>145</v>
      </c>
      <c r="E208" s="239" t="s">
        <v>32</v>
      </c>
      <c r="F208" s="240" t="s">
        <v>389</v>
      </c>
      <c r="G208" s="238"/>
      <c r="H208" s="241">
        <v>1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7" t="s">
        <v>145</v>
      </c>
      <c r="AU208" s="247" t="s">
        <v>85</v>
      </c>
      <c r="AV208" s="14" t="s">
        <v>85</v>
      </c>
      <c r="AW208" s="14" t="s">
        <v>39</v>
      </c>
      <c r="AX208" s="14" t="s">
        <v>77</v>
      </c>
      <c r="AY208" s="247" t="s">
        <v>135</v>
      </c>
    </row>
    <row r="209" s="14" customFormat="1">
      <c r="A209" s="14"/>
      <c r="B209" s="237"/>
      <c r="C209" s="238"/>
      <c r="D209" s="228" t="s">
        <v>145</v>
      </c>
      <c r="E209" s="239" t="s">
        <v>32</v>
      </c>
      <c r="F209" s="240" t="s">
        <v>390</v>
      </c>
      <c r="G209" s="238"/>
      <c r="H209" s="241">
        <v>9</v>
      </c>
      <c r="I209" s="242"/>
      <c r="J209" s="238"/>
      <c r="K209" s="238"/>
      <c r="L209" s="243"/>
      <c r="M209" s="244"/>
      <c r="N209" s="245"/>
      <c r="O209" s="245"/>
      <c r="P209" s="245"/>
      <c r="Q209" s="245"/>
      <c r="R209" s="245"/>
      <c r="S209" s="245"/>
      <c r="T209" s="24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7" t="s">
        <v>145</v>
      </c>
      <c r="AU209" s="247" t="s">
        <v>85</v>
      </c>
      <c r="AV209" s="14" t="s">
        <v>85</v>
      </c>
      <c r="AW209" s="14" t="s">
        <v>39</v>
      </c>
      <c r="AX209" s="14" t="s">
        <v>77</v>
      </c>
      <c r="AY209" s="247" t="s">
        <v>135</v>
      </c>
    </row>
    <row r="210" s="14" customFormat="1">
      <c r="A210" s="14"/>
      <c r="B210" s="237"/>
      <c r="C210" s="238"/>
      <c r="D210" s="228" t="s">
        <v>145</v>
      </c>
      <c r="E210" s="239" t="s">
        <v>32</v>
      </c>
      <c r="F210" s="240" t="s">
        <v>391</v>
      </c>
      <c r="G210" s="238"/>
      <c r="H210" s="241">
        <v>1</v>
      </c>
      <c r="I210" s="242"/>
      <c r="J210" s="238"/>
      <c r="K210" s="238"/>
      <c r="L210" s="243"/>
      <c r="M210" s="244"/>
      <c r="N210" s="245"/>
      <c r="O210" s="245"/>
      <c r="P210" s="245"/>
      <c r="Q210" s="245"/>
      <c r="R210" s="245"/>
      <c r="S210" s="245"/>
      <c r="T210" s="24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7" t="s">
        <v>145</v>
      </c>
      <c r="AU210" s="247" t="s">
        <v>85</v>
      </c>
      <c r="AV210" s="14" t="s">
        <v>85</v>
      </c>
      <c r="AW210" s="14" t="s">
        <v>39</v>
      </c>
      <c r="AX210" s="14" t="s">
        <v>77</v>
      </c>
      <c r="AY210" s="247" t="s">
        <v>135</v>
      </c>
    </row>
    <row r="211" s="14" customFormat="1">
      <c r="A211" s="14"/>
      <c r="B211" s="237"/>
      <c r="C211" s="238"/>
      <c r="D211" s="228" t="s">
        <v>145</v>
      </c>
      <c r="E211" s="239" t="s">
        <v>32</v>
      </c>
      <c r="F211" s="240" t="s">
        <v>392</v>
      </c>
      <c r="G211" s="238"/>
      <c r="H211" s="241">
        <v>2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7" t="s">
        <v>145</v>
      </c>
      <c r="AU211" s="247" t="s">
        <v>85</v>
      </c>
      <c r="AV211" s="14" t="s">
        <v>85</v>
      </c>
      <c r="AW211" s="14" t="s">
        <v>39</v>
      </c>
      <c r="AX211" s="14" t="s">
        <v>77</v>
      </c>
      <c r="AY211" s="247" t="s">
        <v>135</v>
      </c>
    </row>
    <row r="212" s="15" customFormat="1">
      <c r="A212" s="15"/>
      <c r="B212" s="248"/>
      <c r="C212" s="249"/>
      <c r="D212" s="228" t="s">
        <v>145</v>
      </c>
      <c r="E212" s="250" t="s">
        <v>32</v>
      </c>
      <c r="F212" s="251" t="s">
        <v>149</v>
      </c>
      <c r="G212" s="249"/>
      <c r="H212" s="252">
        <v>60</v>
      </c>
      <c r="I212" s="253"/>
      <c r="J212" s="249"/>
      <c r="K212" s="249"/>
      <c r="L212" s="254"/>
      <c r="M212" s="255"/>
      <c r="N212" s="256"/>
      <c r="O212" s="256"/>
      <c r="P212" s="256"/>
      <c r="Q212" s="256"/>
      <c r="R212" s="256"/>
      <c r="S212" s="256"/>
      <c r="T212" s="257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8" t="s">
        <v>145</v>
      </c>
      <c r="AU212" s="258" t="s">
        <v>85</v>
      </c>
      <c r="AV212" s="15" t="s">
        <v>134</v>
      </c>
      <c r="AW212" s="15" t="s">
        <v>39</v>
      </c>
      <c r="AX212" s="15" t="s">
        <v>83</v>
      </c>
      <c r="AY212" s="258" t="s">
        <v>135</v>
      </c>
    </row>
    <row r="213" s="2" customFormat="1" ht="33" customHeight="1">
      <c r="A213" s="39"/>
      <c r="B213" s="40"/>
      <c r="C213" s="213" t="s">
        <v>272</v>
      </c>
      <c r="D213" s="213" t="s">
        <v>138</v>
      </c>
      <c r="E213" s="214" t="s">
        <v>393</v>
      </c>
      <c r="F213" s="215" t="s">
        <v>394</v>
      </c>
      <c r="G213" s="216" t="s">
        <v>141</v>
      </c>
      <c r="H213" s="217">
        <v>3</v>
      </c>
      <c r="I213" s="218"/>
      <c r="J213" s="219">
        <f>ROUND(I213*H213,2)</f>
        <v>0</v>
      </c>
      <c r="K213" s="215" t="s">
        <v>142</v>
      </c>
      <c r="L213" s="45"/>
      <c r="M213" s="220" t="s">
        <v>32</v>
      </c>
      <c r="N213" s="221" t="s">
        <v>48</v>
      </c>
      <c r="O213" s="85"/>
      <c r="P213" s="222">
        <f>O213*H213</f>
        <v>0</v>
      </c>
      <c r="Q213" s="222">
        <v>0</v>
      </c>
      <c r="R213" s="222">
        <f>Q213*H213</f>
        <v>0</v>
      </c>
      <c r="S213" s="222">
        <v>0</v>
      </c>
      <c r="T213" s="223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4" t="s">
        <v>143</v>
      </c>
      <c r="AT213" s="224" t="s">
        <v>138</v>
      </c>
      <c r="AU213" s="224" t="s">
        <v>85</v>
      </c>
      <c r="AY213" s="17" t="s">
        <v>135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7" t="s">
        <v>83</v>
      </c>
      <c r="BK213" s="225">
        <f>ROUND(I213*H213,2)</f>
        <v>0</v>
      </c>
      <c r="BL213" s="17" t="s">
        <v>143</v>
      </c>
      <c r="BM213" s="224" t="s">
        <v>395</v>
      </c>
    </row>
    <row r="214" s="13" customFormat="1">
      <c r="A214" s="13"/>
      <c r="B214" s="226"/>
      <c r="C214" s="227"/>
      <c r="D214" s="228" t="s">
        <v>145</v>
      </c>
      <c r="E214" s="229" t="s">
        <v>32</v>
      </c>
      <c r="F214" s="230" t="s">
        <v>299</v>
      </c>
      <c r="G214" s="227"/>
      <c r="H214" s="229" t="s">
        <v>32</v>
      </c>
      <c r="I214" s="231"/>
      <c r="J214" s="227"/>
      <c r="K214" s="227"/>
      <c r="L214" s="232"/>
      <c r="M214" s="233"/>
      <c r="N214" s="234"/>
      <c r="O214" s="234"/>
      <c r="P214" s="234"/>
      <c r="Q214" s="234"/>
      <c r="R214" s="234"/>
      <c r="S214" s="234"/>
      <c r="T214" s="23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6" t="s">
        <v>145</v>
      </c>
      <c r="AU214" s="236" t="s">
        <v>85</v>
      </c>
      <c r="AV214" s="13" t="s">
        <v>83</v>
      </c>
      <c r="AW214" s="13" t="s">
        <v>39</v>
      </c>
      <c r="AX214" s="13" t="s">
        <v>77</v>
      </c>
      <c r="AY214" s="236" t="s">
        <v>135</v>
      </c>
    </row>
    <row r="215" s="14" customFormat="1">
      <c r="A215" s="14"/>
      <c r="B215" s="237"/>
      <c r="C215" s="238"/>
      <c r="D215" s="228" t="s">
        <v>145</v>
      </c>
      <c r="E215" s="239" t="s">
        <v>32</v>
      </c>
      <c r="F215" s="240" t="s">
        <v>396</v>
      </c>
      <c r="G215" s="238"/>
      <c r="H215" s="241">
        <v>1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7" t="s">
        <v>145</v>
      </c>
      <c r="AU215" s="247" t="s">
        <v>85</v>
      </c>
      <c r="AV215" s="14" t="s">
        <v>85</v>
      </c>
      <c r="AW215" s="14" t="s">
        <v>39</v>
      </c>
      <c r="AX215" s="14" t="s">
        <v>77</v>
      </c>
      <c r="AY215" s="247" t="s">
        <v>135</v>
      </c>
    </row>
    <row r="216" s="14" customFormat="1">
      <c r="A216" s="14"/>
      <c r="B216" s="237"/>
      <c r="C216" s="238"/>
      <c r="D216" s="228" t="s">
        <v>145</v>
      </c>
      <c r="E216" s="239" t="s">
        <v>32</v>
      </c>
      <c r="F216" s="240" t="s">
        <v>389</v>
      </c>
      <c r="G216" s="238"/>
      <c r="H216" s="241">
        <v>1</v>
      </c>
      <c r="I216" s="242"/>
      <c r="J216" s="238"/>
      <c r="K216" s="238"/>
      <c r="L216" s="243"/>
      <c r="M216" s="244"/>
      <c r="N216" s="245"/>
      <c r="O216" s="245"/>
      <c r="P216" s="245"/>
      <c r="Q216" s="245"/>
      <c r="R216" s="245"/>
      <c r="S216" s="245"/>
      <c r="T216" s="24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7" t="s">
        <v>145</v>
      </c>
      <c r="AU216" s="247" t="s">
        <v>85</v>
      </c>
      <c r="AV216" s="14" t="s">
        <v>85</v>
      </c>
      <c r="AW216" s="14" t="s">
        <v>39</v>
      </c>
      <c r="AX216" s="14" t="s">
        <v>77</v>
      </c>
      <c r="AY216" s="247" t="s">
        <v>135</v>
      </c>
    </row>
    <row r="217" s="14" customFormat="1">
      <c r="A217" s="14"/>
      <c r="B217" s="237"/>
      <c r="C217" s="238"/>
      <c r="D217" s="228" t="s">
        <v>145</v>
      </c>
      <c r="E217" s="239" t="s">
        <v>32</v>
      </c>
      <c r="F217" s="240" t="s">
        <v>397</v>
      </c>
      <c r="G217" s="238"/>
      <c r="H217" s="241">
        <v>1</v>
      </c>
      <c r="I217" s="242"/>
      <c r="J217" s="238"/>
      <c r="K217" s="238"/>
      <c r="L217" s="243"/>
      <c r="M217" s="244"/>
      <c r="N217" s="245"/>
      <c r="O217" s="245"/>
      <c r="P217" s="245"/>
      <c r="Q217" s="245"/>
      <c r="R217" s="245"/>
      <c r="S217" s="245"/>
      <c r="T217" s="24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7" t="s">
        <v>145</v>
      </c>
      <c r="AU217" s="247" t="s">
        <v>85</v>
      </c>
      <c r="AV217" s="14" t="s">
        <v>85</v>
      </c>
      <c r="AW217" s="14" t="s">
        <v>39</v>
      </c>
      <c r="AX217" s="14" t="s">
        <v>77</v>
      </c>
      <c r="AY217" s="247" t="s">
        <v>135</v>
      </c>
    </row>
    <row r="218" s="15" customFormat="1">
      <c r="A218" s="15"/>
      <c r="B218" s="248"/>
      <c r="C218" s="249"/>
      <c r="D218" s="228" t="s">
        <v>145</v>
      </c>
      <c r="E218" s="250" t="s">
        <v>32</v>
      </c>
      <c r="F218" s="251" t="s">
        <v>149</v>
      </c>
      <c r="G218" s="249"/>
      <c r="H218" s="252">
        <v>3</v>
      </c>
      <c r="I218" s="253"/>
      <c r="J218" s="249"/>
      <c r="K218" s="249"/>
      <c r="L218" s="254"/>
      <c r="M218" s="255"/>
      <c r="N218" s="256"/>
      <c r="O218" s="256"/>
      <c r="P218" s="256"/>
      <c r="Q218" s="256"/>
      <c r="R218" s="256"/>
      <c r="S218" s="256"/>
      <c r="T218" s="257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58" t="s">
        <v>145</v>
      </c>
      <c r="AU218" s="258" t="s">
        <v>85</v>
      </c>
      <c r="AV218" s="15" t="s">
        <v>134</v>
      </c>
      <c r="AW218" s="15" t="s">
        <v>39</v>
      </c>
      <c r="AX218" s="15" t="s">
        <v>83</v>
      </c>
      <c r="AY218" s="258" t="s">
        <v>135</v>
      </c>
    </row>
    <row r="219" s="2" customFormat="1" ht="37.8" customHeight="1">
      <c r="A219" s="39"/>
      <c r="B219" s="40"/>
      <c r="C219" s="213" t="s">
        <v>276</v>
      </c>
      <c r="D219" s="213" t="s">
        <v>138</v>
      </c>
      <c r="E219" s="214" t="s">
        <v>398</v>
      </c>
      <c r="F219" s="215" t="s">
        <v>399</v>
      </c>
      <c r="G219" s="216" t="s">
        <v>141</v>
      </c>
      <c r="H219" s="217">
        <v>54</v>
      </c>
      <c r="I219" s="218"/>
      <c r="J219" s="219">
        <f>ROUND(I219*H219,2)</f>
        <v>0</v>
      </c>
      <c r="K219" s="215" t="s">
        <v>142</v>
      </c>
      <c r="L219" s="45"/>
      <c r="M219" s="220" t="s">
        <v>32</v>
      </c>
      <c r="N219" s="221" t="s">
        <v>48</v>
      </c>
      <c r="O219" s="85"/>
      <c r="P219" s="222">
        <f>O219*H219</f>
        <v>0</v>
      </c>
      <c r="Q219" s="222">
        <v>0</v>
      </c>
      <c r="R219" s="222">
        <f>Q219*H219</f>
        <v>0</v>
      </c>
      <c r="S219" s="222">
        <v>0</v>
      </c>
      <c r="T219" s="223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4" t="s">
        <v>143</v>
      </c>
      <c r="AT219" s="224" t="s">
        <v>138</v>
      </c>
      <c r="AU219" s="224" t="s">
        <v>85</v>
      </c>
      <c r="AY219" s="17" t="s">
        <v>135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7" t="s">
        <v>83</v>
      </c>
      <c r="BK219" s="225">
        <f>ROUND(I219*H219,2)</f>
        <v>0</v>
      </c>
      <c r="BL219" s="17" t="s">
        <v>143</v>
      </c>
      <c r="BM219" s="224" t="s">
        <v>400</v>
      </c>
    </row>
    <row r="220" s="13" customFormat="1">
      <c r="A220" s="13"/>
      <c r="B220" s="226"/>
      <c r="C220" s="227"/>
      <c r="D220" s="228" t="s">
        <v>145</v>
      </c>
      <c r="E220" s="229" t="s">
        <v>32</v>
      </c>
      <c r="F220" s="230" t="s">
        <v>299</v>
      </c>
      <c r="G220" s="227"/>
      <c r="H220" s="229" t="s">
        <v>32</v>
      </c>
      <c r="I220" s="231"/>
      <c r="J220" s="227"/>
      <c r="K220" s="227"/>
      <c r="L220" s="232"/>
      <c r="M220" s="233"/>
      <c r="N220" s="234"/>
      <c r="O220" s="234"/>
      <c r="P220" s="234"/>
      <c r="Q220" s="234"/>
      <c r="R220" s="234"/>
      <c r="S220" s="234"/>
      <c r="T220" s="23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6" t="s">
        <v>145</v>
      </c>
      <c r="AU220" s="236" t="s">
        <v>85</v>
      </c>
      <c r="AV220" s="13" t="s">
        <v>83</v>
      </c>
      <c r="AW220" s="13" t="s">
        <v>39</v>
      </c>
      <c r="AX220" s="13" t="s">
        <v>77</v>
      </c>
      <c r="AY220" s="236" t="s">
        <v>135</v>
      </c>
    </row>
    <row r="221" s="14" customFormat="1">
      <c r="A221" s="14"/>
      <c r="B221" s="237"/>
      <c r="C221" s="238"/>
      <c r="D221" s="228" t="s">
        <v>145</v>
      </c>
      <c r="E221" s="239" t="s">
        <v>32</v>
      </c>
      <c r="F221" s="240" t="s">
        <v>385</v>
      </c>
      <c r="G221" s="238"/>
      <c r="H221" s="241">
        <v>1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7" t="s">
        <v>145</v>
      </c>
      <c r="AU221" s="247" t="s">
        <v>85</v>
      </c>
      <c r="AV221" s="14" t="s">
        <v>85</v>
      </c>
      <c r="AW221" s="14" t="s">
        <v>39</v>
      </c>
      <c r="AX221" s="14" t="s">
        <v>77</v>
      </c>
      <c r="AY221" s="247" t="s">
        <v>135</v>
      </c>
    </row>
    <row r="222" s="14" customFormat="1">
      <c r="A222" s="14"/>
      <c r="B222" s="237"/>
      <c r="C222" s="238"/>
      <c r="D222" s="228" t="s">
        <v>145</v>
      </c>
      <c r="E222" s="239" t="s">
        <v>32</v>
      </c>
      <c r="F222" s="240" t="s">
        <v>401</v>
      </c>
      <c r="G222" s="238"/>
      <c r="H222" s="241">
        <v>1</v>
      </c>
      <c r="I222" s="242"/>
      <c r="J222" s="238"/>
      <c r="K222" s="238"/>
      <c r="L222" s="243"/>
      <c r="M222" s="244"/>
      <c r="N222" s="245"/>
      <c r="O222" s="245"/>
      <c r="P222" s="245"/>
      <c r="Q222" s="245"/>
      <c r="R222" s="245"/>
      <c r="S222" s="245"/>
      <c r="T222" s="24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7" t="s">
        <v>145</v>
      </c>
      <c r="AU222" s="247" t="s">
        <v>85</v>
      </c>
      <c r="AV222" s="14" t="s">
        <v>85</v>
      </c>
      <c r="AW222" s="14" t="s">
        <v>39</v>
      </c>
      <c r="AX222" s="14" t="s">
        <v>77</v>
      </c>
      <c r="AY222" s="247" t="s">
        <v>135</v>
      </c>
    </row>
    <row r="223" s="14" customFormat="1">
      <c r="A223" s="14"/>
      <c r="B223" s="237"/>
      <c r="C223" s="238"/>
      <c r="D223" s="228" t="s">
        <v>145</v>
      </c>
      <c r="E223" s="239" t="s">
        <v>32</v>
      </c>
      <c r="F223" s="240" t="s">
        <v>402</v>
      </c>
      <c r="G223" s="238"/>
      <c r="H223" s="241">
        <v>8</v>
      </c>
      <c r="I223" s="242"/>
      <c r="J223" s="238"/>
      <c r="K223" s="238"/>
      <c r="L223" s="243"/>
      <c r="M223" s="244"/>
      <c r="N223" s="245"/>
      <c r="O223" s="245"/>
      <c r="P223" s="245"/>
      <c r="Q223" s="245"/>
      <c r="R223" s="245"/>
      <c r="S223" s="245"/>
      <c r="T223" s="24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7" t="s">
        <v>145</v>
      </c>
      <c r="AU223" s="247" t="s">
        <v>85</v>
      </c>
      <c r="AV223" s="14" t="s">
        <v>85</v>
      </c>
      <c r="AW223" s="14" t="s">
        <v>39</v>
      </c>
      <c r="AX223" s="14" t="s">
        <v>77</v>
      </c>
      <c r="AY223" s="247" t="s">
        <v>135</v>
      </c>
    </row>
    <row r="224" s="14" customFormat="1">
      <c r="A224" s="14"/>
      <c r="B224" s="237"/>
      <c r="C224" s="238"/>
      <c r="D224" s="228" t="s">
        <v>145</v>
      </c>
      <c r="E224" s="239" t="s">
        <v>32</v>
      </c>
      <c r="F224" s="240" t="s">
        <v>403</v>
      </c>
      <c r="G224" s="238"/>
      <c r="H224" s="241">
        <v>3</v>
      </c>
      <c r="I224" s="242"/>
      <c r="J224" s="238"/>
      <c r="K224" s="238"/>
      <c r="L224" s="243"/>
      <c r="M224" s="244"/>
      <c r="N224" s="245"/>
      <c r="O224" s="245"/>
      <c r="P224" s="245"/>
      <c r="Q224" s="245"/>
      <c r="R224" s="245"/>
      <c r="S224" s="245"/>
      <c r="T224" s="24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7" t="s">
        <v>145</v>
      </c>
      <c r="AU224" s="247" t="s">
        <v>85</v>
      </c>
      <c r="AV224" s="14" t="s">
        <v>85</v>
      </c>
      <c r="AW224" s="14" t="s">
        <v>39</v>
      </c>
      <c r="AX224" s="14" t="s">
        <v>77</v>
      </c>
      <c r="AY224" s="247" t="s">
        <v>135</v>
      </c>
    </row>
    <row r="225" s="14" customFormat="1">
      <c r="A225" s="14"/>
      <c r="B225" s="237"/>
      <c r="C225" s="238"/>
      <c r="D225" s="228" t="s">
        <v>145</v>
      </c>
      <c r="E225" s="239" t="s">
        <v>32</v>
      </c>
      <c r="F225" s="240" t="s">
        <v>404</v>
      </c>
      <c r="G225" s="238"/>
      <c r="H225" s="241">
        <v>13</v>
      </c>
      <c r="I225" s="242"/>
      <c r="J225" s="238"/>
      <c r="K225" s="238"/>
      <c r="L225" s="243"/>
      <c r="M225" s="244"/>
      <c r="N225" s="245"/>
      <c r="O225" s="245"/>
      <c r="P225" s="245"/>
      <c r="Q225" s="245"/>
      <c r="R225" s="245"/>
      <c r="S225" s="245"/>
      <c r="T225" s="24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7" t="s">
        <v>145</v>
      </c>
      <c r="AU225" s="247" t="s">
        <v>85</v>
      </c>
      <c r="AV225" s="14" t="s">
        <v>85</v>
      </c>
      <c r="AW225" s="14" t="s">
        <v>39</v>
      </c>
      <c r="AX225" s="14" t="s">
        <v>77</v>
      </c>
      <c r="AY225" s="247" t="s">
        <v>135</v>
      </c>
    </row>
    <row r="226" s="14" customFormat="1">
      <c r="A226" s="14"/>
      <c r="B226" s="237"/>
      <c r="C226" s="238"/>
      <c r="D226" s="228" t="s">
        <v>145</v>
      </c>
      <c r="E226" s="239" t="s">
        <v>32</v>
      </c>
      <c r="F226" s="240" t="s">
        <v>389</v>
      </c>
      <c r="G226" s="238"/>
      <c r="H226" s="241">
        <v>1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7" t="s">
        <v>145</v>
      </c>
      <c r="AU226" s="247" t="s">
        <v>85</v>
      </c>
      <c r="AV226" s="14" t="s">
        <v>85</v>
      </c>
      <c r="AW226" s="14" t="s">
        <v>39</v>
      </c>
      <c r="AX226" s="14" t="s">
        <v>77</v>
      </c>
      <c r="AY226" s="247" t="s">
        <v>135</v>
      </c>
    </row>
    <row r="227" s="14" customFormat="1">
      <c r="A227" s="14"/>
      <c r="B227" s="237"/>
      <c r="C227" s="238"/>
      <c r="D227" s="228" t="s">
        <v>145</v>
      </c>
      <c r="E227" s="239" t="s">
        <v>32</v>
      </c>
      <c r="F227" s="240" t="s">
        <v>405</v>
      </c>
      <c r="G227" s="238"/>
      <c r="H227" s="241">
        <v>1</v>
      </c>
      <c r="I227" s="242"/>
      <c r="J227" s="238"/>
      <c r="K227" s="238"/>
      <c r="L227" s="243"/>
      <c r="M227" s="244"/>
      <c r="N227" s="245"/>
      <c r="O227" s="245"/>
      <c r="P227" s="245"/>
      <c r="Q227" s="245"/>
      <c r="R227" s="245"/>
      <c r="S227" s="245"/>
      <c r="T227" s="24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7" t="s">
        <v>145</v>
      </c>
      <c r="AU227" s="247" t="s">
        <v>85</v>
      </c>
      <c r="AV227" s="14" t="s">
        <v>85</v>
      </c>
      <c r="AW227" s="14" t="s">
        <v>39</v>
      </c>
      <c r="AX227" s="14" t="s">
        <v>77</v>
      </c>
      <c r="AY227" s="247" t="s">
        <v>135</v>
      </c>
    </row>
    <row r="228" s="14" customFormat="1">
      <c r="A228" s="14"/>
      <c r="B228" s="237"/>
      <c r="C228" s="238"/>
      <c r="D228" s="228" t="s">
        <v>145</v>
      </c>
      <c r="E228" s="239" t="s">
        <v>32</v>
      </c>
      <c r="F228" s="240" t="s">
        <v>406</v>
      </c>
      <c r="G228" s="238"/>
      <c r="H228" s="241">
        <v>1</v>
      </c>
      <c r="I228" s="242"/>
      <c r="J228" s="238"/>
      <c r="K228" s="238"/>
      <c r="L228" s="243"/>
      <c r="M228" s="244"/>
      <c r="N228" s="245"/>
      <c r="O228" s="245"/>
      <c r="P228" s="245"/>
      <c r="Q228" s="245"/>
      <c r="R228" s="245"/>
      <c r="S228" s="245"/>
      <c r="T228" s="24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7" t="s">
        <v>145</v>
      </c>
      <c r="AU228" s="247" t="s">
        <v>85</v>
      </c>
      <c r="AV228" s="14" t="s">
        <v>85</v>
      </c>
      <c r="AW228" s="14" t="s">
        <v>39</v>
      </c>
      <c r="AX228" s="14" t="s">
        <v>77</v>
      </c>
      <c r="AY228" s="247" t="s">
        <v>135</v>
      </c>
    </row>
    <row r="229" s="14" customFormat="1">
      <c r="A229" s="14"/>
      <c r="B229" s="237"/>
      <c r="C229" s="238"/>
      <c r="D229" s="228" t="s">
        <v>145</v>
      </c>
      <c r="E229" s="239" t="s">
        <v>32</v>
      </c>
      <c r="F229" s="240" t="s">
        <v>407</v>
      </c>
      <c r="G229" s="238"/>
      <c r="H229" s="241">
        <v>4</v>
      </c>
      <c r="I229" s="242"/>
      <c r="J229" s="238"/>
      <c r="K229" s="238"/>
      <c r="L229" s="243"/>
      <c r="M229" s="244"/>
      <c r="N229" s="245"/>
      <c r="O229" s="245"/>
      <c r="P229" s="245"/>
      <c r="Q229" s="245"/>
      <c r="R229" s="245"/>
      <c r="S229" s="245"/>
      <c r="T229" s="24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7" t="s">
        <v>145</v>
      </c>
      <c r="AU229" s="247" t="s">
        <v>85</v>
      </c>
      <c r="AV229" s="14" t="s">
        <v>85</v>
      </c>
      <c r="AW229" s="14" t="s">
        <v>39</v>
      </c>
      <c r="AX229" s="14" t="s">
        <v>77</v>
      </c>
      <c r="AY229" s="247" t="s">
        <v>135</v>
      </c>
    </row>
    <row r="230" s="14" customFormat="1">
      <c r="A230" s="14"/>
      <c r="B230" s="237"/>
      <c r="C230" s="238"/>
      <c r="D230" s="228" t="s">
        <v>145</v>
      </c>
      <c r="E230" s="239" t="s">
        <v>32</v>
      </c>
      <c r="F230" s="240" t="s">
        <v>203</v>
      </c>
      <c r="G230" s="238"/>
      <c r="H230" s="241">
        <v>5</v>
      </c>
      <c r="I230" s="242"/>
      <c r="J230" s="238"/>
      <c r="K230" s="238"/>
      <c r="L230" s="243"/>
      <c r="M230" s="244"/>
      <c r="N230" s="245"/>
      <c r="O230" s="245"/>
      <c r="P230" s="245"/>
      <c r="Q230" s="245"/>
      <c r="R230" s="245"/>
      <c r="S230" s="245"/>
      <c r="T230" s="24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7" t="s">
        <v>145</v>
      </c>
      <c r="AU230" s="247" t="s">
        <v>85</v>
      </c>
      <c r="AV230" s="14" t="s">
        <v>85</v>
      </c>
      <c r="AW230" s="14" t="s">
        <v>39</v>
      </c>
      <c r="AX230" s="14" t="s">
        <v>77</v>
      </c>
      <c r="AY230" s="247" t="s">
        <v>135</v>
      </c>
    </row>
    <row r="231" s="14" customFormat="1">
      <c r="A231" s="14"/>
      <c r="B231" s="237"/>
      <c r="C231" s="238"/>
      <c r="D231" s="228" t="s">
        <v>145</v>
      </c>
      <c r="E231" s="239" t="s">
        <v>32</v>
      </c>
      <c r="F231" s="240" t="s">
        <v>408</v>
      </c>
      <c r="G231" s="238"/>
      <c r="H231" s="241">
        <v>14</v>
      </c>
      <c r="I231" s="242"/>
      <c r="J231" s="238"/>
      <c r="K231" s="238"/>
      <c r="L231" s="243"/>
      <c r="M231" s="244"/>
      <c r="N231" s="245"/>
      <c r="O231" s="245"/>
      <c r="P231" s="245"/>
      <c r="Q231" s="245"/>
      <c r="R231" s="245"/>
      <c r="S231" s="245"/>
      <c r="T231" s="24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7" t="s">
        <v>145</v>
      </c>
      <c r="AU231" s="247" t="s">
        <v>85</v>
      </c>
      <c r="AV231" s="14" t="s">
        <v>85</v>
      </c>
      <c r="AW231" s="14" t="s">
        <v>39</v>
      </c>
      <c r="AX231" s="14" t="s">
        <v>77</v>
      </c>
      <c r="AY231" s="247" t="s">
        <v>135</v>
      </c>
    </row>
    <row r="232" s="14" customFormat="1">
      <c r="A232" s="14"/>
      <c r="B232" s="237"/>
      <c r="C232" s="238"/>
      <c r="D232" s="228" t="s">
        <v>145</v>
      </c>
      <c r="E232" s="239" t="s">
        <v>32</v>
      </c>
      <c r="F232" s="240" t="s">
        <v>392</v>
      </c>
      <c r="G232" s="238"/>
      <c r="H232" s="241">
        <v>2</v>
      </c>
      <c r="I232" s="242"/>
      <c r="J232" s="238"/>
      <c r="K232" s="238"/>
      <c r="L232" s="243"/>
      <c r="M232" s="244"/>
      <c r="N232" s="245"/>
      <c r="O232" s="245"/>
      <c r="P232" s="245"/>
      <c r="Q232" s="245"/>
      <c r="R232" s="245"/>
      <c r="S232" s="245"/>
      <c r="T232" s="24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7" t="s">
        <v>145</v>
      </c>
      <c r="AU232" s="247" t="s">
        <v>85</v>
      </c>
      <c r="AV232" s="14" t="s">
        <v>85</v>
      </c>
      <c r="AW232" s="14" t="s">
        <v>39</v>
      </c>
      <c r="AX232" s="14" t="s">
        <v>77</v>
      </c>
      <c r="AY232" s="247" t="s">
        <v>135</v>
      </c>
    </row>
    <row r="233" s="15" customFormat="1">
      <c r="A233" s="15"/>
      <c r="B233" s="248"/>
      <c r="C233" s="249"/>
      <c r="D233" s="228" t="s">
        <v>145</v>
      </c>
      <c r="E233" s="250" t="s">
        <v>32</v>
      </c>
      <c r="F233" s="251" t="s">
        <v>149</v>
      </c>
      <c r="G233" s="249"/>
      <c r="H233" s="252">
        <v>54</v>
      </c>
      <c r="I233" s="253"/>
      <c r="J233" s="249"/>
      <c r="K233" s="249"/>
      <c r="L233" s="254"/>
      <c r="M233" s="255"/>
      <c r="N233" s="256"/>
      <c r="O233" s="256"/>
      <c r="P233" s="256"/>
      <c r="Q233" s="256"/>
      <c r="R233" s="256"/>
      <c r="S233" s="256"/>
      <c r="T233" s="257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58" t="s">
        <v>145</v>
      </c>
      <c r="AU233" s="258" t="s">
        <v>85</v>
      </c>
      <c r="AV233" s="15" t="s">
        <v>134</v>
      </c>
      <c r="AW233" s="15" t="s">
        <v>39</v>
      </c>
      <c r="AX233" s="15" t="s">
        <v>83</v>
      </c>
      <c r="AY233" s="258" t="s">
        <v>135</v>
      </c>
    </row>
    <row r="234" s="2" customFormat="1" ht="33" customHeight="1">
      <c r="A234" s="39"/>
      <c r="B234" s="40"/>
      <c r="C234" s="213" t="s">
        <v>281</v>
      </c>
      <c r="D234" s="213" t="s">
        <v>138</v>
      </c>
      <c r="E234" s="214" t="s">
        <v>409</v>
      </c>
      <c r="F234" s="215" t="s">
        <v>410</v>
      </c>
      <c r="G234" s="216" t="s">
        <v>141</v>
      </c>
      <c r="H234" s="217">
        <v>4</v>
      </c>
      <c r="I234" s="218"/>
      <c r="J234" s="219">
        <f>ROUND(I234*H234,2)</f>
        <v>0</v>
      </c>
      <c r="K234" s="215" t="s">
        <v>142</v>
      </c>
      <c r="L234" s="45"/>
      <c r="M234" s="220" t="s">
        <v>32</v>
      </c>
      <c r="N234" s="221" t="s">
        <v>48</v>
      </c>
      <c r="O234" s="85"/>
      <c r="P234" s="222">
        <f>O234*H234</f>
        <v>0</v>
      </c>
      <c r="Q234" s="222">
        <v>0</v>
      </c>
      <c r="R234" s="222">
        <f>Q234*H234</f>
        <v>0</v>
      </c>
      <c r="S234" s="222">
        <v>0</v>
      </c>
      <c r="T234" s="223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4" t="s">
        <v>143</v>
      </c>
      <c r="AT234" s="224" t="s">
        <v>138</v>
      </c>
      <c r="AU234" s="224" t="s">
        <v>85</v>
      </c>
      <c r="AY234" s="17" t="s">
        <v>135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7" t="s">
        <v>83</v>
      </c>
      <c r="BK234" s="225">
        <f>ROUND(I234*H234,2)</f>
        <v>0</v>
      </c>
      <c r="BL234" s="17" t="s">
        <v>143</v>
      </c>
      <c r="BM234" s="224" t="s">
        <v>411</v>
      </c>
    </row>
    <row r="235" s="13" customFormat="1">
      <c r="A235" s="13"/>
      <c r="B235" s="226"/>
      <c r="C235" s="227"/>
      <c r="D235" s="228" t="s">
        <v>145</v>
      </c>
      <c r="E235" s="229" t="s">
        <v>32</v>
      </c>
      <c r="F235" s="230" t="s">
        <v>299</v>
      </c>
      <c r="G235" s="227"/>
      <c r="H235" s="229" t="s">
        <v>32</v>
      </c>
      <c r="I235" s="231"/>
      <c r="J235" s="227"/>
      <c r="K235" s="227"/>
      <c r="L235" s="232"/>
      <c r="M235" s="233"/>
      <c r="N235" s="234"/>
      <c r="O235" s="234"/>
      <c r="P235" s="234"/>
      <c r="Q235" s="234"/>
      <c r="R235" s="234"/>
      <c r="S235" s="234"/>
      <c r="T235" s="23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6" t="s">
        <v>145</v>
      </c>
      <c r="AU235" s="236" t="s">
        <v>85</v>
      </c>
      <c r="AV235" s="13" t="s">
        <v>83</v>
      </c>
      <c r="AW235" s="13" t="s">
        <v>39</v>
      </c>
      <c r="AX235" s="13" t="s">
        <v>77</v>
      </c>
      <c r="AY235" s="236" t="s">
        <v>135</v>
      </c>
    </row>
    <row r="236" s="14" customFormat="1">
      <c r="A236" s="14"/>
      <c r="B236" s="237"/>
      <c r="C236" s="238"/>
      <c r="D236" s="228" t="s">
        <v>145</v>
      </c>
      <c r="E236" s="239" t="s">
        <v>32</v>
      </c>
      <c r="F236" s="240" t="s">
        <v>396</v>
      </c>
      <c r="G236" s="238"/>
      <c r="H236" s="241">
        <v>1</v>
      </c>
      <c r="I236" s="242"/>
      <c r="J236" s="238"/>
      <c r="K236" s="238"/>
      <c r="L236" s="243"/>
      <c r="M236" s="244"/>
      <c r="N236" s="245"/>
      <c r="O236" s="245"/>
      <c r="P236" s="245"/>
      <c r="Q236" s="245"/>
      <c r="R236" s="245"/>
      <c r="S236" s="245"/>
      <c r="T236" s="24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7" t="s">
        <v>145</v>
      </c>
      <c r="AU236" s="247" t="s">
        <v>85</v>
      </c>
      <c r="AV236" s="14" t="s">
        <v>85</v>
      </c>
      <c r="AW236" s="14" t="s">
        <v>39</v>
      </c>
      <c r="AX236" s="14" t="s">
        <v>77</v>
      </c>
      <c r="AY236" s="247" t="s">
        <v>135</v>
      </c>
    </row>
    <row r="237" s="14" customFormat="1">
      <c r="A237" s="14"/>
      <c r="B237" s="237"/>
      <c r="C237" s="238"/>
      <c r="D237" s="228" t="s">
        <v>145</v>
      </c>
      <c r="E237" s="239" t="s">
        <v>32</v>
      </c>
      <c r="F237" s="240" t="s">
        <v>389</v>
      </c>
      <c r="G237" s="238"/>
      <c r="H237" s="241">
        <v>1</v>
      </c>
      <c r="I237" s="242"/>
      <c r="J237" s="238"/>
      <c r="K237" s="238"/>
      <c r="L237" s="243"/>
      <c r="M237" s="244"/>
      <c r="N237" s="245"/>
      <c r="O237" s="245"/>
      <c r="P237" s="245"/>
      <c r="Q237" s="245"/>
      <c r="R237" s="245"/>
      <c r="S237" s="245"/>
      <c r="T237" s="24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7" t="s">
        <v>145</v>
      </c>
      <c r="AU237" s="247" t="s">
        <v>85</v>
      </c>
      <c r="AV237" s="14" t="s">
        <v>85</v>
      </c>
      <c r="AW237" s="14" t="s">
        <v>39</v>
      </c>
      <c r="AX237" s="14" t="s">
        <v>77</v>
      </c>
      <c r="AY237" s="247" t="s">
        <v>135</v>
      </c>
    </row>
    <row r="238" s="14" customFormat="1">
      <c r="A238" s="14"/>
      <c r="B238" s="237"/>
      <c r="C238" s="238"/>
      <c r="D238" s="228" t="s">
        <v>145</v>
      </c>
      <c r="E238" s="239" t="s">
        <v>32</v>
      </c>
      <c r="F238" s="240" t="s">
        <v>397</v>
      </c>
      <c r="G238" s="238"/>
      <c r="H238" s="241">
        <v>1</v>
      </c>
      <c r="I238" s="242"/>
      <c r="J238" s="238"/>
      <c r="K238" s="238"/>
      <c r="L238" s="243"/>
      <c r="M238" s="244"/>
      <c r="N238" s="245"/>
      <c r="O238" s="245"/>
      <c r="P238" s="245"/>
      <c r="Q238" s="245"/>
      <c r="R238" s="245"/>
      <c r="S238" s="245"/>
      <c r="T238" s="24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7" t="s">
        <v>145</v>
      </c>
      <c r="AU238" s="247" t="s">
        <v>85</v>
      </c>
      <c r="AV238" s="14" t="s">
        <v>85</v>
      </c>
      <c r="AW238" s="14" t="s">
        <v>39</v>
      </c>
      <c r="AX238" s="14" t="s">
        <v>77</v>
      </c>
      <c r="AY238" s="247" t="s">
        <v>135</v>
      </c>
    </row>
    <row r="239" s="14" customFormat="1">
      <c r="A239" s="14"/>
      <c r="B239" s="237"/>
      <c r="C239" s="238"/>
      <c r="D239" s="228" t="s">
        <v>145</v>
      </c>
      <c r="E239" s="239" t="s">
        <v>32</v>
      </c>
      <c r="F239" s="240" t="s">
        <v>412</v>
      </c>
      <c r="G239" s="238"/>
      <c r="H239" s="241">
        <v>1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7" t="s">
        <v>145</v>
      </c>
      <c r="AU239" s="247" t="s">
        <v>85</v>
      </c>
      <c r="AV239" s="14" t="s">
        <v>85</v>
      </c>
      <c r="AW239" s="14" t="s">
        <v>39</v>
      </c>
      <c r="AX239" s="14" t="s">
        <v>77</v>
      </c>
      <c r="AY239" s="247" t="s">
        <v>135</v>
      </c>
    </row>
    <row r="240" s="15" customFormat="1">
      <c r="A240" s="15"/>
      <c r="B240" s="248"/>
      <c r="C240" s="249"/>
      <c r="D240" s="228" t="s">
        <v>145</v>
      </c>
      <c r="E240" s="250" t="s">
        <v>32</v>
      </c>
      <c r="F240" s="251" t="s">
        <v>149</v>
      </c>
      <c r="G240" s="249"/>
      <c r="H240" s="252">
        <v>4</v>
      </c>
      <c r="I240" s="253"/>
      <c r="J240" s="249"/>
      <c r="K240" s="249"/>
      <c r="L240" s="254"/>
      <c r="M240" s="255"/>
      <c r="N240" s="256"/>
      <c r="O240" s="256"/>
      <c r="P240" s="256"/>
      <c r="Q240" s="256"/>
      <c r="R240" s="256"/>
      <c r="S240" s="256"/>
      <c r="T240" s="257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58" t="s">
        <v>145</v>
      </c>
      <c r="AU240" s="258" t="s">
        <v>85</v>
      </c>
      <c r="AV240" s="15" t="s">
        <v>134</v>
      </c>
      <c r="AW240" s="15" t="s">
        <v>39</v>
      </c>
      <c r="AX240" s="15" t="s">
        <v>83</v>
      </c>
      <c r="AY240" s="258" t="s">
        <v>135</v>
      </c>
    </row>
    <row r="241" s="2" customFormat="1" ht="37.8" customHeight="1">
      <c r="A241" s="39"/>
      <c r="B241" s="40"/>
      <c r="C241" s="213" t="s">
        <v>287</v>
      </c>
      <c r="D241" s="213" t="s">
        <v>138</v>
      </c>
      <c r="E241" s="214" t="s">
        <v>206</v>
      </c>
      <c r="F241" s="215" t="s">
        <v>207</v>
      </c>
      <c r="G241" s="216" t="s">
        <v>141</v>
      </c>
      <c r="H241" s="217">
        <v>9</v>
      </c>
      <c r="I241" s="218"/>
      <c r="J241" s="219">
        <f>ROUND(I241*H241,2)</f>
        <v>0</v>
      </c>
      <c r="K241" s="215" t="s">
        <v>142</v>
      </c>
      <c r="L241" s="45"/>
      <c r="M241" s="220" t="s">
        <v>32</v>
      </c>
      <c r="N241" s="221" t="s">
        <v>48</v>
      </c>
      <c r="O241" s="85"/>
      <c r="P241" s="222">
        <f>O241*H241</f>
        <v>0</v>
      </c>
      <c r="Q241" s="222">
        <v>0</v>
      </c>
      <c r="R241" s="222">
        <f>Q241*H241</f>
        <v>0</v>
      </c>
      <c r="S241" s="222">
        <v>0</v>
      </c>
      <c r="T241" s="223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4" t="s">
        <v>143</v>
      </c>
      <c r="AT241" s="224" t="s">
        <v>138</v>
      </c>
      <c r="AU241" s="224" t="s">
        <v>85</v>
      </c>
      <c r="AY241" s="17" t="s">
        <v>135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7" t="s">
        <v>83</v>
      </c>
      <c r="BK241" s="225">
        <f>ROUND(I241*H241,2)</f>
        <v>0</v>
      </c>
      <c r="BL241" s="17" t="s">
        <v>143</v>
      </c>
      <c r="BM241" s="224" t="s">
        <v>413</v>
      </c>
    </row>
    <row r="242" s="13" customFormat="1">
      <c r="A242" s="13"/>
      <c r="B242" s="226"/>
      <c r="C242" s="227"/>
      <c r="D242" s="228" t="s">
        <v>145</v>
      </c>
      <c r="E242" s="229" t="s">
        <v>32</v>
      </c>
      <c r="F242" s="230" t="s">
        <v>299</v>
      </c>
      <c r="G242" s="227"/>
      <c r="H242" s="229" t="s">
        <v>32</v>
      </c>
      <c r="I242" s="231"/>
      <c r="J242" s="227"/>
      <c r="K242" s="227"/>
      <c r="L242" s="232"/>
      <c r="M242" s="233"/>
      <c r="N242" s="234"/>
      <c r="O242" s="234"/>
      <c r="P242" s="234"/>
      <c r="Q242" s="234"/>
      <c r="R242" s="234"/>
      <c r="S242" s="234"/>
      <c r="T242" s="23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6" t="s">
        <v>145</v>
      </c>
      <c r="AU242" s="236" t="s">
        <v>85</v>
      </c>
      <c r="AV242" s="13" t="s">
        <v>83</v>
      </c>
      <c r="AW242" s="13" t="s">
        <v>39</v>
      </c>
      <c r="AX242" s="13" t="s">
        <v>77</v>
      </c>
      <c r="AY242" s="236" t="s">
        <v>135</v>
      </c>
    </row>
    <row r="243" s="14" customFormat="1">
      <c r="A243" s="14"/>
      <c r="B243" s="237"/>
      <c r="C243" s="238"/>
      <c r="D243" s="228" t="s">
        <v>145</v>
      </c>
      <c r="E243" s="239" t="s">
        <v>32</v>
      </c>
      <c r="F243" s="240" t="s">
        <v>414</v>
      </c>
      <c r="G243" s="238"/>
      <c r="H243" s="241">
        <v>2</v>
      </c>
      <c r="I243" s="242"/>
      <c r="J243" s="238"/>
      <c r="K243" s="238"/>
      <c r="L243" s="243"/>
      <c r="M243" s="244"/>
      <c r="N243" s="245"/>
      <c r="O243" s="245"/>
      <c r="P243" s="245"/>
      <c r="Q243" s="245"/>
      <c r="R243" s="245"/>
      <c r="S243" s="245"/>
      <c r="T243" s="24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7" t="s">
        <v>145</v>
      </c>
      <c r="AU243" s="247" t="s">
        <v>85</v>
      </c>
      <c r="AV243" s="14" t="s">
        <v>85</v>
      </c>
      <c r="AW243" s="14" t="s">
        <v>39</v>
      </c>
      <c r="AX243" s="14" t="s">
        <v>77</v>
      </c>
      <c r="AY243" s="247" t="s">
        <v>135</v>
      </c>
    </row>
    <row r="244" s="14" customFormat="1">
      <c r="A244" s="14"/>
      <c r="B244" s="237"/>
      <c r="C244" s="238"/>
      <c r="D244" s="228" t="s">
        <v>145</v>
      </c>
      <c r="E244" s="239" t="s">
        <v>32</v>
      </c>
      <c r="F244" s="240" t="s">
        <v>210</v>
      </c>
      <c r="G244" s="238"/>
      <c r="H244" s="241">
        <v>1</v>
      </c>
      <c r="I244" s="242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7" t="s">
        <v>145</v>
      </c>
      <c r="AU244" s="247" t="s">
        <v>85</v>
      </c>
      <c r="AV244" s="14" t="s">
        <v>85</v>
      </c>
      <c r="AW244" s="14" t="s">
        <v>39</v>
      </c>
      <c r="AX244" s="14" t="s">
        <v>77</v>
      </c>
      <c r="AY244" s="247" t="s">
        <v>135</v>
      </c>
    </row>
    <row r="245" s="14" customFormat="1">
      <c r="A245" s="14"/>
      <c r="B245" s="237"/>
      <c r="C245" s="238"/>
      <c r="D245" s="228" t="s">
        <v>145</v>
      </c>
      <c r="E245" s="239" t="s">
        <v>32</v>
      </c>
      <c r="F245" s="240" t="s">
        <v>415</v>
      </c>
      <c r="G245" s="238"/>
      <c r="H245" s="241">
        <v>3</v>
      </c>
      <c r="I245" s="242"/>
      <c r="J245" s="238"/>
      <c r="K245" s="238"/>
      <c r="L245" s="243"/>
      <c r="M245" s="244"/>
      <c r="N245" s="245"/>
      <c r="O245" s="245"/>
      <c r="P245" s="245"/>
      <c r="Q245" s="245"/>
      <c r="R245" s="245"/>
      <c r="S245" s="245"/>
      <c r="T245" s="24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7" t="s">
        <v>145</v>
      </c>
      <c r="AU245" s="247" t="s">
        <v>85</v>
      </c>
      <c r="AV245" s="14" t="s">
        <v>85</v>
      </c>
      <c r="AW245" s="14" t="s">
        <v>39</v>
      </c>
      <c r="AX245" s="14" t="s">
        <v>77</v>
      </c>
      <c r="AY245" s="247" t="s">
        <v>135</v>
      </c>
    </row>
    <row r="246" s="14" customFormat="1">
      <c r="A246" s="14"/>
      <c r="B246" s="237"/>
      <c r="C246" s="238"/>
      <c r="D246" s="228" t="s">
        <v>145</v>
      </c>
      <c r="E246" s="239" t="s">
        <v>32</v>
      </c>
      <c r="F246" s="240" t="s">
        <v>416</v>
      </c>
      <c r="G246" s="238"/>
      <c r="H246" s="241">
        <v>1</v>
      </c>
      <c r="I246" s="242"/>
      <c r="J246" s="238"/>
      <c r="K246" s="238"/>
      <c r="L246" s="243"/>
      <c r="M246" s="244"/>
      <c r="N246" s="245"/>
      <c r="O246" s="245"/>
      <c r="P246" s="245"/>
      <c r="Q246" s="245"/>
      <c r="R246" s="245"/>
      <c r="S246" s="245"/>
      <c r="T246" s="24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7" t="s">
        <v>145</v>
      </c>
      <c r="AU246" s="247" t="s">
        <v>85</v>
      </c>
      <c r="AV246" s="14" t="s">
        <v>85</v>
      </c>
      <c r="AW246" s="14" t="s">
        <v>39</v>
      </c>
      <c r="AX246" s="14" t="s">
        <v>77</v>
      </c>
      <c r="AY246" s="247" t="s">
        <v>135</v>
      </c>
    </row>
    <row r="247" s="14" customFormat="1">
      <c r="A247" s="14"/>
      <c r="B247" s="237"/>
      <c r="C247" s="238"/>
      <c r="D247" s="228" t="s">
        <v>145</v>
      </c>
      <c r="E247" s="239" t="s">
        <v>32</v>
      </c>
      <c r="F247" s="240" t="s">
        <v>417</v>
      </c>
      <c r="G247" s="238"/>
      <c r="H247" s="241">
        <v>1</v>
      </c>
      <c r="I247" s="242"/>
      <c r="J247" s="238"/>
      <c r="K247" s="238"/>
      <c r="L247" s="243"/>
      <c r="M247" s="244"/>
      <c r="N247" s="245"/>
      <c r="O247" s="245"/>
      <c r="P247" s="245"/>
      <c r="Q247" s="245"/>
      <c r="R247" s="245"/>
      <c r="S247" s="245"/>
      <c r="T247" s="24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7" t="s">
        <v>145</v>
      </c>
      <c r="AU247" s="247" t="s">
        <v>85</v>
      </c>
      <c r="AV247" s="14" t="s">
        <v>85</v>
      </c>
      <c r="AW247" s="14" t="s">
        <v>39</v>
      </c>
      <c r="AX247" s="14" t="s">
        <v>77</v>
      </c>
      <c r="AY247" s="247" t="s">
        <v>135</v>
      </c>
    </row>
    <row r="248" s="14" customFormat="1">
      <c r="A248" s="14"/>
      <c r="B248" s="237"/>
      <c r="C248" s="238"/>
      <c r="D248" s="228" t="s">
        <v>145</v>
      </c>
      <c r="E248" s="239" t="s">
        <v>32</v>
      </c>
      <c r="F248" s="240" t="s">
        <v>418</v>
      </c>
      <c r="G248" s="238"/>
      <c r="H248" s="241">
        <v>1</v>
      </c>
      <c r="I248" s="242"/>
      <c r="J248" s="238"/>
      <c r="K248" s="238"/>
      <c r="L248" s="243"/>
      <c r="M248" s="244"/>
      <c r="N248" s="245"/>
      <c r="O248" s="245"/>
      <c r="P248" s="245"/>
      <c r="Q248" s="245"/>
      <c r="R248" s="245"/>
      <c r="S248" s="245"/>
      <c r="T248" s="24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7" t="s">
        <v>145</v>
      </c>
      <c r="AU248" s="247" t="s">
        <v>85</v>
      </c>
      <c r="AV248" s="14" t="s">
        <v>85</v>
      </c>
      <c r="AW248" s="14" t="s">
        <v>39</v>
      </c>
      <c r="AX248" s="14" t="s">
        <v>77</v>
      </c>
      <c r="AY248" s="247" t="s">
        <v>135</v>
      </c>
    </row>
    <row r="249" s="15" customFormat="1">
      <c r="A249" s="15"/>
      <c r="B249" s="248"/>
      <c r="C249" s="249"/>
      <c r="D249" s="228" t="s">
        <v>145</v>
      </c>
      <c r="E249" s="250" t="s">
        <v>32</v>
      </c>
      <c r="F249" s="251" t="s">
        <v>149</v>
      </c>
      <c r="G249" s="249"/>
      <c r="H249" s="252">
        <v>9</v>
      </c>
      <c r="I249" s="253"/>
      <c r="J249" s="249"/>
      <c r="K249" s="249"/>
      <c r="L249" s="254"/>
      <c r="M249" s="255"/>
      <c r="N249" s="256"/>
      <c r="O249" s="256"/>
      <c r="P249" s="256"/>
      <c r="Q249" s="256"/>
      <c r="R249" s="256"/>
      <c r="S249" s="256"/>
      <c r="T249" s="257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8" t="s">
        <v>145</v>
      </c>
      <c r="AU249" s="258" t="s">
        <v>85</v>
      </c>
      <c r="AV249" s="15" t="s">
        <v>134</v>
      </c>
      <c r="AW249" s="15" t="s">
        <v>39</v>
      </c>
      <c r="AX249" s="15" t="s">
        <v>83</v>
      </c>
      <c r="AY249" s="258" t="s">
        <v>135</v>
      </c>
    </row>
    <row r="250" s="2" customFormat="1" ht="37.8" customHeight="1">
      <c r="A250" s="39"/>
      <c r="B250" s="40"/>
      <c r="C250" s="213" t="s">
        <v>419</v>
      </c>
      <c r="D250" s="213" t="s">
        <v>138</v>
      </c>
      <c r="E250" s="214" t="s">
        <v>420</v>
      </c>
      <c r="F250" s="215" t="s">
        <v>421</v>
      </c>
      <c r="G250" s="216" t="s">
        <v>141</v>
      </c>
      <c r="H250" s="217">
        <v>4</v>
      </c>
      <c r="I250" s="218"/>
      <c r="J250" s="219">
        <f>ROUND(I250*H250,2)</f>
        <v>0</v>
      </c>
      <c r="K250" s="215" t="s">
        <v>142</v>
      </c>
      <c r="L250" s="45"/>
      <c r="M250" s="220" t="s">
        <v>32</v>
      </c>
      <c r="N250" s="221" t="s">
        <v>48</v>
      </c>
      <c r="O250" s="85"/>
      <c r="P250" s="222">
        <f>O250*H250</f>
        <v>0</v>
      </c>
      <c r="Q250" s="222">
        <v>0</v>
      </c>
      <c r="R250" s="222">
        <f>Q250*H250</f>
        <v>0</v>
      </c>
      <c r="S250" s="222">
        <v>0</v>
      </c>
      <c r="T250" s="223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4" t="s">
        <v>143</v>
      </c>
      <c r="AT250" s="224" t="s">
        <v>138</v>
      </c>
      <c r="AU250" s="224" t="s">
        <v>85</v>
      </c>
      <c r="AY250" s="17" t="s">
        <v>135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17" t="s">
        <v>83</v>
      </c>
      <c r="BK250" s="225">
        <f>ROUND(I250*H250,2)</f>
        <v>0</v>
      </c>
      <c r="BL250" s="17" t="s">
        <v>143</v>
      </c>
      <c r="BM250" s="224" t="s">
        <v>422</v>
      </c>
    </row>
    <row r="251" s="13" customFormat="1">
      <c r="A251" s="13"/>
      <c r="B251" s="226"/>
      <c r="C251" s="227"/>
      <c r="D251" s="228" t="s">
        <v>145</v>
      </c>
      <c r="E251" s="229" t="s">
        <v>32</v>
      </c>
      <c r="F251" s="230" t="s">
        <v>299</v>
      </c>
      <c r="G251" s="227"/>
      <c r="H251" s="229" t="s">
        <v>32</v>
      </c>
      <c r="I251" s="231"/>
      <c r="J251" s="227"/>
      <c r="K251" s="227"/>
      <c r="L251" s="232"/>
      <c r="M251" s="233"/>
      <c r="N251" s="234"/>
      <c r="O251" s="234"/>
      <c r="P251" s="234"/>
      <c r="Q251" s="234"/>
      <c r="R251" s="234"/>
      <c r="S251" s="234"/>
      <c r="T251" s="23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6" t="s">
        <v>145</v>
      </c>
      <c r="AU251" s="236" t="s">
        <v>85</v>
      </c>
      <c r="AV251" s="13" t="s">
        <v>83</v>
      </c>
      <c r="AW251" s="13" t="s">
        <v>39</v>
      </c>
      <c r="AX251" s="13" t="s">
        <v>77</v>
      </c>
      <c r="AY251" s="236" t="s">
        <v>135</v>
      </c>
    </row>
    <row r="252" s="14" customFormat="1">
      <c r="A252" s="14"/>
      <c r="B252" s="237"/>
      <c r="C252" s="238"/>
      <c r="D252" s="228" t="s">
        <v>145</v>
      </c>
      <c r="E252" s="239" t="s">
        <v>32</v>
      </c>
      <c r="F252" s="240" t="s">
        <v>211</v>
      </c>
      <c r="G252" s="238"/>
      <c r="H252" s="241">
        <v>2</v>
      </c>
      <c r="I252" s="242"/>
      <c r="J252" s="238"/>
      <c r="K252" s="238"/>
      <c r="L252" s="243"/>
      <c r="M252" s="244"/>
      <c r="N252" s="245"/>
      <c r="O252" s="245"/>
      <c r="P252" s="245"/>
      <c r="Q252" s="245"/>
      <c r="R252" s="245"/>
      <c r="S252" s="245"/>
      <c r="T252" s="246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7" t="s">
        <v>145</v>
      </c>
      <c r="AU252" s="247" t="s">
        <v>85</v>
      </c>
      <c r="AV252" s="14" t="s">
        <v>85</v>
      </c>
      <c r="AW252" s="14" t="s">
        <v>39</v>
      </c>
      <c r="AX252" s="14" t="s">
        <v>77</v>
      </c>
      <c r="AY252" s="247" t="s">
        <v>135</v>
      </c>
    </row>
    <row r="253" s="14" customFormat="1">
      <c r="A253" s="14"/>
      <c r="B253" s="237"/>
      <c r="C253" s="238"/>
      <c r="D253" s="228" t="s">
        <v>145</v>
      </c>
      <c r="E253" s="239" t="s">
        <v>32</v>
      </c>
      <c r="F253" s="240" t="s">
        <v>423</v>
      </c>
      <c r="G253" s="238"/>
      <c r="H253" s="241">
        <v>1</v>
      </c>
      <c r="I253" s="242"/>
      <c r="J253" s="238"/>
      <c r="K253" s="238"/>
      <c r="L253" s="243"/>
      <c r="M253" s="244"/>
      <c r="N253" s="245"/>
      <c r="O253" s="245"/>
      <c r="P253" s="245"/>
      <c r="Q253" s="245"/>
      <c r="R253" s="245"/>
      <c r="S253" s="245"/>
      <c r="T253" s="24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7" t="s">
        <v>145</v>
      </c>
      <c r="AU253" s="247" t="s">
        <v>85</v>
      </c>
      <c r="AV253" s="14" t="s">
        <v>85</v>
      </c>
      <c r="AW253" s="14" t="s">
        <v>39</v>
      </c>
      <c r="AX253" s="14" t="s">
        <v>77</v>
      </c>
      <c r="AY253" s="247" t="s">
        <v>135</v>
      </c>
    </row>
    <row r="254" s="14" customFormat="1">
      <c r="A254" s="14"/>
      <c r="B254" s="237"/>
      <c r="C254" s="238"/>
      <c r="D254" s="228" t="s">
        <v>145</v>
      </c>
      <c r="E254" s="239" t="s">
        <v>32</v>
      </c>
      <c r="F254" s="240" t="s">
        <v>417</v>
      </c>
      <c r="G254" s="238"/>
      <c r="H254" s="241">
        <v>1</v>
      </c>
      <c r="I254" s="242"/>
      <c r="J254" s="238"/>
      <c r="K254" s="238"/>
      <c r="L254" s="243"/>
      <c r="M254" s="244"/>
      <c r="N254" s="245"/>
      <c r="O254" s="245"/>
      <c r="P254" s="245"/>
      <c r="Q254" s="245"/>
      <c r="R254" s="245"/>
      <c r="S254" s="245"/>
      <c r="T254" s="24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7" t="s">
        <v>145</v>
      </c>
      <c r="AU254" s="247" t="s">
        <v>85</v>
      </c>
      <c r="AV254" s="14" t="s">
        <v>85</v>
      </c>
      <c r="AW254" s="14" t="s">
        <v>39</v>
      </c>
      <c r="AX254" s="14" t="s">
        <v>77</v>
      </c>
      <c r="AY254" s="247" t="s">
        <v>135</v>
      </c>
    </row>
    <row r="255" s="15" customFormat="1">
      <c r="A255" s="15"/>
      <c r="B255" s="248"/>
      <c r="C255" s="249"/>
      <c r="D255" s="228" t="s">
        <v>145</v>
      </c>
      <c r="E255" s="250" t="s">
        <v>32</v>
      </c>
      <c r="F255" s="251" t="s">
        <v>149</v>
      </c>
      <c r="G255" s="249"/>
      <c r="H255" s="252">
        <v>4</v>
      </c>
      <c r="I255" s="253"/>
      <c r="J255" s="249"/>
      <c r="K255" s="249"/>
      <c r="L255" s="254"/>
      <c r="M255" s="255"/>
      <c r="N255" s="256"/>
      <c r="O255" s="256"/>
      <c r="P255" s="256"/>
      <c r="Q255" s="256"/>
      <c r="R255" s="256"/>
      <c r="S255" s="256"/>
      <c r="T255" s="257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58" t="s">
        <v>145</v>
      </c>
      <c r="AU255" s="258" t="s">
        <v>85</v>
      </c>
      <c r="AV255" s="15" t="s">
        <v>134</v>
      </c>
      <c r="AW255" s="15" t="s">
        <v>39</v>
      </c>
      <c r="AX255" s="15" t="s">
        <v>83</v>
      </c>
      <c r="AY255" s="258" t="s">
        <v>135</v>
      </c>
    </row>
    <row r="256" s="2" customFormat="1" ht="37.8" customHeight="1">
      <c r="A256" s="39"/>
      <c r="B256" s="40"/>
      <c r="C256" s="213" t="s">
        <v>424</v>
      </c>
      <c r="D256" s="213" t="s">
        <v>138</v>
      </c>
      <c r="E256" s="214" t="s">
        <v>425</v>
      </c>
      <c r="F256" s="215" t="s">
        <v>426</v>
      </c>
      <c r="G256" s="216" t="s">
        <v>141</v>
      </c>
      <c r="H256" s="217">
        <v>3</v>
      </c>
      <c r="I256" s="218"/>
      <c r="J256" s="219">
        <f>ROUND(I256*H256,2)</f>
        <v>0</v>
      </c>
      <c r="K256" s="215" t="s">
        <v>142</v>
      </c>
      <c r="L256" s="45"/>
      <c r="M256" s="220" t="s">
        <v>32</v>
      </c>
      <c r="N256" s="221" t="s">
        <v>48</v>
      </c>
      <c r="O256" s="85"/>
      <c r="P256" s="222">
        <f>O256*H256</f>
        <v>0</v>
      </c>
      <c r="Q256" s="222">
        <v>0</v>
      </c>
      <c r="R256" s="222">
        <f>Q256*H256</f>
        <v>0</v>
      </c>
      <c r="S256" s="222">
        <v>0</v>
      </c>
      <c r="T256" s="223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4" t="s">
        <v>143</v>
      </c>
      <c r="AT256" s="224" t="s">
        <v>138</v>
      </c>
      <c r="AU256" s="224" t="s">
        <v>85</v>
      </c>
      <c r="AY256" s="17" t="s">
        <v>135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7" t="s">
        <v>83</v>
      </c>
      <c r="BK256" s="225">
        <f>ROUND(I256*H256,2)</f>
        <v>0</v>
      </c>
      <c r="BL256" s="17" t="s">
        <v>143</v>
      </c>
      <c r="BM256" s="224" t="s">
        <v>427</v>
      </c>
    </row>
    <row r="257" s="13" customFormat="1">
      <c r="A257" s="13"/>
      <c r="B257" s="226"/>
      <c r="C257" s="227"/>
      <c r="D257" s="228" t="s">
        <v>145</v>
      </c>
      <c r="E257" s="229" t="s">
        <v>32</v>
      </c>
      <c r="F257" s="230" t="s">
        <v>299</v>
      </c>
      <c r="G257" s="227"/>
      <c r="H257" s="229" t="s">
        <v>32</v>
      </c>
      <c r="I257" s="231"/>
      <c r="J257" s="227"/>
      <c r="K257" s="227"/>
      <c r="L257" s="232"/>
      <c r="M257" s="233"/>
      <c r="N257" s="234"/>
      <c r="O257" s="234"/>
      <c r="P257" s="234"/>
      <c r="Q257" s="234"/>
      <c r="R257" s="234"/>
      <c r="S257" s="234"/>
      <c r="T257" s="23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6" t="s">
        <v>145</v>
      </c>
      <c r="AU257" s="236" t="s">
        <v>85</v>
      </c>
      <c r="AV257" s="13" t="s">
        <v>83</v>
      </c>
      <c r="AW257" s="13" t="s">
        <v>39</v>
      </c>
      <c r="AX257" s="13" t="s">
        <v>77</v>
      </c>
      <c r="AY257" s="236" t="s">
        <v>135</v>
      </c>
    </row>
    <row r="258" s="14" customFormat="1">
      <c r="A258" s="14"/>
      <c r="B258" s="237"/>
      <c r="C258" s="238"/>
      <c r="D258" s="228" t="s">
        <v>145</v>
      </c>
      <c r="E258" s="239" t="s">
        <v>32</v>
      </c>
      <c r="F258" s="240" t="s">
        <v>211</v>
      </c>
      <c r="G258" s="238"/>
      <c r="H258" s="241">
        <v>2</v>
      </c>
      <c r="I258" s="242"/>
      <c r="J258" s="238"/>
      <c r="K258" s="238"/>
      <c r="L258" s="243"/>
      <c r="M258" s="244"/>
      <c r="N258" s="245"/>
      <c r="O258" s="245"/>
      <c r="P258" s="245"/>
      <c r="Q258" s="245"/>
      <c r="R258" s="245"/>
      <c r="S258" s="245"/>
      <c r="T258" s="246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7" t="s">
        <v>145</v>
      </c>
      <c r="AU258" s="247" t="s">
        <v>85</v>
      </c>
      <c r="AV258" s="14" t="s">
        <v>85</v>
      </c>
      <c r="AW258" s="14" t="s">
        <v>39</v>
      </c>
      <c r="AX258" s="14" t="s">
        <v>77</v>
      </c>
      <c r="AY258" s="247" t="s">
        <v>135</v>
      </c>
    </row>
    <row r="259" s="14" customFormat="1">
      <c r="A259" s="14"/>
      <c r="B259" s="237"/>
      <c r="C259" s="238"/>
      <c r="D259" s="228" t="s">
        <v>145</v>
      </c>
      <c r="E259" s="239" t="s">
        <v>32</v>
      </c>
      <c r="F259" s="240" t="s">
        <v>417</v>
      </c>
      <c r="G259" s="238"/>
      <c r="H259" s="241">
        <v>1</v>
      </c>
      <c r="I259" s="242"/>
      <c r="J259" s="238"/>
      <c r="K259" s="238"/>
      <c r="L259" s="243"/>
      <c r="M259" s="244"/>
      <c r="N259" s="245"/>
      <c r="O259" s="245"/>
      <c r="P259" s="245"/>
      <c r="Q259" s="245"/>
      <c r="R259" s="245"/>
      <c r="S259" s="245"/>
      <c r="T259" s="24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7" t="s">
        <v>145</v>
      </c>
      <c r="AU259" s="247" t="s">
        <v>85</v>
      </c>
      <c r="AV259" s="14" t="s">
        <v>85</v>
      </c>
      <c r="AW259" s="14" t="s">
        <v>39</v>
      </c>
      <c r="AX259" s="14" t="s">
        <v>77</v>
      </c>
      <c r="AY259" s="247" t="s">
        <v>135</v>
      </c>
    </row>
    <row r="260" s="15" customFormat="1">
      <c r="A260" s="15"/>
      <c r="B260" s="248"/>
      <c r="C260" s="249"/>
      <c r="D260" s="228" t="s">
        <v>145</v>
      </c>
      <c r="E260" s="250" t="s">
        <v>32</v>
      </c>
      <c r="F260" s="251" t="s">
        <v>149</v>
      </c>
      <c r="G260" s="249"/>
      <c r="H260" s="252">
        <v>3</v>
      </c>
      <c r="I260" s="253"/>
      <c r="J260" s="249"/>
      <c r="K260" s="249"/>
      <c r="L260" s="254"/>
      <c r="M260" s="255"/>
      <c r="N260" s="256"/>
      <c r="O260" s="256"/>
      <c r="P260" s="256"/>
      <c r="Q260" s="256"/>
      <c r="R260" s="256"/>
      <c r="S260" s="256"/>
      <c r="T260" s="257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58" t="s">
        <v>145</v>
      </c>
      <c r="AU260" s="258" t="s">
        <v>85</v>
      </c>
      <c r="AV260" s="15" t="s">
        <v>134</v>
      </c>
      <c r="AW260" s="15" t="s">
        <v>39</v>
      </c>
      <c r="AX260" s="15" t="s">
        <v>83</v>
      </c>
      <c r="AY260" s="258" t="s">
        <v>135</v>
      </c>
    </row>
    <row r="261" s="2" customFormat="1" ht="24.15" customHeight="1">
      <c r="A261" s="39"/>
      <c r="B261" s="40"/>
      <c r="C261" s="213" t="s">
        <v>428</v>
      </c>
      <c r="D261" s="213" t="s">
        <v>138</v>
      </c>
      <c r="E261" s="214" t="s">
        <v>429</v>
      </c>
      <c r="F261" s="215" t="s">
        <v>430</v>
      </c>
      <c r="G261" s="216" t="s">
        <v>141</v>
      </c>
      <c r="H261" s="217">
        <v>1</v>
      </c>
      <c r="I261" s="218"/>
      <c r="J261" s="219">
        <f>ROUND(I261*H261,2)</f>
        <v>0</v>
      </c>
      <c r="K261" s="215" t="s">
        <v>142</v>
      </c>
      <c r="L261" s="45"/>
      <c r="M261" s="220" t="s">
        <v>32</v>
      </c>
      <c r="N261" s="221" t="s">
        <v>48</v>
      </c>
      <c r="O261" s="85"/>
      <c r="P261" s="222">
        <f>O261*H261</f>
        <v>0</v>
      </c>
      <c r="Q261" s="222">
        <v>0</v>
      </c>
      <c r="R261" s="222">
        <f>Q261*H261</f>
        <v>0</v>
      </c>
      <c r="S261" s="222">
        <v>0</v>
      </c>
      <c r="T261" s="223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4" t="s">
        <v>143</v>
      </c>
      <c r="AT261" s="224" t="s">
        <v>138</v>
      </c>
      <c r="AU261" s="224" t="s">
        <v>85</v>
      </c>
      <c r="AY261" s="17" t="s">
        <v>135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7" t="s">
        <v>83</v>
      </c>
      <c r="BK261" s="225">
        <f>ROUND(I261*H261,2)</f>
        <v>0</v>
      </c>
      <c r="BL261" s="17" t="s">
        <v>143</v>
      </c>
      <c r="BM261" s="224" t="s">
        <v>431</v>
      </c>
    </row>
    <row r="262" s="13" customFormat="1">
      <c r="A262" s="13"/>
      <c r="B262" s="226"/>
      <c r="C262" s="227"/>
      <c r="D262" s="228" t="s">
        <v>145</v>
      </c>
      <c r="E262" s="229" t="s">
        <v>32</v>
      </c>
      <c r="F262" s="230" t="s">
        <v>299</v>
      </c>
      <c r="G262" s="227"/>
      <c r="H262" s="229" t="s">
        <v>32</v>
      </c>
      <c r="I262" s="231"/>
      <c r="J262" s="227"/>
      <c r="K262" s="227"/>
      <c r="L262" s="232"/>
      <c r="M262" s="233"/>
      <c r="N262" s="234"/>
      <c r="O262" s="234"/>
      <c r="P262" s="234"/>
      <c r="Q262" s="234"/>
      <c r="R262" s="234"/>
      <c r="S262" s="234"/>
      <c r="T262" s="23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6" t="s">
        <v>145</v>
      </c>
      <c r="AU262" s="236" t="s">
        <v>85</v>
      </c>
      <c r="AV262" s="13" t="s">
        <v>83</v>
      </c>
      <c r="AW262" s="13" t="s">
        <v>39</v>
      </c>
      <c r="AX262" s="13" t="s">
        <v>77</v>
      </c>
      <c r="AY262" s="236" t="s">
        <v>135</v>
      </c>
    </row>
    <row r="263" s="14" customFormat="1">
      <c r="A263" s="14"/>
      <c r="B263" s="237"/>
      <c r="C263" s="238"/>
      <c r="D263" s="228" t="s">
        <v>145</v>
      </c>
      <c r="E263" s="239" t="s">
        <v>32</v>
      </c>
      <c r="F263" s="240" t="s">
        <v>432</v>
      </c>
      <c r="G263" s="238"/>
      <c r="H263" s="241">
        <v>1</v>
      </c>
      <c r="I263" s="242"/>
      <c r="J263" s="238"/>
      <c r="K263" s="238"/>
      <c r="L263" s="243"/>
      <c r="M263" s="244"/>
      <c r="N263" s="245"/>
      <c r="O263" s="245"/>
      <c r="P263" s="245"/>
      <c r="Q263" s="245"/>
      <c r="R263" s="245"/>
      <c r="S263" s="245"/>
      <c r="T263" s="24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7" t="s">
        <v>145</v>
      </c>
      <c r="AU263" s="247" t="s">
        <v>85</v>
      </c>
      <c r="AV263" s="14" t="s">
        <v>85</v>
      </c>
      <c r="AW263" s="14" t="s">
        <v>39</v>
      </c>
      <c r="AX263" s="14" t="s">
        <v>77</v>
      </c>
      <c r="AY263" s="247" t="s">
        <v>135</v>
      </c>
    </row>
    <row r="264" s="15" customFormat="1">
      <c r="A264" s="15"/>
      <c r="B264" s="248"/>
      <c r="C264" s="249"/>
      <c r="D264" s="228" t="s">
        <v>145</v>
      </c>
      <c r="E264" s="250" t="s">
        <v>32</v>
      </c>
      <c r="F264" s="251" t="s">
        <v>149</v>
      </c>
      <c r="G264" s="249"/>
      <c r="H264" s="252">
        <v>1</v>
      </c>
      <c r="I264" s="253"/>
      <c r="J264" s="249"/>
      <c r="K264" s="249"/>
      <c r="L264" s="254"/>
      <c r="M264" s="255"/>
      <c r="N264" s="256"/>
      <c r="O264" s="256"/>
      <c r="P264" s="256"/>
      <c r="Q264" s="256"/>
      <c r="R264" s="256"/>
      <c r="S264" s="256"/>
      <c r="T264" s="257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58" t="s">
        <v>145</v>
      </c>
      <c r="AU264" s="258" t="s">
        <v>85</v>
      </c>
      <c r="AV264" s="15" t="s">
        <v>134</v>
      </c>
      <c r="AW264" s="15" t="s">
        <v>39</v>
      </c>
      <c r="AX264" s="15" t="s">
        <v>83</v>
      </c>
      <c r="AY264" s="258" t="s">
        <v>135</v>
      </c>
    </row>
    <row r="265" s="2" customFormat="1" ht="33" customHeight="1">
      <c r="A265" s="39"/>
      <c r="B265" s="40"/>
      <c r="C265" s="213" t="s">
        <v>433</v>
      </c>
      <c r="D265" s="213" t="s">
        <v>138</v>
      </c>
      <c r="E265" s="214" t="s">
        <v>213</v>
      </c>
      <c r="F265" s="215" t="s">
        <v>214</v>
      </c>
      <c r="G265" s="216" t="s">
        <v>141</v>
      </c>
      <c r="H265" s="217">
        <v>3</v>
      </c>
      <c r="I265" s="218"/>
      <c r="J265" s="219">
        <f>ROUND(I265*H265,2)</f>
        <v>0</v>
      </c>
      <c r="K265" s="215" t="s">
        <v>142</v>
      </c>
      <c r="L265" s="45"/>
      <c r="M265" s="220" t="s">
        <v>32</v>
      </c>
      <c r="N265" s="221" t="s">
        <v>48</v>
      </c>
      <c r="O265" s="85"/>
      <c r="P265" s="222">
        <f>O265*H265</f>
        <v>0</v>
      </c>
      <c r="Q265" s="222">
        <v>0</v>
      </c>
      <c r="R265" s="222">
        <f>Q265*H265</f>
        <v>0</v>
      </c>
      <c r="S265" s="222">
        <v>0</v>
      </c>
      <c r="T265" s="223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4" t="s">
        <v>143</v>
      </c>
      <c r="AT265" s="224" t="s">
        <v>138</v>
      </c>
      <c r="AU265" s="224" t="s">
        <v>85</v>
      </c>
      <c r="AY265" s="17" t="s">
        <v>135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17" t="s">
        <v>83</v>
      </c>
      <c r="BK265" s="225">
        <f>ROUND(I265*H265,2)</f>
        <v>0</v>
      </c>
      <c r="BL265" s="17" t="s">
        <v>143</v>
      </c>
      <c r="BM265" s="224" t="s">
        <v>434</v>
      </c>
    </row>
    <row r="266" s="13" customFormat="1">
      <c r="A266" s="13"/>
      <c r="B266" s="226"/>
      <c r="C266" s="227"/>
      <c r="D266" s="228" t="s">
        <v>145</v>
      </c>
      <c r="E266" s="229" t="s">
        <v>32</v>
      </c>
      <c r="F266" s="230" t="s">
        <v>299</v>
      </c>
      <c r="G266" s="227"/>
      <c r="H266" s="229" t="s">
        <v>32</v>
      </c>
      <c r="I266" s="231"/>
      <c r="J266" s="227"/>
      <c r="K266" s="227"/>
      <c r="L266" s="232"/>
      <c r="M266" s="233"/>
      <c r="N266" s="234"/>
      <c r="O266" s="234"/>
      <c r="P266" s="234"/>
      <c r="Q266" s="234"/>
      <c r="R266" s="234"/>
      <c r="S266" s="234"/>
      <c r="T266" s="23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6" t="s">
        <v>145</v>
      </c>
      <c r="AU266" s="236" t="s">
        <v>85</v>
      </c>
      <c r="AV266" s="13" t="s">
        <v>83</v>
      </c>
      <c r="AW266" s="13" t="s">
        <v>39</v>
      </c>
      <c r="AX266" s="13" t="s">
        <v>77</v>
      </c>
      <c r="AY266" s="236" t="s">
        <v>135</v>
      </c>
    </row>
    <row r="267" s="14" customFormat="1">
      <c r="A267" s="14"/>
      <c r="B267" s="237"/>
      <c r="C267" s="238"/>
      <c r="D267" s="228" t="s">
        <v>145</v>
      </c>
      <c r="E267" s="239" t="s">
        <v>32</v>
      </c>
      <c r="F267" s="240" t="s">
        <v>216</v>
      </c>
      <c r="G267" s="238"/>
      <c r="H267" s="241">
        <v>1</v>
      </c>
      <c r="I267" s="242"/>
      <c r="J267" s="238"/>
      <c r="K267" s="238"/>
      <c r="L267" s="243"/>
      <c r="M267" s="244"/>
      <c r="N267" s="245"/>
      <c r="O267" s="245"/>
      <c r="P267" s="245"/>
      <c r="Q267" s="245"/>
      <c r="R267" s="245"/>
      <c r="S267" s="245"/>
      <c r="T267" s="24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7" t="s">
        <v>145</v>
      </c>
      <c r="AU267" s="247" t="s">
        <v>85</v>
      </c>
      <c r="AV267" s="14" t="s">
        <v>85</v>
      </c>
      <c r="AW267" s="14" t="s">
        <v>39</v>
      </c>
      <c r="AX267" s="14" t="s">
        <v>77</v>
      </c>
      <c r="AY267" s="247" t="s">
        <v>135</v>
      </c>
    </row>
    <row r="268" s="14" customFormat="1">
      <c r="A268" s="14"/>
      <c r="B268" s="237"/>
      <c r="C268" s="238"/>
      <c r="D268" s="228" t="s">
        <v>145</v>
      </c>
      <c r="E268" s="239" t="s">
        <v>32</v>
      </c>
      <c r="F268" s="240" t="s">
        <v>435</v>
      </c>
      <c r="G268" s="238"/>
      <c r="H268" s="241">
        <v>1</v>
      </c>
      <c r="I268" s="242"/>
      <c r="J268" s="238"/>
      <c r="K268" s="238"/>
      <c r="L268" s="243"/>
      <c r="M268" s="244"/>
      <c r="N268" s="245"/>
      <c r="O268" s="245"/>
      <c r="P268" s="245"/>
      <c r="Q268" s="245"/>
      <c r="R268" s="245"/>
      <c r="S268" s="245"/>
      <c r="T268" s="246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7" t="s">
        <v>145</v>
      </c>
      <c r="AU268" s="247" t="s">
        <v>85</v>
      </c>
      <c r="AV268" s="14" t="s">
        <v>85</v>
      </c>
      <c r="AW268" s="14" t="s">
        <v>39</v>
      </c>
      <c r="AX268" s="14" t="s">
        <v>77</v>
      </c>
      <c r="AY268" s="247" t="s">
        <v>135</v>
      </c>
    </row>
    <row r="269" s="14" customFormat="1">
      <c r="A269" s="14"/>
      <c r="B269" s="237"/>
      <c r="C269" s="238"/>
      <c r="D269" s="228" t="s">
        <v>145</v>
      </c>
      <c r="E269" s="239" t="s">
        <v>32</v>
      </c>
      <c r="F269" s="240" t="s">
        <v>436</v>
      </c>
      <c r="G269" s="238"/>
      <c r="H269" s="241">
        <v>1</v>
      </c>
      <c r="I269" s="242"/>
      <c r="J269" s="238"/>
      <c r="K269" s="238"/>
      <c r="L269" s="243"/>
      <c r="M269" s="244"/>
      <c r="N269" s="245"/>
      <c r="O269" s="245"/>
      <c r="P269" s="245"/>
      <c r="Q269" s="245"/>
      <c r="R269" s="245"/>
      <c r="S269" s="245"/>
      <c r="T269" s="24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7" t="s">
        <v>145</v>
      </c>
      <c r="AU269" s="247" t="s">
        <v>85</v>
      </c>
      <c r="AV269" s="14" t="s">
        <v>85</v>
      </c>
      <c r="AW269" s="14" t="s">
        <v>39</v>
      </c>
      <c r="AX269" s="14" t="s">
        <v>77</v>
      </c>
      <c r="AY269" s="247" t="s">
        <v>135</v>
      </c>
    </row>
    <row r="270" s="15" customFormat="1">
      <c r="A270" s="15"/>
      <c r="B270" s="248"/>
      <c r="C270" s="249"/>
      <c r="D270" s="228" t="s">
        <v>145</v>
      </c>
      <c r="E270" s="250" t="s">
        <v>32</v>
      </c>
      <c r="F270" s="251" t="s">
        <v>149</v>
      </c>
      <c r="G270" s="249"/>
      <c r="H270" s="252">
        <v>3</v>
      </c>
      <c r="I270" s="253"/>
      <c r="J270" s="249"/>
      <c r="K270" s="249"/>
      <c r="L270" s="254"/>
      <c r="M270" s="255"/>
      <c r="N270" s="256"/>
      <c r="O270" s="256"/>
      <c r="P270" s="256"/>
      <c r="Q270" s="256"/>
      <c r="R270" s="256"/>
      <c r="S270" s="256"/>
      <c r="T270" s="257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58" t="s">
        <v>145</v>
      </c>
      <c r="AU270" s="258" t="s">
        <v>85</v>
      </c>
      <c r="AV270" s="15" t="s">
        <v>134</v>
      </c>
      <c r="AW270" s="15" t="s">
        <v>39</v>
      </c>
      <c r="AX270" s="15" t="s">
        <v>83</v>
      </c>
      <c r="AY270" s="258" t="s">
        <v>135</v>
      </c>
    </row>
    <row r="271" s="2" customFormat="1" ht="37.8" customHeight="1">
      <c r="A271" s="39"/>
      <c r="B271" s="40"/>
      <c r="C271" s="213" t="s">
        <v>437</v>
      </c>
      <c r="D271" s="213" t="s">
        <v>138</v>
      </c>
      <c r="E271" s="214" t="s">
        <v>438</v>
      </c>
      <c r="F271" s="215" t="s">
        <v>439</v>
      </c>
      <c r="G271" s="216" t="s">
        <v>141</v>
      </c>
      <c r="H271" s="217">
        <v>3</v>
      </c>
      <c r="I271" s="218"/>
      <c r="J271" s="219">
        <f>ROUND(I271*H271,2)</f>
        <v>0</v>
      </c>
      <c r="K271" s="215" t="s">
        <v>142</v>
      </c>
      <c r="L271" s="45"/>
      <c r="M271" s="220" t="s">
        <v>32</v>
      </c>
      <c r="N271" s="221" t="s">
        <v>48</v>
      </c>
      <c r="O271" s="85"/>
      <c r="P271" s="222">
        <f>O271*H271</f>
        <v>0</v>
      </c>
      <c r="Q271" s="222">
        <v>0</v>
      </c>
      <c r="R271" s="222">
        <f>Q271*H271</f>
        <v>0</v>
      </c>
      <c r="S271" s="222">
        <v>0</v>
      </c>
      <c r="T271" s="223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4" t="s">
        <v>143</v>
      </c>
      <c r="AT271" s="224" t="s">
        <v>138</v>
      </c>
      <c r="AU271" s="224" t="s">
        <v>85</v>
      </c>
      <c r="AY271" s="17" t="s">
        <v>135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17" t="s">
        <v>83</v>
      </c>
      <c r="BK271" s="225">
        <f>ROUND(I271*H271,2)</f>
        <v>0</v>
      </c>
      <c r="BL271" s="17" t="s">
        <v>143</v>
      </c>
      <c r="BM271" s="224" t="s">
        <v>440</v>
      </c>
    </row>
    <row r="272" s="13" customFormat="1">
      <c r="A272" s="13"/>
      <c r="B272" s="226"/>
      <c r="C272" s="227"/>
      <c r="D272" s="228" t="s">
        <v>145</v>
      </c>
      <c r="E272" s="229" t="s">
        <v>32</v>
      </c>
      <c r="F272" s="230" t="s">
        <v>299</v>
      </c>
      <c r="G272" s="227"/>
      <c r="H272" s="229" t="s">
        <v>32</v>
      </c>
      <c r="I272" s="231"/>
      <c r="J272" s="227"/>
      <c r="K272" s="227"/>
      <c r="L272" s="232"/>
      <c r="M272" s="233"/>
      <c r="N272" s="234"/>
      <c r="O272" s="234"/>
      <c r="P272" s="234"/>
      <c r="Q272" s="234"/>
      <c r="R272" s="234"/>
      <c r="S272" s="234"/>
      <c r="T272" s="23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6" t="s">
        <v>145</v>
      </c>
      <c r="AU272" s="236" t="s">
        <v>85</v>
      </c>
      <c r="AV272" s="13" t="s">
        <v>83</v>
      </c>
      <c r="AW272" s="13" t="s">
        <v>39</v>
      </c>
      <c r="AX272" s="13" t="s">
        <v>77</v>
      </c>
      <c r="AY272" s="236" t="s">
        <v>135</v>
      </c>
    </row>
    <row r="273" s="14" customFormat="1">
      <c r="A273" s="14"/>
      <c r="B273" s="237"/>
      <c r="C273" s="238"/>
      <c r="D273" s="228" t="s">
        <v>145</v>
      </c>
      <c r="E273" s="239" t="s">
        <v>32</v>
      </c>
      <c r="F273" s="240" t="s">
        <v>216</v>
      </c>
      <c r="G273" s="238"/>
      <c r="H273" s="241">
        <v>1</v>
      </c>
      <c r="I273" s="242"/>
      <c r="J273" s="238"/>
      <c r="K273" s="238"/>
      <c r="L273" s="243"/>
      <c r="M273" s="244"/>
      <c r="N273" s="245"/>
      <c r="O273" s="245"/>
      <c r="P273" s="245"/>
      <c r="Q273" s="245"/>
      <c r="R273" s="245"/>
      <c r="S273" s="245"/>
      <c r="T273" s="246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7" t="s">
        <v>145</v>
      </c>
      <c r="AU273" s="247" t="s">
        <v>85</v>
      </c>
      <c r="AV273" s="14" t="s">
        <v>85</v>
      </c>
      <c r="AW273" s="14" t="s">
        <v>39</v>
      </c>
      <c r="AX273" s="14" t="s">
        <v>77</v>
      </c>
      <c r="AY273" s="247" t="s">
        <v>135</v>
      </c>
    </row>
    <row r="274" s="14" customFormat="1">
      <c r="A274" s="14"/>
      <c r="B274" s="237"/>
      <c r="C274" s="238"/>
      <c r="D274" s="228" t="s">
        <v>145</v>
      </c>
      <c r="E274" s="239" t="s">
        <v>32</v>
      </c>
      <c r="F274" s="240" t="s">
        <v>435</v>
      </c>
      <c r="G274" s="238"/>
      <c r="H274" s="241">
        <v>1</v>
      </c>
      <c r="I274" s="242"/>
      <c r="J274" s="238"/>
      <c r="K274" s="238"/>
      <c r="L274" s="243"/>
      <c r="M274" s="244"/>
      <c r="N274" s="245"/>
      <c r="O274" s="245"/>
      <c r="P274" s="245"/>
      <c r="Q274" s="245"/>
      <c r="R274" s="245"/>
      <c r="S274" s="245"/>
      <c r="T274" s="246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7" t="s">
        <v>145</v>
      </c>
      <c r="AU274" s="247" t="s">
        <v>85</v>
      </c>
      <c r="AV274" s="14" t="s">
        <v>85</v>
      </c>
      <c r="AW274" s="14" t="s">
        <v>39</v>
      </c>
      <c r="AX274" s="14" t="s">
        <v>77</v>
      </c>
      <c r="AY274" s="247" t="s">
        <v>135</v>
      </c>
    </row>
    <row r="275" s="14" customFormat="1">
      <c r="A275" s="14"/>
      <c r="B275" s="237"/>
      <c r="C275" s="238"/>
      <c r="D275" s="228" t="s">
        <v>145</v>
      </c>
      <c r="E275" s="239" t="s">
        <v>32</v>
      </c>
      <c r="F275" s="240" t="s">
        <v>436</v>
      </c>
      <c r="G275" s="238"/>
      <c r="H275" s="241">
        <v>1</v>
      </c>
      <c r="I275" s="242"/>
      <c r="J275" s="238"/>
      <c r="K275" s="238"/>
      <c r="L275" s="243"/>
      <c r="M275" s="244"/>
      <c r="N275" s="245"/>
      <c r="O275" s="245"/>
      <c r="P275" s="245"/>
      <c r="Q275" s="245"/>
      <c r="R275" s="245"/>
      <c r="S275" s="245"/>
      <c r="T275" s="24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7" t="s">
        <v>145</v>
      </c>
      <c r="AU275" s="247" t="s">
        <v>85</v>
      </c>
      <c r="AV275" s="14" t="s">
        <v>85</v>
      </c>
      <c r="AW275" s="14" t="s">
        <v>39</v>
      </c>
      <c r="AX275" s="14" t="s">
        <v>77</v>
      </c>
      <c r="AY275" s="247" t="s">
        <v>135</v>
      </c>
    </row>
    <row r="276" s="15" customFormat="1">
      <c r="A276" s="15"/>
      <c r="B276" s="248"/>
      <c r="C276" s="249"/>
      <c r="D276" s="228" t="s">
        <v>145</v>
      </c>
      <c r="E276" s="250" t="s">
        <v>32</v>
      </c>
      <c r="F276" s="251" t="s">
        <v>149</v>
      </c>
      <c r="G276" s="249"/>
      <c r="H276" s="252">
        <v>3</v>
      </c>
      <c r="I276" s="253"/>
      <c r="J276" s="249"/>
      <c r="K276" s="249"/>
      <c r="L276" s="254"/>
      <c r="M276" s="255"/>
      <c r="N276" s="256"/>
      <c r="O276" s="256"/>
      <c r="P276" s="256"/>
      <c r="Q276" s="256"/>
      <c r="R276" s="256"/>
      <c r="S276" s="256"/>
      <c r="T276" s="257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58" t="s">
        <v>145</v>
      </c>
      <c r="AU276" s="258" t="s">
        <v>85</v>
      </c>
      <c r="AV276" s="15" t="s">
        <v>134</v>
      </c>
      <c r="AW276" s="15" t="s">
        <v>39</v>
      </c>
      <c r="AX276" s="15" t="s">
        <v>83</v>
      </c>
      <c r="AY276" s="258" t="s">
        <v>135</v>
      </c>
    </row>
    <row r="277" s="2" customFormat="1" ht="33" customHeight="1">
      <c r="A277" s="39"/>
      <c r="B277" s="40"/>
      <c r="C277" s="213" t="s">
        <v>441</v>
      </c>
      <c r="D277" s="213" t="s">
        <v>138</v>
      </c>
      <c r="E277" s="214" t="s">
        <v>442</v>
      </c>
      <c r="F277" s="215" t="s">
        <v>443</v>
      </c>
      <c r="G277" s="216" t="s">
        <v>141</v>
      </c>
      <c r="H277" s="217">
        <v>1</v>
      </c>
      <c r="I277" s="218"/>
      <c r="J277" s="219">
        <f>ROUND(I277*H277,2)</f>
        <v>0</v>
      </c>
      <c r="K277" s="215" t="s">
        <v>142</v>
      </c>
      <c r="L277" s="45"/>
      <c r="M277" s="220" t="s">
        <v>32</v>
      </c>
      <c r="N277" s="221" t="s">
        <v>48</v>
      </c>
      <c r="O277" s="85"/>
      <c r="P277" s="222">
        <f>O277*H277</f>
        <v>0</v>
      </c>
      <c r="Q277" s="222">
        <v>0</v>
      </c>
      <c r="R277" s="222">
        <f>Q277*H277</f>
        <v>0</v>
      </c>
      <c r="S277" s="222">
        <v>0</v>
      </c>
      <c r="T277" s="223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4" t="s">
        <v>143</v>
      </c>
      <c r="AT277" s="224" t="s">
        <v>138</v>
      </c>
      <c r="AU277" s="224" t="s">
        <v>85</v>
      </c>
      <c r="AY277" s="17" t="s">
        <v>135</v>
      </c>
      <c r="BE277" s="225">
        <f>IF(N277="základní",J277,0)</f>
        <v>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17" t="s">
        <v>83</v>
      </c>
      <c r="BK277" s="225">
        <f>ROUND(I277*H277,2)</f>
        <v>0</v>
      </c>
      <c r="BL277" s="17" t="s">
        <v>143</v>
      </c>
      <c r="BM277" s="224" t="s">
        <v>444</v>
      </c>
    </row>
    <row r="278" s="13" customFormat="1">
      <c r="A278" s="13"/>
      <c r="B278" s="226"/>
      <c r="C278" s="227"/>
      <c r="D278" s="228" t="s">
        <v>145</v>
      </c>
      <c r="E278" s="229" t="s">
        <v>32</v>
      </c>
      <c r="F278" s="230" t="s">
        <v>299</v>
      </c>
      <c r="G278" s="227"/>
      <c r="H278" s="229" t="s">
        <v>32</v>
      </c>
      <c r="I278" s="231"/>
      <c r="J278" s="227"/>
      <c r="K278" s="227"/>
      <c r="L278" s="232"/>
      <c r="M278" s="233"/>
      <c r="N278" s="234"/>
      <c r="O278" s="234"/>
      <c r="P278" s="234"/>
      <c r="Q278" s="234"/>
      <c r="R278" s="234"/>
      <c r="S278" s="234"/>
      <c r="T278" s="23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6" t="s">
        <v>145</v>
      </c>
      <c r="AU278" s="236" t="s">
        <v>85</v>
      </c>
      <c r="AV278" s="13" t="s">
        <v>83</v>
      </c>
      <c r="AW278" s="13" t="s">
        <v>39</v>
      </c>
      <c r="AX278" s="13" t="s">
        <v>77</v>
      </c>
      <c r="AY278" s="236" t="s">
        <v>135</v>
      </c>
    </row>
    <row r="279" s="14" customFormat="1">
      <c r="A279" s="14"/>
      <c r="B279" s="237"/>
      <c r="C279" s="238"/>
      <c r="D279" s="228" t="s">
        <v>145</v>
      </c>
      <c r="E279" s="239" t="s">
        <v>32</v>
      </c>
      <c r="F279" s="240" t="s">
        <v>216</v>
      </c>
      <c r="G279" s="238"/>
      <c r="H279" s="241">
        <v>1</v>
      </c>
      <c r="I279" s="242"/>
      <c r="J279" s="238"/>
      <c r="K279" s="238"/>
      <c r="L279" s="243"/>
      <c r="M279" s="244"/>
      <c r="N279" s="245"/>
      <c r="O279" s="245"/>
      <c r="P279" s="245"/>
      <c r="Q279" s="245"/>
      <c r="R279" s="245"/>
      <c r="S279" s="245"/>
      <c r="T279" s="246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7" t="s">
        <v>145</v>
      </c>
      <c r="AU279" s="247" t="s">
        <v>85</v>
      </c>
      <c r="AV279" s="14" t="s">
        <v>85</v>
      </c>
      <c r="AW279" s="14" t="s">
        <v>39</v>
      </c>
      <c r="AX279" s="14" t="s">
        <v>77</v>
      </c>
      <c r="AY279" s="247" t="s">
        <v>135</v>
      </c>
    </row>
    <row r="280" s="15" customFormat="1">
      <c r="A280" s="15"/>
      <c r="B280" s="248"/>
      <c r="C280" s="249"/>
      <c r="D280" s="228" t="s">
        <v>145</v>
      </c>
      <c r="E280" s="250" t="s">
        <v>32</v>
      </c>
      <c r="F280" s="251" t="s">
        <v>149</v>
      </c>
      <c r="G280" s="249"/>
      <c r="H280" s="252">
        <v>1</v>
      </c>
      <c r="I280" s="253"/>
      <c r="J280" s="249"/>
      <c r="K280" s="249"/>
      <c r="L280" s="254"/>
      <c r="M280" s="255"/>
      <c r="N280" s="256"/>
      <c r="O280" s="256"/>
      <c r="P280" s="256"/>
      <c r="Q280" s="256"/>
      <c r="R280" s="256"/>
      <c r="S280" s="256"/>
      <c r="T280" s="257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58" t="s">
        <v>145</v>
      </c>
      <c r="AU280" s="258" t="s">
        <v>85</v>
      </c>
      <c r="AV280" s="15" t="s">
        <v>134</v>
      </c>
      <c r="AW280" s="15" t="s">
        <v>39</v>
      </c>
      <c r="AX280" s="15" t="s">
        <v>83</v>
      </c>
      <c r="AY280" s="258" t="s">
        <v>135</v>
      </c>
    </row>
    <row r="281" s="2" customFormat="1" ht="37.8" customHeight="1">
      <c r="A281" s="39"/>
      <c r="B281" s="40"/>
      <c r="C281" s="213" t="s">
        <v>445</v>
      </c>
      <c r="D281" s="213" t="s">
        <v>138</v>
      </c>
      <c r="E281" s="214" t="s">
        <v>446</v>
      </c>
      <c r="F281" s="215" t="s">
        <v>447</v>
      </c>
      <c r="G281" s="216" t="s">
        <v>141</v>
      </c>
      <c r="H281" s="217">
        <v>1</v>
      </c>
      <c r="I281" s="218"/>
      <c r="J281" s="219">
        <f>ROUND(I281*H281,2)</f>
        <v>0</v>
      </c>
      <c r="K281" s="215" t="s">
        <v>142</v>
      </c>
      <c r="L281" s="45"/>
      <c r="M281" s="220" t="s">
        <v>32</v>
      </c>
      <c r="N281" s="221" t="s">
        <v>48</v>
      </c>
      <c r="O281" s="85"/>
      <c r="P281" s="222">
        <f>O281*H281</f>
        <v>0</v>
      </c>
      <c r="Q281" s="222">
        <v>0</v>
      </c>
      <c r="R281" s="222">
        <f>Q281*H281</f>
        <v>0</v>
      </c>
      <c r="S281" s="222">
        <v>0</v>
      </c>
      <c r="T281" s="223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4" t="s">
        <v>143</v>
      </c>
      <c r="AT281" s="224" t="s">
        <v>138</v>
      </c>
      <c r="AU281" s="224" t="s">
        <v>85</v>
      </c>
      <c r="AY281" s="17" t="s">
        <v>135</v>
      </c>
      <c r="BE281" s="225">
        <f>IF(N281="základní",J281,0)</f>
        <v>0</v>
      </c>
      <c r="BF281" s="225">
        <f>IF(N281="snížená",J281,0)</f>
        <v>0</v>
      </c>
      <c r="BG281" s="225">
        <f>IF(N281="zákl. přenesená",J281,0)</f>
        <v>0</v>
      </c>
      <c r="BH281" s="225">
        <f>IF(N281="sníž. přenesená",J281,0)</f>
        <v>0</v>
      </c>
      <c r="BI281" s="225">
        <f>IF(N281="nulová",J281,0)</f>
        <v>0</v>
      </c>
      <c r="BJ281" s="17" t="s">
        <v>83</v>
      </c>
      <c r="BK281" s="225">
        <f>ROUND(I281*H281,2)</f>
        <v>0</v>
      </c>
      <c r="BL281" s="17" t="s">
        <v>143</v>
      </c>
      <c r="BM281" s="224" t="s">
        <v>448</v>
      </c>
    </row>
    <row r="282" s="13" customFormat="1">
      <c r="A282" s="13"/>
      <c r="B282" s="226"/>
      <c r="C282" s="227"/>
      <c r="D282" s="228" t="s">
        <v>145</v>
      </c>
      <c r="E282" s="229" t="s">
        <v>32</v>
      </c>
      <c r="F282" s="230" t="s">
        <v>299</v>
      </c>
      <c r="G282" s="227"/>
      <c r="H282" s="229" t="s">
        <v>32</v>
      </c>
      <c r="I282" s="231"/>
      <c r="J282" s="227"/>
      <c r="K282" s="227"/>
      <c r="L282" s="232"/>
      <c r="M282" s="233"/>
      <c r="N282" s="234"/>
      <c r="O282" s="234"/>
      <c r="P282" s="234"/>
      <c r="Q282" s="234"/>
      <c r="R282" s="234"/>
      <c r="S282" s="234"/>
      <c r="T282" s="23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6" t="s">
        <v>145</v>
      </c>
      <c r="AU282" s="236" t="s">
        <v>85</v>
      </c>
      <c r="AV282" s="13" t="s">
        <v>83</v>
      </c>
      <c r="AW282" s="13" t="s">
        <v>39</v>
      </c>
      <c r="AX282" s="13" t="s">
        <v>77</v>
      </c>
      <c r="AY282" s="236" t="s">
        <v>135</v>
      </c>
    </row>
    <row r="283" s="14" customFormat="1">
      <c r="A283" s="14"/>
      <c r="B283" s="237"/>
      <c r="C283" s="238"/>
      <c r="D283" s="228" t="s">
        <v>145</v>
      </c>
      <c r="E283" s="239" t="s">
        <v>32</v>
      </c>
      <c r="F283" s="240" t="s">
        <v>449</v>
      </c>
      <c r="G283" s="238"/>
      <c r="H283" s="241">
        <v>1</v>
      </c>
      <c r="I283" s="242"/>
      <c r="J283" s="238"/>
      <c r="K283" s="238"/>
      <c r="L283" s="243"/>
      <c r="M283" s="244"/>
      <c r="N283" s="245"/>
      <c r="O283" s="245"/>
      <c r="P283" s="245"/>
      <c r="Q283" s="245"/>
      <c r="R283" s="245"/>
      <c r="S283" s="245"/>
      <c r="T283" s="246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7" t="s">
        <v>145</v>
      </c>
      <c r="AU283" s="247" t="s">
        <v>85</v>
      </c>
      <c r="AV283" s="14" t="s">
        <v>85</v>
      </c>
      <c r="AW283" s="14" t="s">
        <v>39</v>
      </c>
      <c r="AX283" s="14" t="s">
        <v>77</v>
      </c>
      <c r="AY283" s="247" t="s">
        <v>135</v>
      </c>
    </row>
    <row r="284" s="15" customFormat="1">
      <c r="A284" s="15"/>
      <c r="B284" s="248"/>
      <c r="C284" s="249"/>
      <c r="D284" s="228" t="s">
        <v>145</v>
      </c>
      <c r="E284" s="250" t="s">
        <v>32</v>
      </c>
      <c r="F284" s="251" t="s">
        <v>149</v>
      </c>
      <c r="G284" s="249"/>
      <c r="H284" s="252">
        <v>1</v>
      </c>
      <c r="I284" s="253"/>
      <c r="J284" s="249"/>
      <c r="K284" s="249"/>
      <c r="L284" s="254"/>
      <c r="M284" s="255"/>
      <c r="N284" s="256"/>
      <c r="O284" s="256"/>
      <c r="P284" s="256"/>
      <c r="Q284" s="256"/>
      <c r="R284" s="256"/>
      <c r="S284" s="256"/>
      <c r="T284" s="257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58" t="s">
        <v>145</v>
      </c>
      <c r="AU284" s="258" t="s">
        <v>85</v>
      </c>
      <c r="AV284" s="15" t="s">
        <v>134</v>
      </c>
      <c r="AW284" s="15" t="s">
        <v>39</v>
      </c>
      <c r="AX284" s="15" t="s">
        <v>83</v>
      </c>
      <c r="AY284" s="258" t="s">
        <v>135</v>
      </c>
    </row>
    <row r="285" s="2" customFormat="1" ht="24.15" customHeight="1">
      <c r="A285" s="39"/>
      <c r="B285" s="40"/>
      <c r="C285" s="213" t="s">
        <v>450</v>
      </c>
      <c r="D285" s="213" t="s">
        <v>138</v>
      </c>
      <c r="E285" s="214" t="s">
        <v>225</v>
      </c>
      <c r="F285" s="215" t="s">
        <v>226</v>
      </c>
      <c r="G285" s="216" t="s">
        <v>141</v>
      </c>
      <c r="H285" s="217">
        <v>2</v>
      </c>
      <c r="I285" s="218"/>
      <c r="J285" s="219">
        <f>ROUND(I285*H285,2)</f>
        <v>0</v>
      </c>
      <c r="K285" s="215" t="s">
        <v>142</v>
      </c>
      <c r="L285" s="45"/>
      <c r="M285" s="220" t="s">
        <v>32</v>
      </c>
      <c r="N285" s="221" t="s">
        <v>48</v>
      </c>
      <c r="O285" s="85"/>
      <c r="P285" s="222">
        <f>O285*H285</f>
        <v>0</v>
      </c>
      <c r="Q285" s="222">
        <v>0</v>
      </c>
      <c r="R285" s="222">
        <f>Q285*H285</f>
        <v>0</v>
      </c>
      <c r="S285" s="222">
        <v>0</v>
      </c>
      <c r="T285" s="223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4" t="s">
        <v>143</v>
      </c>
      <c r="AT285" s="224" t="s">
        <v>138</v>
      </c>
      <c r="AU285" s="224" t="s">
        <v>85</v>
      </c>
      <c r="AY285" s="17" t="s">
        <v>135</v>
      </c>
      <c r="BE285" s="225">
        <f>IF(N285="základní",J285,0)</f>
        <v>0</v>
      </c>
      <c r="BF285" s="225">
        <f>IF(N285="snížená",J285,0)</f>
        <v>0</v>
      </c>
      <c r="BG285" s="225">
        <f>IF(N285="zákl. přenesená",J285,0)</f>
        <v>0</v>
      </c>
      <c r="BH285" s="225">
        <f>IF(N285="sníž. přenesená",J285,0)</f>
        <v>0</v>
      </c>
      <c r="BI285" s="225">
        <f>IF(N285="nulová",J285,0)</f>
        <v>0</v>
      </c>
      <c r="BJ285" s="17" t="s">
        <v>83</v>
      </c>
      <c r="BK285" s="225">
        <f>ROUND(I285*H285,2)</f>
        <v>0</v>
      </c>
      <c r="BL285" s="17" t="s">
        <v>143</v>
      </c>
      <c r="BM285" s="224" t="s">
        <v>451</v>
      </c>
    </row>
    <row r="286" s="13" customFormat="1">
      <c r="A286" s="13"/>
      <c r="B286" s="226"/>
      <c r="C286" s="227"/>
      <c r="D286" s="228" t="s">
        <v>145</v>
      </c>
      <c r="E286" s="229" t="s">
        <v>32</v>
      </c>
      <c r="F286" s="230" t="s">
        <v>299</v>
      </c>
      <c r="G286" s="227"/>
      <c r="H286" s="229" t="s">
        <v>32</v>
      </c>
      <c r="I286" s="231"/>
      <c r="J286" s="227"/>
      <c r="K286" s="227"/>
      <c r="L286" s="232"/>
      <c r="M286" s="233"/>
      <c r="N286" s="234"/>
      <c r="O286" s="234"/>
      <c r="P286" s="234"/>
      <c r="Q286" s="234"/>
      <c r="R286" s="234"/>
      <c r="S286" s="234"/>
      <c r="T286" s="23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6" t="s">
        <v>145</v>
      </c>
      <c r="AU286" s="236" t="s">
        <v>85</v>
      </c>
      <c r="AV286" s="13" t="s">
        <v>83</v>
      </c>
      <c r="AW286" s="13" t="s">
        <v>39</v>
      </c>
      <c r="AX286" s="13" t="s">
        <v>77</v>
      </c>
      <c r="AY286" s="236" t="s">
        <v>135</v>
      </c>
    </row>
    <row r="287" s="14" customFormat="1">
      <c r="A287" s="14"/>
      <c r="B287" s="237"/>
      <c r="C287" s="238"/>
      <c r="D287" s="228" t="s">
        <v>145</v>
      </c>
      <c r="E287" s="239" t="s">
        <v>32</v>
      </c>
      <c r="F287" s="240" t="s">
        <v>452</v>
      </c>
      <c r="G287" s="238"/>
      <c r="H287" s="241">
        <v>1</v>
      </c>
      <c r="I287" s="242"/>
      <c r="J287" s="238"/>
      <c r="K287" s="238"/>
      <c r="L287" s="243"/>
      <c r="M287" s="244"/>
      <c r="N287" s="245"/>
      <c r="O287" s="245"/>
      <c r="P287" s="245"/>
      <c r="Q287" s="245"/>
      <c r="R287" s="245"/>
      <c r="S287" s="245"/>
      <c r="T287" s="246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7" t="s">
        <v>145</v>
      </c>
      <c r="AU287" s="247" t="s">
        <v>85</v>
      </c>
      <c r="AV287" s="14" t="s">
        <v>85</v>
      </c>
      <c r="AW287" s="14" t="s">
        <v>39</v>
      </c>
      <c r="AX287" s="14" t="s">
        <v>77</v>
      </c>
      <c r="AY287" s="247" t="s">
        <v>135</v>
      </c>
    </row>
    <row r="288" s="14" customFormat="1">
      <c r="A288" s="14"/>
      <c r="B288" s="237"/>
      <c r="C288" s="238"/>
      <c r="D288" s="228" t="s">
        <v>145</v>
      </c>
      <c r="E288" s="239" t="s">
        <v>32</v>
      </c>
      <c r="F288" s="240" t="s">
        <v>453</v>
      </c>
      <c r="G288" s="238"/>
      <c r="H288" s="241">
        <v>1</v>
      </c>
      <c r="I288" s="242"/>
      <c r="J288" s="238"/>
      <c r="K288" s="238"/>
      <c r="L288" s="243"/>
      <c r="M288" s="244"/>
      <c r="N288" s="245"/>
      <c r="O288" s="245"/>
      <c r="P288" s="245"/>
      <c r="Q288" s="245"/>
      <c r="R288" s="245"/>
      <c r="S288" s="245"/>
      <c r="T288" s="246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7" t="s">
        <v>145</v>
      </c>
      <c r="AU288" s="247" t="s">
        <v>85</v>
      </c>
      <c r="AV288" s="14" t="s">
        <v>85</v>
      </c>
      <c r="AW288" s="14" t="s">
        <v>39</v>
      </c>
      <c r="AX288" s="14" t="s">
        <v>77</v>
      </c>
      <c r="AY288" s="247" t="s">
        <v>135</v>
      </c>
    </row>
    <row r="289" s="15" customFormat="1">
      <c r="A289" s="15"/>
      <c r="B289" s="248"/>
      <c r="C289" s="249"/>
      <c r="D289" s="228" t="s">
        <v>145</v>
      </c>
      <c r="E289" s="250" t="s">
        <v>32</v>
      </c>
      <c r="F289" s="251" t="s">
        <v>149</v>
      </c>
      <c r="G289" s="249"/>
      <c r="H289" s="252">
        <v>2</v>
      </c>
      <c r="I289" s="253"/>
      <c r="J289" s="249"/>
      <c r="K289" s="249"/>
      <c r="L289" s="254"/>
      <c r="M289" s="255"/>
      <c r="N289" s="256"/>
      <c r="O289" s="256"/>
      <c r="P289" s="256"/>
      <c r="Q289" s="256"/>
      <c r="R289" s="256"/>
      <c r="S289" s="256"/>
      <c r="T289" s="257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58" t="s">
        <v>145</v>
      </c>
      <c r="AU289" s="258" t="s">
        <v>85</v>
      </c>
      <c r="AV289" s="15" t="s">
        <v>134</v>
      </c>
      <c r="AW289" s="15" t="s">
        <v>39</v>
      </c>
      <c r="AX289" s="15" t="s">
        <v>83</v>
      </c>
      <c r="AY289" s="258" t="s">
        <v>135</v>
      </c>
    </row>
    <row r="290" s="2" customFormat="1" ht="37.8" customHeight="1">
      <c r="A290" s="39"/>
      <c r="B290" s="40"/>
      <c r="C290" s="213" t="s">
        <v>454</v>
      </c>
      <c r="D290" s="213" t="s">
        <v>138</v>
      </c>
      <c r="E290" s="214" t="s">
        <v>455</v>
      </c>
      <c r="F290" s="215" t="s">
        <v>456</v>
      </c>
      <c r="G290" s="216" t="s">
        <v>141</v>
      </c>
      <c r="H290" s="217">
        <v>7</v>
      </c>
      <c r="I290" s="218"/>
      <c r="J290" s="219">
        <f>ROUND(I290*H290,2)</f>
        <v>0</v>
      </c>
      <c r="K290" s="215" t="s">
        <v>142</v>
      </c>
      <c r="L290" s="45"/>
      <c r="M290" s="220" t="s">
        <v>32</v>
      </c>
      <c r="N290" s="221" t="s">
        <v>48</v>
      </c>
      <c r="O290" s="85"/>
      <c r="P290" s="222">
        <f>O290*H290</f>
        <v>0</v>
      </c>
      <c r="Q290" s="222">
        <v>0</v>
      </c>
      <c r="R290" s="222">
        <f>Q290*H290</f>
        <v>0</v>
      </c>
      <c r="S290" s="222">
        <v>0</v>
      </c>
      <c r="T290" s="223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4" t="s">
        <v>143</v>
      </c>
      <c r="AT290" s="224" t="s">
        <v>138</v>
      </c>
      <c r="AU290" s="224" t="s">
        <v>85</v>
      </c>
      <c r="AY290" s="17" t="s">
        <v>135</v>
      </c>
      <c r="BE290" s="225">
        <f>IF(N290="základní",J290,0)</f>
        <v>0</v>
      </c>
      <c r="BF290" s="225">
        <f>IF(N290="snížená",J290,0)</f>
        <v>0</v>
      </c>
      <c r="BG290" s="225">
        <f>IF(N290="zákl. přenesená",J290,0)</f>
        <v>0</v>
      </c>
      <c r="BH290" s="225">
        <f>IF(N290="sníž. přenesená",J290,0)</f>
        <v>0</v>
      </c>
      <c r="BI290" s="225">
        <f>IF(N290="nulová",J290,0)</f>
        <v>0</v>
      </c>
      <c r="BJ290" s="17" t="s">
        <v>83</v>
      </c>
      <c r="BK290" s="225">
        <f>ROUND(I290*H290,2)</f>
        <v>0</v>
      </c>
      <c r="BL290" s="17" t="s">
        <v>143</v>
      </c>
      <c r="BM290" s="224" t="s">
        <v>457</v>
      </c>
    </row>
    <row r="291" s="13" customFormat="1">
      <c r="A291" s="13"/>
      <c r="B291" s="226"/>
      <c r="C291" s="227"/>
      <c r="D291" s="228" t="s">
        <v>145</v>
      </c>
      <c r="E291" s="229" t="s">
        <v>32</v>
      </c>
      <c r="F291" s="230" t="s">
        <v>299</v>
      </c>
      <c r="G291" s="227"/>
      <c r="H291" s="229" t="s">
        <v>32</v>
      </c>
      <c r="I291" s="231"/>
      <c r="J291" s="227"/>
      <c r="K291" s="227"/>
      <c r="L291" s="232"/>
      <c r="M291" s="233"/>
      <c r="N291" s="234"/>
      <c r="O291" s="234"/>
      <c r="P291" s="234"/>
      <c r="Q291" s="234"/>
      <c r="R291" s="234"/>
      <c r="S291" s="234"/>
      <c r="T291" s="235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6" t="s">
        <v>145</v>
      </c>
      <c r="AU291" s="236" t="s">
        <v>85</v>
      </c>
      <c r="AV291" s="13" t="s">
        <v>83</v>
      </c>
      <c r="AW291" s="13" t="s">
        <v>39</v>
      </c>
      <c r="AX291" s="13" t="s">
        <v>77</v>
      </c>
      <c r="AY291" s="236" t="s">
        <v>135</v>
      </c>
    </row>
    <row r="292" s="14" customFormat="1">
      <c r="A292" s="14"/>
      <c r="B292" s="237"/>
      <c r="C292" s="238"/>
      <c r="D292" s="228" t="s">
        <v>145</v>
      </c>
      <c r="E292" s="239" t="s">
        <v>32</v>
      </c>
      <c r="F292" s="240" t="s">
        <v>458</v>
      </c>
      <c r="G292" s="238"/>
      <c r="H292" s="241">
        <v>1</v>
      </c>
      <c r="I292" s="242"/>
      <c r="J292" s="238"/>
      <c r="K292" s="238"/>
      <c r="L292" s="243"/>
      <c r="M292" s="244"/>
      <c r="N292" s="245"/>
      <c r="O292" s="245"/>
      <c r="P292" s="245"/>
      <c r="Q292" s="245"/>
      <c r="R292" s="245"/>
      <c r="S292" s="245"/>
      <c r="T292" s="246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7" t="s">
        <v>145</v>
      </c>
      <c r="AU292" s="247" t="s">
        <v>85</v>
      </c>
      <c r="AV292" s="14" t="s">
        <v>85</v>
      </c>
      <c r="AW292" s="14" t="s">
        <v>39</v>
      </c>
      <c r="AX292" s="14" t="s">
        <v>77</v>
      </c>
      <c r="AY292" s="247" t="s">
        <v>135</v>
      </c>
    </row>
    <row r="293" s="14" customFormat="1">
      <c r="A293" s="14"/>
      <c r="B293" s="237"/>
      <c r="C293" s="238"/>
      <c r="D293" s="228" t="s">
        <v>145</v>
      </c>
      <c r="E293" s="239" t="s">
        <v>32</v>
      </c>
      <c r="F293" s="240" t="s">
        <v>453</v>
      </c>
      <c r="G293" s="238"/>
      <c r="H293" s="241">
        <v>1</v>
      </c>
      <c r="I293" s="242"/>
      <c r="J293" s="238"/>
      <c r="K293" s="238"/>
      <c r="L293" s="243"/>
      <c r="M293" s="244"/>
      <c r="N293" s="245"/>
      <c r="O293" s="245"/>
      <c r="P293" s="245"/>
      <c r="Q293" s="245"/>
      <c r="R293" s="245"/>
      <c r="S293" s="245"/>
      <c r="T293" s="246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7" t="s">
        <v>145</v>
      </c>
      <c r="AU293" s="247" t="s">
        <v>85</v>
      </c>
      <c r="AV293" s="14" t="s">
        <v>85</v>
      </c>
      <c r="AW293" s="14" t="s">
        <v>39</v>
      </c>
      <c r="AX293" s="14" t="s">
        <v>77</v>
      </c>
      <c r="AY293" s="247" t="s">
        <v>135</v>
      </c>
    </row>
    <row r="294" s="14" customFormat="1">
      <c r="A294" s="14"/>
      <c r="B294" s="237"/>
      <c r="C294" s="238"/>
      <c r="D294" s="228" t="s">
        <v>145</v>
      </c>
      <c r="E294" s="239" t="s">
        <v>32</v>
      </c>
      <c r="F294" s="240" t="s">
        <v>459</v>
      </c>
      <c r="G294" s="238"/>
      <c r="H294" s="241">
        <v>5</v>
      </c>
      <c r="I294" s="242"/>
      <c r="J294" s="238"/>
      <c r="K294" s="238"/>
      <c r="L294" s="243"/>
      <c r="M294" s="244"/>
      <c r="N294" s="245"/>
      <c r="O294" s="245"/>
      <c r="P294" s="245"/>
      <c r="Q294" s="245"/>
      <c r="R294" s="245"/>
      <c r="S294" s="245"/>
      <c r="T294" s="24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7" t="s">
        <v>145</v>
      </c>
      <c r="AU294" s="247" t="s">
        <v>85</v>
      </c>
      <c r="AV294" s="14" t="s">
        <v>85</v>
      </c>
      <c r="AW294" s="14" t="s">
        <v>39</v>
      </c>
      <c r="AX294" s="14" t="s">
        <v>77</v>
      </c>
      <c r="AY294" s="247" t="s">
        <v>135</v>
      </c>
    </row>
    <row r="295" s="15" customFormat="1">
      <c r="A295" s="15"/>
      <c r="B295" s="248"/>
      <c r="C295" s="249"/>
      <c r="D295" s="228" t="s">
        <v>145</v>
      </c>
      <c r="E295" s="250" t="s">
        <v>32</v>
      </c>
      <c r="F295" s="251" t="s">
        <v>149</v>
      </c>
      <c r="G295" s="249"/>
      <c r="H295" s="252">
        <v>7</v>
      </c>
      <c r="I295" s="253"/>
      <c r="J295" s="249"/>
      <c r="K295" s="249"/>
      <c r="L295" s="254"/>
      <c r="M295" s="255"/>
      <c r="N295" s="256"/>
      <c r="O295" s="256"/>
      <c r="P295" s="256"/>
      <c r="Q295" s="256"/>
      <c r="R295" s="256"/>
      <c r="S295" s="256"/>
      <c r="T295" s="257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58" t="s">
        <v>145</v>
      </c>
      <c r="AU295" s="258" t="s">
        <v>85</v>
      </c>
      <c r="AV295" s="15" t="s">
        <v>134</v>
      </c>
      <c r="AW295" s="15" t="s">
        <v>39</v>
      </c>
      <c r="AX295" s="15" t="s">
        <v>83</v>
      </c>
      <c r="AY295" s="258" t="s">
        <v>135</v>
      </c>
    </row>
    <row r="296" s="2" customFormat="1" ht="33" customHeight="1">
      <c r="A296" s="39"/>
      <c r="B296" s="40"/>
      <c r="C296" s="213" t="s">
        <v>460</v>
      </c>
      <c r="D296" s="213" t="s">
        <v>138</v>
      </c>
      <c r="E296" s="214" t="s">
        <v>461</v>
      </c>
      <c r="F296" s="215" t="s">
        <v>462</v>
      </c>
      <c r="G296" s="216" t="s">
        <v>141</v>
      </c>
      <c r="H296" s="217">
        <v>1</v>
      </c>
      <c r="I296" s="218"/>
      <c r="J296" s="219">
        <f>ROUND(I296*H296,2)</f>
        <v>0</v>
      </c>
      <c r="K296" s="215" t="s">
        <v>142</v>
      </c>
      <c r="L296" s="45"/>
      <c r="M296" s="220" t="s">
        <v>32</v>
      </c>
      <c r="N296" s="221" t="s">
        <v>48</v>
      </c>
      <c r="O296" s="85"/>
      <c r="P296" s="222">
        <f>O296*H296</f>
        <v>0</v>
      </c>
      <c r="Q296" s="222">
        <v>0</v>
      </c>
      <c r="R296" s="222">
        <f>Q296*H296</f>
        <v>0</v>
      </c>
      <c r="S296" s="222">
        <v>0</v>
      </c>
      <c r="T296" s="223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4" t="s">
        <v>143</v>
      </c>
      <c r="AT296" s="224" t="s">
        <v>138</v>
      </c>
      <c r="AU296" s="224" t="s">
        <v>85</v>
      </c>
      <c r="AY296" s="17" t="s">
        <v>135</v>
      </c>
      <c r="BE296" s="225">
        <f>IF(N296="základní",J296,0)</f>
        <v>0</v>
      </c>
      <c r="BF296" s="225">
        <f>IF(N296="snížená",J296,0)</f>
        <v>0</v>
      </c>
      <c r="BG296" s="225">
        <f>IF(N296="zákl. přenesená",J296,0)</f>
        <v>0</v>
      </c>
      <c r="BH296" s="225">
        <f>IF(N296="sníž. přenesená",J296,0)</f>
        <v>0</v>
      </c>
      <c r="BI296" s="225">
        <f>IF(N296="nulová",J296,0)</f>
        <v>0</v>
      </c>
      <c r="BJ296" s="17" t="s">
        <v>83</v>
      </c>
      <c r="BK296" s="225">
        <f>ROUND(I296*H296,2)</f>
        <v>0</v>
      </c>
      <c r="BL296" s="17" t="s">
        <v>143</v>
      </c>
      <c r="BM296" s="224" t="s">
        <v>463</v>
      </c>
    </row>
    <row r="297" s="13" customFormat="1">
      <c r="A297" s="13"/>
      <c r="B297" s="226"/>
      <c r="C297" s="227"/>
      <c r="D297" s="228" t="s">
        <v>145</v>
      </c>
      <c r="E297" s="229" t="s">
        <v>32</v>
      </c>
      <c r="F297" s="230" t="s">
        <v>299</v>
      </c>
      <c r="G297" s="227"/>
      <c r="H297" s="229" t="s">
        <v>32</v>
      </c>
      <c r="I297" s="231"/>
      <c r="J297" s="227"/>
      <c r="K297" s="227"/>
      <c r="L297" s="232"/>
      <c r="M297" s="233"/>
      <c r="N297" s="234"/>
      <c r="O297" s="234"/>
      <c r="P297" s="234"/>
      <c r="Q297" s="234"/>
      <c r="R297" s="234"/>
      <c r="S297" s="234"/>
      <c r="T297" s="23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6" t="s">
        <v>145</v>
      </c>
      <c r="AU297" s="236" t="s">
        <v>85</v>
      </c>
      <c r="AV297" s="13" t="s">
        <v>83</v>
      </c>
      <c r="AW297" s="13" t="s">
        <v>39</v>
      </c>
      <c r="AX297" s="13" t="s">
        <v>77</v>
      </c>
      <c r="AY297" s="236" t="s">
        <v>135</v>
      </c>
    </row>
    <row r="298" s="14" customFormat="1">
      <c r="A298" s="14"/>
      <c r="B298" s="237"/>
      <c r="C298" s="238"/>
      <c r="D298" s="228" t="s">
        <v>145</v>
      </c>
      <c r="E298" s="239" t="s">
        <v>32</v>
      </c>
      <c r="F298" s="240" t="s">
        <v>464</v>
      </c>
      <c r="G298" s="238"/>
      <c r="H298" s="241">
        <v>1</v>
      </c>
      <c r="I298" s="242"/>
      <c r="J298" s="238"/>
      <c r="K298" s="238"/>
      <c r="L298" s="243"/>
      <c r="M298" s="244"/>
      <c r="N298" s="245"/>
      <c r="O298" s="245"/>
      <c r="P298" s="245"/>
      <c r="Q298" s="245"/>
      <c r="R298" s="245"/>
      <c r="S298" s="245"/>
      <c r="T298" s="246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7" t="s">
        <v>145</v>
      </c>
      <c r="AU298" s="247" t="s">
        <v>85</v>
      </c>
      <c r="AV298" s="14" t="s">
        <v>85</v>
      </c>
      <c r="AW298" s="14" t="s">
        <v>39</v>
      </c>
      <c r="AX298" s="14" t="s">
        <v>77</v>
      </c>
      <c r="AY298" s="247" t="s">
        <v>135</v>
      </c>
    </row>
    <row r="299" s="15" customFormat="1">
      <c r="A299" s="15"/>
      <c r="B299" s="248"/>
      <c r="C299" s="249"/>
      <c r="D299" s="228" t="s">
        <v>145</v>
      </c>
      <c r="E299" s="250" t="s">
        <v>32</v>
      </c>
      <c r="F299" s="251" t="s">
        <v>149</v>
      </c>
      <c r="G299" s="249"/>
      <c r="H299" s="252">
        <v>1</v>
      </c>
      <c r="I299" s="253"/>
      <c r="J299" s="249"/>
      <c r="K299" s="249"/>
      <c r="L299" s="254"/>
      <c r="M299" s="255"/>
      <c r="N299" s="256"/>
      <c r="O299" s="256"/>
      <c r="P299" s="256"/>
      <c r="Q299" s="256"/>
      <c r="R299" s="256"/>
      <c r="S299" s="256"/>
      <c r="T299" s="257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58" t="s">
        <v>145</v>
      </c>
      <c r="AU299" s="258" t="s">
        <v>85</v>
      </c>
      <c r="AV299" s="15" t="s">
        <v>134</v>
      </c>
      <c r="AW299" s="15" t="s">
        <v>39</v>
      </c>
      <c r="AX299" s="15" t="s">
        <v>83</v>
      </c>
      <c r="AY299" s="258" t="s">
        <v>135</v>
      </c>
    </row>
    <row r="300" s="12" customFormat="1" ht="22.8" customHeight="1">
      <c r="A300" s="12"/>
      <c r="B300" s="197"/>
      <c r="C300" s="198"/>
      <c r="D300" s="199" t="s">
        <v>76</v>
      </c>
      <c r="E300" s="211" t="s">
        <v>229</v>
      </c>
      <c r="F300" s="211" t="s">
        <v>229</v>
      </c>
      <c r="G300" s="198"/>
      <c r="H300" s="198"/>
      <c r="I300" s="201"/>
      <c r="J300" s="212">
        <f>BK300</f>
        <v>0</v>
      </c>
      <c r="K300" s="198"/>
      <c r="L300" s="203"/>
      <c r="M300" s="204"/>
      <c r="N300" s="205"/>
      <c r="O300" s="205"/>
      <c r="P300" s="206">
        <f>SUM(P301:P374)</f>
        <v>0</v>
      </c>
      <c r="Q300" s="205"/>
      <c r="R300" s="206">
        <f>SUM(R301:R374)</f>
        <v>0</v>
      </c>
      <c r="S300" s="205"/>
      <c r="T300" s="207">
        <f>SUM(T301:T374)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08" t="s">
        <v>134</v>
      </c>
      <c r="AT300" s="209" t="s">
        <v>76</v>
      </c>
      <c r="AU300" s="209" t="s">
        <v>83</v>
      </c>
      <c r="AY300" s="208" t="s">
        <v>135</v>
      </c>
      <c r="BK300" s="210">
        <f>SUM(BK301:BK374)</f>
        <v>0</v>
      </c>
    </row>
    <row r="301" s="2" customFormat="1" ht="49.05" customHeight="1">
      <c r="A301" s="39"/>
      <c r="B301" s="40"/>
      <c r="C301" s="213" t="s">
        <v>465</v>
      </c>
      <c r="D301" s="213" t="s">
        <v>138</v>
      </c>
      <c r="E301" s="214" t="s">
        <v>466</v>
      </c>
      <c r="F301" s="215" t="s">
        <v>467</v>
      </c>
      <c r="G301" s="216" t="s">
        <v>141</v>
      </c>
      <c r="H301" s="217">
        <v>2</v>
      </c>
      <c r="I301" s="218"/>
      <c r="J301" s="219">
        <f>ROUND(I301*H301,2)</f>
        <v>0</v>
      </c>
      <c r="K301" s="215" t="s">
        <v>142</v>
      </c>
      <c r="L301" s="45"/>
      <c r="M301" s="220" t="s">
        <v>32</v>
      </c>
      <c r="N301" s="221" t="s">
        <v>48</v>
      </c>
      <c r="O301" s="85"/>
      <c r="P301" s="222">
        <f>O301*H301</f>
        <v>0</v>
      </c>
      <c r="Q301" s="222">
        <v>0</v>
      </c>
      <c r="R301" s="222">
        <f>Q301*H301</f>
        <v>0</v>
      </c>
      <c r="S301" s="222">
        <v>0</v>
      </c>
      <c r="T301" s="223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24" t="s">
        <v>143</v>
      </c>
      <c r="AT301" s="224" t="s">
        <v>138</v>
      </c>
      <c r="AU301" s="224" t="s">
        <v>85</v>
      </c>
      <c r="AY301" s="17" t="s">
        <v>135</v>
      </c>
      <c r="BE301" s="225">
        <f>IF(N301="základní",J301,0)</f>
        <v>0</v>
      </c>
      <c r="BF301" s="225">
        <f>IF(N301="snížená",J301,0)</f>
        <v>0</v>
      </c>
      <c r="BG301" s="225">
        <f>IF(N301="zákl. přenesená",J301,0)</f>
        <v>0</v>
      </c>
      <c r="BH301" s="225">
        <f>IF(N301="sníž. přenesená",J301,0)</f>
        <v>0</v>
      </c>
      <c r="BI301" s="225">
        <f>IF(N301="nulová",J301,0)</f>
        <v>0</v>
      </c>
      <c r="BJ301" s="17" t="s">
        <v>83</v>
      </c>
      <c r="BK301" s="225">
        <f>ROUND(I301*H301,2)</f>
        <v>0</v>
      </c>
      <c r="BL301" s="17" t="s">
        <v>143</v>
      </c>
      <c r="BM301" s="224" t="s">
        <v>468</v>
      </c>
    </row>
    <row r="302" s="13" customFormat="1">
      <c r="A302" s="13"/>
      <c r="B302" s="226"/>
      <c r="C302" s="227"/>
      <c r="D302" s="228" t="s">
        <v>145</v>
      </c>
      <c r="E302" s="229" t="s">
        <v>32</v>
      </c>
      <c r="F302" s="230" t="s">
        <v>299</v>
      </c>
      <c r="G302" s="227"/>
      <c r="H302" s="229" t="s">
        <v>32</v>
      </c>
      <c r="I302" s="231"/>
      <c r="J302" s="227"/>
      <c r="K302" s="227"/>
      <c r="L302" s="232"/>
      <c r="M302" s="233"/>
      <c r="N302" s="234"/>
      <c r="O302" s="234"/>
      <c r="P302" s="234"/>
      <c r="Q302" s="234"/>
      <c r="R302" s="234"/>
      <c r="S302" s="234"/>
      <c r="T302" s="23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6" t="s">
        <v>145</v>
      </c>
      <c r="AU302" s="236" t="s">
        <v>85</v>
      </c>
      <c r="AV302" s="13" t="s">
        <v>83</v>
      </c>
      <c r="AW302" s="13" t="s">
        <v>39</v>
      </c>
      <c r="AX302" s="13" t="s">
        <v>77</v>
      </c>
      <c r="AY302" s="236" t="s">
        <v>135</v>
      </c>
    </row>
    <row r="303" s="14" customFormat="1">
      <c r="A303" s="14"/>
      <c r="B303" s="237"/>
      <c r="C303" s="238"/>
      <c r="D303" s="228" t="s">
        <v>145</v>
      </c>
      <c r="E303" s="239" t="s">
        <v>32</v>
      </c>
      <c r="F303" s="240" t="s">
        <v>469</v>
      </c>
      <c r="G303" s="238"/>
      <c r="H303" s="241">
        <v>1</v>
      </c>
      <c r="I303" s="242"/>
      <c r="J303" s="238"/>
      <c r="K303" s="238"/>
      <c r="L303" s="243"/>
      <c r="M303" s="244"/>
      <c r="N303" s="245"/>
      <c r="O303" s="245"/>
      <c r="P303" s="245"/>
      <c r="Q303" s="245"/>
      <c r="R303" s="245"/>
      <c r="S303" s="245"/>
      <c r="T303" s="246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7" t="s">
        <v>145</v>
      </c>
      <c r="AU303" s="247" t="s">
        <v>85</v>
      </c>
      <c r="AV303" s="14" t="s">
        <v>85</v>
      </c>
      <c r="AW303" s="14" t="s">
        <v>39</v>
      </c>
      <c r="AX303" s="14" t="s">
        <v>77</v>
      </c>
      <c r="AY303" s="247" t="s">
        <v>135</v>
      </c>
    </row>
    <row r="304" s="14" customFormat="1">
      <c r="A304" s="14"/>
      <c r="B304" s="237"/>
      <c r="C304" s="238"/>
      <c r="D304" s="228" t="s">
        <v>145</v>
      </c>
      <c r="E304" s="239" t="s">
        <v>32</v>
      </c>
      <c r="F304" s="240" t="s">
        <v>470</v>
      </c>
      <c r="G304" s="238"/>
      <c r="H304" s="241">
        <v>1</v>
      </c>
      <c r="I304" s="242"/>
      <c r="J304" s="238"/>
      <c r="K304" s="238"/>
      <c r="L304" s="243"/>
      <c r="M304" s="244"/>
      <c r="N304" s="245"/>
      <c r="O304" s="245"/>
      <c r="P304" s="245"/>
      <c r="Q304" s="245"/>
      <c r="R304" s="245"/>
      <c r="S304" s="245"/>
      <c r="T304" s="246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7" t="s">
        <v>145</v>
      </c>
      <c r="AU304" s="247" t="s">
        <v>85</v>
      </c>
      <c r="AV304" s="14" t="s">
        <v>85</v>
      </c>
      <c r="AW304" s="14" t="s">
        <v>39</v>
      </c>
      <c r="AX304" s="14" t="s">
        <v>77</v>
      </c>
      <c r="AY304" s="247" t="s">
        <v>135</v>
      </c>
    </row>
    <row r="305" s="15" customFormat="1">
      <c r="A305" s="15"/>
      <c r="B305" s="248"/>
      <c r="C305" s="249"/>
      <c r="D305" s="228" t="s">
        <v>145</v>
      </c>
      <c r="E305" s="250" t="s">
        <v>32</v>
      </c>
      <c r="F305" s="251" t="s">
        <v>149</v>
      </c>
      <c r="G305" s="249"/>
      <c r="H305" s="252">
        <v>2</v>
      </c>
      <c r="I305" s="253"/>
      <c r="J305" s="249"/>
      <c r="K305" s="249"/>
      <c r="L305" s="254"/>
      <c r="M305" s="255"/>
      <c r="N305" s="256"/>
      <c r="O305" s="256"/>
      <c r="P305" s="256"/>
      <c r="Q305" s="256"/>
      <c r="R305" s="256"/>
      <c r="S305" s="256"/>
      <c r="T305" s="257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58" t="s">
        <v>145</v>
      </c>
      <c r="AU305" s="258" t="s">
        <v>85</v>
      </c>
      <c r="AV305" s="15" t="s">
        <v>134</v>
      </c>
      <c r="AW305" s="15" t="s">
        <v>39</v>
      </c>
      <c r="AX305" s="15" t="s">
        <v>83</v>
      </c>
      <c r="AY305" s="258" t="s">
        <v>135</v>
      </c>
    </row>
    <row r="306" s="2" customFormat="1" ht="49.05" customHeight="1">
      <c r="A306" s="39"/>
      <c r="B306" s="40"/>
      <c r="C306" s="213" t="s">
        <v>471</v>
      </c>
      <c r="D306" s="213" t="s">
        <v>138</v>
      </c>
      <c r="E306" s="214" t="s">
        <v>472</v>
      </c>
      <c r="F306" s="215" t="s">
        <v>473</v>
      </c>
      <c r="G306" s="216" t="s">
        <v>141</v>
      </c>
      <c r="H306" s="217">
        <v>1</v>
      </c>
      <c r="I306" s="218"/>
      <c r="J306" s="219">
        <f>ROUND(I306*H306,2)</f>
        <v>0</v>
      </c>
      <c r="K306" s="215" t="s">
        <v>142</v>
      </c>
      <c r="L306" s="45"/>
      <c r="M306" s="220" t="s">
        <v>32</v>
      </c>
      <c r="N306" s="221" t="s">
        <v>48</v>
      </c>
      <c r="O306" s="85"/>
      <c r="P306" s="222">
        <f>O306*H306</f>
        <v>0</v>
      </c>
      <c r="Q306" s="222">
        <v>0</v>
      </c>
      <c r="R306" s="222">
        <f>Q306*H306</f>
        <v>0</v>
      </c>
      <c r="S306" s="222">
        <v>0</v>
      </c>
      <c r="T306" s="223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4" t="s">
        <v>143</v>
      </c>
      <c r="AT306" s="224" t="s">
        <v>138</v>
      </c>
      <c r="AU306" s="224" t="s">
        <v>85</v>
      </c>
      <c r="AY306" s="17" t="s">
        <v>135</v>
      </c>
      <c r="BE306" s="225">
        <f>IF(N306="základní",J306,0)</f>
        <v>0</v>
      </c>
      <c r="BF306" s="225">
        <f>IF(N306="snížená",J306,0)</f>
        <v>0</v>
      </c>
      <c r="BG306" s="225">
        <f>IF(N306="zákl. přenesená",J306,0)</f>
        <v>0</v>
      </c>
      <c r="BH306" s="225">
        <f>IF(N306="sníž. přenesená",J306,0)</f>
        <v>0</v>
      </c>
      <c r="BI306" s="225">
        <f>IF(N306="nulová",J306,0)</f>
        <v>0</v>
      </c>
      <c r="BJ306" s="17" t="s">
        <v>83</v>
      </c>
      <c r="BK306" s="225">
        <f>ROUND(I306*H306,2)</f>
        <v>0</v>
      </c>
      <c r="BL306" s="17" t="s">
        <v>143</v>
      </c>
      <c r="BM306" s="224" t="s">
        <v>474</v>
      </c>
    </row>
    <row r="307" s="13" customFormat="1">
      <c r="A307" s="13"/>
      <c r="B307" s="226"/>
      <c r="C307" s="227"/>
      <c r="D307" s="228" t="s">
        <v>145</v>
      </c>
      <c r="E307" s="229" t="s">
        <v>32</v>
      </c>
      <c r="F307" s="230" t="s">
        <v>299</v>
      </c>
      <c r="G307" s="227"/>
      <c r="H307" s="229" t="s">
        <v>32</v>
      </c>
      <c r="I307" s="231"/>
      <c r="J307" s="227"/>
      <c r="K307" s="227"/>
      <c r="L307" s="232"/>
      <c r="M307" s="233"/>
      <c r="N307" s="234"/>
      <c r="O307" s="234"/>
      <c r="P307" s="234"/>
      <c r="Q307" s="234"/>
      <c r="R307" s="234"/>
      <c r="S307" s="234"/>
      <c r="T307" s="23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6" t="s">
        <v>145</v>
      </c>
      <c r="AU307" s="236" t="s">
        <v>85</v>
      </c>
      <c r="AV307" s="13" t="s">
        <v>83</v>
      </c>
      <c r="AW307" s="13" t="s">
        <v>39</v>
      </c>
      <c r="AX307" s="13" t="s">
        <v>77</v>
      </c>
      <c r="AY307" s="236" t="s">
        <v>135</v>
      </c>
    </row>
    <row r="308" s="14" customFormat="1">
      <c r="A308" s="14"/>
      <c r="B308" s="237"/>
      <c r="C308" s="238"/>
      <c r="D308" s="228" t="s">
        <v>145</v>
      </c>
      <c r="E308" s="239" t="s">
        <v>32</v>
      </c>
      <c r="F308" s="240" t="s">
        <v>475</v>
      </c>
      <c r="G308" s="238"/>
      <c r="H308" s="241">
        <v>1</v>
      </c>
      <c r="I308" s="242"/>
      <c r="J308" s="238"/>
      <c r="K308" s="238"/>
      <c r="L308" s="243"/>
      <c r="M308" s="244"/>
      <c r="N308" s="245"/>
      <c r="O308" s="245"/>
      <c r="P308" s="245"/>
      <c r="Q308" s="245"/>
      <c r="R308" s="245"/>
      <c r="S308" s="245"/>
      <c r="T308" s="246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7" t="s">
        <v>145</v>
      </c>
      <c r="AU308" s="247" t="s">
        <v>85</v>
      </c>
      <c r="AV308" s="14" t="s">
        <v>85</v>
      </c>
      <c r="AW308" s="14" t="s">
        <v>39</v>
      </c>
      <c r="AX308" s="14" t="s">
        <v>77</v>
      </c>
      <c r="AY308" s="247" t="s">
        <v>135</v>
      </c>
    </row>
    <row r="309" s="15" customFormat="1">
      <c r="A309" s="15"/>
      <c r="B309" s="248"/>
      <c r="C309" s="249"/>
      <c r="D309" s="228" t="s">
        <v>145</v>
      </c>
      <c r="E309" s="250" t="s">
        <v>32</v>
      </c>
      <c r="F309" s="251" t="s">
        <v>149</v>
      </c>
      <c r="G309" s="249"/>
      <c r="H309" s="252">
        <v>1</v>
      </c>
      <c r="I309" s="253"/>
      <c r="J309" s="249"/>
      <c r="K309" s="249"/>
      <c r="L309" s="254"/>
      <c r="M309" s="255"/>
      <c r="N309" s="256"/>
      <c r="O309" s="256"/>
      <c r="P309" s="256"/>
      <c r="Q309" s="256"/>
      <c r="R309" s="256"/>
      <c r="S309" s="256"/>
      <c r="T309" s="257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58" t="s">
        <v>145</v>
      </c>
      <c r="AU309" s="258" t="s">
        <v>85</v>
      </c>
      <c r="AV309" s="15" t="s">
        <v>134</v>
      </c>
      <c r="AW309" s="15" t="s">
        <v>39</v>
      </c>
      <c r="AX309" s="15" t="s">
        <v>83</v>
      </c>
      <c r="AY309" s="258" t="s">
        <v>135</v>
      </c>
    </row>
    <row r="310" s="2" customFormat="1" ht="24.15" customHeight="1">
      <c r="A310" s="39"/>
      <c r="B310" s="40"/>
      <c r="C310" s="213" t="s">
        <v>476</v>
      </c>
      <c r="D310" s="213" t="s">
        <v>138</v>
      </c>
      <c r="E310" s="214" t="s">
        <v>477</v>
      </c>
      <c r="F310" s="215" t="s">
        <v>478</v>
      </c>
      <c r="G310" s="216" t="s">
        <v>141</v>
      </c>
      <c r="H310" s="217">
        <v>2</v>
      </c>
      <c r="I310" s="218"/>
      <c r="J310" s="219">
        <f>ROUND(I310*H310,2)</f>
        <v>0</v>
      </c>
      <c r="K310" s="215" t="s">
        <v>142</v>
      </c>
      <c r="L310" s="45"/>
      <c r="M310" s="220" t="s">
        <v>32</v>
      </c>
      <c r="N310" s="221" t="s">
        <v>48</v>
      </c>
      <c r="O310" s="85"/>
      <c r="P310" s="222">
        <f>O310*H310</f>
        <v>0</v>
      </c>
      <c r="Q310" s="222">
        <v>0</v>
      </c>
      <c r="R310" s="222">
        <f>Q310*H310</f>
        <v>0</v>
      </c>
      <c r="S310" s="222">
        <v>0</v>
      </c>
      <c r="T310" s="223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24" t="s">
        <v>143</v>
      </c>
      <c r="AT310" s="224" t="s">
        <v>138</v>
      </c>
      <c r="AU310" s="224" t="s">
        <v>85</v>
      </c>
      <c r="AY310" s="17" t="s">
        <v>135</v>
      </c>
      <c r="BE310" s="225">
        <f>IF(N310="základní",J310,0)</f>
        <v>0</v>
      </c>
      <c r="BF310" s="225">
        <f>IF(N310="snížená",J310,0)</f>
        <v>0</v>
      </c>
      <c r="BG310" s="225">
        <f>IF(N310="zákl. přenesená",J310,0)</f>
        <v>0</v>
      </c>
      <c r="BH310" s="225">
        <f>IF(N310="sníž. přenesená",J310,0)</f>
        <v>0</v>
      </c>
      <c r="BI310" s="225">
        <f>IF(N310="nulová",J310,0)</f>
        <v>0</v>
      </c>
      <c r="BJ310" s="17" t="s">
        <v>83</v>
      </c>
      <c r="BK310" s="225">
        <f>ROUND(I310*H310,2)</f>
        <v>0</v>
      </c>
      <c r="BL310" s="17" t="s">
        <v>143</v>
      </c>
      <c r="BM310" s="224" t="s">
        <v>479</v>
      </c>
    </row>
    <row r="311" s="13" customFormat="1">
      <c r="A311" s="13"/>
      <c r="B311" s="226"/>
      <c r="C311" s="227"/>
      <c r="D311" s="228" t="s">
        <v>145</v>
      </c>
      <c r="E311" s="229" t="s">
        <v>32</v>
      </c>
      <c r="F311" s="230" t="s">
        <v>299</v>
      </c>
      <c r="G311" s="227"/>
      <c r="H311" s="229" t="s">
        <v>32</v>
      </c>
      <c r="I311" s="231"/>
      <c r="J311" s="227"/>
      <c r="K311" s="227"/>
      <c r="L311" s="232"/>
      <c r="M311" s="233"/>
      <c r="N311" s="234"/>
      <c r="O311" s="234"/>
      <c r="P311" s="234"/>
      <c r="Q311" s="234"/>
      <c r="R311" s="234"/>
      <c r="S311" s="234"/>
      <c r="T311" s="23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6" t="s">
        <v>145</v>
      </c>
      <c r="AU311" s="236" t="s">
        <v>85</v>
      </c>
      <c r="AV311" s="13" t="s">
        <v>83</v>
      </c>
      <c r="AW311" s="13" t="s">
        <v>39</v>
      </c>
      <c r="AX311" s="13" t="s">
        <v>77</v>
      </c>
      <c r="AY311" s="236" t="s">
        <v>135</v>
      </c>
    </row>
    <row r="312" s="14" customFormat="1">
      <c r="A312" s="14"/>
      <c r="B312" s="237"/>
      <c r="C312" s="238"/>
      <c r="D312" s="228" t="s">
        <v>145</v>
      </c>
      <c r="E312" s="239" t="s">
        <v>32</v>
      </c>
      <c r="F312" s="240" t="s">
        <v>480</v>
      </c>
      <c r="G312" s="238"/>
      <c r="H312" s="241">
        <v>1</v>
      </c>
      <c r="I312" s="242"/>
      <c r="J312" s="238"/>
      <c r="K312" s="238"/>
      <c r="L312" s="243"/>
      <c r="M312" s="244"/>
      <c r="N312" s="245"/>
      <c r="O312" s="245"/>
      <c r="P312" s="245"/>
      <c r="Q312" s="245"/>
      <c r="R312" s="245"/>
      <c r="S312" s="245"/>
      <c r="T312" s="246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7" t="s">
        <v>145</v>
      </c>
      <c r="AU312" s="247" t="s">
        <v>85</v>
      </c>
      <c r="AV312" s="14" t="s">
        <v>85</v>
      </c>
      <c r="AW312" s="14" t="s">
        <v>39</v>
      </c>
      <c r="AX312" s="14" t="s">
        <v>77</v>
      </c>
      <c r="AY312" s="247" t="s">
        <v>135</v>
      </c>
    </row>
    <row r="313" s="14" customFormat="1">
      <c r="A313" s="14"/>
      <c r="B313" s="237"/>
      <c r="C313" s="238"/>
      <c r="D313" s="228" t="s">
        <v>145</v>
      </c>
      <c r="E313" s="239" t="s">
        <v>32</v>
      </c>
      <c r="F313" s="240" t="s">
        <v>481</v>
      </c>
      <c r="G313" s="238"/>
      <c r="H313" s="241">
        <v>1</v>
      </c>
      <c r="I313" s="242"/>
      <c r="J313" s="238"/>
      <c r="K313" s="238"/>
      <c r="L313" s="243"/>
      <c r="M313" s="244"/>
      <c r="N313" s="245"/>
      <c r="O313" s="245"/>
      <c r="P313" s="245"/>
      <c r="Q313" s="245"/>
      <c r="R313" s="245"/>
      <c r="S313" s="245"/>
      <c r="T313" s="246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7" t="s">
        <v>145</v>
      </c>
      <c r="AU313" s="247" t="s">
        <v>85</v>
      </c>
      <c r="AV313" s="14" t="s">
        <v>85</v>
      </c>
      <c r="AW313" s="14" t="s">
        <v>39</v>
      </c>
      <c r="AX313" s="14" t="s">
        <v>77</v>
      </c>
      <c r="AY313" s="247" t="s">
        <v>135</v>
      </c>
    </row>
    <row r="314" s="15" customFormat="1">
      <c r="A314" s="15"/>
      <c r="B314" s="248"/>
      <c r="C314" s="249"/>
      <c r="D314" s="228" t="s">
        <v>145</v>
      </c>
      <c r="E314" s="250" t="s">
        <v>32</v>
      </c>
      <c r="F314" s="251" t="s">
        <v>149</v>
      </c>
      <c r="G314" s="249"/>
      <c r="H314" s="252">
        <v>2</v>
      </c>
      <c r="I314" s="253"/>
      <c r="J314" s="249"/>
      <c r="K314" s="249"/>
      <c r="L314" s="254"/>
      <c r="M314" s="255"/>
      <c r="N314" s="256"/>
      <c r="O314" s="256"/>
      <c r="P314" s="256"/>
      <c r="Q314" s="256"/>
      <c r="R314" s="256"/>
      <c r="S314" s="256"/>
      <c r="T314" s="257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58" t="s">
        <v>145</v>
      </c>
      <c r="AU314" s="258" t="s">
        <v>85</v>
      </c>
      <c r="AV314" s="15" t="s">
        <v>134</v>
      </c>
      <c r="AW314" s="15" t="s">
        <v>39</v>
      </c>
      <c r="AX314" s="15" t="s">
        <v>83</v>
      </c>
      <c r="AY314" s="258" t="s">
        <v>135</v>
      </c>
    </row>
    <row r="315" s="2" customFormat="1" ht="24.15" customHeight="1">
      <c r="A315" s="39"/>
      <c r="B315" s="40"/>
      <c r="C315" s="213" t="s">
        <v>482</v>
      </c>
      <c r="D315" s="213" t="s">
        <v>138</v>
      </c>
      <c r="E315" s="214" t="s">
        <v>483</v>
      </c>
      <c r="F315" s="215" t="s">
        <v>484</v>
      </c>
      <c r="G315" s="216" t="s">
        <v>141</v>
      </c>
      <c r="H315" s="217">
        <v>1</v>
      </c>
      <c r="I315" s="218"/>
      <c r="J315" s="219">
        <f>ROUND(I315*H315,2)</f>
        <v>0</v>
      </c>
      <c r="K315" s="215" t="s">
        <v>142</v>
      </c>
      <c r="L315" s="45"/>
      <c r="M315" s="220" t="s">
        <v>32</v>
      </c>
      <c r="N315" s="221" t="s">
        <v>48</v>
      </c>
      <c r="O315" s="85"/>
      <c r="P315" s="222">
        <f>O315*H315</f>
        <v>0</v>
      </c>
      <c r="Q315" s="222">
        <v>0</v>
      </c>
      <c r="R315" s="222">
        <f>Q315*H315</f>
        <v>0</v>
      </c>
      <c r="S315" s="222">
        <v>0</v>
      </c>
      <c r="T315" s="223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24" t="s">
        <v>143</v>
      </c>
      <c r="AT315" s="224" t="s">
        <v>138</v>
      </c>
      <c r="AU315" s="224" t="s">
        <v>85</v>
      </c>
      <c r="AY315" s="17" t="s">
        <v>135</v>
      </c>
      <c r="BE315" s="225">
        <f>IF(N315="základní",J315,0)</f>
        <v>0</v>
      </c>
      <c r="BF315" s="225">
        <f>IF(N315="snížená",J315,0)</f>
        <v>0</v>
      </c>
      <c r="BG315" s="225">
        <f>IF(N315="zákl. přenesená",J315,0)</f>
        <v>0</v>
      </c>
      <c r="BH315" s="225">
        <f>IF(N315="sníž. přenesená",J315,0)</f>
        <v>0</v>
      </c>
      <c r="BI315" s="225">
        <f>IF(N315="nulová",J315,0)</f>
        <v>0</v>
      </c>
      <c r="BJ315" s="17" t="s">
        <v>83</v>
      </c>
      <c r="BK315" s="225">
        <f>ROUND(I315*H315,2)</f>
        <v>0</v>
      </c>
      <c r="BL315" s="17" t="s">
        <v>143</v>
      </c>
      <c r="BM315" s="224" t="s">
        <v>485</v>
      </c>
    </row>
    <row r="316" s="13" customFormat="1">
      <c r="A316" s="13"/>
      <c r="B316" s="226"/>
      <c r="C316" s="227"/>
      <c r="D316" s="228" t="s">
        <v>145</v>
      </c>
      <c r="E316" s="229" t="s">
        <v>32</v>
      </c>
      <c r="F316" s="230" t="s">
        <v>299</v>
      </c>
      <c r="G316" s="227"/>
      <c r="H316" s="229" t="s">
        <v>32</v>
      </c>
      <c r="I316" s="231"/>
      <c r="J316" s="227"/>
      <c r="K316" s="227"/>
      <c r="L316" s="232"/>
      <c r="M316" s="233"/>
      <c r="N316" s="234"/>
      <c r="O316" s="234"/>
      <c r="P316" s="234"/>
      <c r="Q316" s="234"/>
      <c r="R316" s="234"/>
      <c r="S316" s="234"/>
      <c r="T316" s="235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6" t="s">
        <v>145</v>
      </c>
      <c r="AU316" s="236" t="s">
        <v>85</v>
      </c>
      <c r="AV316" s="13" t="s">
        <v>83</v>
      </c>
      <c r="AW316" s="13" t="s">
        <v>39</v>
      </c>
      <c r="AX316" s="13" t="s">
        <v>77</v>
      </c>
      <c r="AY316" s="236" t="s">
        <v>135</v>
      </c>
    </row>
    <row r="317" s="14" customFormat="1">
      <c r="A317" s="14"/>
      <c r="B317" s="237"/>
      <c r="C317" s="238"/>
      <c r="D317" s="228" t="s">
        <v>145</v>
      </c>
      <c r="E317" s="239" t="s">
        <v>32</v>
      </c>
      <c r="F317" s="240" t="s">
        <v>486</v>
      </c>
      <c r="G317" s="238"/>
      <c r="H317" s="241">
        <v>1</v>
      </c>
      <c r="I317" s="242"/>
      <c r="J317" s="238"/>
      <c r="K317" s="238"/>
      <c r="L317" s="243"/>
      <c r="M317" s="244"/>
      <c r="N317" s="245"/>
      <c r="O317" s="245"/>
      <c r="P317" s="245"/>
      <c r="Q317" s="245"/>
      <c r="R317" s="245"/>
      <c r="S317" s="245"/>
      <c r="T317" s="246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7" t="s">
        <v>145</v>
      </c>
      <c r="AU317" s="247" t="s">
        <v>85</v>
      </c>
      <c r="AV317" s="14" t="s">
        <v>85</v>
      </c>
      <c r="AW317" s="14" t="s">
        <v>39</v>
      </c>
      <c r="AX317" s="14" t="s">
        <v>77</v>
      </c>
      <c r="AY317" s="247" t="s">
        <v>135</v>
      </c>
    </row>
    <row r="318" s="15" customFormat="1">
      <c r="A318" s="15"/>
      <c r="B318" s="248"/>
      <c r="C318" s="249"/>
      <c r="D318" s="228" t="s">
        <v>145</v>
      </c>
      <c r="E318" s="250" t="s">
        <v>32</v>
      </c>
      <c r="F318" s="251" t="s">
        <v>149</v>
      </c>
      <c r="G318" s="249"/>
      <c r="H318" s="252">
        <v>1</v>
      </c>
      <c r="I318" s="253"/>
      <c r="J318" s="249"/>
      <c r="K318" s="249"/>
      <c r="L318" s="254"/>
      <c r="M318" s="255"/>
      <c r="N318" s="256"/>
      <c r="O318" s="256"/>
      <c r="P318" s="256"/>
      <c r="Q318" s="256"/>
      <c r="R318" s="256"/>
      <c r="S318" s="256"/>
      <c r="T318" s="257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58" t="s">
        <v>145</v>
      </c>
      <c r="AU318" s="258" t="s">
        <v>85</v>
      </c>
      <c r="AV318" s="15" t="s">
        <v>134</v>
      </c>
      <c r="AW318" s="15" t="s">
        <v>39</v>
      </c>
      <c r="AX318" s="15" t="s">
        <v>83</v>
      </c>
      <c r="AY318" s="258" t="s">
        <v>135</v>
      </c>
    </row>
    <row r="319" s="2" customFormat="1" ht="24.15" customHeight="1">
      <c r="A319" s="39"/>
      <c r="B319" s="40"/>
      <c r="C319" s="213" t="s">
        <v>487</v>
      </c>
      <c r="D319" s="213" t="s">
        <v>138</v>
      </c>
      <c r="E319" s="214" t="s">
        <v>488</v>
      </c>
      <c r="F319" s="215" t="s">
        <v>489</v>
      </c>
      <c r="G319" s="216" t="s">
        <v>141</v>
      </c>
      <c r="H319" s="217">
        <v>1</v>
      </c>
      <c r="I319" s="218"/>
      <c r="J319" s="219">
        <f>ROUND(I319*H319,2)</f>
        <v>0</v>
      </c>
      <c r="K319" s="215" t="s">
        <v>142</v>
      </c>
      <c r="L319" s="45"/>
      <c r="M319" s="220" t="s">
        <v>32</v>
      </c>
      <c r="N319" s="221" t="s">
        <v>48</v>
      </c>
      <c r="O319" s="85"/>
      <c r="P319" s="222">
        <f>O319*H319</f>
        <v>0</v>
      </c>
      <c r="Q319" s="222">
        <v>0</v>
      </c>
      <c r="R319" s="222">
        <f>Q319*H319</f>
        <v>0</v>
      </c>
      <c r="S319" s="222">
        <v>0</v>
      </c>
      <c r="T319" s="223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4" t="s">
        <v>143</v>
      </c>
      <c r="AT319" s="224" t="s">
        <v>138</v>
      </c>
      <c r="AU319" s="224" t="s">
        <v>85</v>
      </c>
      <c r="AY319" s="17" t="s">
        <v>135</v>
      </c>
      <c r="BE319" s="225">
        <f>IF(N319="základní",J319,0)</f>
        <v>0</v>
      </c>
      <c r="BF319" s="225">
        <f>IF(N319="snížená",J319,0)</f>
        <v>0</v>
      </c>
      <c r="BG319" s="225">
        <f>IF(N319="zákl. přenesená",J319,0)</f>
        <v>0</v>
      </c>
      <c r="BH319" s="225">
        <f>IF(N319="sníž. přenesená",J319,0)</f>
        <v>0</v>
      </c>
      <c r="BI319" s="225">
        <f>IF(N319="nulová",J319,0)</f>
        <v>0</v>
      </c>
      <c r="BJ319" s="17" t="s">
        <v>83</v>
      </c>
      <c r="BK319" s="225">
        <f>ROUND(I319*H319,2)</f>
        <v>0</v>
      </c>
      <c r="BL319" s="17" t="s">
        <v>143</v>
      </c>
      <c r="BM319" s="224" t="s">
        <v>490</v>
      </c>
    </row>
    <row r="320" s="13" customFormat="1">
      <c r="A320" s="13"/>
      <c r="B320" s="226"/>
      <c r="C320" s="227"/>
      <c r="D320" s="228" t="s">
        <v>145</v>
      </c>
      <c r="E320" s="229" t="s">
        <v>32</v>
      </c>
      <c r="F320" s="230" t="s">
        <v>299</v>
      </c>
      <c r="G320" s="227"/>
      <c r="H320" s="229" t="s">
        <v>32</v>
      </c>
      <c r="I320" s="231"/>
      <c r="J320" s="227"/>
      <c r="K320" s="227"/>
      <c r="L320" s="232"/>
      <c r="M320" s="233"/>
      <c r="N320" s="234"/>
      <c r="O320" s="234"/>
      <c r="P320" s="234"/>
      <c r="Q320" s="234"/>
      <c r="R320" s="234"/>
      <c r="S320" s="234"/>
      <c r="T320" s="23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6" t="s">
        <v>145</v>
      </c>
      <c r="AU320" s="236" t="s">
        <v>85</v>
      </c>
      <c r="AV320" s="13" t="s">
        <v>83</v>
      </c>
      <c r="AW320" s="13" t="s">
        <v>39</v>
      </c>
      <c r="AX320" s="13" t="s">
        <v>77</v>
      </c>
      <c r="AY320" s="236" t="s">
        <v>135</v>
      </c>
    </row>
    <row r="321" s="14" customFormat="1">
      <c r="A321" s="14"/>
      <c r="B321" s="237"/>
      <c r="C321" s="238"/>
      <c r="D321" s="228" t="s">
        <v>145</v>
      </c>
      <c r="E321" s="239" t="s">
        <v>32</v>
      </c>
      <c r="F321" s="240" t="s">
        <v>491</v>
      </c>
      <c r="G321" s="238"/>
      <c r="H321" s="241">
        <v>1</v>
      </c>
      <c r="I321" s="242"/>
      <c r="J321" s="238"/>
      <c r="K321" s="238"/>
      <c r="L321" s="243"/>
      <c r="M321" s="244"/>
      <c r="N321" s="245"/>
      <c r="O321" s="245"/>
      <c r="P321" s="245"/>
      <c r="Q321" s="245"/>
      <c r="R321" s="245"/>
      <c r="S321" s="245"/>
      <c r="T321" s="246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7" t="s">
        <v>145</v>
      </c>
      <c r="AU321" s="247" t="s">
        <v>85</v>
      </c>
      <c r="AV321" s="14" t="s">
        <v>85</v>
      </c>
      <c r="AW321" s="14" t="s">
        <v>39</v>
      </c>
      <c r="AX321" s="14" t="s">
        <v>77</v>
      </c>
      <c r="AY321" s="247" t="s">
        <v>135</v>
      </c>
    </row>
    <row r="322" s="15" customFormat="1">
      <c r="A322" s="15"/>
      <c r="B322" s="248"/>
      <c r="C322" s="249"/>
      <c r="D322" s="228" t="s">
        <v>145</v>
      </c>
      <c r="E322" s="250" t="s">
        <v>32</v>
      </c>
      <c r="F322" s="251" t="s">
        <v>149</v>
      </c>
      <c r="G322" s="249"/>
      <c r="H322" s="252">
        <v>1</v>
      </c>
      <c r="I322" s="253"/>
      <c r="J322" s="249"/>
      <c r="K322" s="249"/>
      <c r="L322" s="254"/>
      <c r="M322" s="255"/>
      <c r="N322" s="256"/>
      <c r="O322" s="256"/>
      <c r="P322" s="256"/>
      <c r="Q322" s="256"/>
      <c r="R322" s="256"/>
      <c r="S322" s="256"/>
      <c r="T322" s="257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58" t="s">
        <v>145</v>
      </c>
      <c r="AU322" s="258" t="s">
        <v>85</v>
      </c>
      <c r="AV322" s="15" t="s">
        <v>134</v>
      </c>
      <c r="AW322" s="15" t="s">
        <v>39</v>
      </c>
      <c r="AX322" s="15" t="s">
        <v>83</v>
      </c>
      <c r="AY322" s="258" t="s">
        <v>135</v>
      </c>
    </row>
    <row r="323" s="2" customFormat="1" ht="24.15" customHeight="1">
      <c r="A323" s="39"/>
      <c r="B323" s="40"/>
      <c r="C323" s="213" t="s">
        <v>492</v>
      </c>
      <c r="D323" s="213" t="s">
        <v>138</v>
      </c>
      <c r="E323" s="214" t="s">
        <v>493</v>
      </c>
      <c r="F323" s="215" t="s">
        <v>494</v>
      </c>
      <c r="G323" s="216" t="s">
        <v>141</v>
      </c>
      <c r="H323" s="217">
        <v>1</v>
      </c>
      <c r="I323" s="218"/>
      <c r="J323" s="219">
        <f>ROUND(I323*H323,2)</f>
        <v>0</v>
      </c>
      <c r="K323" s="215" t="s">
        <v>142</v>
      </c>
      <c r="L323" s="45"/>
      <c r="M323" s="220" t="s">
        <v>32</v>
      </c>
      <c r="N323" s="221" t="s">
        <v>48</v>
      </c>
      <c r="O323" s="85"/>
      <c r="P323" s="222">
        <f>O323*H323</f>
        <v>0</v>
      </c>
      <c r="Q323" s="222">
        <v>0</v>
      </c>
      <c r="R323" s="222">
        <f>Q323*H323</f>
        <v>0</v>
      </c>
      <c r="S323" s="222">
        <v>0</v>
      </c>
      <c r="T323" s="223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24" t="s">
        <v>143</v>
      </c>
      <c r="AT323" s="224" t="s">
        <v>138</v>
      </c>
      <c r="AU323" s="224" t="s">
        <v>85</v>
      </c>
      <c r="AY323" s="17" t="s">
        <v>135</v>
      </c>
      <c r="BE323" s="225">
        <f>IF(N323="základní",J323,0)</f>
        <v>0</v>
      </c>
      <c r="BF323" s="225">
        <f>IF(N323="snížená",J323,0)</f>
        <v>0</v>
      </c>
      <c r="BG323" s="225">
        <f>IF(N323="zákl. přenesená",J323,0)</f>
        <v>0</v>
      </c>
      <c r="BH323" s="225">
        <f>IF(N323="sníž. přenesená",J323,0)</f>
        <v>0</v>
      </c>
      <c r="BI323" s="225">
        <f>IF(N323="nulová",J323,0)</f>
        <v>0</v>
      </c>
      <c r="BJ323" s="17" t="s">
        <v>83</v>
      </c>
      <c r="BK323" s="225">
        <f>ROUND(I323*H323,2)</f>
        <v>0</v>
      </c>
      <c r="BL323" s="17" t="s">
        <v>143</v>
      </c>
      <c r="BM323" s="224" t="s">
        <v>495</v>
      </c>
    </row>
    <row r="324" s="13" customFormat="1">
      <c r="A324" s="13"/>
      <c r="B324" s="226"/>
      <c r="C324" s="227"/>
      <c r="D324" s="228" t="s">
        <v>145</v>
      </c>
      <c r="E324" s="229" t="s">
        <v>32</v>
      </c>
      <c r="F324" s="230" t="s">
        <v>299</v>
      </c>
      <c r="G324" s="227"/>
      <c r="H324" s="229" t="s">
        <v>32</v>
      </c>
      <c r="I324" s="231"/>
      <c r="J324" s="227"/>
      <c r="K324" s="227"/>
      <c r="L324" s="232"/>
      <c r="M324" s="233"/>
      <c r="N324" s="234"/>
      <c r="O324" s="234"/>
      <c r="P324" s="234"/>
      <c r="Q324" s="234"/>
      <c r="R324" s="234"/>
      <c r="S324" s="234"/>
      <c r="T324" s="23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6" t="s">
        <v>145</v>
      </c>
      <c r="AU324" s="236" t="s">
        <v>85</v>
      </c>
      <c r="AV324" s="13" t="s">
        <v>83</v>
      </c>
      <c r="AW324" s="13" t="s">
        <v>39</v>
      </c>
      <c r="AX324" s="13" t="s">
        <v>77</v>
      </c>
      <c r="AY324" s="236" t="s">
        <v>135</v>
      </c>
    </row>
    <row r="325" s="14" customFormat="1">
      <c r="A325" s="14"/>
      <c r="B325" s="237"/>
      <c r="C325" s="238"/>
      <c r="D325" s="228" t="s">
        <v>145</v>
      </c>
      <c r="E325" s="239" t="s">
        <v>32</v>
      </c>
      <c r="F325" s="240" t="s">
        <v>496</v>
      </c>
      <c r="G325" s="238"/>
      <c r="H325" s="241">
        <v>1</v>
      </c>
      <c r="I325" s="242"/>
      <c r="J325" s="238"/>
      <c r="K325" s="238"/>
      <c r="L325" s="243"/>
      <c r="M325" s="244"/>
      <c r="N325" s="245"/>
      <c r="O325" s="245"/>
      <c r="P325" s="245"/>
      <c r="Q325" s="245"/>
      <c r="R325" s="245"/>
      <c r="S325" s="245"/>
      <c r="T325" s="246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7" t="s">
        <v>145</v>
      </c>
      <c r="AU325" s="247" t="s">
        <v>85</v>
      </c>
      <c r="AV325" s="14" t="s">
        <v>85</v>
      </c>
      <c r="AW325" s="14" t="s">
        <v>39</v>
      </c>
      <c r="AX325" s="14" t="s">
        <v>77</v>
      </c>
      <c r="AY325" s="247" t="s">
        <v>135</v>
      </c>
    </row>
    <row r="326" s="15" customFormat="1">
      <c r="A326" s="15"/>
      <c r="B326" s="248"/>
      <c r="C326" s="249"/>
      <c r="D326" s="228" t="s">
        <v>145</v>
      </c>
      <c r="E326" s="250" t="s">
        <v>32</v>
      </c>
      <c r="F326" s="251" t="s">
        <v>149</v>
      </c>
      <c r="G326" s="249"/>
      <c r="H326" s="252">
        <v>1</v>
      </c>
      <c r="I326" s="253"/>
      <c r="J326" s="249"/>
      <c r="K326" s="249"/>
      <c r="L326" s="254"/>
      <c r="M326" s="255"/>
      <c r="N326" s="256"/>
      <c r="O326" s="256"/>
      <c r="P326" s="256"/>
      <c r="Q326" s="256"/>
      <c r="R326" s="256"/>
      <c r="S326" s="256"/>
      <c r="T326" s="257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58" t="s">
        <v>145</v>
      </c>
      <c r="AU326" s="258" t="s">
        <v>85</v>
      </c>
      <c r="AV326" s="15" t="s">
        <v>134</v>
      </c>
      <c r="AW326" s="15" t="s">
        <v>39</v>
      </c>
      <c r="AX326" s="15" t="s">
        <v>83</v>
      </c>
      <c r="AY326" s="258" t="s">
        <v>135</v>
      </c>
    </row>
    <row r="327" s="2" customFormat="1" ht="33" customHeight="1">
      <c r="A327" s="39"/>
      <c r="B327" s="40"/>
      <c r="C327" s="213" t="s">
        <v>497</v>
      </c>
      <c r="D327" s="213" t="s">
        <v>138</v>
      </c>
      <c r="E327" s="214" t="s">
        <v>498</v>
      </c>
      <c r="F327" s="215" t="s">
        <v>499</v>
      </c>
      <c r="G327" s="216" t="s">
        <v>141</v>
      </c>
      <c r="H327" s="217">
        <v>1</v>
      </c>
      <c r="I327" s="218"/>
      <c r="J327" s="219">
        <f>ROUND(I327*H327,2)</f>
        <v>0</v>
      </c>
      <c r="K327" s="215" t="s">
        <v>142</v>
      </c>
      <c r="L327" s="45"/>
      <c r="M327" s="220" t="s">
        <v>32</v>
      </c>
      <c r="N327" s="221" t="s">
        <v>48</v>
      </c>
      <c r="O327" s="85"/>
      <c r="P327" s="222">
        <f>O327*H327</f>
        <v>0</v>
      </c>
      <c r="Q327" s="222">
        <v>0</v>
      </c>
      <c r="R327" s="222">
        <f>Q327*H327</f>
        <v>0</v>
      </c>
      <c r="S327" s="222">
        <v>0</v>
      </c>
      <c r="T327" s="223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24" t="s">
        <v>143</v>
      </c>
      <c r="AT327" s="224" t="s">
        <v>138</v>
      </c>
      <c r="AU327" s="224" t="s">
        <v>85</v>
      </c>
      <c r="AY327" s="17" t="s">
        <v>135</v>
      </c>
      <c r="BE327" s="225">
        <f>IF(N327="základní",J327,0)</f>
        <v>0</v>
      </c>
      <c r="BF327" s="225">
        <f>IF(N327="snížená",J327,0)</f>
        <v>0</v>
      </c>
      <c r="BG327" s="225">
        <f>IF(N327="zákl. přenesená",J327,0)</f>
        <v>0</v>
      </c>
      <c r="BH327" s="225">
        <f>IF(N327="sníž. přenesená",J327,0)</f>
        <v>0</v>
      </c>
      <c r="BI327" s="225">
        <f>IF(N327="nulová",J327,0)</f>
        <v>0</v>
      </c>
      <c r="BJ327" s="17" t="s">
        <v>83</v>
      </c>
      <c r="BK327" s="225">
        <f>ROUND(I327*H327,2)</f>
        <v>0</v>
      </c>
      <c r="BL327" s="17" t="s">
        <v>143</v>
      </c>
      <c r="BM327" s="224" t="s">
        <v>500</v>
      </c>
    </row>
    <row r="328" s="13" customFormat="1">
      <c r="A328" s="13"/>
      <c r="B328" s="226"/>
      <c r="C328" s="227"/>
      <c r="D328" s="228" t="s">
        <v>145</v>
      </c>
      <c r="E328" s="229" t="s">
        <v>32</v>
      </c>
      <c r="F328" s="230" t="s">
        <v>299</v>
      </c>
      <c r="G328" s="227"/>
      <c r="H328" s="229" t="s">
        <v>32</v>
      </c>
      <c r="I328" s="231"/>
      <c r="J328" s="227"/>
      <c r="K328" s="227"/>
      <c r="L328" s="232"/>
      <c r="M328" s="233"/>
      <c r="N328" s="234"/>
      <c r="O328" s="234"/>
      <c r="P328" s="234"/>
      <c r="Q328" s="234"/>
      <c r="R328" s="234"/>
      <c r="S328" s="234"/>
      <c r="T328" s="23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6" t="s">
        <v>145</v>
      </c>
      <c r="AU328" s="236" t="s">
        <v>85</v>
      </c>
      <c r="AV328" s="13" t="s">
        <v>83</v>
      </c>
      <c r="AW328" s="13" t="s">
        <v>39</v>
      </c>
      <c r="AX328" s="13" t="s">
        <v>77</v>
      </c>
      <c r="AY328" s="236" t="s">
        <v>135</v>
      </c>
    </row>
    <row r="329" s="14" customFormat="1">
      <c r="A329" s="14"/>
      <c r="B329" s="237"/>
      <c r="C329" s="238"/>
      <c r="D329" s="228" t="s">
        <v>145</v>
      </c>
      <c r="E329" s="239" t="s">
        <v>32</v>
      </c>
      <c r="F329" s="240" t="s">
        <v>501</v>
      </c>
      <c r="G329" s="238"/>
      <c r="H329" s="241">
        <v>1</v>
      </c>
      <c r="I329" s="242"/>
      <c r="J329" s="238"/>
      <c r="K329" s="238"/>
      <c r="L329" s="243"/>
      <c r="M329" s="244"/>
      <c r="N329" s="245"/>
      <c r="O329" s="245"/>
      <c r="P329" s="245"/>
      <c r="Q329" s="245"/>
      <c r="R329" s="245"/>
      <c r="S329" s="245"/>
      <c r="T329" s="246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7" t="s">
        <v>145</v>
      </c>
      <c r="AU329" s="247" t="s">
        <v>85</v>
      </c>
      <c r="AV329" s="14" t="s">
        <v>85</v>
      </c>
      <c r="AW329" s="14" t="s">
        <v>39</v>
      </c>
      <c r="AX329" s="14" t="s">
        <v>77</v>
      </c>
      <c r="AY329" s="247" t="s">
        <v>135</v>
      </c>
    </row>
    <row r="330" s="15" customFormat="1">
      <c r="A330" s="15"/>
      <c r="B330" s="248"/>
      <c r="C330" s="249"/>
      <c r="D330" s="228" t="s">
        <v>145</v>
      </c>
      <c r="E330" s="250" t="s">
        <v>32</v>
      </c>
      <c r="F330" s="251" t="s">
        <v>149</v>
      </c>
      <c r="G330" s="249"/>
      <c r="H330" s="252">
        <v>1</v>
      </c>
      <c r="I330" s="253"/>
      <c r="J330" s="249"/>
      <c r="K330" s="249"/>
      <c r="L330" s="254"/>
      <c r="M330" s="255"/>
      <c r="N330" s="256"/>
      <c r="O330" s="256"/>
      <c r="P330" s="256"/>
      <c r="Q330" s="256"/>
      <c r="R330" s="256"/>
      <c r="S330" s="256"/>
      <c r="T330" s="257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58" t="s">
        <v>145</v>
      </c>
      <c r="AU330" s="258" t="s">
        <v>85</v>
      </c>
      <c r="AV330" s="15" t="s">
        <v>134</v>
      </c>
      <c r="AW330" s="15" t="s">
        <v>39</v>
      </c>
      <c r="AX330" s="15" t="s">
        <v>83</v>
      </c>
      <c r="AY330" s="258" t="s">
        <v>135</v>
      </c>
    </row>
    <row r="331" s="2" customFormat="1" ht="24.15" customHeight="1">
      <c r="A331" s="39"/>
      <c r="B331" s="40"/>
      <c r="C331" s="213" t="s">
        <v>502</v>
      </c>
      <c r="D331" s="213" t="s">
        <v>138</v>
      </c>
      <c r="E331" s="214" t="s">
        <v>503</v>
      </c>
      <c r="F331" s="215" t="s">
        <v>504</v>
      </c>
      <c r="G331" s="216" t="s">
        <v>141</v>
      </c>
      <c r="H331" s="217">
        <v>1</v>
      </c>
      <c r="I331" s="218"/>
      <c r="J331" s="219">
        <f>ROUND(I331*H331,2)</f>
        <v>0</v>
      </c>
      <c r="K331" s="215" t="s">
        <v>142</v>
      </c>
      <c r="L331" s="45"/>
      <c r="M331" s="220" t="s">
        <v>32</v>
      </c>
      <c r="N331" s="221" t="s">
        <v>48</v>
      </c>
      <c r="O331" s="85"/>
      <c r="P331" s="222">
        <f>O331*H331</f>
        <v>0</v>
      </c>
      <c r="Q331" s="222">
        <v>0</v>
      </c>
      <c r="R331" s="222">
        <f>Q331*H331</f>
        <v>0</v>
      </c>
      <c r="S331" s="222">
        <v>0</v>
      </c>
      <c r="T331" s="223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4" t="s">
        <v>143</v>
      </c>
      <c r="AT331" s="224" t="s">
        <v>138</v>
      </c>
      <c r="AU331" s="224" t="s">
        <v>85</v>
      </c>
      <c r="AY331" s="17" t="s">
        <v>135</v>
      </c>
      <c r="BE331" s="225">
        <f>IF(N331="základní",J331,0)</f>
        <v>0</v>
      </c>
      <c r="BF331" s="225">
        <f>IF(N331="snížená",J331,0)</f>
        <v>0</v>
      </c>
      <c r="BG331" s="225">
        <f>IF(N331="zákl. přenesená",J331,0)</f>
        <v>0</v>
      </c>
      <c r="BH331" s="225">
        <f>IF(N331="sníž. přenesená",J331,0)</f>
        <v>0</v>
      </c>
      <c r="BI331" s="225">
        <f>IF(N331="nulová",J331,0)</f>
        <v>0</v>
      </c>
      <c r="BJ331" s="17" t="s">
        <v>83</v>
      </c>
      <c r="BK331" s="225">
        <f>ROUND(I331*H331,2)</f>
        <v>0</v>
      </c>
      <c r="BL331" s="17" t="s">
        <v>143</v>
      </c>
      <c r="BM331" s="224" t="s">
        <v>505</v>
      </c>
    </row>
    <row r="332" s="13" customFormat="1">
      <c r="A332" s="13"/>
      <c r="B332" s="226"/>
      <c r="C332" s="227"/>
      <c r="D332" s="228" t="s">
        <v>145</v>
      </c>
      <c r="E332" s="229" t="s">
        <v>32</v>
      </c>
      <c r="F332" s="230" t="s">
        <v>299</v>
      </c>
      <c r="G332" s="227"/>
      <c r="H332" s="229" t="s">
        <v>32</v>
      </c>
      <c r="I332" s="231"/>
      <c r="J332" s="227"/>
      <c r="K332" s="227"/>
      <c r="L332" s="232"/>
      <c r="M332" s="233"/>
      <c r="N332" s="234"/>
      <c r="O332" s="234"/>
      <c r="P332" s="234"/>
      <c r="Q332" s="234"/>
      <c r="R332" s="234"/>
      <c r="S332" s="234"/>
      <c r="T332" s="23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6" t="s">
        <v>145</v>
      </c>
      <c r="AU332" s="236" t="s">
        <v>85</v>
      </c>
      <c r="AV332" s="13" t="s">
        <v>83</v>
      </c>
      <c r="AW332" s="13" t="s">
        <v>39</v>
      </c>
      <c r="AX332" s="13" t="s">
        <v>77</v>
      </c>
      <c r="AY332" s="236" t="s">
        <v>135</v>
      </c>
    </row>
    <row r="333" s="14" customFormat="1">
      <c r="A333" s="14"/>
      <c r="B333" s="237"/>
      <c r="C333" s="238"/>
      <c r="D333" s="228" t="s">
        <v>145</v>
      </c>
      <c r="E333" s="239" t="s">
        <v>32</v>
      </c>
      <c r="F333" s="240" t="s">
        <v>506</v>
      </c>
      <c r="G333" s="238"/>
      <c r="H333" s="241">
        <v>1</v>
      </c>
      <c r="I333" s="242"/>
      <c r="J333" s="238"/>
      <c r="K333" s="238"/>
      <c r="L333" s="243"/>
      <c r="M333" s="244"/>
      <c r="N333" s="245"/>
      <c r="O333" s="245"/>
      <c r="P333" s="245"/>
      <c r="Q333" s="245"/>
      <c r="R333" s="245"/>
      <c r="S333" s="245"/>
      <c r="T333" s="246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7" t="s">
        <v>145</v>
      </c>
      <c r="AU333" s="247" t="s">
        <v>85</v>
      </c>
      <c r="AV333" s="14" t="s">
        <v>85</v>
      </c>
      <c r="AW333" s="14" t="s">
        <v>39</v>
      </c>
      <c r="AX333" s="14" t="s">
        <v>77</v>
      </c>
      <c r="AY333" s="247" t="s">
        <v>135</v>
      </c>
    </row>
    <row r="334" s="15" customFormat="1">
      <c r="A334" s="15"/>
      <c r="B334" s="248"/>
      <c r="C334" s="249"/>
      <c r="D334" s="228" t="s">
        <v>145</v>
      </c>
      <c r="E334" s="250" t="s">
        <v>32</v>
      </c>
      <c r="F334" s="251" t="s">
        <v>149</v>
      </c>
      <c r="G334" s="249"/>
      <c r="H334" s="252">
        <v>1</v>
      </c>
      <c r="I334" s="253"/>
      <c r="J334" s="249"/>
      <c r="K334" s="249"/>
      <c r="L334" s="254"/>
      <c r="M334" s="255"/>
      <c r="N334" s="256"/>
      <c r="O334" s="256"/>
      <c r="P334" s="256"/>
      <c r="Q334" s="256"/>
      <c r="R334" s="256"/>
      <c r="S334" s="256"/>
      <c r="T334" s="257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58" t="s">
        <v>145</v>
      </c>
      <c r="AU334" s="258" t="s">
        <v>85</v>
      </c>
      <c r="AV334" s="15" t="s">
        <v>134</v>
      </c>
      <c r="AW334" s="15" t="s">
        <v>39</v>
      </c>
      <c r="AX334" s="15" t="s">
        <v>83</v>
      </c>
      <c r="AY334" s="258" t="s">
        <v>135</v>
      </c>
    </row>
    <row r="335" s="2" customFormat="1" ht="24.15" customHeight="1">
      <c r="A335" s="39"/>
      <c r="B335" s="40"/>
      <c r="C335" s="213" t="s">
        <v>507</v>
      </c>
      <c r="D335" s="213" t="s">
        <v>138</v>
      </c>
      <c r="E335" s="214" t="s">
        <v>508</v>
      </c>
      <c r="F335" s="215" t="s">
        <v>509</v>
      </c>
      <c r="G335" s="216" t="s">
        <v>141</v>
      </c>
      <c r="H335" s="217">
        <v>1</v>
      </c>
      <c r="I335" s="218"/>
      <c r="J335" s="219">
        <f>ROUND(I335*H335,2)</f>
        <v>0</v>
      </c>
      <c r="K335" s="215" t="s">
        <v>142</v>
      </c>
      <c r="L335" s="45"/>
      <c r="M335" s="220" t="s">
        <v>32</v>
      </c>
      <c r="N335" s="221" t="s">
        <v>48</v>
      </c>
      <c r="O335" s="85"/>
      <c r="P335" s="222">
        <f>O335*H335</f>
        <v>0</v>
      </c>
      <c r="Q335" s="222">
        <v>0</v>
      </c>
      <c r="R335" s="222">
        <f>Q335*H335</f>
        <v>0</v>
      </c>
      <c r="S335" s="222">
        <v>0</v>
      </c>
      <c r="T335" s="223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24" t="s">
        <v>143</v>
      </c>
      <c r="AT335" s="224" t="s">
        <v>138</v>
      </c>
      <c r="AU335" s="224" t="s">
        <v>85</v>
      </c>
      <c r="AY335" s="17" t="s">
        <v>135</v>
      </c>
      <c r="BE335" s="225">
        <f>IF(N335="základní",J335,0)</f>
        <v>0</v>
      </c>
      <c r="BF335" s="225">
        <f>IF(N335="snížená",J335,0)</f>
        <v>0</v>
      </c>
      <c r="BG335" s="225">
        <f>IF(N335="zákl. přenesená",J335,0)</f>
        <v>0</v>
      </c>
      <c r="BH335" s="225">
        <f>IF(N335="sníž. přenesená",J335,0)</f>
        <v>0</v>
      </c>
      <c r="BI335" s="225">
        <f>IF(N335="nulová",J335,0)</f>
        <v>0</v>
      </c>
      <c r="BJ335" s="17" t="s">
        <v>83</v>
      </c>
      <c r="BK335" s="225">
        <f>ROUND(I335*H335,2)</f>
        <v>0</v>
      </c>
      <c r="BL335" s="17" t="s">
        <v>143</v>
      </c>
      <c r="BM335" s="224" t="s">
        <v>510</v>
      </c>
    </row>
    <row r="336" s="13" customFormat="1">
      <c r="A336" s="13"/>
      <c r="B336" s="226"/>
      <c r="C336" s="227"/>
      <c r="D336" s="228" t="s">
        <v>145</v>
      </c>
      <c r="E336" s="229" t="s">
        <v>32</v>
      </c>
      <c r="F336" s="230" t="s">
        <v>299</v>
      </c>
      <c r="G336" s="227"/>
      <c r="H336" s="229" t="s">
        <v>32</v>
      </c>
      <c r="I336" s="231"/>
      <c r="J336" s="227"/>
      <c r="K336" s="227"/>
      <c r="L336" s="232"/>
      <c r="M336" s="233"/>
      <c r="N336" s="234"/>
      <c r="O336" s="234"/>
      <c r="P336" s="234"/>
      <c r="Q336" s="234"/>
      <c r="R336" s="234"/>
      <c r="S336" s="234"/>
      <c r="T336" s="23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6" t="s">
        <v>145</v>
      </c>
      <c r="AU336" s="236" t="s">
        <v>85</v>
      </c>
      <c r="AV336" s="13" t="s">
        <v>83</v>
      </c>
      <c r="AW336" s="13" t="s">
        <v>39</v>
      </c>
      <c r="AX336" s="13" t="s">
        <v>77</v>
      </c>
      <c r="AY336" s="236" t="s">
        <v>135</v>
      </c>
    </row>
    <row r="337" s="14" customFormat="1">
      <c r="A337" s="14"/>
      <c r="B337" s="237"/>
      <c r="C337" s="238"/>
      <c r="D337" s="228" t="s">
        <v>145</v>
      </c>
      <c r="E337" s="239" t="s">
        <v>32</v>
      </c>
      <c r="F337" s="240" t="s">
        <v>511</v>
      </c>
      <c r="G337" s="238"/>
      <c r="H337" s="241">
        <v>1</v>
      </c>
      <c r="I337" s="242"/>
      <c r="J337" s="238"/>
      <c r="K337" s="238"/>
      <c r="L337" s="243"/>
      <c r="M337" s="244"/>
      <c r="N337" s="245"/>
      <c r="O337" s="245"/>
      <c r="P337" s="245"/>
      <c r="Q337" s="245"/>
      <c r="R337" s="245"/>
      <c r="S337" s="245"/>
      <c r="T337" s="246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7" t="s">
        <v>145</v>
      </c>
      <c r="AU337" s="247" t="s">
        <v>85</v>
      </c>
      <c r="AV337" s="14" t="s">
        <v>85</v>
      </c>
      <c r="AW337" s="14" t="s">
        <v>39</v>
      </c>
      <c r="AX337" s="14" t="s">
        <v>77</v>
      </c>
      <c r="AY337" s="247" t="s">
        <v>135</v>
      </c>
    </row>
    <row r="338" s="15" customFormat="1">
      <c r="A338" s="15"/>
      <c r="B338" s="248"/>
      <c r="C338" s="249"/>
      <c r="D338" s="228" t="s">
        <v>145</v>
      </c>
      <c r="E338" s="250" t="s">
        <v>32</v>
      </c>
      <c r="F338" s="251" t="s">
        <v>149</v>
      </c>
      <c r="G338" s="249"/>
      <c r="H338" s="252">
        <v>1</v>
      </c>
      <c r="I338" s="253"/>
      <c r="J338" s="249"/>
      <c r="K338" s="249"/>
      <c r="L338" s="254"/>
      <c r="M338" s="255"/>
      <c r="N338" s="256"/>
      <c r="O338" s="256"/>
      <c r="P338" s="256"/>
      <c r="Q338" s="256"/>
      <c r="R338" s="256"/>
      <c r="S338" s="256"/>
      <c r="T338" s="257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58" t="s">
        <v>145</v>
      </c>
      <c r="AU338" s="258" t="s">
        <v>85</v>
      </c>
      <c r="AV338" s="15" t="s">
        <v>134</v>
      </c>
      <c r="AW338" s="15" t="s">
        <v>39</v>
      </c>
      <c r="AX338" s="15" t="s">
        <v>83</v>
      </c>
      <c r="AY338" s="258" t="s">
        <v>135</v>
      </c>
    </row>
    <row r="339" s="2" customFormat="1" ht="24.15" customHeight="1">
      <c r="A339" s="39"/>
      <c r="B339" s="40"/>
      <c r="C339" s="213" t="s">
        <v>512</v>
      </c>
      <c r="D339" s="213" t="s">
        <v>138</v>
      </c>
      <c r="E339" s="214" t="s">
        <v>513</v>
      </c>
      <c r="F339" s="215" t="s">
        <v>514</v>
      </c>
      <c r="G339" s="216" t="s">
        <v>141</v>
      </c>
      <c r="H339" s="217">
        <v>1</v>
      </c>
      <c r="I339" s="218"/>
      <c r="J339" s="219">
        <f>ROUND(I339*H339,2)</f>
        <v>0</v>
      </c>
      <c r="K339" s="215" t="s">
        <v>142</v>
      </c>
      <c r="L339" s="45"/>
      <c r="M339" s="220" t="s">
        <v>32</v>
      </c>
      <c r="N339" s="221" t="s">
        <v>48</v>
      </c>
      <c r="O339" s="85"/>
      <c r="P339" s="222">
        <f>O339*H339</f>
        <v>0</v>
      </c>
      <c r="Q339" s="222">
        <v>0</v>
      </c>
      <c r="R339" s="222">
        <f>Q339*H339</f>
        <v>0</v>
      </c>
      <c r="S339" s="222">
        <v>0</v>
      </c>
      <c r="T339" s="223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24" t="s">
        <v>143</v>
      </c>
      <c r="AT339" s="224" t="s">
        <v>138</v>
      </c>
      <c r="AU339" s="224" t="s">
        <v>85</v>
      </c>
      <c r="AY339" s="17" t="s">
        <v>135</v>
      </c>
      <c r="BE339" s="225">
        <f>IF(N339="základní",J339,0)</f>
        <v>0</v>
      </c>
      <c r="BF339" s="225">
        <f>IF(N339="snížená",J339,0)</f>
        <v>0</v>
      </c>
      <c r="BG339" s="225">
        <f>IF(N339="zákl. přenesená",J339,0)</f>
        <v>0</v>
      </c>
      <c r="BH339" s="225">
        <f>IF(N339="sníž. přenesená",J339,0)</f>
        <v>0</v>
      </c>
      <c r="BI339" s="225">
        <f>IF(N339="nulová",J339,0)</f>
        <v>0</v>
      </c>
      <c r="BJ339" s="17" t="s">
        <v>83</v>
      </c>
      <c r="BK339" s="225">
        <f>ROUND(I339*H339,2)</f>
        <v>0</v>
      </c>
      <c r="BL339" s="17" t="s">
        <v>143</v>
      </c>
      <c r="BM339" s="224" t="s">
        <v>515</v>
      </c>
    </row>
    <row r="340" s="13" customFormat="1">
      <c r="A340" s="13"/>
      <c r="B340" s="226"/>
      <c r="C340" s="227"/>
      <c r="D340" s="228" t="s">
        <v>145</v>
      </c>
      <c r="E340" s="229" t="s">
        <v>32</v>
      </c>
      <c r="F340" s="230" t="s">
        <v>299</v>
      </c>
      <c r="G340" s="227"/>
      <c r="H340" s="229" t="s">
        <v>32</v>
      </c>
      <c r="I340" s="231"/>
      <c r="J340" s="227"/>
      <c r="K340" s="227"/>
      <c r="L340" s="232"/>
      <c r="M340" s="233"/>
      <c r="N340" s="234"/>
      <c r="O340" s="234"/>
      <c r="P340" s="234"/>
      <c r="Q340" s="234"/>
      <c r="R340" s="234"/>
      <c r="S340" s="234"/>
      <c r="T340" s="235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6" t="s">
        <v>145</v>
      </c>
      <c r="AU340" s="236" t="s">
        <v>85</v>
      </c>
      <c r="AV340" s="13" t="s">
        <v>83</v>
      </c>
      <c r="AW340" s="13" t="s">
        <v>39</v>
      </c>
      <c r="AX340" s="13" t="s">
        <v>77</v>
      </c>
      <c r="AY340" s="236" t="s">
        <v>135</v>
      </c>
    </row>
    <row r="341" s="14" customFormat="1">
      <c r="A341" s="14"/>
      <c r="B341" s="237"/>
      <c r="C341" s="238"/>
      <c r="D341" s="228" t="s">
        <v>145</v>
      </c>
      <c r="E341" s="239" t="s">
        <v>32</v>
      </c>
      <c r="F341" s="240" t="s">
        <v>516</v>
      </c>
      <c r="G341" s="238"/>
      <c r="H341" s="241">
        <v>1</v>
      </c>
      <c r="I341" s="242"/>
      <c r="J341" s="238"/>
      <c r="K341" s="238"/>
      <c r="L341" s="243"/>
      <c r="M341" s="244"/>
      <c r="N341" s="245"/>
      <c r="O341" s="245"/>
      <c r="P341" s="245"/>
      <c r="Q341" s="245"/>
      <c r="R341" s="245"/>
      <c r="S341" s="245"/>
      <c r="T341" s="246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7" t="s">
        <v>145</v>
      </c>
      <c r="AU341" s="247" t="s">
        <v>85</v>
      </c>
      <c r="AV341" s="14" t="s">
        <v>85</v>
      </c>
      <c r="AW341" s="14" t="s">
        <v>39</v>
      </c>
      <c r="AX341" s="14" t="s">
        <v>77</v>
      </c>
      <c r="AY341" s="247" t="s">
        <v>135</v>
      </c>
    </row>
    <row r="342" s="15" customFormat="1">
      <c r="A342" s="15"/>
      <c r="B342" s="248"/>
      <c r="C342" s="249"/>
      <c r="D342" s="228" t="s">
        <v>145</v>
      </c>
      <c r="E342" s="250" t="s">
        <v>32</v>
      </c>
      <c r="F342" s="251" t="s">
        <v>149</v>
      </c>
      <c r="G342" s="249"/>
      <c r="H342" s="252">
        <v>1</v>
      </c>
      <c r="I342" s="253"/>
      <c r="J342" s="249"/>
      <c r="K342" s="249"/>
      <c r="L342" s="254"/>
      <c r="M342" s="255"/>
      <c r="N342" s="256"/>
      <c r="O342" s="256"/>
      <c r="P342" s="256"/>
      <c r="Q342" s="256"/>
      <c r="R342" s="256"/>
      <c r="S342" s="256"/>
      <c r="T342" s="257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58" t="s">
        <v>145</v>
      </c>
      <c r="AU342" s="258" t="s">
        <v>85</v>
      </c>
      <c r="AV342" s="15" t="s">
        <v>134</v>
      </c>
      <c r="AW342" s="15" t="s">
        <v>39</v>
      </c>
      <c r="AX342" s="15" t="s">
        <v>83</v>
      </c>
      <c r="AY342" s="258" t="s">
        <v>135</v>
      </c>
    </row>
    <row r="343" s="2" customFormat="1" ht="33" customHeight="1">
      <c r="A343" s="39"/>
      <c r="B343" s="40"/>
      <c r="C343" s="213" t="s">
        <v>517</v>
      </c>
      <c r="D343" s="213" t="s">
        <v>138</v>
      </c>
      <c r="E343" s="214" t="s">
        <v>518</v>
      </c>
      <c r="F343" s="215" t="s">
        <v>519</v>
      </c>
      <c r="G343" s="216" t="s">
        <v>141</v>
      </c>
      <c r="H343" s="217">
        <v>1</v>
      </c>
      <c r="I343" s="218"/>
      <c r="J343" s="219">
        <f>ROUND(I343*H343,2)</f>
        <v>0</v>
      </c>
      <c r="K343" s="215" t="s">
        <v>142</v>
      </c>
      <c r="L343" s="45"/>
      <c r="M343" s="220" t="s">
        <v>32</v>
      </c>
      <c r="N343" s="221" t="s">
        <v>48</v>
      </c>
      <c r="O343" s="85"/>
      <c r="P343" s="222">
        <f>O343*H343</f>
        <v>0</v>
      </c>
      <c r="Q343" s="222">
        <v>0</v>
      </c>
      <c r="R343" s="222">
        <f>Q343*H343</f>
        <v>0</v>
      </c>
      <c r="S343" s="222">
        <v>0</v>
      </c>
      <c r="T343" s="223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24" t="s">
        <v>143</v>
      </c>
      <c r="AT343" s="224" t="s">
        <v>138</v>
      </c>
      <c r="AU343" s="224" t="s">
        <v>85</v>
      </c>
      <c r="AY343" s="17" t="s">
        <v>135</v>
      </c>
      <c r="BE343" s="225">
        <f>IF(N343="základní",J343,0)</f>
        <v>0</v>
      </c>
      <c r="BF343" s="225">
        <f>IF(N343="snížená",J343,0)</f>
        <v>0</v>
      </c>
      <c r="BG343" s="225">
        <f>IF(N343="zákl. přenesená",J343,0)</f>
        <v>0</v>
      </c>
      <c r="BH343" s="225">
        <f>IF(N343="sníž. přenesená",J343,0)</f>
        <v>0</v>
      </c>
      <c r="BI343" s="225">
        <f>IF(N343="nulová",J343,0)</f>
        <v>0</v>
      </c>
      <c r="BJ343" s="17" t="s">
        <v>83</v>
      </c>
      <c r="BK343" s="225">
        <f>ROUND(I343*H343,2)</f>
        <v>0</v>
      </c>
      <c r="BL343" s="17" t="s">
        <v>143</v>
      </c>
      <c r="BM343" s="224" t="s">
        <v>520</v>
      </c>
    </row>
    <row r="344" s="13" customFormat="1">
      <c r="A344" s="13"/>
      <c r="B344" s="226"/>
      <c r="C344" s="227"/>
      <c r="D344" s="228" t="s">
        <v>145</v>
      </c>
      <c r="E344" s="229" t="s">
        <v>32</v>
      </c>
      <c r="F344" s="230" t="s">
        <v>299</v>
      </c>
      <c r="G344" s="227"/>
      <c r="H344" s="229" t="s">
        <v>32</v>
      </c>
      <c r="I344" s="231"/>
      <c r="J344" s="227"/>
      <c r="K344" s="227"/>
      <c r="L344" s="232"/>
      <c r="M344" s="233"/>
      <c r="N344" s="234"/>
      <c r="O344" s="234"/>
      <c r="P344" s="234"/>
      <c r="Q344" s="234"/>
      <c r="R344" s="234"/>
      <c r="S344" s="234"/>
      <c r="T344" s="23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6" t="s">
        <v>145</v>
      </c>
      <c r="AU344" s="236" t="s">
        <v>85</v>
      </c>
      <c r="AV344" s="13" t="s">
        <v>83</v>
      </c>
      <c r="AW344" s="13" t="s">
        <v>39</v>
      </c>
      <c r="AX344" s="13" t="s">
        <v>77</v>
      </c>
      <c r="AY344" s="236" t="s">
        <v>135</v>
      </c>
    </row>
    <row r="345" s="14" customFormat="1">
      <c r="A345" s="14"/>
      <c r="B345" s="237"/>
      <c r="C345" s="238"/>
      <c r="D345" s="228" t="s">
        <v>145</v>
      </c>
      <c r="E345" s="239" t="s">
        <v>32</v>
      </c>
      <c r="F345" s="240" t="s">
        <v>521</v>
      </c>
      <c r="G345" s="238"/>
      <c r="H345" s="241">
        <v>1</v>
      </c>
      <c r="I345" s="242"/>
      <c r="J345" s="238"/>
      <c r="K345" s="238"/>
      <c r="L345" s="243"/>
      <c r="M345" s="244"/>
      <c r="N345" s="245"/>
      <c r="O345" s="245"/>
      <c r="P345" s="245"/>
      <c r="Q345" s="245"/>
      <c r="R345" s="245"/>
      <c r="S345" s="245"/>
      <c r="T345" s="246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7" t="s">
        <v>145</v>
      </c>
      <c r="AU345" s="247" t="s">
        <v>85</v>
      </c>
      <c r="AV345" s="14" t="s">
        <v>85</v>
      </c>
      <c r="AW345" s="14" t="s">
        <v>39</v>
      </c>
      <c r="AX345" s="14" t="s">
        <v>77</v>
      </c>
      <c r="AY345" s="247" t="s">
        <v>135</v>
      </c>
    </row>
    <row r="346" s="15" customFormat="1">
      <c r="A346" s="15"/>
      <c r="B346" s="248"/>
      <c r="C346" s="249"/>
      <c r="D346" s="228" t="s">
        <v>145</v>
      </c>
      <c r="E346" s="250" t="s">
        <v>32</v>
      </c>
      <c r="F346" s="251" t="s">
        <v>149</v>
      </c>
      <c r="G346" s="249"/>
      <c r="H346" s="252">
        <v>1</v>
      </c>
      <c r="I346" s="253"/>
      <c r="J346" s="249"/>
      <c r="K346" s="249"/>
      <c r="L346" s="254"/>
      <c r="M346" s="255"/>
      <c r="N346" s="256"/>
      <c r="O346" s="256"/>
      <c r="P346" s="256"/>
      <c r="Q346" s="256"/>
      <c r="R346" s="256"/>
      <c r="S346" s="256"/>
      <c r="T346" s="257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58" t="s">
        <v>145</v>
      </c>
      <c r="AU346" s="258" t="s">
        <v>85</v>
      </c>
      <c r="AV346" s="15" t="s">
        <v>134</v>
      </c>
      <c r="AW346" s="15" t="s">
        <v>39</v>
      </c>
      <c r="AX346" s="15" t="s">
        <v>83</v>
      </c>
      <c r="AY346" s="258" t="s">
        <v>135</v>
      </c>
    </row>
    <row r="347" s="2" customFormat="1" ht="24.15" customHeight="1">
      <c r="A347" s="39"/>
      <c r="B347" s="40"/>
      <c r="C347" s="213" t="s">
        <v>522</v>
      </c>
      <c r="D347" s="213" t="s">
        <v>138</v>
      </c>
      <c r="E347" s="214" t="s">
        <v>523</v>
      </c>
      <c r="F347" s="215" t="s">
        <v>524</v>
      </c>
      <c r="G347" s="216" t="s">
        <v>141</v>
      </c>
      <c r="H347" s="217">
        <v>1</v>
      </c>
      <c r="I347" s="218"/>
      <c r="J347" s="219">
        <f>ROUND(I347*H347,2)</f>
        <v>0</v>
      </c>
      <c r="K347" s="215" t="s">
        <v>142</v>
      </c>
      <c r="L347" s="45"/>
      <c r="M347" s="220" t="s">
        <v>32</v>
      </c>
      <c r="N347" s="221" t="s">
        <v>48</v>
      </c>
      <c r="O347" s="85"/>
      <c r="P347" s="222">
        <f>O347*H347</f>
        <v>0</v>
      </c>
      <c r="Q347" s="222">
        <v>0</v>
      </c>
      <c r="R347" s="222">
        <f>Q347*H347</f>
        <v>0</v>
      </c>
      <c r="S347" s="222">
        <v>0</v>
      </c>
      <c r="T347" s="223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24" t="s">
        <v>143</v>
      </c>
      <c r="AT347" s="224" t="s">
        <v>138</v>
      </c>
      <c r="AU347" s="224" t="s">
        <v>85</v>
      </c>
      <c r="AY347" s="17" t="s">
        <v>135</v>
      </c>
      <c r="BE347" s="225">
        <f>IF(N347="základní",J347,0)</f>
        <v>0</v>
      </c>
      <c r="BF347" s="225">
        <f>IF(N347="snížená",J347,0)</f>
        <v>0</v>
      </c>
      <c r="BG347" s="225">
        <f>IF(N347="zákl. přenesená",J347,0)</f>
        <v>0</v>
      </c>
      <c r="BH347" s="225">
        <f>IF(N347="sníž. přenesená",J347,0)</f>
        <v>0</v>
      </c>
      <c r="BI347" s="225">
        <f>IF(N347="nulová",J347,0)</f>
        <v>0</v>
      </c>
      <c r="BJ347" s="17" t="s">
        <v>83</v>
      </c>
      <c r="BK347" s="225">
        <f>ROUND(I347*H347,2)</f>
        <v>0</v>
      </c>
      <c r="BL347" s="17" t="s">
        <v>143</v>
      </c>
      <c r="BM347" s="224" t="s">
        <v>525</v>
      </c>
    </row>
    <row r="348" s="13" customFormat="1">
      <c r="A348" s="13"/>
      <c r="B348" s="226"/>
      <c r="C348" s="227"/>
      <c r="D348" s="228" t="s">
        <v>145</v>
      </c>
      <c r="E348" s="229" t="s">
        <v>32</v>
      </c>
      <c r="F348" s="230" t="s">
        <v>299</v>
      </c>
      <c r="G348" s="227"/>
      <c r="H348" s="229" t="s">
        <v>32</v>
      </c>
      <c r="I348" s="231"/>
      <c r="J348" s="227"/>
      <c r="K348" s="227"/>
      <c r="L348" s="232"/>
      <c r="M348" s="233"/>
      <c r="N348" s="234"/>
      <c r="O348" s="234"/>
      <c r="P348" s="234"/>
      <c r="Q348" s="234"/>
      <c r="R348" s="234"/>
      <c r="S348" s="234"/>
      <c r="T348" s="23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6" t="s">
        <v>145</v>
      </c>
      <c r="AU348" s="236" t="s">
        <v>85</v>
      </c>
      <c r="AV348" s="13" t="s">
        <v>83</v>
      </c>
      <c r="AW348" s="13" t="s">
        <v>39</v>
      </c>
      <c r="AX348" s="13" t="s">
        <v>77</v>
      </c>
      <c r="AY348" s="236" t="s">
        <v>135</v>
      </c>
    </row>
    <row r="349" s="14" customFormat="1">
      <c r="A349" s="14"/>
      <c r="B349" s="237"/>
      <c r="C349" s="238"/>
      <c r="D349" s="228" t="s">
        <v>145</v>
      </c>
      <c r="E349" s="239" t="s">
        <v>32</v>
      </c>
      <c r="F349" s="240" t="s">
        <v>526</v>
      </c>
      <c r="G349" s="238"/>
      <c r="H349" s="241">
        <v>1</v>
      </c>
      <c r="I349" s="242"/>
      <c r="J349" s="238"/>
      <c r="K349" s="238"/>
      <c r="L349" s="243"/>
      <c r="M349" s="244"/>
      <c r="N349" s="245"/>
      <c r="O349" s="245"/>
      <c r="P349" s="245"/>
      <c r="Q349" s="245"/>
      <c r="R349" s="245"/>
      <c r="S349" s="245"/>
      <c r="T349" s="246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7" t="s">
        <v>145</v>
      </c>
      <c r="AU349" s="247" t="s">
        <v>85</v>
      </c>
      <c r="AV349" s="14" t="s">
        <v>85</v>
      </c>
      <c r="AW349" s="14" t="s">
        <v>39</v>
      </c>
      <c r="AX349" s="14" t="s">
        <v>77</v>
      </c>
      <c r="AY349" s="247" t="s">
        <v>135</v>
      </c>
    </row>
    <row r="350" s="15" customFormat="1">
      <c r="A350" s="15"/>
      <c r="B350" s="248"/>
      <c r="C350" s="249"/>
      <c r="D350" s="228" t="s">
        <v>145</v>
      </c>
      <c r="E350" s="250" t="s">
        <v>32</v>
      </c>
      <c r="F350" s="251" t="s">
        <v>149</v>
      </c>
      <c r="G350" s="249"/>
      <c r="H350" s="252">
        <v>1</v>
      </c>
      <c r="I350" s="253"/>
      <c r="J350" s="249"/>
      <c r="K350" s="249"/>
      <c r="L350" s="254"/>
      <c r="M350" s="255"/>
      <c r="N350" s="256"/>
      <c r="O350" s="256"/>
      <c r="P350" s="256"/>
      <c r="Q350" s="256"/>
      <c r="R350" s="256"/>
      <c r="S350" s="256"/>
      <c r="T350" s="257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58" t="s">
        <v>145</v>
      </c>
      <c r="AU350" s="258" t="s">
        <v>85</v>
      </c>
      <c r="AV350" s="15" t="s">
        <v>134</v>
      </c>
      <c r="AW350" s="15" t="s">
        <v>39</v>
      </c>
      <c r="AX350" s="15" t="s">
        <v>83</v>
      </c>
      <c r="AY350" s="258" t="s">
        <v>135</v>
      </c>
    </row>
    <row r="351" s="2" customFormat="1" ht="24.15" customHeight="1">
      <c r="A351" s="39"/>
      <c r="B351" s="40"/>
      <c r="C351" s="213" t="s">
        <v>527</v>
      </c>
      <c r="D351" s="213" t="s">
        <v>138</v>
      </c>
      <c r="E351" s="214" t="s">
        <v>528</v>
      </c>
      <c r="F351" s="215" t="s">
        <v>529</v>
      </c>
      <c r="G351" s="216" t="s">
        <v>141</v>
      </c>
      <c r="H351" s="217">
        <v>1</v>
      </c>
      <c r="I351" s="218"/>
      <c r="J351" s="219">
        <f>ROUND(I351*H351,2)</f>
        <v>0</v>
      </c>
      <c r="K351" s="215" t="s">
        <v>142</v>
      </c>
      <c r="L351" s="45"/>
      <c r="M351" s="220" t="s">
        <v>32</v>
      </c>
      <c r="N351" s="221" t="s">
        <v>48</v>
      </c>
      <c r="O351" s="85"/>
      <c r="P351" s="222">
        <f>O351*H351</f>
        <v>0</v>
      </c>
      <c r="Q351" s="222">
        <v>0</v>
      </c>
      <c r="R351" s="222">
        <f>Q351*H351</f>
        <v>0</v>
      </c>
      <c r="S351" s="222">
        <v>0</v>
      </c>
      <c r="T351" s="223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24" t="s">
        <v>143</v>
      </c>
      <c r="AT351" s="224" t="s">
        <v>138</v>
      </c>
      <c r="AU351" s="224" t="s">
        <v>85</v>
      </c>
      <c r="AY351" s="17" t="s">
        <v>135</v>
      </c>
      <c r="BE351" s="225">
        <f>IF(N351="základní",J351,0)</f>
        <v>0</v>
      </c>
      <c r="BF351" s="225">
        <f>IF(N351="snížená",J351,0)</f>
        <v>0</v>
      </c>
      <c r="BG351" s="225">
        <f>IF(N351="zákl. přenesená",J351,0)</f>
        <v>0</v>
      </c>
      <c r="BH351" s="225">
        <f>IF(N351="sníž. přenesená",J351,0)</f>
        <v>0</v>
      </c>
      <c r="BI351" s="225">
        <f>IF(N351="nulová",J351,0)</f>
        <v>0</v>
      </c>
      <c r="BJ351" s="17" t="s">
        <v>83</v>
      </c>
      <c r="BK351" s="225">
        <f>ROUND(I351*H351,2)</f>
        <v>0</v>
      </c>
      <c r="BL351" s="17" t="s">
        <v>143</v>
      </c>
      <c r="BM351" s="224" t="s">
        <v>530</v>
      </c>
    </row>
    <row r="352" s="13" customFormat="1">
      <c r="A352" s="13"/>
      <c r="B352" s="226"/>
      <c r="C352" s="227"/>
      <c r="D352" s="228" t="s">
        <v>145</v>
      </c>
      <c r="E352" s="229" t="s">
        <v>32</v>
      </c>
      <c r="F352" s="230" t="s">
        <v>299</v>
      </c>
      <c r="G352" s="227"/>
      <c r="H352" s="229" t="s">
        <v>32</v>
      </c>
      <c r="I352" s="231"/>
      <c r="J352" s="227"/>
      <c r="K352" s="227"/>
      <c r="L352" s="232"/>
      <c r="M352" s="233"/>
      <c r="N352" s="234"/>
      <c r="O352" s="234"/>
      <c r="P352" s="234"/>
      <c r="Q352" s="234"/>
      <c r="R352" s="234"/>
      <c r="S352" s="234"/>
      <c r="T352" s="235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6" t="s">
        <v>145</v>
      </c>
      <c r="AU352" s="236" t="s">
        <v>85</v>
      </c>
      <c r="AV352" s="13" t="s">
        <v>83</v>
      </c>
      <c r="AW352" s="13" t="s">
        <v>39</v>
      </c>
      <c r="AX352" s="13" t="s">
        <v>77</v>
      </c>
      <c r="AY352" s="236" t="s">
        <v>135</v>
      </c>
    </row>
    <row r="353" s="14" customFormat="1">
      <c r="A353" s="14"/>
      <c r="B353" s="237"/>
      <c r="C353" s="238"/>
      <c r="D353" s="228" t="s">
        <v>145</v>
      </c>
      <c r="E353" s="239" t="s">
        <v>32</v>
      </c>
      <c r="F353" s="240" t="s">
        <v>531</v>
      </c>
      <c r="G353" s="238"/>
      <c r="H353" s="241">
        <v>1</v>
      </c>
      <c r="I353" s="242"/>
      <c r="J353" s="238"/>
      <c r="K353" s="238"/>
      <c r="L353" s="243"/>
      <c r="M353" s="244"/>
      <c r="N353" s="245"/>
      <c r="O353" s="245"/>
      <c r="P353" s="245"/>
      <c r="Q353" s="245"/>
      <c r="R353" s="245"/>
      <c r="S353" s="245"/>
      <c r="T353" s="246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7" t="s">
        <v>145</v>
      </c>
      <c r="AU353" s="247" t="s">
        <v>85</v>
      </c>
      <c r="AV353" s="14" t="s">
        <v>85</v>
      </c>
      <c r="AW353" s="14" t="s">
        <v>39</v>
      </c>
      <c r="AX353" s="14" t="s">
        <v>77</v>
      </c>
      <c r="AY353" s="247" t="s">
        <v>135</v>
      </c>
    </row>
    <row r="354" s="15" customFormat="1">
      <c r="A354" s="15"/>
      <c r="B354" s="248"/>
      <c r="C354" s="249"/>
      <c r="D354" s="228" t="s">
        <v>145</v>
      </c>
      <c r="E354" s="250" t="s">
        <v>32</v>
      </c>
      <c r="F354" s="251" t="s">
        <v>149</v>
      </c>
      <c r="G354" s="249"/>
      <c r="H354" s="252">
        <v>1</v>
      </c>
      <c r="I354" s="253"/>
      <c r="J354" s="249"/>
      <c r="K354" s="249"/>
      <c r="L354" s="254"/>
      <c r="M354" s="255"/>
      <c r="N354" s="256"/>
      <c r="O354" s="256"/>
      <c r="P354" s="256"/>
      <c r="Q354" s="256"/>
      <c r="R354" s="256"/>
      <c r="S354" s="256"/>
      <c r="T354" s="257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58" t="s">
        <v>145</v>
      </c>
      <c r="AU354" s="258" t="s">
        <v>85</v>
      </c>
      <c r="AV354" s="15" t="s">
        <v>134</v>
      </c>
      <c r="AW354" s="15" t="s">
        <v>39</v>
      </c>
      <c r="AX354" s="15" t="s">
        <v>83</v>
      </c>
      <c r="AY354" s="258" t="s">
        <v>135</v>
      </c>
    </row>
    <row r="355" s="2" customFormat="1" ht="24.15" customHeight="1">
      <c r="A355" s="39"/>
      <c r="B355" s="40"/>
      <c r="C355" s="213" t="s">
        <v>532</v>
      </c>
      <c r="D355" s="213" t="s">
        <v>138</v>
      </c>
      <c r="E355" s="214" t="s">
        <v>533</v>
      </c>
      <c r="F355" s="215" t="s">
        <v>534</v>
      </c>
      <c r="G355" s="216" t="s">
        <v>141</v>
      </c>
      <c r="H355" s="217">
        <v>1</v>
      </c>
      <c r="I355" s="218"/>
      <c r="J355" s="219">
        <f>ROUND(I355*H355,2)</f>
        <v>0</v>
      </c>
      <c r="K355" s="215" t="s">
        <v>142</v>
      </c>
      <c r="L355" s="45"/>
      <c r="M355" s="220" t="s">
        <v>32</v>
      </c>
      <c r="N355" s="221" t="s">
        <v>48</v>
      </c>
      <c r="O355" s="85"/>
      <c r="P355" s="222">
        <f>O355*H355</f>
        <v>0</v>
      </c>
      <c r="Q355" s="222">
        <v>0</v>
      </c>
      <c r="R355" s="222">
        <f>Q355*H355</f>
        <v>0</v>
      </c>
      <c r="S355" s="222">
        <v>0</v>
      </c>
      <c r="T355" s="223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4" t="s">
        <v>143</v>
      </c>
      <c r="AT355" s="224" t="s">
        <v>138</v>
      </c>
      <c r="AU355" s="224" t="s">
        <v>85</v>
      </c>
      <c r="AY355" s="17" t="s">
        <v>135</v>
      </c>
      <c r="BE355" s="225">
        <f>IF(N355="základní",J355,0)</f>
        <v>0</v>
      </c>
      <c r="BF355" s="225">
        <f>IF(N355="snížená",J355,0)</f>
        <v>0</v>
      </c>
      <c r="BG355" s="225">
        <f>IF(N355="zákl. přenesená",J355,0)</f>
        <v>0</v>
      </c>
      <c r="BH355" s="225">
        <f>IF(N355="sníž. přenesená",J355,0)</f>
        <v>0</v>
      </c>
      <c r="BI355" s="225">
        <f>IF(N355="nulová",J355,0)</f>
        <v>0</v>
      </c>
      <c r="BJ355" s="17" t="s">
        <v>83</v>
      </c>
      <c r="BK355" s="225">
        <f>ROUND(I355*H355,2)</f>
        <v>0</v>
      </c>
      <c r="BL355" s="17" t="s">
        <v>143</v>
      </c>
      <c r="BM355" s="224" t="s">
        <v>535</v>
      </c>
    </row>
    <row r="356" s="13" customFormat="1">
      <c r="A356" s="13"/>
      <c r="B356" s="226"/>
      <c r="C356" s="227"/>
      <c r="D356" s="228" t="s">
        <v>145</v>
      </c>
      <c r="E356" s="229" t="s">
        <v>32</v>
      </c>
      <c r="F356" s="230" t="s">
        <v>299</v>
      </c>
      <c r="G356" s="227"/>
      <c r="H356" s="229" t="s">
        <v>32</v>
      </c>
      <c r="I356" s="231"/>
      <c r="J356" s="227"/>
      <c r="K356" s="227"/>
      <c r="L356" s="232"/>
      <c r="M356" s="233"/>
      <c r="N356" s="234"/>
      <c r="O356" s="234"/>
      <c r="P356" s="234"/>
      <c r="Q356" s="234"/>
      <c r="R356" s="234"/>
      <c r="S356" s="234"/>
      <c r="T356" s="235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6" t="s">
        <v>145</v>
      </c>
      <c r="AU356" s="236" t="s">
        <v>85</v>
      </c>
      <c r="AV356" s="13" t="s">
        <v>83</v>
      </c>
      <c r="AW356" s="13" t="s">
        <v>39</v>
      </c>
      <c r="AX356" s="13" t="s">
        <v>77</v>
      </c>
      <c r="AY356" s="236" t="s">
        <v>135</v>
      </c>
    </row>
    <row r="357" s="14" customFormat="1">
      <c r="A357" s="14"/>
      <c r="B357" s="237"/>
      <c r="C357" s="238"/>
      <c r="D357" s="228" t="s">
        <v>145</v>
      </c>
      <c r="E357" s="239" t="s">
        <v>32</v>
      </c>
      <c r="F357" s="240" t="s">
        <v>536</v>
      </c>
      <c r="G357" s="238"/>
      <c r="H357" s="241">
        <v>1</v>
      </c>
      <c r="I357" s="242"/>
      <c r="J357" s="238"/>
      <c r="K357" s="238"/>
      <c r="L357" s="243"/>
      <c r="M357" s="244"/>
      <c r="N357" s="245"/>
      <c r="O357" s="245"/>
      <c r="P357" s="245"/>
      <c r="Q357" s="245"/>
      <c r="R357" s="245"/>
      <c r="S357" s="245"/>
      <c r="T357" s="246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7" t="s">
        <v>145</v>
      </c>
      <c r="AU357" s="247" t="s">
        <v>85</v>
      </c>
      <c r="AV357" s="14" t="s">
        <v>85</v>
      </c>
      <c r="AW357" s="14" t="s">
        <v>39</v>
      </c>
      <c r="AX357" s="14" t="s">
        <v>77</v>
      </c>
      <c r="AY357" s="247" t="s">
        <v>135</v>
      </c>
    </row>
    <row r="358" s="15" customFormat="1">
      <c r="A358" s="15"/>
      <c r="B358" s="248"/>
      <c r="C358" s="249"/>
      <c r="D358" s="228" t="s">
        <v>145</v>
      </c>
      <c r="E358" s="250" t="s">
        <v>32</v>
      </c>
      <c r="F358" s="251" t="s">
        <v>149</v>
      </c>
      <c r="G358" s="249"/>
      <c r="H358" s="252">
        <v>1</v>
      </c>
      <c r="I358" s="253"/>
      <c r="J358" s="249"/>
      <c r="K358" s="249"/>
      <c r="L358" s="254"/>
      <c r="M358" s="255"/>
      <c r="N358" s="256"/>
      <c r="O358" s="256"/>
      <c r="P358" s="256"/>
      <c r="Q358" s="256"/>
      <c r="R358" s="256"/>
      <c r="S358" s="256"/>
      <c r="T358" s="257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58" t="s">
        <v>145</v>
      </c>
      <c r="AU358" s="258" t="s">
        <v>85</v>
      </c>
      <c r="AV358" s="15" t="s">
        <v>134</v>
      </c>
      <c r="AW358" s="15" t="s">
        <v>39</v>
      </c>
      <c r="AX358" s="15" t="s">
        <v>83</v>
      </c>
      <c r="AY358" s="258" t="s">
        <v>135</v>
      </c>
    </row>
    <row r="359" s="2" customFormat="1" ht="24.15" customHeight="1">
      <c r="A359" s="39"/>
      <c r="B359" s="40"/>
      <c r="C359" s="213" t="s">
        <v>537</v>
      </c>
      <c r="D359" s="213" t="s">
        <v>138</v>
      </c>
      <c r="E359" s="214" t="s">
        <v>538</v>
      </c>
      <c r="F359" s="215" t="s">
        <v>539</v>
      </c>
      <c r="G359" s="216" t="s">
        <v>141</v>
      </c>
      <c r="H359" s="217">
        <v>1</v>
      </c>
      <c r="I359" s="218"/>
      <c r="J359" s="219">
        <f>ROUND(I359*H359,2)</f>
        <v>0</v>
      </c>
      <c r="K359" s="215" t="s">
        <v>142</v>
      </c>
      <c r="L359" s="45"/>
      <c r="M359" s="220" t="s">
        <v>32</v>
      </c>
      <c r="N359" s="221" t="s">
        <v>48</v>
      </c>
      <c r="O359" s="85"/>
      <c r="P359" s="222">
        <f>O359*H359</f>
        <v>0</v>
      </c>
      <c r="Q359" s="222">
        <v>0</v>
      </c>
      <c r="R359" s="222">
        <f>Q359*H359</f>
        <v>0</v>
      </c>
      <c r="S359" s="222">
        <v>0</v>
      </c>
      <c r="T359" s="223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24" t="s">
        <v>143</v>
      </c>
      <c r="AT359" s="224" t="s">
        <v>138</v>
      </c>
      <c r="AU359" s="224" t="s">
        <v>85</v>
      </c>
      <c r="AY359" s="17" t="s">
        <v>135</v>
      </c>
      <c r="BE359" s="225">
        <f>IF(N359="základní",J359,0)</f>
        <v>0</v>
      </c>
      <c r="BF359" s="225">
        <f>IF(N359="snížená",J359,0)</f>
        <v>0</v>
      </c>
      <c r="BG359" s="225">
        <f>IF(N359="zákl. přenesená",J359,0)</f>
        <v>0</v>
      </c>
      <c r="BH359" s="225">
        <f>IF(N359="sníž. přenesená",J359,0)</f>
        <v>0</v>
      </c>
      <c r="BI359" s="225">
        <f>IF(N359="nulová",J359,0)</f>
        <v>0</v>
      </c>
      <c r="BJ359" s="17" t="s">
        <v>83</v>
      </c>
      <c r="BK359" s="225">
        <f>ROUND(I359*H359,2)</f>
        <v>0</v>
      </c>
      <c r="BL359" s="17" t="s">
        <v>143</v>
      </c>
      <c r="BM359" s="224" t="s">
        <v>540</v>
      </c>
    </row>
    <row r="360" s="13" customFormat="1">
      <c r="A360" s="13"/>
      <c r="B360" s="226"/>
      <c r="C360" s="227"/>
      <c r="D360" s="228" t="s">
        <v>145</v>
      </c>
      <c r="E360" s="229" t="s">
        <v>32</v>
      </c>
      <c r="F360" s="230" t="s">
        <v>299</v>
      </c>
      <c r="G360" s="227"/>
      <c r="H360" s="229" t="s">
        <v>32</v>
      </c>
      <c r="I360" s="231"/>
      <c r="J360" s="227"/>
      <c r="K360" s="227"/>
      <c r="L360" s="232"/>
      <c r="M360" s="233"/>
      <c r="N360" s="234"/>
      <c r="O360" s="234"/>
      <c r="P360" s="234"/>
      <c r="Q360" s="234"/>
      <c r="R360" s="234"/>
      <c r="S360" s="234"/>
      <c r="T360" s="235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6" t="s">
        <v>145</v>
      </c>
      <c r="AU360" s="236" t="s">
        <v>85</v>
      </c>
      <c r="AV360" s="13" t="s">
        <v>83</v>
      </c>
      <c r="AW360" s="13" t="s">
        <v>39</v>
      </c>
      <c r="AX360" s="13" t="s">
        <v>77</v>
      </c>
      <c r="AY360" s="236" t="s">
        <v>135</v>
      </c>
    </row>
    <row r="361" s="14" customFormat="1">
      <c r="A361" s="14"/>
      <c r="B361" s="237"/>
      <c r="C361" s="238"/>
      <c r="D361" s="228" t="s">
        <v>145</v>
      </c>
      <c r="E361" s="239" t="s">
        <v>32</v>
      </c>
      <c r="F361" s="240" t="s">
        <v>541</v>
      </c>
      <c r="G361" s="238"/>
      <c r="H361" s="241">
        <v>1</v>
      </c>
      <c r="I361" s="242"/>
      <c r="J361" s="238"/>
      <c r="K361" s="238"/>
      <c r="L361" s="243"/>
      <c r="M361" s="244"/>
      <c r="N361" s="245"/>
      <c r="O361" s="245"/>
      <c r="P361" s="245"/>
      <c r="Q361" s="245"/>
      <c r="R361" s="245"/>
      <c r="S361" s="245"/>
      <c r="T361" s="246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7" t="s">
        <v>145</v>
      </c>
      <c r="AU361" s="247" t="s">
        <v>85</v>
      </c>
      <c r="AV361" s="14" t="s">
        <v>85</v>
      </c>
      <c r="AW361" s="14" t="s">
        <v>39</v>
      </c>
      <c r="AX361" s="14" t="s">
        <v>77</v>
      </c>
      <c r="AY361" s="247" t="s">
        <v>135</v>
      </c>
    </row>
    <row r="362" s="15" customFormat="1">
      <c r="A362" s="15"/>
      <c r="B362" s="248"/>
      <c r="C362" s="249"/>
      <c r="D362" s="228" t="s">
        <v>145</v>
      </c>
      <c r="E362" s="250" t="s">
        <v>32</v>
      </c>
      <c r="F362" s="251" t="s">
        <v>149</v>
      </c>
      <c r="G362" s="249"/>
      <c r="H362" s="252">
        <v>1</v>
      </c>
      <c r="I362" s="253"/>
      <c r="J362" s="249"/>
      <c r="K362" s="249"/>
      <c r="L362" s="254"/>
      <c r="M362" s="255"/>
      <c r="N362" s="256"/>
      <c r="O362" s="256"/>
      <c r="P362" s="256"/>
      <c r="Q362" s="256"/>
      <c r="R362" s="256"/>
      <c r="S362" s="256"/>
      <c r="T362" s="257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58" t="s">
        <v>145</v>
      </c>
      <c r="AU362" s="258" t="s">
        <v>85</v>
      </c>
      <c r="AV362" s="15" t="s">
        <v>134</v>
      </c>
      <c r="AW362" s="15" t="s">
        <v>39</v>
      </c>
      <c r="AX362" s="15" t="s">
        <v>83</v>
      </c>
      <c r="AY362" s="258" t="s">
        <v>135</v>
      </c>
    </row>
    <row r="363" s="2" customFormat="1" ht="24.15" customHeight="1">
      <c r="A363" s="39"/>
      <c r="B363" s="40"/>
      <c r="C363" s="213" t="s">
        <v>542</v>
      </c>
      <c r="D363" s="213" t="s">
        <v>138</v>
      </c>
      <c r="E363" s="214" t="s">
        <v>543</v>
      </c>
      <c r="F363" s="215" t="s">
        <v>544</v>
      </c>
      <c r="G363" s="216" t="s">
        <v>141</v>
      </c>
      <c r="H363" s="217">
        <v>1</v>
      </c>
      <c r="I363" s="218"/>
      <c r="J363" s="219">
        <f>ROUND(I363*H363,2)</f>
        <v>0</v>
      </c>
      <c r="K363" s="215" t="s">
        <v>142</v>
      </c>
      <c r="L363" s="45"/>
      <c r="M363" s="220" t="s">
        <v>32</v>
      </c>
      <c r="N363" s="221" t="s">
        <v>48</v>
      </c>
      <c r="O363" s="85"/>
      <c r="P363" s="222">
        <f>O363*H363</f>
        <v>0</v>
      </c>
      <c r="Q363" s="222">
        <v>0</v>
      </c>
      <c r="R363" s="222">
        <f>Q363*H363</f>
        <v>0</v>
      </c>
      <c r="S363" s="222">
        <v>0</v>
      </c>
      <c r="T363" s="223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24" t="s">
        <v>143</v>
      </c>
      <c r="AT363" s="224" t="s">
        <v>138</v>
      </c>
      <c r="AU363" s="224" t="s">
        <v>85</v>
      </c>
      <c r="AY363" s="17" t="s">
        <v>135</v>
      </c>
      <c r="BE363" s="225">
        <f>IF(N363="základní",J363,0)</f>
        <v>0</v>
      </c>
      <c r="BF363" s="225">
        <f>IF(N363="snížená",J363,0)</f>
        <v>0</v>
      </c>
      <c r="BG363" s="225">
        <f>IF(N363="zákl. přenesená",J363,0)</f>
        <v>0</v>
      </c>
      <c r="BH363" s="225">
        <f>IF(N363="sníž. přenesená",J363,0)</f>
        <v>0</v>
      </c>
      <c r="BI363" s="225">
        <f>IF(N363="nulová",J363,0)</f>
        <v>0</v>
      </c>
      <c r="BJ363" s="17" t="s">
        <v>83</v>
      </c>
      <c r="BK363" s="225">
        <f>ROUND(I363*H363,2)</f>
        <v>0</v>
      </c>
      <c r="BL363" s="17" t="s">
        <v>143</v>
      </c>
      <c r="BM363" s="224" t="s">
        <v>545</v>
      </c>
    </row>
    <row r="364" s="13" customFormat="1">
      <c r="A364" s="13"/>
      <c r="B364" s="226"/>
      <c r="C364" s="227"/>
      <c r="D364" s="228" t="s">
        <v>145</v>
      </c>
      <c r="E364" s="229" t="s">
        <v>32</v>
      </c>
      <c r="F364" s="230" t="s">
        <v>299</v>
      </c>
      <c r="G364" s="227"/>
      <c r="H364" s="229" t="s">
        <v>32</v>
      </c>
      <c r="I364" s="231"/>
      <c r="J364" s="227"/>
      <c r="K364" s="227"/>
      <c r="L364" s="232"/>
      <c r="M364" s="233"/>
      <c r="N364" s="234"/>
      <c r="O364" s="234"/>
      <c r="P364" s="234"/>
      <c r="Q364" s="234"/>
      <c r="R364" s="234"/>
      <c r="S364" s="234"/>
      <c r="T364" s="235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6" t="s">
        <v>145</v>
      </c>
      <c r="AU364" s="236" t="s">
        <v>85</v>
      </c>
      <c r="AV364" s="13" t="s">
        <v>83</v>
      </c>
      <c r="AW364" s="13" t="s">
        <v>39</v>
      </c>
      <c r="AX364" s="13" t="s">
        <v>77</v>
      </c>
      <c r="AY364" s="236" t="s">
        <v>135</v>
      </c>
    </row>
    <row r="365" s="14" customFormat="1">
      <c r="A365" s="14"/>
      <c r="B365" s="237"/>
      <c r="C365" s="238"/>
      <c r="D365" s="228" t="s">
        <v>145</v>
      </c>
      <c r="E365" s="239" t="s">
        <v>32</v>
      </c>
      <c r="F365" s="240" t="s">
        <v>546</v>
      </c>
      <c r="G365" s="238"/>
      <c r="H365" s="241">
        <v>1</v>
      </c>
      <c r="I365" s="242"/>
      <c r="J365" s="238"/>
      <c r="K365" s="238"/>
      <c r="L365" s="243"/>
      <c r="M365" s="244"/>
      <c r="N365" s="245"/>
      <c r="O365" s="245"/>
      <c r="P365" s="245"/>
      <c r="Q365" s="245"/>
      <c r="R365" s="245"/>
      <c r="S365" s="245"/>
      <c r="T365" s="246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7" t="s">
        <v>145</v>
      </c>
      <c r="AU365" s="247" t="s">
        <v>85</v>
      </c>
      <c r="AV365" s="14" t="s">
        <v>85</v>
      </c>
      <c r="AW365" s="14" t="s">
        <v>39</v>
      </c>
      <c r="AX365" s="14" t="s">
        <v>77</v>
      </c>
      <c r="AY365" s="247" t="s">
        <v>135</v>
      </c>
    </row>
    <row r="366" s="15" customFormat="1">
      <c r="A366" s="15"/>
      <c r="B366" s="248"/>
      <c r="C366" s="249"/>
      <c r="D366" s="228" t="s">
        <v>145</v>
      </c>
      <c r="E366" s="250" t="s">
        <v>32</v>
      </c>
      <c r="F366" s="251" t="s">
        <v>149</v>
      </c>
      <c r="G366" s="249"/>
      <c r="H366" s="252">
        <v>1</v>
      </c>
      <c r="I366" s="253"/>
      <c r="J366" s="249"/>
      <c r="K366" s="249"/>
      <c r="L366" s="254"/>
      <c r="M366" s="255"/>
      <c r="N366" s="256"/>
      <c r="O366" s="256"/>
      <c r="P366" s="256"/>
      <c r="Q366" s="256"/>
      <c r="R366" s="256"/>
      <c r="S366" s="256"/>
      <c r="T366" s="257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58" t="s">
        <v>145</v>
      </c>
      <c r="AU366" s="258" t="s">
        <v>85</v>
      </c>
      <c r="AV366" s="15" t="s">
        <v>134</v>
      </c>
      <c r="AW366" s="15" t="s">
        <v>39</v>
      </c>
      <c r="AX366" s="15" t="s">
        <v>83</v>
      </c>
      <c r="AY366" s="258" t="s">
        <v>135</v>
      </c>
    </row>
    <row r="367" s="2" customFormat="1" ht="24.15" customHeight="1">
      <c r="A367" s="39"/>
      <c r="B367" s="40"/>
      <c r="C367" s="213" t="s">
        <v>547</v>
      </c>
      <c r="D367" s="213" t="s">
        <v>138</v>
      </c>
      <c r="E367" s="214" t="s">
        <v>548</v>
      </c>
      <c r="F367" s="215" t="s">
        <v>549</v>
      </c>
      <c r="G367" s="216" t="s">
        <v>141</v>
      </c>
      <c r="H367" s="217">
        <v>2</v>
      </c>
      <c r="I367" s="218"/>
      <c r="J367" s="219">
        <f>ROUND(I367*H367,2)</f>
        <v>0</v>
      </c>
      <c r="K367" s="215" t="s">
        <v>142</v>
      </c>
      <c r="L367" s="45"/>
      <c r="M367" s="220" t="s">
        <v>32</v>
      </c>
      <c r="N367" s="221" t="s">
        <v>48</v>
      </c>
      <c r="O367" s="85"/>
      <c r="P367" s="222">
        <f>O367*H367</f>
        <v>0</v>
      </c>
      <c r="Q367" s="222">
        <v>0</v>
      </c>
      <c r="R367" s="222">
        <f>Q367*H367</f>
        <v>0</v>
      </c>
      <c r="S367" s="222">
        <v>0</v>
      </c>
      <c r="T367" s="223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24" t="s">
        <v>143</v>
      </c>
      <c r="AT367" s="224" t="s">
        <v>138</v>
      </c>
      <c r="AU367" s="224" t="s">
        <v>85</v>
      </c>
      <c r="AY367" s="17" t="s">
        <v>135</v>
      </c>
      <c r="BE367" s="225">
        <f>IF(N367="základní",J367,0)</f>
        <v>0</v>
      </c>
      <c r="BF367" s="225">
        <f>IF(N367="snížená",J367,0)</f>
        <v>0</v>
      </c>
      <c r="BG367" s="225">
        <f>IF(N367="zákl. přenesená",J367,0)</f>
        <v>0</v>
      </c>
      <c r="BH367" s="225">
        <f>IF(N367="sníž. přenesená",J367,0)</f>
        <v>0</v>
      </c>
      <c r="BI367" s="225">
        <f>IF(N367="nulová",J367,0)</f>
        <v>0</v>
      </c>
      <c r="BJ367" s="17" t="s">
        <v>83</v>
      </c>
      <c r="BK367" s="225">
        <f>ROUND(I367*H367,2)</f>
        <v>0</v>
      </c>
      <c r="BL367" s="17" t="s">
        <v>143</v>
      </c>
      <c r="BM367" s="224" t="s">
        <v>550</v>
      </c>
    </row>
    <row r="368" s="13" customFormat="1">
      <c r="A368" s="13"/>
      <c r="B368" s="226"/>
      <c r="C368" s="227"/>
      <c r="D368" s="228" t="s">
        <v>145</v>
      </c>
      <c r="E368" s="229" t="s">
        <v>32</v>
      </c>
      <c r="F368" s="230" t="s">
        <v>299</v>
      </c>
      <c r="G368" s="227"/>
      <c r="H368" s="229" t="s">
        <v>32</v>
      </c>
      <c r="I368" s="231"/>
      <c r="J368" s="227"/>
      <c r="K368" s="227"/>
      <c r="L368" s="232"/>
      <c r="M368" s="233"/>
      <c r="N368" s="234"/>
      <c r="O368" s="234"/>
      <c r="P368" s="234"/>
      <c r="Q368" s="234"/>
      <c r="R368" s="234"/>
      <c r="S368" s="234"/>
      <c r="T368" s="235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6" t="s">
        <v>145</v>
      </c>
      <c r="AU368" s="236" t="s">
        <v>85</v>
      </c>
      <c r="AV368" s="13" t="s">
        <v>83</v>
      </c>
      <c r="AW368" s="13" t="s">
        <v>39</v>
      </c>
      <c r="AX368" s="13" t="s">
        <v>77</v>
      </c>
      <c r="AY368" s="236" t="s">
        <v>135</v>
      </c>
    </row>
    <row r="369" s="14" customFormat="1">
      <c r="A369" s="14"/>
      <c r="B369" s="237"/>
      <c r="C369" s="238"/>
      <c r="D369" s="228" t="s">
        <v>145</v>
      </c>
      <c r="E369" s="239" t="s">
        <v>32</v>
      </c>
      <c r="F369" s="240" t="s">
        <v>551</v>
      </c>
      <c r="G369" s="238"/>
      <c r="H369" s="241">
        <v>2</v>
      </c>
      <c r="I369" s="242"/>
      <c r="J369" s="238"/>
      <c r="K369" s="238"/>
      <c r="L369" s="243"/>
      <c r="M369" s="244"/>
      <c r="N369" s="245"/>
      <c r="O369" s="245"/>
      <c r="P369" s="245"/>
      <c r="Q369" s="245"/>
      <c r="R369" s="245"/>
      <c r="S369" s="245"/>
      <c r="T369" s="246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7" t="s">
        <v>145</v>
      </c>
      <c r="AU369" s="247" t="s">
        <v>85</v>
      </c>
      <c r="AV369" s="14" t="s">
        <v>85</v>
      </c>
      <c r="AW369" s="14" t="s">
        <v>39</v>
      </c>
      <c r="AX369" s="14" t="s">
        <v>77</v>
      </c>
      <c r="AY369" s="247" t="s">
        <v>135</v>
      </c>
    </row>
    <row r="370" s="15" customFormat="1">
      <c r="A370" s="15"/>
      <c r="B370" s="248"/>
      <c r="C370" s="249"/>
      <c r="D370" s="228" t="s">
        <v>145</v>
      </c>
      <c r="E370" s="250" t="s">
        <v>32</v>
      </c>
      <c r="F370" s="251" t="s">
        <v>149</v>
      </c>
      <c r="G370" s="249"/>
      <c r="H370" s="252">
        <v>2</v>
      </c>
      <c r="I370" s="253"/>
      <c r="J370" s="249"/>
      <c r="K370" s="249"/>
      <c r="L370" s="254"/>
      <c r="M370" s="255"/>
      <c r="N370" s="256"/>
      <c r="O370" s="256"/>
      <c r="P370" s="256"/>
      <c r="Q370" s="256"/>
      <c r="R370" s="256"/>
      <c r="S370" s="256"/>
      <c r="T370" s="257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58" t="s">
        <v>145</v>
      </c>
      <c r="AU370" s="258" t="s">
        <v>85</v>
      </c>
      <c r="AV370" s="15" t="s">
        <v>134</v>
      </c>
      <c r="AW370" s="15" t="s">
        <v>39</v>
      </c>
      <c r="AX370" s="15" t="s">
        <v>83</v>
      </c>
      <c r="AY370" s="258" t="s">
        <v>135</v>
      </c>
    </row>
    <row r="371" s="2" customFormat="1" ht="37.8" customHeight="1">
      <c r="A371" s="39"/>
      <c r="B371" s="40"/>
      <c r="C371" s="213" t="s">
        <v>552</v>
      </c>
      <c r="D371" s="213" t="s">
        <v>138</v>
      </c>
      <c r="E371" s="214" t="s">
        <v>553</v>
      </c>
      <c r="F371" s="215" t="s">
        <v>554</v>
      </c>
      <c r="G371" s="216" t="s">
        <v>141</v>
      </c>
      <c r="H371" s="217">
        <v>1</v>
      </c>
      <c r="I371" s="218"/>
      <c r="J371" s="219">
        <f>ROUND(I371*H371,2)</f>
        <v>0</v>
      </c>
      <c r="K371" s="215" t="s">
        <v>142</v>
      </c>
      <c r="L371" s="45"/>
      <c r="M371" s="220" t="s">
        <v>32</v>
      </c>
      <c r="N371" s="221" t="s">
        <v>48</v>
      </c>
      <c r="O371" s="85"/>
      <c r="P371" s="222">
        <f>O371*H371</f>
        <v>0</v>
      </c>
      <c r="Q371" s="222">
        <v>0</v>
      </c>
      <c r="R371" s="222">
        <f>Q371*H371</f>
        <v>0</v>
      </c>
      <c r="S371" s="222">
        <v>0</v>
      </c>
      <c r="T371" s="223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24" t="s">
        <v>143</v>
      </c>
      <c r="AT371" s="224" t="s">
        <v>138</v>
      </c>
      <c r="AU371" s="224" t="s">
        <v>85</v>
      </c>
      <c r="AY371" s="17" t="s">
        <v>135</v>
      </c>
      <c r="BE371" s="225">
        <f>IF(N371="základní",J371,0)</f>
        <v>0</v>
      </c>
      <c r="BF371" s="225">
        <f>IF(N371="snížená",J371,0)</f>
        <v>0</v>
      </c>
      <c r="BG371" s="225">
        <f>IF(N371="zákl. přenesená",J371,0)</f>
        <v>0</v>
      </c>
      <c r="BH371" s="225">
        <f>IF(N371="sníž. přenesená",J371,0)</f>
        <v>0</v>
      </c>
      <c r="BI371" s="225">
        <f>IF(N371="nulová",J371,0)</f>
        <v>0</v>
      </c>
      <c r="BJ371" s="17" t="s">
        <v>83</v>
      </c>
      <c r="BK371" s="225">
        <f>ROUND(I371*H371,2)</f>
        <v>0</v>
      </c>
      <c r="BL371" s="17" t="s">
        <v>143</v>
      </c>
      <c r="BM371" s="224" t="s">
        <v>555</v>
      </c>
    </row>
    <row r="372" s="13" customFormat="1">
      <c r="A372" s="13"/>
      <c r="B372" s="226"/>
      <c r="C372" s="227"/>
      <c r="D372" s="228" t="s">
        <v>145</v>
      </c>
      <c r="E372" s="229" t="s">
        <v>32</v>
      </c>
      <c r="F372" s="230" t="s">
        <v>299</v>
      </c>
      <c r="G372" s="227"/>
      <c r="H372" s="229" t="s">
        <v>32</v>
      </c>
      <c r="I372" s="231"/>
      <c r="J372" s="227"/>
      <c r="K372" s="227"/>
      <c r="L372" s="232"/>
      <c r="M372" s="233"/>
      <c r="N372" s="234"/>
      <c r="O372" s="234"/>
      <c r="P372" s="234"/>
      <c r="Q372" s="234"/>
      <c r="R372" s="234"/>
      <c r="S372" s="234"/>
      <c r="T372" s="235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6" t="s">
        <v>145</v>
      </c>
      <c r="AU372" s="236" t="s">
        <v>85</v>
      </c>
      <c r="AV372" s="13" t="s">
        <v>83</v>
      </c>
      <c r="AW372" s="13" t="s">
        <v>39</v>
      </c>
      <c r="AX372" s="13" t="s">
        <v>77</v>
      </c>
      <c r="AY372" s="236" t="s">
        <v>135</v>
      </c>
    </row>
    <row r="373" s="14" customFormat="1">
      <c r="A373" s="14"/>
      <c r="B373" s="237"/>
      <c r="C373" s="238"/>
      <c r="D373" s="228" t="s">
        <v>145</v>
      </c>
      <c r="E373" s="239" t="s">
        <v>32</v>
      </c>
      <c r="F373" s="240" t="s">
        <v>248</v>
      </c>
      <c r="G373" s="238"/>
      <c r="H373" s="241">
        <v>1</v>
      </c>
      <c r="I373" s="242"/>
      <c r="J373" s="238"/>
      <c r="K373" s="238"/>
      <c r="L373" s="243"/>
      <c r="M373" s="244"/>
      <c r="N373" s="245"/>
      <c r="O373" s="245"/>
      <c r="P373" s="245"/>
      <c r="Q373" s="245"/>
      <c r="R373" s="245"/>
      <c r="S373" s="245"/>
      <c r="T373" s="246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7" t="s">
        <v>145</v>
      </c>
      <c r="AU373" s="247" t="s">
        <v>85</v>
      </c>
      <c r="AV373" s="14" t="s">
        <v>85</v>
      </c>
      <c r="AW373" s="14" t="s">
        <v>39</v>
      </c>
      <c r="AX373" s="14" t="s">
        <v>77</v>
      </c>
      <c r="AY373" s="247" t="s">
        <v>135</v>
      </c>
    </row>
    <row r="374" s="15" customFormat="1">
      <c r="A374" s="15"/>
      <c r="B374" s="248"/>
      <c r="C374" s="249"/>
      <c r="D374" s="228" t="s">
        <v>145</v>
      </c>
      <c r="E374" s="250" t="s">
        <v>32</v>
      </c>
      <c r="F374" s="251" t="s">
        <v>149</v>
      </c>
      <c r="G374" s="249"/>
      <c r="H374" s="252">
        <v>1</v>
      </c>
      <c r="I374" s="253"/>
      <c r="J374" s="249"/>
      <c r="K374" s="249"/>
      <c r="L374" s="254"/>
      <c r="M374" s="255"/>
      <c r="N374" s="256"/>
      <c r="O374" s="256"/>
      <c r="P374" s="256"/>
      <c r="Q374" s="256"/>
      <c r="R374" s="256"/>
      <c r="S374" s="256"/>
      <c r="T374" s="257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58" t="s">
        <v>145</v>
      </c>
      <c r="AU374" s="258" t="s">
        <v>85</v>
      </c>
      <c r="AV374" s="15" t="s">
        <v>134</v>
      </c>
      <c r="AW374" s="15" t="s">
        <v>39</v>
      </c>
      <c r="AX374" s="15" t="s">
        <v>83</v>
      </c>
      <c r="AY374" s="258" t="s">
        <v>135</v>
      </c>
    </row>
    <row r="375" s="12" customFormat="1" ht="22.8" customHeight="1">
      <c r="A375" s="12"/>
      <c r="B375" s="197"/>
      <c r="C375" s="198"/>
      <c r="D375" s="199" t="s">
        <v>76</v>
      </c>
      <c r="E375" s="211" t="s">
        <v>1</v>
      </c>
      <c r="F375" s="211" t="s">
        <v>556</v>
      </c>
      <c r="G375" s="198"/>
      <c r="H375" s="198"/>
      <c r="I375" s="201"/>
      <c r="J375" s="212">
        <f>BK375</f>
        <v>0</v>
      </c>
      <c r="K375" s="198"/>
      <c r="L375" s="203"/>
      <c r="M375" s="204"/>
      <c r="N375" s="205"/>
      <c r="O375" s="205"/>
      <c r="P375" s="206">
        <f>SUM(P376:P379)</f>
        <v>0</v>
      </c>
      <c r="Q375" s="205"/>
      <c r="R375" s="206">
        <f>SUM(R376:R379)</f>
        <v>0</v>
      </c>
      <c r="S375" s="205"/>
      <c r="T375" s="207">
        <f>SUM(T376:T379)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08" t="s">
        <v>83</v>
      </c>
      <c r="AT375" s="209" t="s">
        <v>76</v>
      </c>
      <c r="AU375" s="209" t="s">
        <v>83</v>
      </c>
      <c r="AY375" s="208" t="s">
        <v>135</v>
      </c>
      <c r="BK375" s="210">
        <f>SUM(BK376:BK379)</f>
        <v>0</v>
      </c>
    </row>
    <row r="376" s="2" customFormat="1" ht="24.15" customHeight="1">
      <c r="A376" s="39"/>
      <c r="B376" s="40"/>
      <c r="C376" s="213" t="s">
        <v>557</v>
      </c>
      <c r="D376" s="213" t="s">
        <v>138</v>
      </c>
      <c r="E376" s="214" t="s">
        <v>558</v>
      </c>
      <c r="F376" s="215" t="s">
        <v>559</v>
      </c>
      <c r="G376" s="216" t="s">
        <v>141</v>
      </c>
      <c r="H376" s="217">
        <v>2</v>
      </c>
      <c r="I376" s="218"/>
      <c r="J376" s="219">
        <f>ROUND(I376*H376,2)</f>
        <v>0</v>
      </c>
      <c r="K376" s="215" t="s">
        <v>142</v>
      </c>
      <c r="L376" s="45"/>
      <c r="M376" s="220" t="s">
        <v>32</v>
      </c>
      <c r="N376" s="221" t="s">
        <v>48</v>
      </c>
      <c r="O376" s="85"/>
      <c r="P376" s="222">
        <f>O376*H376</f>
        <v>0</v>
      </c>
      <c r="Q376" s="222">
        <v>0</v>
      </c>
      <c r="R376" s="222">
        <f>Q376*H376</f>
        <v>0</v>
      </c>
      <c r="S376" s="222">
        <v>0</v>
      </c>
      <c r="T376" s="223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24" t="s">
        <v>134</v>
      </c>
      <c r="AT376" s="224" t="s">
        <v>138</v>
      </c>
      <c r="AU376" s="224" t="s">
        <v>85</v>
      </c>
      <c r="AY376" s="17" t="s">
        <v>135</v>
      </c>
      <c r="BE376" s="225">
        <f>IF(N376="základní",J376,0)</f>
        <v>0</v>
      </c>
      <c r="BF376" s="225">
        <f>IF(N376="snížená",J376,0)</f>
        <v>0</v>
      </c>
      <c r="BG376" s="225">
        <f>IF(N376="zákl. přenesená",J376,0)</f>
        <v>0</v>
      </c>
      <c r="BH376" s="225">
        <f>IF(N376="sníž. přenesená",J376,0)</f>
        <v>0</v>
      </c>
      <c r="BI376" s="225">
        <f>IF(N376="nulová",J376,0)</f>
        <v>0</v>
      </c>
      <c r="BJ376" s="17" t="s">
        <v>83</v>
      </c>
      <c r="BK376" s="225">
        <f>ROUND(I376*H376,2)</f>
        <v>0</v>
      </c>
      <c r="BL376" s="17" t="s">
        <v>134</v>
      </c>
      <c r="BM376" s="224" t="s">
        <v>560</v>
      </c>
    </row>
    <row r="377" s="13" customFormat="1">
      <c r="A377" s="13"/>
      <c r="B377" s="226"/>
      <c r="C377" s="227"/>
      <c r="D377" s="228" t="s">
        <v>145</v>
      </c>
      <c r="E377" s="229" t="s">
        <v>32</v>
      </c>
      <c r="F377" s="230" t="s">
        <v>299</v>
      </c>
      <c r="G377" s="227"/>
      <c r="H377" s="229" t="s">
        <v>32</v>
      </c>
      <c r="I377" s="231"/>
      <c r="J377" s="227"/>
      <c r="K377" s="227"/>
      <c r="L377" s="232"/>
      <c r="M377" s="233"/>
      <c r="N377" s="234"/>
      <c r="O377" s="234"/>
      <c r="P377" s="234"/>
      <c r="Q377" s="234"/>
      <c r="R377" s="234"/>
      <c r="S377" s="234"/>
      <c r="T377" s="235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6" t="s">
        <v>145</v>
      </c>
      <c r="AU377" s="236" t="s">
        <v>85</v>
      </c>
      <c r="AV377" s="13" t="s">
        <v>83</v>
      </c>
      <c r="AW377" s="13" t="s">
        <v>39</v>
      </c>
      <c r="AX377" s="13" t="s">
        <v>77</v>
      </c>
      <c r="AY377" s="236" t="s">
        <v>135</v>
      </c>
    </row>
    <row r="378" s="14" customFormat="1">
      <c r="A378" s="14"/>
      <c r="B378" s="237"/>
      <c r="C378" s="238"/>
      <c r="D378" s="228" t="s">
        <v>145</v>
      </c>
      <c r="E378" s="239" t="s">
        <v>32</v>
      </c>
      <c r="F378" s="240" t="s">
        <v>561</v>
      </c>
      <c r="G378" s="238"/>
      <c r="H378" s="241">
        <v>2</v>
      </c>
      <c r="I378" s="242"/>
      <c r="J378" s="238"/>
      <c r="K378" s="238"/>
      <c r="L378" s="243"/>
      <c r="M378" s="244"/>
      <c r="N378" s="245"/>
      <c r="O378" s="245"/>
      <c r="P378" s="245"/>
      <c r="Q378" s="245"/>
      <c r="R378" s="245"/>
      <c r="S378" s="245"/>
      <c r="T378" s="246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7" t="s">
        <v>145</v>
      </c>
      <c r="AU378" s="247" t="s">
        <v>85</v>
      </c>
      <c r="AV378" s="14" t="s">
        <v>85</v>
      </c>
      <c r="AW378" s="14" t="s">
        <v>39</v>
      </c>
      <c r="AX378" s="14" t="s">
        <v>77</v>
      </c>
      <c r="AY378" s="247" t="s">
        <v>135</v>
      </c>
    </row>
    <row r="379" s="15" customFormat="1">
      <c r="A379" s="15"/>
      <c r="B379" s="248"/>
      <c r="C379" s="249"/>
      <c r="D379" s="228" t="s">
        <v>145</v>
      </c>
      <c r="E379" s="250" t="s">
        <v>32</v>
      </c>
      <c r="F379" s="251" t="s">
        <v>149</v>
      </c>
      <c r="G379" s="249"/>
      <c r="H379" s="252">
        <v>2</v>
      </c>
      <c r="I379" s="253"/>
      <c r="J379" s="249"/>
      <c r="K379" s="249"/>
      <c r="L379" s="254"/>
      <c r="M379" s="255"/>
      <c r="N379" s="256"/>
      <c r="O379" s="256"/>
      <c r="P379" s="256"/>
      <c r="Q379" s="256"/>
      <c r="R379" s="256"/>
      <c r="S379" s="256"/>
      <c r="T379" s="257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58" t="s">
        <v>145</v>
      </c>
      <c r="AU379" s="258" t="s">
        <v>85</v>
      </c>
      <c r="AV379" s="15" t="s">
        <v>134</v>
      </c>
      <c r="AW379" s="15" t="s">
        <v>39</v>
      </c>
      <c r="AX379" s="15" t="s">
        <v>83</v>
      </c>
      <c r="AY379" s="258" t="s">
        <v>135</v>
      </c>
    </row>
    <row r="380" s="12" customFormat="1" ht="22.8" customHeight="1">
      <c r="A380" s="12"/>
      <c r="B380" s="197"/>
      <c r="C380" s="198"/>
      <c r="D380" s="199" t="s">
        <v>76</v>
      </c>
      <c r="E380" s="211" t="s">
        <v>562</v>
      </c>
      <c r="F380" s="211" t="s">
        <v>563</v>
      </c>
      <c r="G380" s="198"/>
      <c r="H380" s="198"/>
      <c r="I380" s="201"/>
      <c r="J380" s="212">
        <f>BK380</f>
        <v>0</v>
      </c>
      <c r="K380" s="198"/>
      <c r="L380" s="203"/>
      <c r="M380" s="204"/>
      <c r="N380" s="205"/>
      <c r="O380" s="205"/>
      <c r="P380" s="206">
        <f>SUM(P381:P387)</f>
        <v>0</v>
      </c>
      <c r="Q380" s="205"/>
      <c r="R380" s="206">
        <f>SUM(R381:R387)</f>
        <v>0</v>
      </c>
      <c r="S380" s="205"/>
      <c r="T380" s="207">
        <f>SUM(T381:T387)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08" t="s">
        <v>134</v>
      </c>
      <c r="AT380" s="209" t="s">
        <v>76</v>
      </c>
      <c r="AU380" s="209" t="s">
        <v>83</v>
      </c>
      <c r="AY380" s="208" t="s">
        <v>135</v>
      </c>
      <c r="BK380" s="210">
        <f>SUM(BK381:BK387)</f>
        <v>0</v>
      </c>
    </row>
    <row r="381" s="2" customFormat="1" ht="24.15" customHeight="1">
      <c r="A381" s="39"/>
      <c r="B381" s="40"/>
      <c r="C381" s="213" t="s">
        <v>564</v>
      </c>
      <c r="D381" s="213" t="s">
        <v>138</v>
      </c>
      <c r="E381" s="214" t="s">
        <v>565</v>
      </c>
      <c r="F381" s="215" t="s">
        <v>566</v>
      </c>
      <c r="G381" s="216" t="s">
        <v>141</v>
      </c>
      <c r="H381" s="217">
        <v>4</v>
      </c>
      <c r="I381" s="218"/>
      <c r="J381" s="219">
        <f>ROUND(I381*H381,2)</f>
        <v>0</v>
      </c>
      <c r="K381" s="215" t="s">
        <v>142</v>
      </c>
      <c r="L381" s="45"/>
      <c r="M381" s="220" t="s">
        <v>32</v>
      </c>
      <c r="N381" s="221" t="s">
        <v>48</v>
      </c>
      <c r="O381" s="85"/>
      <c r="P381" s="222">
        <f>O381*H381</f>
        <v>0</v>
      </c>
      <c r="Q381" s="222">
        <v>0</v>
      </c>
      <c r="R381" s="222">
        <f>Q381*H381</f>
        <v>0</v>
      </c>
      <c r="S381" s="222">
        <v>0</v>
      </c>
      <c r="T381" s="223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24" t="s">
        <v>143</v>
      </c>
      <c r="AT381" s="224" t="s">
        <v>138</v>
      </c>
      <c r="AU381" s="224" t="s">
        <v>85</v>
      </c>
      <c r="AY381" s="17" t="s">
        <v>135</v>
      </c>
      <c r="BE381" s="225">
        <f>IF(N381="základní",J381,0)</f>
        <v>0</v>
      </c>
      <c r="BF381" s="225">
        <f>IF(N381="snížená",J381,0)</f>
        <v>0</v>
      </c>
      <c r="BG381" s="225">
        <f>IF(N381="zákl. přenesená",J381,0)</f>
        <v>0</v>
      </c>
      <c r="BH381" s="225">
        <f>IF(N381="sníž. přenesená",J381,0)</f>
        <v>0</v>
      </c>
      <c r="BI381" s="225">
        <f>IF(N381="nulová",J381,0)</f>
        <v>0</v>
      </c>
      <c r="BJ381" s="17" t="s">
        <v>83</v>
      </c>
      <c r="BK381" s="225">
        <f>ROUND(I381*H381,2)</f>
        <v>0</v>
      </c>
      <c r="BL381" s="17" t="s">
        <v>143</v>
      </c>
      <c r="BM381" s="224" t="s">
        <v>567</v>
      </c>
    </row>
    <row r="382" s="13" customFormat="1">
      <c r="A382" s="13"/>
      <c r="B382" s="226"/>
      <c r="C382" s="227"/>
      <c r="D382" s="228" t="s">
        <v>145</v>
      </c>
      <c r="E382" s="229" t="s">
        <v>32</v>
      </c>
      <c r="F382" s="230" t="s">
        <v>299</v>
      </c>
      <c r="G382" s="227"/>
      <c r="H382" s="229" t="s">
        <v>32</v>
      </c>
      <c r="I382" s="231"/>
      <c r="J382" s="227"/>
      <c r="K382" s="227"/>
      <c r="L382" s="232"/>
      <c r="M382" s="233"/>
      <c r="N382" s="234"/>
      <c r="O382" s="234"/>
      <c r="P382" s="234"/>
      <c r="Q382" s="234"/>
      <c r="R382" s="234"/>
      <c r="S382" s="234"/>
      <c r="T382" s="23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6" t="s">
        <v>145</v>
      </c>
      <c r="AU382" s="236" t="s">
        <v>85</v>
      </c>
      <c r="AV382" s="13" t="s">
        <v>83</v>
      </c>
      <c r="AW382" s="13" t="s">
        <v>39</v>
      </c>
      <c r="AX382" s="13" t="s">
        <v>77</v>
      </c>
      <c r="AY382" s="236" t="s">
        <v>135</v>
      </c>
    </row>
    <row r="383" s="14" customFormat="1">
      <c r="A383" s="14"/>
      <c r="B383" s="237"/>
      <c r="C383" s="238"/>
      <c r="D383" s="228" t="s">
        <v>145</v>
      </c>
      <c r="E383" s="239" t="s">
        <v>32</v>
      </c>
      <c r="F383" s="240" t="s">
        <v>568</v>
      </c>
      <c r="G383" s="238"/>
      <c r="H383" s="241">
        <v>1</v>
      </c>
      <c r="I383" s="242"/>
      <c r="J383" s="238"/>
      <c r="K383" s="238"/>
      <c r="L383" s="243"/>
      <c r="M383" s="244"/>
      <c r="N383" s="245"/>
      <c r="O383" s="245"/>
      <c r="P383" s="245"/>
      <c r="Q383" s="245"/>
      <c r="R383" s="245"/>
      <c r="S383" s="245"/>
      <c r="T383" s="246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7" t="s">
        <v>145</v>
      </c>
      <c r="AU383" s="247" t="s">
        <v>85</v>
      </c>
      <c r="AV383" s="14" t="s">
        <v>85</v>
      </c>
      <c r="AW383" s="14" t="s">
        <v>39</v>
      </c>
      <c r="AX383" s="14" t="s">
        <v>77</v>
      </c>
      <c r="AY383" s="247" t="s">
        <v>135</v>
      </c>
    </row>
    <row r="384" s="14" customFormat="1">
      <c r="A384" s="14"/>
      <c r="B384" s="237"/>
      <c r="C384" s="238"/>
      <c r="D384" s="228" t="s">
        <v>145</v>
      </c>
      <c r="E384" s="239" t="s">
        <v>32</v>
      </c>
      <c r="F384" s="240" t="s">
        <v>569</v>
      </c>
      <c r="G384" s="238"/>
      <c r="H384" s="241">
        <v>1</v>
      </c>
      <c r="I384" s="242"/>
      <c r="J384" s="238"/>
      <c r="K384" s="238"/>
      <c r="L384" s="243"/>
      <c r="M384" s="244"/>
      <c r="N384" s="245"/>
      <c r="O384" s="245"/>
      <c r="P384" s="245"/>
      <c r="Q384" s="245"/>
      <c r="R384" s="245"/>
      <c r="S384" s="245"/>
      <c r="T384" s="246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7" t="s">
        <v>145</v>
      </c>
      <c r="AU384" s="247" t="s">
        <v>85</v>
      </c>
      <c r="AV384" s="14" t="s">
        <v>85</v>
      </c>
      <c r="AW384" s="14" t="s">
        <v>39</v>
      </c>
      <c r="AX384" s="14" t="s">
        <v>77</v>
      </c>
      <c r="AY384" s="247" t="s">
        <v>135</v>
      </c>
    </row>
    <row r="385" s="14" customFormat="1">
      <c r="A385" s="14"/>
      <c r="B385" s="237"/>
      <c r="C385" s="238"/>
      <c r="D385" s="228" t="s">
        <v>145</v>
      </c>
      <c r="E385" s="239" t="s">
        <v>32</v>
      </c>
      <c r="F385" s="240" t="s">
        <v>570</v>
      </c>
      <c r="G385" s="238"/>
      <c r="H385" s="241">
        <v>1</v>
      </c>
      <c r="I385" s="242"/>
      <c r="J385" s="238"/>
      <c r="K385" s="238"/>
      <c r="L385" s="243"/>
      <c r="M385" s="244"/>
      <c r="N385" s="245"/>
      <c r="O385" s="245"/>
      <c r="P385" s="245"/>
      <c r="Q385" s="245"/>
      <c r="R385" s="245"/>
      <c r="S385" s="245"/>
      <c r="T385" s="246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7" t="s">
        <v>145</v>
      </c>
      <c r="AU385" s="247" t="s">
        <v>85</v>
      </c>
      <c r="AV385" s="14" t="s">
        <v>85</v>
      </c>
      <c r="AW385" s="14" t="s">
        <v>39</v>
      </c>
      <c r="AX385" s="14" t="s">
        <v>77</v>
      </c>
      <c r="AY385" s="247" t="s">
        <v>135</v>
      </c>
    </row>
    <row r="386" s="14" customFormat="1">
      <c r="A386" s="14"/>
      <c r="B386" s="237"/>
      <c r="C386" s="238"/>
      <c r="D386" s="228" t="s">
        <v>145</v>
      </c>
      <c r="E386" s="239" t="s">
        <v>32</v>
      </c>
      <c r="F386" s="240" t="s">
        <v>571</v>
      </c>
      <c r="G386" s="238"/>
      <c r="H386" s="241">
        <v>1</v>
      </c>
      <c r="I386" s="242"/>
      <c r="J386" s="238"/>
      <c r="K386" s="238"/>
      <c r="L386" s="243"/>
      <c r="M386" s="244"/>
      <c r="N386" s="245"/>
      <c r="O386" s="245"/>
      <c r="P386" s="245"/>
      <c r="Q386" s="245"/>
      <c r="R386" s="245"/>
      <c r="S386" s="245"/>
      <c r="T386" s="246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7" t="s">
        <v>145</v>
      </c>
      <c r="AU386" s="247" t="s">
        <v>85</v>
      </c>
      <c r="AV386" s="14" t="s">
        <v>85</v>
      </c>
      <c r="AW386" s="14" t="s">
        <v>39</v>
      </c>
      <c r="AX386" s="14" t="s">
        <v>77</v>
      </c>
      <c r="AY386" s="247" t="s">
        <v>135</v>
      </c>
    </row>
    <row r="387" s="15" customFormat="1">
      <c r="A387" s="15"/>
      <c r="B387" s="248"/>
      <c r="C387" s="249"/>
      <c r="D387" s="228" t="s">
        <v>145</v>
      </c>
      <c r="E387" s="250" t="s">
        <v>32</v>
      </c>
      <c r="F387" s="251" t="s">
        <v>149</v>
      </c>
      <c r="G387" s="249"/>
      <c r="H387" s="252">
        <v>4</v>
      </c>
      <c r="I387" s="253"/>
      <c r="J387" s="249"/>
      <c r="K387" s="249"/>
      <c r="L387" s="254"/>
      <c r="M387" s="255"/>
      <c r="N387" s="256"/>
      <c r="O387" s="256"/>
      <c r="P387" s="256"/>
      <c r="Q387" s="256"/>
      <c r="R387" s="256"/>
      <c r="S387" s="256"/>
      <c r="T387" s="257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58" t="s">
        <v>145</v>
      </c>
      <c r="AU387" s="258" t="s">
        <v>85</v>
      </c>
      <c r="AV387" s="15" t="s">
        <v>134</v>
      </c>
      <c r="AW387" s="15" t="s">
        <v>39</v>
      </c>
      <c r="AX387" s="15" t="s">
        <v>83</v>
      </c>
      <c r="AY387" s="258" t="s">
        <v>135</v>
      </c>
    </row>
    <row r="388" s="12" customFormat="1" ht="22.8" customHeight="1">
      <c r="A388" s="12"/>
      <c r="B388" s="197"/>
      <c r="C388" s="198"/>
      <c r="D388" s="199" t="s">
        <v>76</v>
      </c>
      <c r="E388" s="211" t="s">
        <v>249</v>
      </c>
      <c r="F388" s="211" t="s">
        <v>572</v>
      </c>
      <c r="G388" s="198"/>
      <c r="H388" s="198"/>
      <c r="I388" s="201"/>
      <c r="J388" s="212">
        <f>BK388</f>
        <v>0</v>
      </c>
      <c r="K388" s="198"/>
      <c r="L388" s="203"/>
      <c r="M388" s="204"/>
      <c r="N388" s="205"/>
      <c r="O388" s="205"/>
      <c r="P388" s="206">
        <f>SUM(P389:P437)</f>
        <v>0</v>
      </c>
      <c r="Q388" s="205"/>
      <c r="R388" s="206">
        <f>SUM(R389:R437)</f>
        <v>0</v>
      </c>
      <c r="S388" s="205"/>
      <c r="T388" s="207">
        <f>SUM(T389:T437)</f>
        <v>0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208" t="s">
        <v>85</v>
      </c>
      <c r="AT388" s="209" t="s">
        <v>76</v>
      </c>
      <c r="AU388" s="209" t="s">
        <v>83</v>
      </c>
      <c r="AY388" s="208" t="s">
        <v>135</v>
      </c>
      <c r="BK388" s="210">
        <f>SUM(BK389:BK437)</f>
        <v>0</v>
      </c>
    </row>
    <row r="389" s="2" customFormat="1" ht="24.15" customHeight="1">
      <c r="A389" s="39"/>
      <c r="B389" s="40"/>
      <c r="C389" s="213" t="s">
        <v>573</v>
      </c>
      <c r="D389" s="213" t="s">
        <v>138</v>
      </c>
      <c r="E389" s="214" t="s">
        <v>574</v>
      </c>
      <c r="F389" s="215" t="s">
        <v>575</v>
      </c>
      <c r="G389" s="216" t="s">
        <v>141</v>
      </c>
      <c r="H389" s="217">
        <v>2</v>
      </c>
      <c r="I389" s="218"/>
      <c r="J389" s="219">
        <f>ROUND(I389*H389,2)</f>
        <v>0</v>
      </c>
      <c r="K389" s="215" t="s">
        <v>142</v>
      </c>
      <c r="L389" s="45"/>
      <c r="M389" s="220" t="s">
        <v>32</v>
      </c>
      <c r="N389" s="221" t="s">
        <v>48</v>
      </c>
      <c r="O389" s="85"/>
      <c r="P389" s="222">
        <f>O389*H389</f>
        <v>0</v>
      </c>
      <c r="Q389" s="222">
        <v>0</v>
      </c>
      <c r="R389" s="222">
        <f>Q389*H389</f>
        <v>0</v>
      </c>
      <c r="S389" s="222">
        <v>0</v>
      </c>
      <c r="T389" s="223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24" t="s">
        <v>239</v>
      </c>
      <c r="AT389" s="224" t="s">
        <v>138</v>
      </c>
      <c r="AU389" s="224" t="s">
        <v>85</v>
      </c>
      <c r="AY389" s="17" t="s">
        <v>135</v>
      </c>
      <c r="BE389" s="225">
        <f>IF(N389="základní",J389,0)</f>
        <v>0</v>
      </c>
      <c r="BF389" s="225">
        <f>IF(N389="snížená",J389,0)</f>
        <v>0</v>
      </c>
      <c r="BG389" s="225">
        <f>IF(N389="zákl. přenesená",J389,0)</f>
        <v>0</v>
      </c>
      <c r="BH389" s="225">
        <f>IF(N389="sníž. přenesená",J389,0)</f>
        <v>0</v>
      </c>
      <c r="BI389" s="225">
        <f>IF(N389="nulová",J389,0)</f>
        <v>0</v>
      </c>
      <c r="BJ389" s="17" t="s">
        <v>83</v>
      </c>
      <c r="BK389" s="225">
        <f>ROUND(I389*H389,2)</f>
        <v>0</v>
      </c>
      <c r="BL389" s="17" t="s">
        <v>239</v>
      </c>
      <c r="BM389" s="224" t="s">
        <v>576</v>
      </c>
    </row>
    <row r="390" s="13" customFormat="1">
      <c r="A390" s="13"/>
      <c r="B390" s="226"/>
      <c r="C390" s="227"/>
      <c r="D390" s="228" t="s">
        <v>145</v>
      </c>
      <c r="E390" s="229" t="s">
        <v>32</v>
      </c>
      <c r="F390" s="230" t="s">
        <v>299</v>
      </c>
      <c r="G390" s="227"/>
      <c r="H390" s="229" t="s">
        <v>32</v>
      </c>
      <c r="I390" s="231"/>
      <c r="J390" s="227"/>
      <c r="K390" s="227"/>
      <c r="L390" s="232"/>
      <c r="M390" s="233"/>
      <c r="N390" s="234"/>
      <c r="O390" s="234"/>
      <c r="P390" s="234"/>
      <c r="Q390" s="234"/>
      <c r="R390" s="234"/>
      <c r="S390" s="234"/>
      <c r="T390" s="235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6" t="s">
        <v>145</v>
      </c>
      <c r="AU390" s="236" t="s">
        <v>85</v>
      </c>
      <c r="AV390" s="13" t="s">
        <v>83</v>
      </c>
      <c r="AW390" s="13" t="s">
        <v>39</v>
      </c>
      <c r="AX390" s="13" t="s">
        <v>77</v>
      </c>
      <c r="AY390" s="236" t="s">
        <v>135</v>
      </c>
    </row>
    <row r="391" s="14" customFormat="1">
      <c r="A391" s="14"/>
      <c r="B391" s="237"/>
      <c r="C391" s="238"/>
      <c r="D391" s="228" t="s">
        <v>145</v>
      </c>
      <c r="E391" s="239" t="s">
        <v>32</v>
      </c>
      <c r="F391" s="240" t="s">
        <v>577</v>
      </c>
      <c r="G391" s="238"/>
      <c r="H391" s="241">
        <v>1</v>
      </c>
      <c r="I391" s="242"/>
      <c r="J391" s="238"/>
      <c r="K391" s="238"/>
      <c r="L391" s="243"/>
      <c r="M391" s="244"/>
      <c r="N391" s="245"/>
      <c r="O391" s="245"/>
      <c r="P391" s="245"/>
      <c r="Q391" s="245"/>
      <c r="R391" s="245"/>
      <c r="S391" s="245"/>
      <c r="T391" s="246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7" t="s">
        <v>145</v>
      </c>
      <c r="AU391" s="247" t="s">
        <v>85</v>
      </c>
      <c r="AV391" s="14" t="s">
        <v>85</v>
      </c>
      <c r="AW391" s="14" t="s">
        <v>39</v>
      </c>
      <c r="AX391" s="14" t="s">
        <v>77</v>
      </c>
      <c r="AY391" s="247" t="s">
        <v>135</v>
      </c>
    </row>
    <row r="392" s="14" customFormat="1">
      <c r="A392" s="14"/>
      <c r="B392" s="237"/>
      <c r="C392" s="238"/>
      <c r="D392" s="228" t="s">
        <v>145</v>
      </c>
      <c r="E392" s="239" t="s">
        <v>32</v>
      </c>
      <c r="F392" s="240" t="s">
        <v>578</v>
      </c>
      <c r="G392" s="238"/>
      <c r="H392" s="241">
        <v>1</v>
      </c>
      <c r="I392" s="242"/>
      <c r="J392" s="238"/>
      <c r="K392" s="238"/>
      <c r="L392" s="243"/>
      <c r="M392" s="244"/>
      <c r="N392" s="245"/>
      <c r="O392" s="245"/>
      <c r="P392" s="245"/>
      <c r="Q392" s="245"/>
      <c r="R392" s="245"/>
      <c r="S392" s="245"/>
      <c r="T392" s="246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7" t="s">
        <v>145</v>
      </c>
      <c r="AU392" s="247" t="s">
        <v>85</v>
      </c>
      <c r="AV392" s="14" t="s">
        <v>85</v>
      </c>
      <c r="AW392" s="14" t="s">
        <v>39</v>
      </c>
      <c r="AX392" s="14" t="s">
        <v>77</v>
      </c>
      <c r="AY392" s="247" t="s">
        <v>135</v>
      </c>
    </row>
    <row r="393" s="15" customFormat="1">
      <c r="A393" s="15"/>
      <c r="B393" s="248"/>
      <c r="C393" s="249"/>
      <c r="D393" s="228" t="s">
        <v>145</v>
      </c>
      <c r="E393" s="250" t="s">
        <v>32</v>
      </c>
      <c r="F393" s="251" t="s">
        <v>149</v>
      </c>
      <c r="G393" s="249"/>
      <c r="H393" s="252">
        <v>2</v>
      </c>
      <c r="I393" s="253"/>
      <c r="J393" s="249"/>
      <c r="K393" s="249"/>
      <c r="L393" s="254"/>
      <c r="M393" s="255"/>
      <c r="N393" s="256"/>
      <c r="O393" s="256"/>
      <c r="P393" s="256"/>
      <c r="Q393" s="256"/>
      <c r="R393" s="256"/>
      <c r="S393" s="256"/>
      <c r="T393" s="257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58" t="s">
        <v>145</v>
      </c>
      <c r="AU393" s="258" t="s">
        <v>85</v>
      </c>
      <c r="AV393" s="15" t="s">
        <v>134</v>
      </c>
      <c r="AW393" s="15" t="s">
        <v>39</v>
      </c>
      <c r="AX393" s="15" t="s">
        <v>83</v>
      </c>
      <c r="AY393" s="258" t="s">
        <v>135</v>
      </c>
    </row>
    <row r="394" s="2" customFormat="1" ht="24.15" customHeight="1">
      <c r="A394" s="39"/>
      <c r="B394" s="40"/>
      <c r="C394" s="213" t="s">
        <v>579</v>
      </c>
      <c r="D394" s="213" t="s">
        <v>138</v>
      </c>
      <c r="E394" s="214" t="s">
        <v>580</v>
      </c>
      <c r="F394" s="215" t="s">
        <v>581</v>
      </c>
      <c r="G394" s="216" t="s">
        <v>141</v>
      </c>
      <c r="H394" s="217">
        <v>1</v>
      </c>
      <c r="I394" s="218"/>
      <c r="J394" s="219">
        <f>ROUND(I394*H394,2)</f>
        <v>0</v>
      </c>
      <c r="K394" s="215" t="s">
        <v>142</v>
      </c>
      <c r="L394" s="45"/>
      <c r="M394" s="220" t="s">
        <v>32</v>
      </c>
      <c r="N394" s="221" t="s">
        <v>48</v>
      </c>
      <c r="O394" s="85"/>
      <c r="P394" s="222">
        <f>O394*H394</f>
        <v>0</v>
      </c>
      <c r="Q394" s="222">
        <v>0</v>
      </c>
      <c r="R394" s="222">
        <f>Q394*H394</f>
        <v>0</v>
      </c>
      <c r="S394" s="222">
        <v>0</v>
      </c>
      <c r="T394" s="223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24" t="s">
        <v>143</v>
      </c>
      <c r="AT394" s="224" t="s">
        <v>138</v>
      </c>
      <c r="AU394" s="224" t="s">
        <v>85</v>
      </c>
      <c r="AY394" s="17" t="s">
        <v>135</v>
      </c>
      <c r="BE394" s="225">
        <f>IF(N394="základní",J394,0)</f>
        <v>0</v>
      </c>
      <c r="BF394" s="225">
        <f>IF(N394="snížená",J394,0)</f>
        <v>0</v>
      </c>
      <c r="BG394" s="225">
        <f>IF(N394="zákl. přenesená",J394,0)</f>
        <v>0</v>
      </c>
      <c r="BH394" s="225">
        <f>IF(N394="sníž. přenesená",J394,0)</f>
        <v>0</v>
      </c>
      <c r="BI394" s="225">
        <f>IF(N394="nulová",J394,0)</f>
        <v>0</v>
      </c>
      <c r="BJ394" s="17" t="s">
        <v>83</v>
      </c>
      <c r="BK394" s="225">
        <f>ROUND(I394*H394,2)</f>
        <v>0</v>
      </c>
      <c r="BL394" s="17" t="s">
        <v>143</v>
      </c>
      <c r="BM394" s="224" t="s">
        <v>582</v>
      </c>
    </row>
    <row r="395" s="13" customFormat="1">
      <c r="A395" s="13"/>
      <c r="B395" s="226"/>
      <c r="C395" s="227"/>
      <c r="D395" s="228" t="s">
        <v>145</v>
      </c>
      <c r="E395" s="229" t="s">
        <v>32</v>
      </c>
      <c r="F395" s="230" t="s">
        <v>299</v>
      </c>
      <c r="G395" s="227"/>
      <c r="H395" s="229" t="s">
        <v>32</v>
      </c>
      <c r="I395" s="231"/>
      <c r="J395" s="227"/>
      <c r="K395" s="227"/>
      <c r="L395" s="232"/>
      <c r="M395" s="233"/>
      <c r="N395" s="234"/>
      <c r="O395" s="234"/>
      <c r="P395" s="234"/>
      <c r="Q395" s="234"/>
      <c r="R395" s="234"/>
      <c r="S395" s="234"/>
      <c r="T395" s="235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6" t="s">
        <v>145</v>
      </c>
      <c r="AU395" s="236" t="s">
        <v>85</v>
      </c>
      <c r="AV395" s="13" t="s">
        <v>83</v>
      </c>
      <c r="AW395" s="13" t="s">
        <v>39</v>
      </c>
      <c r="AX395" s="13" t="s">
        <v>77</v>
      </c>
      <c r="AY395" s="236" t="s">
        <v>135</v>
      </c>
    </row>
    <row r="396" s="14" customFormat="1">
      <c r="A396" s="14"/>
      <c r="B396" s="237"/>
      <c r="C396" s="238"/>
      <c r="D396" s="228" t="s">
        <v>145</v>
      </c>
      <c r="E396" s="239" t="s">
        <v>32</v>
      </c>
      <c r="F396" s="240" t="s">
        <v>583</v>
      </c>
      <c r="G396" s="238"/>
      <c r="H396" s="241">
        <v>1</v>
      </c>
      <c r="I396" s="242"/>
      <c r="J396" s="238"/>
      <c r="K396" s="238"/>
      <c r="L396" s="243"/>
      <c r="M396" s="244"/>
      <c r="N396" s="245"/>
      <c r="O396" s="245"/>
      <c r="P396" s="245"/>
      <c r="Q396" s="245"/>
      <c r="R396" s="245"/>
      <c r="S396" s="245"/>
      <c r="T396" s="246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7" t="s">
        <v>145</v>
      </c>
      <c r="AU396" s="247" t="s">
        <v>85</v>
      </c>
      <c r="AV396" s="14" t="s">
        <v>85</v>
      </c>
      <c r="AW396" s="14" t="s">
        <v>39</v>
      </c>
      <c r="AX396" s="14" t="s">
        <v>77</v>
      </c>
      <c r="AY396" s="247" t="s">
        <v>135</v>
      </c>
    </row>
    <row r="397" s="15" customFormat="1">
      <c r="A397" s="15"/>
      <c r="B397" s="248"/>
      <c r="C397" s="249"/>
      <c r="D397" s="228" t="s">
        <v>145</v>
      </c>
      <c r="E397" s="250" t="s">
        <v>32</v>
      </c>
      <c r="F397" s="251" t="s">
        <v>149</v>
      </c>
      <c r="G397" s="249"/>
      <c r="H397" s="252">
        <v>1</v>
      </c>
      <c r="I397" s="253"/>
      <c r="J397" s="249"/>
      <c r="K397" s="249"/>
      <c r="L397" s="254"/>
      <c r="M397" s="255"/>
      <c r="N397" s="256"/>
      <c r="O397" s="256"/>
      <c r="P397" s="256"/>
      <c r="Q397" s="256"/>
      <c r="R397" s="256"/>
      <c r="S397" s="256"/>
      <c r="T397" s="257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58" t="s">
        <v>145</v>
      </c>
      <c r="AU397" s="258" t="s">
        <v>85</v>
      </c>
      <c r="AV397" s="15" t="s">
        <v>134</v>
      </c>
      <c r="AW397" s="15" t="s">
        <v>39</v>
      </c>
      <c r="AX397" s="15" t="s">
        <v>83</v>
      </c>
      <c r="AY397" s="258" t="s">
        <v>135</v>
      </c>
    </row>
    <row r="398" s="2" customFormat="1" ht="24.15" customHeight="1">
      <c r="A398" s="39"/>
      <c r="B398" s="40"/>
      <c r="C398" s="213" t="s">
        <v>584</v>
      </c>
      <c r="D398" s="213" t="s">
        <v>138</v>
      </c>
      <c r="E398" s="214" t="s">
        <v>585</v>
      </c>
      <c r="F398" s="215" t="s">
        <v>586</v>
      </c>
      <c r="G398" s="216" t="s">
        <v>141</v>
      </c>
      <c r="H398" s="217">
        <v>1</v>
      </c>
      <c r="I398" s="218"/>
      <c r="J398" s="219">
        <f>ROUND(I398*H398,2)</f>
        <v>0</v>
      </c>
      <c r="K398" s="215" t="s">
        <v>142</v>
      </c>
      <c r="L398" s="45"/>
      <c r="M398" s="220" t="s">
        <v>32</v>
      </c>
      <c r="N398" s="221" t="s">
        <v>48</v>
      </c>
      <c r="O398" s="85"/>
      <c r="P398" s="222">
        <f>O398*H398</f>
        <v>0</v>
      </c>
      <c r="Q398" s="222">
        <v>0</v>
      </c>
      <c r="R398" s="222">
        <f>Q398*H398</f>
        <v>0</v>
      </c>
      <c r="S398" s="222">
        <v>0</v>
      </c>
      <c r="T398" s="223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24" t="s">
        <v>143</v>
      </c>
      <c r="AT398" s="224" t="s">
        <v>138</v>
      </c>
      <c r="AU398" s="224" t="s">
        <v>85</v>
      </c>
      <c r="AY398" s="17" t="s">
        <v>135</v>
      </c>
      <c r="BE398" s="225">
        <f>IF(N398="základní",J398,0)</f>
        <v>0</v>
      </c>
      <c r="BF398" s="225">
        <f>IF(N398="snížená",J398,0)</f>
        <v>0</v>
      </c>
      <c r="BG398" s="225">
        <f>IF(N398="zákl. přenesená",J398,0)</f>
        <v>0</v>
      </c>
      <c r="BH398" s="225">
        <f>IF(N398="sníž. přenesená",J398,0)</f>
        <v>0</v>
      </c>
      <c r="BI398" s="225">
        <f>IF(N398="nulová",J398,0)</f>
        <v>0</v>
      </c>
      <c r="BJ398" s="17" t="s">
        <v>83</v>
      </c>
      <c r="BK398" s="225">
        <f>ROUND(I398*H398,2)</f>
        <v>0</v>
      </c>
      <c r="BL398" s="17" t="s">
        <v>143</v>
      </c>
      <c r="BM398" s="224" t="s">
        <v>587</v>
      </c>
    </row>
    <row r="399" s="13" customFormat="1">
      <c r="A399" s="13"/>
      <c r="B399" s="226"/>
      <c r="C399" s="227"/>
      <c r="D399" s="228" t="s">
        <v>145</v>
      </c>
      <c r="E399" s="229" t="s">
        <v>32</v>
      </c>
      <c r="F399" s="230" t="s">
        <v>299</v>
      </c>
      <c r="G399" s="227"/>
      <c r="H399" s="229" t="s">
        <v>32</v>
      </c>
      <c r="I399" s="231"/>
      <c r="J399" s="227"/>
      <c r="K399" s="227"/>
      <c r="L399" s="232"/>
      <c r="M399" s="233"/>
      <c r="N399" s="234"/>
      <c r="O399" s="234"/>
      <c r="P399" s="234"/>
      <c r="Q399" s="234"/>
      <c r="R399" s="234"/>
      <c r="S399" s="234"/>
      <c r="T399" s="235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6" t="s">
        <v>145</v>
      </c>
      <c r="AU399" s="236" t="s">
        <v>85</v>
      </c>
      <c r="AV399" s="13" t="s">
        <v>83</v>
      </c>
      <c r="AW399" s="13" t="s">
        <v>39</v>
      </c>
      <c r="AX399" s="13" t="s">
        <v>77</v>
      </c>
      <c r="AY399" s="236" t="s">
        <v>135</v>
      </c>
    </row>
    <row r="400" s="14" customFormat="1">
      <c r="A400" s="14"/>
      <c r="B400" s="237"/>
      <c r="C400" s="238"/>
      <c r="D400" s="228" t="s">
        <v>145</v>
      </c>
      <c r="E400" s="239" t="s">
        <v>32</v>
      </c>
      <c r="F400" s="240" t="s">
        <v>588</v>
      </c>
      <c r="G400" s="238"/>
      <c r="H400" s="241">
        <v>1</v>
      </c>
      <c r="I400" s="242"/>
      <c r="J400" s="238"/>
      <c r="K400" s="238"/>
      <c r="L400" s="243"/>
      <c r="M400" s="244"/>
      <c r="N400" s="245"/>
      <c r="O400" s="245"/>
      <c r="P400" s="245"/>
      <c r="Q400" s="245"/>
      <c r="R400" s="245"/>
      <c r="S400" s="245"/>
      <c r="T400" s="246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7" t="s">
        <v>145</v>
      </c>
      <c r="AU400" s="247" t="s">
        <v>85</v>
      </c>
      <c r="AV400" s="14" t="s">
        <v>85</v>
      </c>
      <c r="AW400" s="14" t="s">
        <v>39</v>
      </c>
      <c r="AX400" s="14" t="s">
        <v>77</v>
      </c>
      <c r="AY400" s="247" t="s">
        <v>135</v>
      </c>
    </row>
    <row r="401" s="15" customFormat="1">
      <c r="A401" s="15"/>
      <c r="B401" s="248"/>
      <c r="C401" s="249"/>
      <c r="D401" s="228" t="s">
        <v>145</v>
      </c>
      <c r="E401" s="250" t="s">
        <v>32</v>
      </c>
      <c r="F401" s="251" t="s">
        <v>149</v>
      </c>
      <c r="G401" s="249"/>
      <c r="H401" s="252">
        <v>1</v>
      </c>
      <c r="I401" s="253"/>
      <c r="J401" s="249"/>
      <c r="K401" s="249"/>
      <c r="L401" s="254"/>
      <c r="M401" s="255"/>
      <c r="N401" s="256"/>
      <c r="O401" s="256"/>
      <c r="P401" s="256"/>
      <c r="Q401" s="256"/>
      <c r="R401" s="256"/>
      <c r="S401" s="256"/>
      <c r="T401" s="257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58" t="s">
        <v>145</v>
      </c>
      <c r="AU401" s="258" t="s">
        <v>85</v>
      </c>
      <c r="AV401" s="15" t="s">
        <v>134</v>
      </c>
      <c r="AW401" s="15" t="s">
        <v>39</v>
      </c>
      <c r="AX401" s="15" t="s">
        <v>83</v>
      </c>
      <c r="AY401" s="258" t="s">
        <v>135</v>
      </c>
    </row>
    <row r="402" s="2" customFormat="1" ht="24.15" customHeight="1">
      <c r="A402" s="39"/>
      <c r="B402" s="40"/>
      <c r="C402" s="213" t="s">
        <v>589</v>
      </c>
      <c r="D402" s="213" t="s">
        <v>138</v>
      </c>
      <c r="E402" s="214" t="s">
        <v>590</v>
      </c>
      <c r="F402" s="215" t="s">
        <v>591</v>
      </c>
      <c r="G402" s="216" t="s">
        <v>141</v>
      </c>
      <c r="H402" s="217">
        <v>1</v>
      </c>
      <c r="I402" s="218"/>
      <c r="J402" s="219">
        <f>ROUND(I402*H402,2)</f>
        <v>0</v>
      </c>
      <c r="K402" s="215" t="s">
        <v>142</v>
      </c>
      <c r="L402" s="45"/>
      <c r="M402" s="220" t="s">
        <v>32</v>
      </c>
      <c r="N402" s="221" t="s">
        <v>48</v>
      </c>
      <c r="O402" s="85"/>
      <c r="P402" s="222">
        <f>O402*H402</f>
        <v>0</v>
      </c>
      <c r="Q402" s="222">
        <v>0</v>
      </c>
      <c r="R402" s="222">
        <f>Q402*H402</f>
        <v>0</v>
      </c>
      <c r="S402" s="222">
        <v>0</v>
      </c>
      <c r="T402" s="223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24" t="s">
        <v>143</v>
      </c>
      <c r="AT402" s="224" t="s">
        <v>138</v>
      </c>
      <c r="AU402" s="224" t="s">
        <v>85</v>
      </c>
      <c r="AY402" s="17" t="s">
        <v>135</v>
      </c>
      <c r="BE402" s="225">
        <f>IF(N402="základní",J402,0)</f>
        <v>0</v>
      </c>
      <c r="BF402" s="225">
        <f>IF(N402="snížená",J402,0)</f>
        <v>0</v>
      </c>
      <c r="BG402" s="225">
        <f>IF(N402="zákl. přenesená",J402,0)</f>
        <v>0</v>
      </c>
      <c r="BH402" s="225">
        <f>IF(N402="sníž. přenesená",J402,0)</f>
        <v>0</v>
      </c>
      <c r="BI402" s="225">
        <f>IF(N402="nulová",J402,0)</f>
        <v>0</v>
      </c>
      <c r="BJ402" s="17" t="s">
        <v>83</v>
      </c>
      <c r="BK402" s="225">
        <f>ROUND(I402*H402,2)</f>
        <v>0</v>
      </c>
      <c r="BL402" s="17" t="s">
        <v>143</v>
      </c>
      <c r="BM402" s="224" t="s">
        <v>592</v>
      </c>
    </row>
    <row r="403" s="13" customFormat="1">
      <c r="A403" s="13"/>
      <c r="B403" s="226"/>
      <c r="C403" s="227"/>
      <c r="D403" s="228" t="s">
        <v>145</v>
      </c>
      <c r="E403" s="229" t="s">
        <v>32</v>
      </c>
      <c r="F403" s="230" t="s">
        <v>299</v>
      </c>
      <c r="G403" s="227"/>
      <c r="H403" s="229" t="s">
        <v>32</v>
      </c>
      <c r="I403" s="231"/>
      <c r="J403" s="227"/>
      <c r="K403" s="227"/>
      <c r="L403" s="232"/>
      <c r="M403" s="233"/>
      <c r="N403" s="234"/>
      <c r="O403" s="234"/>
      <c r="P403" s="234"/>
      <c r="Q403" s="234"/>
      <c r="R403" s="234"/>
      <c r="S403" s="234"/>
      <c r="T403" s="235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6" t="s">
        <v>145</v>
      </c>
      <c r="AU403" s="236" t="s">
        <v>85</v>
      </c>
      <c r="AV403" s="13" t="s">
        <v>83</v>
      </c>
      <c r="AW403" s="13" t="s">
        <v>39</v>
      </c>
      <c r="AX403" s="13" t="s">
        <v>77</v>
      </c>
      <c r="AY403" s="236" t="s">
        <v>135</v>
      </c>
    </row>
    <row r="404" s="14" customFormat="1">
      <c r="A404" s="14"/>
      <c r="B404" s="237"/>
      <c r="C404" s="238"/>
      <c r="D404" s="228" t="s">
        <v>145</v>
      </c>
      <c r="E404" s="239" t="s">
        <v>32</v>
      </c>
      <c r="F404" s="240" t="s">
        <v>593</v>
      </c>
      <c r="G404" s="238"/>
      <c r="H404" s="241">
        <v>1</v>
      </c>
      <c r="I404" s="242"/>
      <c r="J404" s="238"/>
      <c r="K404" s="238"/>
      <c r="L404" s="243"/>
      <c r="M404" s="244"/>
      <c r="N404" s="245"/>
      <c r="O404" s="245"/>
      <c r="P404" s="245"/>
      <c r="Q404" s="245"/>
      <c r="R404" s="245"/>
      <c r="S404" s="245"/>
      <c r="T404" s="246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7" t="s">
        <v>145</v>
      </c>
      <c r="AU404" s="247" t="s">
        <v>85</v>
      </c>
      <c r="AV404" s="14" t="s">
        <v>85</v>
      </c>
      <c r="AW404" s="14" t="s">
        <v>39</v>
      </c>
      <c r="AX404" s="14" t="s">
        <v>77</v>
      </c>
      <c r="AY404" s="247" t="s">
        <v>135</v>
      </c>
    </row>
    <row r="405" s="15" customFormat="1">
      <c r="A405" s="15"/>
      <c r="B405" s="248"/>
      <c r="C405" s="249"/>
      <c r="D405" s="228" t="s">
        <v>145</v>
      </c>
      <c r="E405" s="250" t="s">
        <v>32</v>
      </c>
      <c r="F405" s="251" t="s">
        <v>149</v>
      </c>
      <c r="G405" s="249"/>
      <c r="H405" s="252">
        <v>1</v>
      </c>
      <c r="I405" s="253"/>
      <c r="J405" s="249"/>
      <c r="K405" s="249"/>
      <c r="L405" s="254"/>
      <c r="M405" s="255"/>
      <c r="N405" s="256"/>
      <c r="O405" s="256"/>
      <c r="P405" s="256"/>
      <c r="Q405" s="256"/>
      <c r="R405" s="256"/>
      <c r="S405" s="256"/>
      <c r="T405" s="257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58" t="s">
        <v>145</v>
      </c>
      <c r="AU405" s="258" t="s">
        <v>85</v>
      </c>
      <c r="AV405" s="15" t="s">
        <v>134</v>
      </c>
      <c r="AW405" s="15" t="s">
        <v>39</v>
      </c>
      <c r="AX405" s="15" t="s">
        <v>83</v>
      </c>
      <c r="AY405" s="258" t="s">
        <v>135</v>
      </c>
    </row>
    <row r="406" s="2" customFormat="1" ht="16.5" customHeight="1">
      <c r="A406" s="39"/>
      <c r="B406" s="40"/>
      <c r="C406" s="213" t="s">
        <v>594</v>
      </c>
      <c r="D406" s="213" t="s">
        <v>138</v>
      </c>
      <c r="E406" s="214" t="s">
        <v>252</v>
      </c>
      <c r="F406" s="215" t="s">
        <v>253</v>
      </c>
      <c r="G406" s="216" t="s">
        <v>141</v>
      </c>
      <c r="H406" s="217">
        <v>10</v>
      </c>
      <c r="I406" s="218"/>
      <c r="J406" s="219">
        <f>ROUND(I406*H406,2)</f>
        <v>0</v>
      </c>
      <c r="K406" s="215" t="s">
        <v>142</v>
      </c>
      <c r="L406" s="45"/>
      <c r="M406" s="220" t="s">
        <v>32</v>
      </c>
      <c r="N406" s="221" t="s">
        <v>48</v>
      </c>
      <c r="O406" s="85"/>
      <c r="P406" s="222">
        <f>O406*H406</f>
        <v>0</v>
      </c>
      <c r="Q406" s="222">
        <v>0</v>
      </c>
      <c r="R406" s="222">
        <f>Q406*H406</f>
        <v>0</v>
      </c>
      <c r="S406" s="222">
        <v>0</v>
      </c>
      <c r="T406" s="223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24" t="s">
        <v>143</v>
      </c>
      <c r="AT406" s="224" t="s">
        <v>138</v>
      </c>
      <c r="AU406" s="224" t="s">
        <v>85</v>
      </c>
      <c r="AY406" s="17" t="s">
        <v>135</v>
      </c>
      <c r="BE406" s="225">
        <f>IF(N406="základní",J406,0)</f>
        <v>0</v>
      </c>
      <c r="BF406" s="225">
        <f>IF(N406="snížená",J406,0)</f>
        <v>0</v>
      </c>
      <c r="BG406" s="225">
        <f>IF(N406="zákl. přenesená",J406,0)</f>
        <v>0</v>
      </c>
      <c r="BH406" s="225">
        <f>IF(N406="sníž. přenesená",J406,0)</f>
        <v>0</v>
      </c>
      <c r="BI406" s="225">
        <f>IF(N406="nulová",J406,0)</f>
        <v>0</v>
      </c>
      <c r="BJ406" s="17" t="s">
        <v>83</v>
      </c>
      <c r="BK406" s="225">
        <f>ROUND(I406*H406,2)</f>
        <v>0</v>
      </c>
      <c r="BL406" s="17" t="s">
        <v>143</v>
      </c>
      <c r="BM406" s="224" t="s">
        <v>595</v>
      </c>
    </row>
    <row r="407" s="13" customFormat="1">
      <c r="A407" s="13"/>
      <c r="B407" s="226"/>
      <c r="C407" s="227"/>
      <c r="D407" s="228" t="s">
        <v>145</v>
      </c>
      <c r="E407" s="229" t="s">
        <v>32</v>
      </c>
      <c r="F407" s="230" t="s">
        <v>299</v>
      </c>
      <c r="G407" s="227"/>
      <c r="H407" s="229" t="s">
        <v>32</v>
      </c>
      <c r="I407" s="231"/>
      <c r="J407" s="227"/>
      <c r="K407" s="227"/>
      <c r="L407" s="232"/>
      <c r="M407" s="233"/>
      <c r="N407" s="234"/>
      <c r="O407" s="234"/>
      <c r="P407" s="234"/>
      <c r="Q407" s="234"/>
      <c r="R407" s="234"/>
      <c r="S407" s="234"/>
      <c r="T407" s="235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6" t="s">
        <v>145</v>
      </c>
      <c r="AU407" s="236" t="s">
        <v>85</v>
      </c>
      <c r="AV407" s="13" t="s">
        <v>83</v>
      </c>
      <c r="AW407" s="13" t="s">
        <v>39</v>
      </c>
      <c r="AX407" s="13" t="s">
        <v>77</v>
      </c>
      <c r="AY407" s="236" t="s">
        <v>135</v>
      </c>
    </row>
    <row r="408" s="14" customFormat="1">
      <c r="A408" s="14"/>
      <c r="B408" s="237"/>
      <c r="C408" s="238"/>
      <c r="D408" s="228" t="s">
        <v>145</v>
      </c>
      <c r="E408" s="239" t="s">
        <v>32</v>
      </c>
      <c r="F408" s="240" t="s">
        <v>596</v>
      </c>
      <c r="G408" s="238"/>
      <c r="H408" s="241">
        <v>10</v>
      </c>
      <c r="I408" s="242"/>
      <c r="J408" s="238"/>
      <c r="K408" s="238"/>
      <c r="L408" s="243"/>
      <c r="M408" s="244"/>
      <c r="N408" s="245"/>
      <c r="O408" s="245"/>
      <c r="P408" s="245"/>
      <c r="Q408" s="245"/>
      <c r="R408" s="245"/>
      <c r="S408" s="245"/>
      <c r="T408" s="246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7" t="s">
        <v>145</v>
      </c>
      <c r="AU408" s="247" t="s">
        <v>85</v>
      </c>
      <c r="AV408" s="14" t="s">
        <v>85</v>
      </c>
      <c r="AW408" s="14" t="s">
        <v>39</v>
      </c>
      <c r="AX408" s="14" t="s">
        <v>77</v>
      </c>
      <c r="AY408" s="247" t="s">
        <v>135</v>
      </c>
    </row>
    <row r="409" s="15" customFormat="1">
      <c r="A409" s="15"/>
      <c r="B409" s="248"/>
      <c r="C409" s="249"/>
      <c r="D409" s="228" t="s">
        <v>145</v>
      </c>
      <c r="E409" s="250" t="s">
        <v>32</v>
      </c>
      <c r="F409" s="251" t="s">
        <v>149</v>
      </c>
      <c r="G409" s="249"/>
      <c r="H409" s="252">
        <v>10</v>
      </c>
      <c r="I409" s="253"/>
      <c r="J409" s="249"/>
      <c r="K409" s="249"/>
      <c r="L409" s="254"/>
      <c r="M409" s="255"/>
      <c r="N409" s="256"/>
      <c r="O409" s="256"/>
      <c r="P409" s="256"/>
      <c r="Q409" s="256"/>
      <c r="R409" s="256"/>
      <c r="S409" s="256"/>
      <c r="T409" s="257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58" t="s">
        <v>145</v>
      </c>
      <c r="AU409" s="258" t="s">
        <v>85</v>
      </c>
      <c r="AV409" s="15" t="s">
        <v>134</v>
      </c>
      <c r="AW409" s="15" t="s">
        <v>39</v>
      </c>
      <c r="AX409" s="15" t="s">
        <v>83</v>
      </c>
      <c r="AY409" s="258" t="s">
        <v>135</v>
      </c>
    </row>
    <row r="410" s="2" customFormat="1" ht="16.5" customHeight="1">
      <c r="A410" s="39"/>
      <c r="B410" s="40"/>
      <c r="C410" s="213" t="s">
        <v>597</v>
      </c>
      <c r="D410" s="213" t="s">
        <v>138</v>
      </c>
      <c r="E410" s="214" t="s">
        <v>257</v>
      </c>
      <c r="F410" s="215" t="s">
        <v>258</v>
      </c>
      <c r="G410" s="216" t="s">
        <v>141</v>
      </c>
      <c r="H410" s="217">
        <v>10</v>
      </c>
      <c r="I410" s="218"/>
      <c r="J410" s="219">
        <f>ROUND(I410*H410,2)</f>
        <v>0</v>
      </c>
      <c r="K410" s="215" t="s">
        <v>142</v>
      </c>
      <c r="L410" s="45"/>
      <c r="M410" s="220" t="s">
        <v>32</v>
      </c>
      <c r="N410" s="221" t="s">
        <v>48</v>
      </c>
      <c r="O410" s="85"/>
      <c r="P410" s="222">
        <f>O410*H410</f>
        <v>0</v>
      </c>
      <c r="Q410" s="222">
        <v>0</v>
      </c>
      <c r="R410" s="222">
        <f>Q410*H410</f>
        <v>0</v>
      </c>
      <c r="S410" s="222">
        <v>0</v>
      </c>
      <c r="T410" s="223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24" t="s">
        <v>143</v>
      </c>
      <c r="AT410" s="224" t="s">
        <v>138</v>
      </c>
      <c r="AU410" s="224" t="s">
        <v>85</v>
      </c>
      <c r="AY410" s="17" t="s">
        <v>135</v>
      </c>
      <c r="BE410" s="225">
        <f>IF(N410="základní",J410,0)</f>
        <v>0</v>
      </c>
      <c r="BF410" s="225">
        <f>IF(N410="snížená",J410,0)</f>
        <v>0</v>
      </c>
      <c r="BG410" s="225">
        <f>IF(N410="zákl. přenesená",J410,0)</f>
        <v>0</v>
      </c>
      <c r="BH410" s="225">
        <f>IF(N410="sníž. přenesená",J410,0)</f>
        <v>0</v>
      </c>
      <c r="BI410" s="225">
        <f>IF(N410="nulová",J410,0)</f>
        <v>0</v>
      </c>
      <c r="BJ410" s="17" t="s">
        <v>83</v>
      </c>
      <c r="BK410" s="225">
        <f>ROUND(I410*H410,2)</f>
        <v>0</v>
      </c>
      <c r="BL410" s="17" t="s">
        <v>143</v>
      </c>
      <c r="BM410" s="224" t="s">
        <v>598</v>
      </c>
    </row>
    <row r="411" s="13" customFormat="1">
      <c r="A411" s="13"/>
      <c r="B411" s="226"/>
      <c r="C411" s="227"/>
      <c r="D411" s="228" t="s">
        <v>145</v>
      </c>
      <c r="E411" s="229" t="s">
        <v>32</v>
      </c>
      <c r="F411" s="230" t="s">
        <v>299</v>
      </c>
      <c r="G411" s="227"/>
      <c r="H411" s="229" t="s">
        <v>32</v>
      </c>
      <c r="I411" s="231"/>
      <c r="J411" s="227"/>
      <c r="K411" s="227"/>
      <c r="L411" s="232"/>
      <c r="M411" s="233"/>
      <c r="N411" s="234"/>
      <c r="O411" s="234"/>
      <c r="P411" s="234"/>
      <c r="Q411" s="234"/>
      <c r="R411" s="234"/>
      <c r="S411" s="234"/>
      <c r="T411" s="235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6" t="s">
        <v>145</v>
      </c>
      <c r="AU411" s="236" t="s">
        <v>85</v>
      </c>
      <c r="AV411" s="13" t="s">
        <v>83</v>
      </c>
      <c r="AW411" s="13" t="s">
        <v>39</v>
      </c>
      <c r="AX411" s="13" t="s">
        <v>77</v>
      </c>
      <c r="AY411" s="236" t="s">
        <v>135</v>
      </c>
    </row>
    <row r="412" s="14" customFormat="1">
      <c r="A412" s="14"/>
      <c r="B412" s="237"/>
      <c r="C412" s="238"/>
      <c r="D412" s="228" t="s">
        <v>145</v>
      </c>
      <c r="E412" s="239" t="s">
        <v>32</v>
      </c>
      <c r="F412" s="240" t="s">
        <v>596</v>
      </c>
      <c r="G412" s="238"/>
      <c r="H412" s="241">
        <v>10</v>
      </c>
      <c r="I412" s="242"/>
      <c r="J412" s="238"/>
      <c r="K412" s="238"/>
      <c r="L412" s="243"/>
      <c r="M412" s="244"/>
      <c r="N412" s="245"/>
      <c r="O412" s="245"/>
      <c r="P412" s="245"/>
      <c r="Q412" s="245"/>
      <c r="R412" s="245"/>
      <c r="S412" s="245"/>
      <c r="T412" s="246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7" t="s">
        <v>145</v>
      </c>
      <c r="AU412" s="247" t="s">
        <v>85</v>
      </c>
      <c r="AV412" s="14" t="s">
        <v>85</v>
      </c>
      <c r="AW412" s="14" t="s">
        <v>39</v>
      </c>
      <c r="AX412" s="14" t="s">
        <v>77</v>
      </c>
      <c r="AY412" s="247" t="s">
        <v>135</v>
      </c>
    </row>
    <row r="413" s="15" customFormat="1">
      <c r="A413" s="15"/>
      <c r="B413" s="248"/>
      <c r="C413" s="249"/>
      <c r="D413" s="228" t="s">
        <v>145</v>
      </c>
      <c r="E413" s="250" t="s">
        <v>32</v>
      </c>
      <c r="F413" s="251" t="s">
        <v>149</v>
      </c>
      <c r="G413" s="249"/>
      <c r="H413" s="252">
        <v>10</v>
      </c>
      <c r="I413" s="253"/>
      <c r="J413" s="249"/>
      <c r="K413" s="249"/>
      <c r="L413" s="254"/>
      <c r="M413" s="255"/>
      <c r="N413" s="256"/>
      <c r="O413" s="256"/>
      <c r="P413" s="256"/>
      <c r="Q413" s="256"/>
      <c r="R413" s="256"/>
      <c r="S413" s="256"/>
      <c r="T413" s="257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58" t="s">
        <v>145</v>
      </c>
      <c r="AU413" s="258" t="s">
        <v>85</v>
      </c>
      <c r="AV413" s="15" t="s">
        <v>134</v>
      </c>
      <c r="AW413" s="15" t="s">
        <v>39</v>
      </c>
      <c r="AX413" s="15" t="s">
        <v>83</v>
      </c>
      <c r="AY413" s="258" t="s">
        <v>135</v>
      </c>
    </row>
    <row r="414" s="2" customFormat="1" ht="16.5" customHeight="1">
      <c r="A414" s="39"/>
      <c r="B414" s="40"/>
      <c r="C414" s="213" t="s">
        <v>599</v>
      </c>
      <c r="D414" s="213" t="s">
        <v>138</v>
      </c>
      <c r="E414" s="214" t="s">
        <v>261</v>
      </c>
      <c r="F414" s="215" t="s">
        <v>262</v>
      </c>
      <c r="G414" s="216" t="s">
        <v>141</v>
      </c>
      <c r="H414" s="217">
        <v>10</v>
      </c>
      <c r="I414" s="218"/>
      <c r="J414" s="219">
        <f>ROUND(I414*H414,2)</f>
        <v>0</v>
      </c>
      <c r="K414" s="215" t="s">
        <v>142</v>
      </c>
      <c r="L414" s="45"/>
      <c r="M414" s="220" t="s">
        <v>32</v>
      </c>
      <c r="N414" s="221" t="s">
        <v>48</v>
      </c>
      <c r="O414" s="85"/>
      <c r="P414" s="222">
        <f>O414*H414</f>
        <v>0</v>
      </c>
      <c r="Q414" s="222">
        <v>0</v>
      </c>
      <c r="R414" s="222">
        <f>Q414*H414</f>
        <v>0</v>
      </c>
      <c r="S414" s="222">
        <v>0</v>
      </c>
      <c r="T414" s="223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24" t="s">
        <v>143</v>
      </c>
      <c r="AT414" s="224" t="s">
        <v>138</v>
      </c>
      <c r="AU414" s="224" t="s">
        <v>85</v>
      </c>
      <c r="AY414" s="17" t="s">
        <v>135</v>
      </c>
      <c r="BE414" s="225">
        <f>IF(N414="základní",J414,0)</f>
        <v>0</v>
      </c>
      <c r="BF414" s="225">
        <f>IF(N414="snížená",J414,0)</f>
        <v>0</v>
      </c>
      <c r="BG414" s="225">
        <f>IF(N414="zákl. přenesená",J414,0)</f>
        <v>0</v>
      </c>
      <c r="BH414" s="225">
        <f>IF(N414="sníž. přenesená",J414,0)</f>
        <v>0</v>
      </c>
      <c r="BI414" s="225">
        <f>IF(N414="nulová",J414,0)</f>
        <v>0</v>
      </c>
      <c r="BJ414" s="17" t="s">
        <v>83</v>
      </c>
      <c r="BK414" s="225">
        <f>ROUND(I414*H414,2)</f>
        <v>0</v>
      </c>
      <c r="BL414" s="17" t="s">
        <v>143</v>
      </c>
      <c r="BM414" s="224" t="s">
        <v>600</v>
      </c>
    </row>
    <row r="415" s="13" customFormat="1">
      <c r="A415" s="13"/>
      <c r="B415" s="226"/>
      <c r="C415" s="227"/>
      <c r="D415" s="228" t="s">
        <v>145</v>
      </c>
      <c r="E415" s="229" t="s">
        <v>32</v>
      </c>
      <c r="F415" s="230" t="s">
        <v>299</v>
      </c>
      <c r="G415" s="227"/>
      <c r="H415" s="229" t="s">
        <v>32</v>
      </c>
      <c r="I415" s="231"/>
      <c r="J415" s="227"/>
      <c r="K415" s="227"/>
      <c r="L415" s="232"/>
      <c r="M415" s="233"/>
      <c r="N415" s="234"/>
      <c r="O415" s="234"/>
      <c r="P415" s="234"/>
      <c r="Q415" s="234"/>
      <c r="R415" s="234"/>
      <c r="S415" s="234"/>
      <c r="T415" s="235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6" t="s">
        <v>145</v>
      </c>
      <c r="AU415" s="236" t="s">
        <v>85</v>
      </c>
      <c r="AV415" s="13" t="s">
        <v>83</v>
      </c>
      <c r="AW415" s="13" t="s">
        <v>39</v>
      </c>
      <c r="AX415" s="13" t="s">
        <v>77</v>
      </c>
      <c r="AY415" s="236" t="s">
        <v>135</v>
      </c>
    </row>
    <row r="416" s="14" customFormat="1">
      <c r="A416" s="14"/>
      <c r="B416" s="237"/>
      <c r="C416" s="238"/>
      <c r="D416" s="228" t="s">
        <v>145</v>
      </c>
      <c r="E416" s="239" t="s">
        <v>32</v>
      </c>
      <c r="F416" s="240" t="s">
        <v>596</v>
      </c>
      <c r="G416" s="238"/>
      <c r="H416" s="241">
        <v>10</v>
      </c>
      <c r="I416" s="242"/>
      <c r="J416" s="238"/>
      <c r="K416" s="238"/>
      <c r="L416" s="243"/>
      <c r="M416" s="244"/>
      <c r="N416" s="245"/>
      <c r="O416" s="245"/>
      <c r="P416" s="245"/>
      <c r="Q416" s="245"/>
      <c r="R416" s="245"/>
      <c r="S416" s="245"/>
      <c r="T416" s="246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7" t="s">
        <v>145</v>
      </c>
      <c r="AU416" s="247" t="s">
        <v>85</v>
      </c>
      <c r="AV416" s="14" t="s">
        <v>85</v>
      </c>
      <c r="AW416" s="14" t="s">
        <v>39</v>
      </c>
      <c r="AX416" s="14" t="s">
        <v>77</v>
      </c>
      <c r="AY416" s="247" t="s">
        <v>135</v>
      </c>
    </row>
    <row r="417" s="15" customFormat="1">
      <c r="A417" s="15"/>
      <c r="B417" s="248"/>
      <c r="C417" s="249"/>
      <c r="D417" s="228" t="s">
        <v>145</v>
      </c>
      <c r="E417" s="250" t="s">
        <v>32</v>
      </c>
      <c r="F417" s="251" t="s">
        <v>149</v>
      </c>
      <c r="G417" s="249"/>
      <c r="H417" s="252">
        <v>10</v>
      </c>
      <c r="I417" s="253"/>
      <c r="J417" s="249"/>
      <c r="K417" s="249"/>
      <c r="L417" s="254"/>
      <c r="M417" s="255"/>
      <c r="N417" s="256"/>
      <c r="O417" s="256"/>
      <c r="P417" s="256"/>
      <c r="Q417" s="256"/>
      <c r="R417" s="256"/>
      <c r="S417" s="256"/>
      <c r="T417" s="257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58" t="s">
        <v>145</v>
      </c>
      <c r="AU417" s="258" t="s">
        <v>85</v>
      </c>
      <c r="AV417" s="15" t="s">
        <v>134</v>
      </c>
      <c r="AW417" s="15" t="s">
        <v>39</v>
      </c>
      <c r="AX417" s="15" t="s">
        <v>83</v>
      </c>
      <c r="AY417" s="258" t="s">
        <v>135</v>
      </c>
    </row>
    <row r="418" s="2" customFormat="1" ht="16.5" customHeight="1">
      <c r="A418" s="39"/>
      <c r="B418" s="40"/>
      <c r="C418" s="213" t="s">
        <v>601</v>
      </c>
      <c r="D418" s="213" t="s">
        <v>138</v>
      </c>
      <c r="E418" s="214" t="s">
        <v>264</v>
      </c>
      <c r="F418" s="215" t="s">
        <v>265</v>
      </c>
      <c r="G418" s="216" t="s">
        <v>141</v>
      </c>
      <c r="H418" s="217">
        <v>10</v>
      </c>
      <c r="I418" s="218"/>
      <c r="J418" s="219">
        <f>ROUND(I418*H418,2)</f>
        <v>0</v>
      </c>
      <c r="K418" s="215" t="s">
        <v>142</v>
      </c>
      <c r="L418" s="45"/>
      <c r="M418" s="220" t="s">
        <v>32</v>
      </c>
      <c r="N418" s="221" t="s">
        <v>48</v>
      </c>
      <c r="O418" s="85"/>
      <c r="P418" s="222">
        <f>O418*H418</f>
        <v>0</v>
      </c>
      <c r="Q418" s="222">
        <v>0</v>
      </c>
      <c r="R418" s="222">
        <f>Q418*H418</f>
        <v>0</v>
      </c>
      <c r="S418" s="222">
        <v>0</v>
      </c>
      <c r="T418" s="223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24" t="s">
        <v>143</v>
      </c>
      <c r="AT418" s="224" t="s">
        <v>138</v>
      </c>
      <c r="AU418" s="224" t="s">
        <v>85</v>
      </c>
      <c r="AY418" s="17" t="s">
        <v>135</v>
      </c>
      <c r="BE418" s="225">
        <f>IF(N418="základní",J418,0)</f>
        <v>0</v>
      </c>
      <c r="BF418" s="225">
        <f>IF(N418="snížená",J418,0)</f>
        <v>0</v>
      </c>
      <c r="BG418" s="225">
        <f>IF(N418="zákl. přenesená",J418,0)</f>
        <v>0</v>
      </c>
      <c r="BH418" s="225">
        <f>IF(N418="sníž. přenesená",J418,0)</f>
        <v>0</v>
      </c>
      <c r="BI418" s="225">
        <f>IF(N418="nulová",J418,0)</f>
        <v>0</v>
      </c>
      <c r="BJ418" s="17" t="s">
        <v>83</v>
      </c>
      <c r="BK418" s="225">
        <f>ROUND(I418*H418,2)</f>
        <v>0</v>
      </c>
      <c r="BL418" s="17" t="s">
        <v>143</v>
      </c>
      <c r="BM418" s="224" t="s">
        <v>602</v>
      </c>
    </row>
    <row r="419" s="13" customFormat="1">
      <c r="A419" s="13"/>
      <c r="B419" s="226"/>
      <c r="C419" s="227"/>
      <c r="D419" s="228" t="s">
        <v>145</v>
      </c>
      <c r="E419" s="229" t="s">
        <v>32</v>
      </c>
      <c r="F419" s="230" t="s">
        <v>299</v>
      </c>
      <c r="G419" s="227"/>
      <c r="H419" s="229" t="s">
        <v>32</v>
      </c>
      <c r="I419" s="231"/>
      <c r="J419" s="227"/>
      <c r="K419" s="227"/>
      <c r="L419" s="232"/>
      <c r="M419" s="233"/>
      <c r="N419" s="234"/>
      <c r="O419" s="234"/>
      <c r="P419" s="234"/>
      <c r="Q419" s="234"/>
      <c r="R419" s="234"/>
      <c r="S419" s="234"/>
      <c r="T419" s="235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6" t="s">
        <v>145</v>
      </c>
      <c r="AU419" s="236" t="s">
        <v>85</v>
      </c>
      <c r="AV419" s="13" t="s">
        <v>83</v>
      </c>
      <c r="AW419" s="13" t="s">
        <v>39</v>
      </c>
      <c r="AX419" s="13" t="s">
        <v>77</v>
      </c>
      <c r="AY419" s="236" t="s">
        <v>135</v>
      </c>
    </row>
    <row r="420" s="14" customFormat="1">
      <c r="A420" s="14"/>
      <c r="B420" s="237"/>
      <c r="C420" s="238"/>
      <c r="D420" s="228" t="s">
        <v>145</v>
      </c>
      <c r="E420" s="239" t="s">
        <v>32</v>
      </c>
      <c r="F420" s="240" t="s">
        <v>596</v>
      </c>
      <c r="G420" s="238"/>
      <c r="H420" s="241">
        <v>10</v>
      </c>
      <c r="I420" s="242"/>
      <c r="J420" s="238"/>
      <c r="K420" s="238"/>
      <c r="L420" s="243"/>
      <c r="M420" s="244"/>
      <c r="N420" s="245"/>
      <c r="O420" s="245"/>
      <c r="P420" s="245"/>
      <c r="Q420" s="245"/>
      <c r="R420" s="245"/>
      <c r="S420" s="245"/>
      <c r="T420" s="246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7" t="s">
        <v>145</v>
      </c>
      <c r="AU420" s="247" t="s">
        <v>85</v>
      </c>
      <c r="AV420" s="14" t="s">
        <v>85</v>
      </c>
      <c r="AW420" s="14" t="s">
        <v>39</v>
      </c>
      <c r="AX420" s="14" t="s">
        <v>77</v>
      </c>
      <c r="AY420" s="247" t="s">
        <v>135</v>
      </c>
    </row>
    <row r="421" s="15" customFormat="1">
      <c r="A421" s="15"/>
      <c r="B421" s="248"/>
      <c r="C421" s="249"/>
      <c r="D421" s="228" t="s">
        <v>145</v>
      </c>
      <c r="E421" s="250" t="s">
        <v>32</v>
      </c>
      <c r="F421" s="251" t="s">
        <v>149</v>
      </c>
      <c r="G421" s="249"/>
      <c r="H421" s="252">
        <v>10</v>
      </c>
      <c r="I421" s="253"/>
      <c r="J421" s="249"/>
      <c r="K421" s="249"/>
      <c r="L421" s="254"/>
      <c r="M421" s="255"/>
      <c r="N421" s="256"/>
      <c r="O421" s="256"/>
      <c r="P421" s="256"/>
      <c r="Q421" s="256"/>
      <c r="R421" s="256"/>
      <c r="S421" s="256"/>
      <c r="T421" s="257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58" t="s">
        <v>145</v>
      </c>
      <c r="AU421" s="258" t="s">
        <v>85</v>
      </c>
      <c r="AV421" s="15" t="s">
        <v>134</v>
      </c>
      <c r="AW421" s="15" t="s">
        <v>39</v>
      </c>
      <c r="AX421" s="15" t="s">
        <v>83</v>
      </c>
      <c r="AY421" s="258" t="s">
        <v>135</v>
      </c>
    </row>
    <row r="422" s="2" customFormat="1" ht="16.5" customHeight="1">
      <c r="A422" s="39"/>
      <c r="B422" s="40"/>
      <c r="C422" s="213" t="s">
        <v>603</v>
      </c>
      <c r="D422" s="213" t="s">
        <v>138</v>
      </c>
      <c r="E422" s="214" t="s">
        <v>269</v>
      </c>
      <c r="F422" s="215" t="s">
        <v>270</v>
      </c>
      <c r="G422" s="216" t="s">
        <v>141</v>
      </c>
      <c r="H422" s="217">
        <v>10</v>
      </c>
      <c r="I422" s="218"/>
      <c r="J422" s="219">
        <f>ROUND(I422*H422,2)</f>
        <v>0</v>
      </c>
      <c r="K422" s="215" t="s">
        <v>142</v>
      </c>
      <c r="L422" s="45"/>
      <c r="M422" s="220" t="s">
        <v>32</v>
      </c>
      <c r="N422" s="221" t="s">
        <v>48</v>
      </c>
      <c r="O422" s="85"/>
      <c r="P422" s="222">
        <f>O422*H422</f>
        <v>0</v>
      </c>
      <c r="Q422" s="222">
        <v>0</v>
      </c>
      <c r="R422" s="222">
        <f>Q422*H422</f>
        <v>0</v>
      </c>
      <c r="S422" s="222">
        <v>0</v>
      </c>
      <c r="T422" s="223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24" t="s">
        <v>143</v>
      </c>
      <c r="AT422" s="224" t="s">
        <v>138</v>
      </c>
      <c r="AU422" s="224" t="s">
        <v>85</v>
      </c>
      <c r="AY422" s="17" t="s">
        <v>135</v>
      </c>
      <c r="BE422" s="225">
        <f>IF(N422="základní",J422,0)</f>
        <v>0</v>
      </c>
      <c r="BF422" s="225">
        <f>IF(N422="snížená",J422,0)</f>
        <v>0</v>
      </c>
      <c r="BG422" s="225">
        <f>IF(N422="zákl. přenesená",J422,0)</f>
        <v>0</v>
      </c>
      <c r="BH422" s="225">
        <f>IF(N422="sníž. přenesená",J422,0)</f>
        <v>0</v>
      </c>
      <c r="BI422" s="225">
        <f>IF(N422="nulová",J422,0)</f>
        <v>0</v>
      </c>
      <c r="BJ422" s="17" t="s">
        <v>83</v>
      </c>
      <c r="BK422" s="225">
        <f>ROUND(I422*H422,2)</f>
        <v>0</v>
      </c>
      <c r="BL422" s="17" t="s">
        <v>143</v>
      </c>
      <c r="BM422" s="224" t="s">
        <v>604</v>
      </c>
    </row>
    <row r="423" s="13" customFormat="1">
      <c r="A423" s="13"/>
      <c r="B423" s="226"/>
      <c r="C423" s="227"/>
      <c r="D423" s="228" t="s">
        <v>145</v>
      </c>
      <c r="E423" s="229" t="s">
        <v>32</v>
      </c>
      <c r="F423" s="230" t="s">
        <v>299</v>
      </c>
      <c r="G423" s="227"/>
      <c r="H423" s="229" t="s">
        <v>32</v>
      </c>
      <c r="I423" s="231"/>
      <c r="J423" s="227"/>
      <c r="K423" s="227"/>
      <c r="L423" s="232"/>
      <c r="M423" s="233"/>
      <c r="N423" s="234"/>
      <c r="O423" s="234"/>
      <c r="P423" s="234"/>
      <c r="Q423" s="234"/>
      <c r="R423" s="234"/>
      <c r="S423" s="234"/>
      <c r="T423" s="235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6" t="s">
        <v>145</v>
      </c>
      <c r="AU423" s="236" t="s">
        <v>85</v>
      </c>
      <c r="AV423" s="13" t="s">
        <v>83</v>
      </c>
      <c r="AW423" s="13" t="s">
        <v>39</v>
      </c>
      <c r="AX423" s="13" t="s">
        <v>77</v>
      </c>
      <c r="AY423" s="236" t="s">
        <v>135</v>
      </c>
    </row>
    <row r="424" s="14" customFormat="1">
      <c r="A424" s="14"/>
      <c r="B424" s="237"/>
      <c r="C424" s="238"/>
      <c r="D424" s="228" t="s">
        <v>145</v>
      </c>
      <c r="E424" s="239" t="s">
        <v>32</v>
      </c>
      <c r="F424" s="240" t="s">
        <v>596</v>
      </c>
      <c r="G424" s="238"/>
      <c r="H424" s="241">
        <v>10</v>
      </c>
      <c r="I424" s="242"/>
      <c r="J424" s="238"/>
      <c r="K424" s="238"/>
      <c r="L424" s="243"/>
      <c r="M424" s="244"/>
      <c r="N424" s="245"/>
      <c r="O424" s="245"/>
      <c r="P424" s="245"/>
      <c r="Q424" s="245"/>
      <c r="R424" s="245"/>
      <c r="S424" s="245"/>
      <c r="T424" s="246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7" t="s">
        <v>145</v>
      </c>
      <c r="AU424" s="247" t="s">
        <v>85</v>
      </c>
      <c r="AV424" s="14" t="s">
        <v>85</v>
      </c>
      <c r="AW424" s="14" t="s">
        <v>39</v>
      </c>
      <c r="AX424" s="14" t="s">
        <v>77</v>
      </c>
      <c r="AY424" s="247" t="s">
        <v>135</v>
      </c>
    </row>
    <row r="425" s="15" customFormat="1">
      <c r="A425" s="15"/>
      <c r="B425" s="248"/>
      <c r="C425" s="249"/>
      <c r="D425" s="228" t="s">
        <v>145</v>
      </c>
      <c r="E425" s="250" t="s">
        <v>32</v>
      </c>
      <c r="F425" s="251" t="s">
        <v>149</v>
      </c>
      <c r="G425" s="249"/>
      <c r="H425" s="252">
        <v>10</v>
      </c>
      <c r="I425" s="253"/>
      <c r="J425" s="249"/>
      <c r="K425" s="249"/>
      <c r="L425" s="254"/>
      <c r="M425" s="255"/>
      <c r="N425" s="256"/>
      <c r="O425" s="256"/>
      <c r="P425" s="256"/>
      <c r="Q425" s="256"/>
      <c r="R425" s="256"/>
      <c r="S425" s="256"/>
      <c r="T425" s="257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58" t="s">
        <v>145</v>
      </c>
      <c r="AU425" s="258" t="s">
        <v>85</v>
      </c>
      <c r="AV425" s="15" t="s">
        <v>134</v>
      </c>
      <c r="AW425" s="15" t="s">
        <v>39</v>
      </c>
      <c r="AX425" s="15" t="s">
        <v>83</v>
      </c>
      <c r="AY425" s="258" t="s">
        <v>135</v>
      </c>
    </row>
    <row r="426" s="2" customFormat="1" ht="16.5" customHeight="1">
      <c r="A426" s="39"/>
      <c r="B426" s="40"/>
      <c r="C426" s="213" t="s">
        <v>605</v>
      </c>
      <c r="D426" s="213" t="s">
        <v>138</v>
      </c>
      <c r="E426" s="214" t="s">
        <v>273</v>
      </c>
      <c r="F426" s="215" t="s">
        <v>274</v>
      </c>
      <c r="G426" s="216" t="s">
        <v>141</v>
      </c>
      <c r="H426" s="217">
        <v>10</v>
      </c>
      <c r="I426" s="218"/>
      <c r="J426" s="219">
        <f>ROUND(I426*H426,2)</f>
        <v>0</v>
      </c>
      <c r="K426" s="215" t="s">
        <v>142</v>
      </c>
      <c r="L426" s="45"/>
      <c r="M426" s="220" t="s">
        <v>32</v>
      </c>
      <c r="N426" s="221" t="s">
        <v>48</v>
      </c>
      <c r="O426" s="85"/>
      <c r="P426" s="222">
        <f>O426*H426</f>
        <v>0</v>
      </c>
      <c r="Q426" s="222">
        <v>0</v>
      </c>
      <c r="R426" s="222">
        <f>Q426*H426</f>
        <v>0</v>
      </c>
      <c r="S426" s="222">
        <v>0</v>
      </c>
      <c r="T426" s="223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24" t="s">
        <v>143</v>
      </c>
      <c r="AT426" s="224" t="s">
        <v>138</v>
      </c>
      <c r="AU426" s="224" t="s">
        <v>85</v>
      </c>
      <c r="AY426" s="17" t="s">
        <v>135</v>
      </c>
      <c r="BE426" s="225">
        <f>IF(N426="základní",J426,0)</f>
        <v>0</v>
      </c>
      <c r="BF426" s="225">
        <f>IF(N426="snížená",J426,0)</f>
        <v>0</v>
      </c>
      <c r="BG426" s="225">
        <f>IF(N426="zákl. přenesená",J426,0)</f>
        <v>0</v>
      </c>
      <c r="BH426" s="225">
        <f>IF(N426="sníž. přenesená",J426,0)</f>
        <v>0</v>
      </c>
      <c r="BI426" s="225">
        <f>IF(N426="nulová",J426,0)</f>
        <v>0</v>
      </c>
      <c r="BJ426" s="17" t="s">
        <v>83</v>
      </c>
      <c r="BK426" s="225">
        <f>ROUND(I426*H426,2)</f>
        <v>0</v>
      </c>
      <c r="BL426" s="17" t="s">
        <v>143</v>
      </c>
      <c r="BM426" s="224" t="s">
        <v>606</v>
      </c>
    </row>
    <row r="427" s="13" customFormat="1">
      <c r="A427" s="13"/>
      <c r="B427" s="226"/>
      <c r="C427" s="227"/>
      <c r="D427" s="228" t="s">
        <v>145</v>
      </c>
      <c r="E427" s="229" t="s">
        <v>32</v>
      </c>
      <c r="F427" s="230" t="s">
        <v>299</v>
      </c>
      <c r="G427" s="227"/>
      <c r="H427" s="229" t="s">
        <v>32</v>
      </c>
      <c r="I427" s="231"/>
      <c r="J427" s="227"/>
      <c r="K427" s="227"/>
      <c r="L427" s="232"/>
      <c r="M427" s="233"/>
      <c r="N427" s="234"/>
      <c r="O427" s="234"/>
      <c r="P427" s="234"/>
      <c r="Q427" s="234"/>
      <c r="R427" s="234"/>
      <c r="S427" s="234"/>
      <c r="T427" s="235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6" t="s">
        <v>145</v>
      </c>
      <c r="AU427" s="236" t="s">
        <v>85</v>
      </c>
      <c r="AV427" s="13" t="s">
        <v>83</v>
      </c>
      <c r="AW427" s="13" t="s">
        <v>39</v>
      </c>
      <c r="AX427" s="13" t="s">
        <v>77</v>
      </c>
      <c r="AY427" s="236" t="s">
        <v>135</v>
      </c>
    </row>
    <row r="428" s="14" customFormat="1">
      <c r="A428" s="14"/>
      <c r="B428" s="237"/>
      <c r="C428" s="238"/>
      <c r="D428" s="228" t="s">
        <v>145</v>
      </c>
      <c r="E428" s="239" t="s">
        <v>32</v>
      </c>
      <c r="F428" s="240" t="s">
        <v>596</v>
      </c>
      <c r="G428" s="238"/>
      <c r="H428" s="241">
        <v>10</v>
      </c>
      <c r="I428" s="242"/>
      <c r="J428" s="238"/>
      <c r="K428" s="238"/>
      <c r="L428" s="243"/>
      <c r="M428" s="244"/>
      <c r="N428" s="245"/>
      <c r="O428" s="245"/>
      <c r="P428" s="245"/>
      <c r="Q428" s="245"/>
      <c r="R428" s="245"/>
      <c r="S428" s="245"/>
      <c r="T428" s="246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7" t="s">
        <v>145</v>
      </c>
      <c r="AU428" s="247" t="s">
        <v>85</v>
      </c>
      <c r="AV428" s="14" t="s">
        <v>85</v>
      </c>
      <c r="AW428" s="14" t="s">
        <v>39</v>
      </c>
      <c r="AX428" s="14" t="s">
        <v>77</v>
      </c>
      <c r="AY428" s="247" t="s">
        <v>135</v>
      </c>
    </row>
    <row r="429" s="15" customFormat="1">
      <c r="A429" s="15"/>
      <c r="B429" s="248"/>
      <c r="C429" s="249"/>
      <c r="D429" s="228" t="s">
        <v>145</v>
      </c>
      <c r="E429" s="250" t="s">
        <v>32</v>
      </c>
      <c r="F429" s="251" t="s">
        <v>149</v>
      </c>
      <c r="G429" s="249"/>
      <c r="H429" s="252">
        <v>10</v>
      </c>
      <c r="I429" s="253"/>
      <c r="J429" s="249"/>
      <c r="K429" s="249"/>
      <c r="L429" s="254"/>
      <c r="M429" s="255"/>
      <c r="N429" s="256"/>
      <c r="O429" s="256"/>
      <c r="P429" s="256"/>
      <c r="Q429" s="256"/>
      <c r="R429" s="256"/>
      <c r="S429" s="256"/>
      <c r="T429" s="257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58" t="s">
        <v>145</v>
      </c>
      <c r="AU429" s="258" t="s">
        <v>85</v>
      </c>
      <c r="AV429" s="15" t="s">
        <v>134</v>
      </c>
      <c r="AW429" s="15" t="s">
        <v>39</v>
      </c>
      <c r="AX429" s="15" t="s">
        <v>83</v>
      </c>
      <c r="AY429" s="258" t="s">
        <v>135</v>
      </c>
    </row>
    <row r="430" s="2" customFormat="1" ht="16.5" customHeight="1">
      <c r="A430" s="39"/>
      <c r="B430" s="40"/>
      <c r="C430" s="213" t="s">
        <v>607</v>
      </c>
      <c r="D430" s="213" t="s">
        <v>138</v>
      </c>
      <c r="E430" s="214" t="s">
        <v>277</v>
      </c>
      <c r="F430" s="215" t="s">
        <v>278</v>
      </c>
      <c r="G430" s="216" t="s">
        <v>141</v>
      </c>
      <c r="H430" s="217">
        <v>10</v>
      </c>
      <c r="I430" s="218"/>
      <c r="J430" s="219">
        <f>ROUND(I430*H430,2)</f>
        <v>0</v>
      </c>
      <c r="K430" s="215" t="s">
        <v>142</v>
      </c>
      <c r="L430" s="45"/>
      <c r="M430" s="220" t="s">
        <v>32</v>
      </c>
      <c r="N430" s="221" t="s">
        <v>48</v>
      </c>
      <c r="O430" s="85"/>
      <c r="P430" s="222">
        <f>O430*H430</f>
        <v>0</v>
      </c>
      <c r="Q430" s="222">
        <v>0</v>
      </c>
      <c r="R430" s="222">
        <f>Q430*H430</f>
        <v>0</v>
      </c>
      <c r="S430" s="222">
        <v>0</v>
      </c>
      <c r="T430" s="223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24" t="s">
        <v>143</v>
      </c>
      <c r="AT430" s="224" t="s">
        <v>138</v>
      </c>
      <c r="AU430" s="224" t="s">
        <v>85</v>
      </c>
      <c r="AY430" s="17" t="s">
        <v>135</v>
      </c>
      <c r="BE430" s="225">
        <f>IF(N430="základní",J430,0)</f>
        <v>0</v>
      </c>
      <c r="BF430" s="225">
        <f>IF(N430="snížená",J430,0)</f>
        <v>0</v>
      </c>
      <c r="BG430" s="225">
        <f>IF(N430="zákl. přenesená",J430,0)</f>
        <v>0</v>
      </c>
      <c r="BH430" s="225">
        <f>IF(N430="sníž. přenesená",J430,0)</f>
        <v>0</v>
      </c>
      <c r="BI430" s="225">
        <f>IF(N430="nulová",J430,0)</f>
        <v>0</v>
      </c>
      <c r="BJ430" s="17" t="s">
        <v>83</v>
      </c>
      <c r="BK430" s="225">
        <f>ROUND(I430*H430,2)</f>
        <v>0</v>
      </c>
      <c r="BL430" s="17" t="s">
        <v>143</v>
      </c>
      <c r="BM430" s="224" t="s">
        <v>608</v>
      </c>
    </row>
    <row r="431" s="13" customFormat="1">
      <c r="A431" s="13"/>
      <c r="B431" s="226"/>
      <c r="C431" s="227"/>
      <c r="D431" s="228" t="s">
        <v>145</v>
      </c>
      <c r="E431" s="229" t="s">
        <v>32</v>
      </c>
      <c r="F431" s="230" t="s">
        <v>299</v>
      </c>
      <c r="G431" s="227"/>
      <c r="H431" s="229" t="s">
        <v>32</v>
      </c>
      <c r="I431" s="231"/>
      <c r="J431" s="227"/>
      <c r="K431" s="227"/>
      <c r="L431" s="232"/>
      <c r="M431" s="233"/>
      <c r="N431" s="234"/>
      <c r="O431" s="234"/>
      <c r="P431" s="234"/>
      <c r="Q431" s="234"/>
      <c r="R431" s="234"/>
      <c r="S431" s="234"/>
      <c r="T431" s="235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6" t="s">
        <v>145</v>
      </c>
      <c r="AU431" s="236" t="s">
        <v>85</v>
      </c>
      <c r="AV431" s="13" t="s">
        <v>83</v>
      </c>
      <c r="AW431" s="13" t="s">
        <v>39</v>
      </c>
      <c r="AX431" s="13" t="s">
        <v>77</v>
      </c>
      <c r="AY431" s="236" t="s">
        <v>135</v>
      </c>
    </row>
    <row r="432" s="14" customFormat="1">
      <c r="A432" s="14"/>
      <c r="B432" s="237"/>
      <c r="C432" s="238"/>
      <c r="D432" s="228" t="s">
        <v>145</v>
      </c>
      <c r="E432" s="239" t="s">
        <v>32</v>
      </c>
      <c r="F432" s="240" t="s">
        <v>596</v>
      </c>
      <c r="G432" s="238"/>
      <c r="H432" s="241">
        <v>10</v>
      </c>
      <c r="I432" s="242"/>
      <c r="J432" s="238"/>
      <c r="K432" s="238"/>
      <c r="L432" s="243"/>
      <c r="M432" s="244"/>
      <c r="N432" s="245"/>
      <c r="O432" s="245"/>
      <c r="P432" s="245"/>
      <c r="Q432" s="245"/>
      <c r="R432" s="245"/>
      <c r="S432" s="245"/>
      <c r="T432" s="246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7" t="s">
        <v>145</v>
      </c>
      <c r="AU432" s="247" t="s">
        <v>85</v>
      </c>
      <c r="AV432" s="14" t="s">
        <v>85</v>
      </c>
      <c r="AW432" s="14" t="s">
        <v>39</v>
      </c>
      <c r="AX432" s="14" t="s">
        <v>77</v>
      </c>
      <c r="AY432" s="247" t="s">
        <v>135</v>
      </c>
    </row>
    <row r="433" s="15" customFormat="1">
      <c r="A433" s="15"/>
      <c r="B433" s="248"/>
      <c r="C433" s="249"/>
      <c r="D433" s="228" t="s">
        <v>145</v>
      </c>
      <c r="E433" s="250" t="s">
        <v>32</v>
      </c>
      <c r="F433" s="251" t="s">
        <v>149</v>
      </c>
      <c r="G433" s="249"/>
      <c r="H433" s="252">
        <v>10</v>
      </c>
      <c r="I433" s="253"/>
      <c r="J433" s="249"/>
      <c r="K433" s="249"/>
      <c r="L433" s="254"/>
      <c r="M433" s="255"/>
      <c r="N433" s="256"/>
      <c r="O433" s="256"/>
      <c r="P433" s="256"/>
      <c r="Q433" s="256"/>
      <c r="R433" s="256"/>
      <c r="S433" s="256"/>
      <c r="T433" s="257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58" t="s">
        <v>145</v>
      </c>
      <c r="AU433" s="258" t="s">
        <v>85</v>
      </c>
      <c r="AV433" s="15" t="s">
        <v>134</v>
      </c>
      <c r="AW433" s="15" t="s">
        <v>39</v>
      </c>
      <c r="AX433" s="15" t="s">
        <v>83</v>
      </c>
      <c r="AY433" s="258" t="s">
        <v>135</v>
      </c>
    </row>
    <row r="434" s="2" customFormat="1" ht="16.5" customHeight="1">
      <c r="A434" s="39"/>
      <c r="B434" s="40"/>
      <c r="C434" s="213" t="s">
        <v>609</v>
      </c>
      <c r="D434" s="213" t="s">
        <v>138</v>
      </c>
      <c r="E434" s="214" t="s">
        <v>282</v>
      </c>
      <c r="F434" s="215" t="s">
        <v>283</v>
      </c>
      <c r="G434" s="216" t="s">
        <v>141</v>
      </c>
      <c r="H434" s="217">
        <v>10</v>
      </c>
      <c r="I434" s="218"/>
      <c r="J434" s="219">
        <f>ROUND(I434*H434,2)</f>
        <v>0</v>
      </c>
      <c r="K434" s="215" t="s">
        <v>142</v>
      </c>
      <c r="L434" s="45"/>
      <c r="M434" s="220" t="s">
        <v>32</v>
      </c>
      <c r="N434" s="221" t="s">
        <v>48</v>
      </c>
      <c r="O434" s="85"/>
      <c r="P434" s="222">
        <f>O434*H434</f>
        <v>0</v>
      </c>
      <c r="Q434" s="222">
        <v>0</v>
      </c>
      <c r="R434" s="222">
        <f>Q434*H434</f>
        <v>0</v>
      </c>
      <c r="S434" s="222">
        <v>0</v>
      </c>
      <c r="T434" s="223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24" t="s">
        <v>143</v>
      </c>
      <c r="AT434" s="224" t="s">
        <v>138</v>
      </c>
      <c r="AU434" s="224" t="s">
        <v>85</v>
      </c>
      <c r="AY434" s="17" t="s">
        <v>135</v>
      </c>
      <c r="BE434" s="225">
        <f>IF(N434="základní",J434,0)</f>
        <v>0</v>
      </c>
      <c r="BF434" s="225">
        <f>IF(N434="snížená",J434,0)</f>
        <v>0</v>
      </c>
      <c r="BG434" s="225">
        <f>IF(N434="zákl. přenesená",J434,0)</f>
        <v>0</v>
      </c>
      <c r="BH434" s="225">
        <f>IF(N434="sníž. přenesená",J434,0)</f>
        <v>0</v>
      </c>
      <c r="BI434" s="225">
        <f>IF(N434="nulová",J434,0)</f>
        <v>0</v>
      </c>
      <c r="BJ434" s="17" t="s">
        <v>83</v>
      </c>
      <c r="BK434" s="225">
        <f>ROUND(I434*H434,2)</f>
        <v>0</v>
      </c>
      <c r="BL434" s="17" t="s">
        <v>143</v>
      </c>
      <c r="BM434" s="224" t="s">
        <v>610</v>
      </c>
    </row>
    <row r="435" s="13" customFormat="1">
      <c r="A435" s="13"/>
      <c r="B435" s="226"/>
      <c r="C435" s="227"/>
      <c r="D435" s="228" t="s">
        <v>145</v>
      </c>
      <c r="E435" s="229" t="s">
        <v>32</v>
      </c>
      <c r="F435" s="230" t="s">
        <v>299</v>
      </c>
      <c r="G435" s="227"/>
      <c r="H435" s="229" t="s">
        <v>32</v>
      </c>
      <c r="I435" s="231"/>
      <c r="J435" s="227"/>
      <c r="K435" s="227"/>
      <c r="L435" s="232"/>
      <c r="M435" s="233"/>
      <c r="N435" s="234"/>
      <c r="O435" s="234"/>
      <c r="P435" s="234"/>
      <c r="Q435" s="234"/>
      <c r="R435" s="234"/>
      <c r="S435" s="234"/>
      <c r="T435" s="235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6" t="s">
        <v>145</v>
      </c>
      <c r="AU435" s="236" t="s">
        <v>85</v>
      </c>
      <c r="AV435" s="13" t="s">
        <v>83</v>
      </c>
      <c r="AW435" s="13" t="s">
        <v>39</v>
      </c>
      <c r="AX435" s="13" t="s">
        <v>77</v>
      </c>
      <c r="AY435" s="236" t="s">
        <v>135</v>
      </c>
    </row>
    <row r="436" s="14" customFormat="1">
      <c r="A436" s="14"/>
      <c r="B436" s="237"/>
      <c r="C436" s="238"/>
      <c r="D436" s="228" t="s">
        <v>145</v>
      </c>
      <c r="E436" s="239" t="s">
        <v>32</v>
      </c>
      <c r="F436" s="240" t="s">
        <v>596</v>
      </c>
      <c r="G436" s="238"/>
      <c r="H436" s="241">
        <v>10</v>
      </c>
      <c r="I436" s="242"/>
      <c r="J436" s="238"/>
      <c r="K436" s="238"/>
      <c r="L436" s="243"/>
      <c r="M436" s="244"/>
      <c r="N436" s="245"/>
      <c r="O436" s="245"/>
      <c r="P436" s="245"/>
      <c r="Q436" s="245"/>
      <c r="R436" s="245"/>
      <c r="S436" s="245"/>
      <c r="T436" s="246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7" t="s">
        <v>145</v>
      </c>
      <c r="AU436" s="247" t="s">
        <v>85</v>
      </c>
      <c r="AV436" s="14" t="s">
        <v>85</v>
      </c>
      <c r="AW436" s="14" t="s">
        <v>39</v>
      </c>
      <c r="AX436" s="14" t="s">
        <v>77</v>
      </c>
      <c r="AY436" s="247" t="s">
        <v>135</v>
      </c>
    </row>
    <row r="437" s="15" customFormat="1">
      <c r="A437" s="15"/>
      <c r="B437" s="248"/>
      <c r="C437" s="249"/>
      <c r="D437" s="228" t="s">
        <v>145</v>
      </c>
      <c r="E437" s="250" t="s">
        <v>32</v>
      </c>
      <c r="F437" s="251" t="s">
        <v>149</v>
      </c>
      <c r="G437" s="249"/>
      <c r="H437" s="252">
        <v>10</v>
      </c>
      <c r="I437" s="253"/>
      <c r="J437" s="249"/>
      <c r="K437" s="249"/>
      <c r="L437" s="254"/>
      <c r="M437" s="255"/>
      <c r="N437" s="256"/>
      <c r="O437" s="256"/>
      <c r="P437" s="256"/>
      <c r="Q437" s="256"/>
      <c r="R437" s="256"/>
      <c r="S437" s="256"/>
      <c r="T437" s="257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58" t="s">
        <v>145</v>
      </c>
      <c r="AU437" s="258" t="s">
        <v>85</v>
      </c>
      <c r="AV437" s="15" t="s">
        <v>134</v>
      </c>
      <c r="AW437" s="15" t="s">
        <v>39</v>
      </c>
      <c r="AX437" s="15" t="s">
        <v>83</v>
      </c>
      <c r="AY437" s="258" t="s">
        <v>135</v>
      </c>
    </row>
    <row r="438" s="12" customFormat="1" ht="22.8" customHeight="1">
      <c r="A438" s="12"/>
      <c r="B438" s="197"/>
      <c r="C438" s="198"/>
      <c r="D438" s="199" t="s">
        <v>76</v>
      </c>
      <c r="E438" s="211" t="s">
        <v>611</v>
      </c>
      <c r="F438" s="211" t="s">
        <v>612</v>
      </c>
      <c r="G438" s="198"/>
      <c r="H438" s="198"/>
      <c r="I438" s="201"/>
      <c r="J438" s="212">
        <f>BK438</f>
        <v>0</v>
      </c>
      <c r="K438" s="198"/>
      <c r="L438" s="203"/>
      <c r="M438" s="204"/>
      <c r="N438" s="205"/>
      <c r="O438" s="205"/>
      <c r="P438" s="206">
        <f>SUM(P439:P454)</f>
        <v>0</v>
      </c>
      <c r="Q438" s="205"/>
      <c r="R438" s="206">
        <f>SUM(R439:R454)</f>
        <v>0</v>
      </c>
      <c r="S438" s="205"/>
      <c r="T438" s="207">
        <f>SUM(T439:T454)</f>
        <v>0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208" t="s">
        <v>134</v>
      </c>
      <c r="AT438" s="209" t="s">
        <v>76</v>
      </c>
      <c r="AU438" s="209" t="s">
        <v>83</v>
      </c>
      <c r="AY438" s="208" t="s">
        <v>135</v>
      </c>
      <c r="BK438" s="210">
        <f>SUM(BK439:BK454)</f>
        <v>0</v>
      </c>
    </row>
    <row r="439" s="2" customFormat="1" ht="16.5" customHeight="1">
      <c r="A439" s="39"/>
      <c r="B439" s="40"/>
      <c r="C439" s="262" t="s">
        <v>613</v>
      </c>
      <c r="D439" s="262" t="s">
        <v>614</v>
      </c>
      <c r="E439" s="263" t="s">
        <v>615</v>
      </c>
      <c r="F439" s="264" t="s">
        <v>616</v>
      </c>
      <c r="G439" s="265" t="s">
        <v>141</v>
      </c>
      <c r="H439" s="266">
        <v>1</v>
      </c>
      <c r="I439" s="267"/>
      <c r="J439" s="268">
        <f>ROUND(I439*H439,2)</f>
        <v>0</v>
      </c>
      <c r="K439" s="264" t="s">
        <v>142</v>
      </c>
      <c r="L439" s="269"/>
      <c r="M439" s="270" t="s">
        <v>32</v>
      </c>
      <c r="N439" s="271" t="s">
        <v>48</v>
      </c>
      <c r="O439" s="85"/>
      <c r="P439" s="222">
        <f>O439*H439</f>
        <v>0</v>
      </c>
      <c r="Q439" s="222">
        <v>0</v>
      </c>
      <c r="R439" s="222">
        <f>Q439*H439</f>
        <v>0</v>
      </c>
      <c r="S439" s="222">
        <v>0</v>
      </c>
      <c r="T439" s="223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24" t="s">
        <v>617</v>
      </c>
      <c r="AT439" s="224" t="s">
        <v>614</v>
      </c>
      <c r="AU439" s="224" t="s">
        <v>85</v>
      </c>
      <c r="AY439" s="17" t="s">
        <v>135</v>
      </c>
      <c r="BE439" s="225">
        <f>IF(N439="základní",J439,0)</f>
        <v>0</v>
      </c>
      <c r="BF439" s="225">
        <f>IF(N439="snížená",J439,0)</f>
        <v>0</v>
      </c>
      <c r="BG439" s="225">
        <f>IF(N439="zákl. přenesená",J439,0)</f>
        <v>0</v>
      </c>
      <c r="BH439" s="225">
        <f>IF(N439="sníž. přenesená",J439,0)</f>
        <v>0</v>
      </c>
      <c r="BI439" s="225">
        <f>IF(N439="nulová",J439,0)</f>
        <v>0</v>
      </c>
      <c r="BJ439" s="17" t="s">
        <v>83</v>
      </c>
      <c r="BK439" s="225">
        <f>ROUND(I439*H439,2)</f>
        <v>0</v>
      </c>
      <c r="BL439" s="17" t="s">
        <v>617</v>
      </c>
      <c r="BM439" s="224" t="s">
        <v>618</v>
      </c>
    </row>
    <row r="440" s="13" customFormat="1">
      <c r="A440" s="13"/>
      <c r="B440" s="226"/>
      <c r="C440" s="227"/>
      <c r="D440" s="228" t="s">
        <v>145</v>
      </c>
      <c r="E440" s="229" t="s">
        <v>32</v>
      </c>
      <c r="F440" s="230" t="s">
        <v>299</v>
      </c>
      <c r="G440" s="227"/>
      <c r="H440" s="229" t="s">
        <v>32</v>
      </c>
      <c r="I440" s="231"/>
      <c r="J440" s="227"/>
      <c r="K440" s="227"/>
      <c r="L440" s="232"/>
      <c r="M440" s="233"/>
      <c r="N440" s="234"/>
      <c r="O440" s="234"/>
      <c r="P440" s="234"/>
      <c r="Q440" s="234"/>
      <c r="R440" s="234"/>
      <c r="S440" s="234"/>
      <c r="T440" s="235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6" t="s">
        <v>145</v>
      </c>
      <c r="AU440" s="236" t="s">
        <v>85</v>
      </c>
      <c r="AV440" s="13" t="s">
        <v>83</v>
      </c>
      <c r="AW440" s="13" t="s">
        <v>39</v>
      </c>
      <c r="AX440" s="13" t="s">
        <v>77</v>
      </c>
      <c r="AY440" s="236" t="s">
        <v>135</v>
      </c>
    </row>
    <row r="441" s="14" customFormat="1">
      <c r="A441" s="14"/>
      <c r="B441" s="237"/>
      <c r="C441" s="238"/>
      <c r="D441" s="228" t="s">
        <v>145</v>
      </c>
      <c r="E441" s="239" t="s">
        <v>32</v>
      </c>
      <c r="F441" s="240" t="s">
        <v>619</v>
      </c>
      <c r="G441" s="238"/>
      <c r="H441" s="241">
        <v>1</v>
      </c>
      <c r="I441" s="242"/>
      <c r="J441" s="238"/>
      <c r="K441" s="238"/>
      <c r="L441" s="243"/>
      <c r="M441" s="244"/>
      <c r="N441" s="245"/>
      <c r="O441" s="245"/>
      <c r="P441" s="245"/>
      <c r="Q441" s="245"/>
      <c r="R441" s="245"/>
      <c r="S441" s="245"/>
      <c r="T441" s="246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7" t="s">
        <v>145</v>
      </c>
      <c r="AU441" s="247" t="s">
        <v>85</v>
      </c>
      <c r="AV441" s="14" t="s">
        <v>85</v>
      </c>
      <c r="AW441" s="14" t="s">
        <v>39</v>
      </c>
      <c r="AX441" s="14" t="s">
        <v>77</v>
      </c>
      <c r="AY441" s="247" t="s">
        <v>135</v>
      </c>
    </row>
    <row r="442" s="15" customFormat="1">
      <c r="A442" s="15"/>
      <c r="B442" s="248"/>
      <c r="C442" s="249"/>
      <c r="D442" s="228" t="s">
        <v>145</v>
      </c>
      <c r="E442" s="250" t="s">
        <v>32</v>
      </c>
      <c r="F442" s="251" t="s">
        <v>149</v>
      </c>
      <c r="G442" s="249"/>
      <c r="H442" s="252">
        <v>1</v>
      </c>
      <c r="I442" s="253"/>
      <c r="J442" s="249"/>
      <c r="K442" s="249"/>
      <c r="L442" s="254"/>
      <c r="M442" s="255"/>
      <c r="N442" s="256"/>
      <c r="O442" s="256"/>
      <c r="P442" s="256"/>
      <c r="Q442" s="256"/>
      <c r="R442" s="256"/>
      <c r="S442" s="256"/>
      <c r="T442" s="257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58" t="s">
        <v>145</v>
      </c>
      <c r="AU442" s="258" t="s">
        <v>85</v>
      </c>
      <c r="AV442" s="15" t="s">
        <v>134</v>
      </c>
      <c r="AW442" s="15" t="s">
        <v>39</v>
      </c>
      <c r="AX442" s="15" t="s">
        <v>83</v>
      </c>
      <c r="AY442" s="258" t="s">
        <v>135</v>
      </c>
    </row>
    <row r="443" s="2" customFormat="1" ht="16.5" customHeight="1">
      <c r="A443" s="39"/>
      <c r="B443" s="40"/>
      <c r="C443" s="262" t="s">
        <v>620</v>
      </c>
      <c r="D443" s="262" t="s">
        <v>614</v>
      </c>
      <c r="E443" s="263" t="s">
        <v>621</v>
      </c>
      <c r="F443" s="264" t="s">
        <v>622</v>
      </c>
      <c r="G443" s="265" t="s">
        <v>141</v>
      </c>
      <c r="H443" s="266">
        <v>1</v>
      </c>
      <c r="I443" s="267"/>
      <c r="J443" s="268">
        <f>ROUND(I443*H443,2)</f>
        <v>0</v>
      </c>
      <c r="K443" s="264" t="s">
        <v>32</v>
      </c>
      <c r="L443" s="269"/>
      <c r="M443" s="270" t="s">
        <v>32</v>
      </c>
      <c r="N443" s="271" t="s">
        <v>48</v>
      </c>
      <c r="O443" s="85"/>
      <c r="P443" s="222">
        <f>O443*H443</f>
        <v>0</v>
      </c>
      <c r="Q443" s="222">
        <v>0</v>
      </c>
      <c r="R443" s="222">
        <f>Q443*H443</f>
        <v>0</v>
      </c>
      <c r="S443" s="222">
        <v>0</v>
      </c>
      <c r="T443" s="223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24" t="s">
        <v>617</v>
      </c>
      <c r="AT443" s="224" t="s">
        <v>614</v>
      </c>
      <c r="AU443" s="224" t="s">
        <v>85</v>
      </c>
      <c r="AY443" s="17" t="s">
        <v>135</v>
      </c>
      <c r="BE443" s="225">
        <f>IF(N443="základní",J443,0)</f>
        <v>0</v>
      </c>
      <c r="BF443" s="225">
        <f>IF(N443="snížená",J443,0)</f>
        <v>0</v>
      </c>
      <c r="BG443" s="225">
        <f>IF(N443="zákl. přenesená",J443,0)</f>
        <v>0</v>
      </c>
      <c r="BH443" s="225">
        <f>IF(N443="sníž. přenesená",J443,0)</f>
        <v>0</v>
      </c>
      <c r="BI443" s="225">
        <f>IF(N443="nulová",J443,0)</f>
        <v>0</v>
      </c>
      <c r="BJ443" s="17" t="s">
        <v>83</v>
      </c>
      <c r="BK443" s="225">
        <f>ROUND(I443*H443,2)</f>
        <v>0</v>
      </c>
      <c r="BL443" s="17" t="s">
        <v>617</v>
      </c>
      <c r="BM443" s="224" t="s">
        <v>623</v>
      </c>
    </row>
    <row r="444" s="13" customFormat="1">
      <c r="A444" s="13"/>
      <c r="B444" s="226"/>
      <c r="C444" s="227"/>
      <c r="D444" s="228" t="s">
        <v>145</v>
      </c>
      <c r="E444" s="229" t="s">
        <v>32</v>
      </c>
      <c r="F444" s="230" t="s">
        <v>299</v>
      </c>
      <c r="G444" s="227"/>
      <c r="H444" s="229" t="s">
        <v>32</v>
      </c>
      <c r="I444" s="231"/>
      <c r="J444" s="227"/>
      <c r="K444" s="227"/>
      <c r="L444" s="232"/>
      <c r="M444" s="233"/>
      <c r="N444" s="234"/>
      <c r="O444" s="234"/>
      <c r="P444" s="234"/>
      <c r="Q444" s="234"/>
      <c r="R444" s="234"/>
      <c r="S444" s="234"/>
      <c r="T444" s="235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6" t="s">
        <v>145</v>
      </c>
      <c r="AU444" s="236" t="s">
        <v>85</v>
      </c>
      <c r="AV444" s="13" t="s">
        <v>83</v>
      </c>
      <c r="AW444" s="13" t="s">
        <v>39</v>
      </c>
      <c r="AX444" s="13" t="s">
        <v>77</v>
      </c>
      <c r="AY444" s="236" t="s">
        <v>135</v>
      </c>
    </row>
    <row r="445" s="14" customFormat="1">
      <c r="A445" s="14"/>
      <c r="B445" s="237"/>
      <c r="C445" s="238"/>
      <c r="D445" s="228" t="s">
        <v>145</v>
      </c>
      <c r="E445" s="239" t="s">
        <v>32</v>
      </c>
      <c r="F445" s="240" t="s">
        <v>624</v>
      </c>
      <c r="G445" s="238"/>
      <c r="H445" s="241">
        <v>1</v>
      </c>
      <c r="I445" s="242"/>
      <c r="J445" s="238"/>
      <c r="K445" s="238"/>
      <c r="L445" s="243"/>
      <c r="M445" s="244"/>
      <c r="N445" s="245"/>
      <c r="O445" s="245"/>
      <c r="P445" s="245"/>
      <c r="Q445" s="245"/>
      <c r="R445" s="245"/>
      <c r="S445" s="245"/>
      <c r="T445" s="246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7" t="s">
        <v>145</v>
      </c>
      <c r="AU445" s="247" t="s">
        <v>85</v>
      </c>
      <c r="AV445" s="14" t="s">
        <v>85</v>
      </c>
      <c r="AW445" s="14" t="s">
        <v>39</v>
      </c>
      <c r="AX445" s="14" t="s">
        <v>77</v>
      </c>
      <c r="AY445" s="247" t="s">
        <v>135</v>
      </c>
    </row>
    <row r="446" s="15" customFormat="1">
      <c r="A446" s="15"/>
      <c r="B446" s="248"/>
      <c r="C446" s="249"/>
      <c r="D446" s="228" t="s">
        <v>145</v>
      </c>
      <c r="E446" s="250" t="s">
        <v>32</v>
      </c>
      <c r="F446" s="251" t="s">
        <v>149</v>
      </c>
      <c r="G446" s="249"/>
      <c r="H446" s="252">
        <v>1</v>
      </c>
      <c r="I446" s="253"/>
      <c r="J446" s="249"/>
      <c r="K446" s="249"/>
      <c r="L446" s="254"/>
      <c r="M446" s="255"/>
      <c r="N446" s="256"/>
      <c r="O446" s="256"/>
      <c r="P446" s="256"/>
      <c r="Q446" s="256"/>
      <c r="R446" s="256"/>
      <c r="S446" s="256"/>
      <c r="T446" s="257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58" t="s">
        <v>145</v>
      </c>
      <c r="AU446" s="258" t="s">
        <v>85</v>
      </c>
      <c r="AV446" s="15" t="s">
        <v>134</v>
      </c>
      <c r="AW446" s="15" t="s">
        <v>39</v>
      </c>
      <c r="AX446" s="15" t="s">
        <v>83</v>
      </c>
      <c r="AY446" s="258" t="s">
        <v>135</v>
      </c>
    </row>
    <row r="447" s="2" customFormat="1" ht="16.5" customHeight="1">
      <c r="A447" s="39"/>
      <c r="B447" s="40"/>
      <c r="C447" s="262" t="s">
        <v>625</v>
      </c>
      <c r="D447" s="262" t="s">
        <v>614</v>
      </c>
      <c r="E447" s="263" t="s">
        <v>626</v>
      </c>
      <c r="F447" s="264" t="s">
        <v>627</v>
      </c>
      <c r="G447" s="265" t="s">
        <v>141</v>
      </c>
      <c r="H447" s="266">
        <v>1</v>
      </c>
      <c r="I447" s="267"/>
      <c r="J447" s="268">
        <f>ROUND(I447*H447,2)</f>
        <v>0</v>
      </c>
      <c r="K447" s="264" t="s">
        <v>142</v>
      </c>
      <c r="L447" s="269"/>
      <c r="M447" s="270" t="s">
        <v>32</v>
      </c>
      <c r="N447" s="271" t="s">
        <v>48</v>
      </c>
      <c r="O447" s="85"/>
      <c r="P447" s="222">
        <f>O447*H447</f>
        <v>0</v>
      </c>
      <c r="Q447" s="222">
        <v>0</v>
      </c>
      <c r="R447" s="222">
        <f>Q447*H447</f>
        <v>0</v>
      </c>
      <c r="S447" s="222">
        <v>0</v>
      </c>
      <c r="T447" s="223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24" t="s">
        <v>617</v>
      </c>
      <c r="AT447" s="224" t="s">
        <v>614</v>
      </c>
      <c r="AU447" s="224" t="s">
        <v>85</v>
      </c>
      <c r="AY447" s="17" t="s">
        <v>135</v>
      </c>
      <c r="BE447" s="225">
        <f>IF(N447="základní",J447,0)</f>
        <v>0</v>
      </c>
      <c r="BF447" s="225">
        <f>IF(N447="snížená",J447,0)</f>
        <v>0</v>
      </c>
      <c r="BG447" s="225">
        <f>IF(N447="zákl. přenesená",J447,0)</f>
        <v>0</v>
      </c>
      <c r="BH447" s="225">
        <f>IF(N447="sníž. přenesená",J447,0)</f>
        <v>0</v>
      </c>
      <c r="BI447" s="225">
        <f>IF(N447="nulová",J447,0)</f>
        <v>0</v>
      </c>
      <c r="BJ447" s="17" t="s">
        <v>83</v>
      </c>
      <c r="BK447" s="225">
        <f>ROUND(I447*H447,2)</f>
        <v>0</v>
      </c>
      <c r="BL447" s="17" t="s">
        <v>617</v>
      </c>
      <c r="BM447" s="224" t="s">
        <v>628</v>
      </c>
    </row>
    <row r="448" s="13" customFormat="1">
      <c r="A448" s="13"/>
      <c r="B448" s="226"/>
      <c r="C448" s="227"/>
      <c r="D448" s="228" t="s">
        <v>145</v>
      </c>
      <c r="E448" s="229" t="s">
        <v>32</v>
      </c>
      <c r="F448" s="230" t="s">
        <v>299</v>
      </c>
      <c r="G448" s="227"/>
      <c r="H448" s="229" t="s">
        <v>32</v>
      </c>
      <c r="I448" s="231"/>
      <c r="J448" s="227"/>
      <c r="K448" s="227"/>
      <c r="L448" s="232"/>
      <c r="M448" s="233"/>
      <c r="N448" s="234"/>
      <c r="O448" s="234"/>
      <c r="P448" s="234"/>
      <c r="Q448" s="234"/>
      <c r="R448" s="234"/>
      <c r="S448" s="234"/>
      <c r="T448" s="235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6" t="s">
        <v>145</v>
      </c>
      <c r="AU448" s="236" t="s">
        <v>85</v>
      </c>
      <c r="AV448" s="13" t="s">
        <v>83</v>
      </c>
      <c r="AW448" s="13" t="s">
        <v>39</v>
      </c>
      <c r="AX448" s="13" t="s">
        <v>77</v>
      </c>
      <c r="AY448" s="236" t="s">
        <v>135</v>
      </c>
    </row>
    <row r="449" s="14" customFormat="1">
      <c r="A449" s="14"/>
      <c r="B449" s="237"/>
      <c r="C449" s="238"/>
      <c r="D449" s="228" t="s">
        <v>145</v>
      </c>
      <c r="E449" s="239" t="s">
        <v>32</v>
      </c>
      <c r="F449" s="240" t="s">
        <v>619</v>
      </c>
      <c r="G449" s="238"/>
      <c r="H449" s="241">
        <v>1</v>
      </c>
      <c r="I449" s="242"/>
      <c r="J449" s="238"/>
      <c r="K449" s="238"/>
      <c r="L449" s="243"/>
      <c r="M449" s="244"/>
      <c r="N449" s="245"/>
      <c r="O449" s="245"/>
      <c r="P449" s="245"/>
      <c r="Q449" s="245"/>
      <c r="R449" s="245"/>
      <c r="S449" s="245"/>
      <c r="T449" s="246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7" t="s">
        <v>145</v>
      </c>
      <c r="AU449" s="247" t="s">
        <v>85</v>
      </c>
      <c r="AV449" s="14" t="s">
        <v>85</v>
      </c>
      <c r="AW449" s="14" t="s">
        <v>39</v>
      </c>
      <c r="AX449" s="14" t="s">
        <v>77</v>
      </c>
      <c r="AY449" s="247" t="s">
        <v>135</v>
      </c>
    </row>
    <row r="450" s="15" customFormat="1">
      <c r="A450" s="15"/>
      <c r="B450" s="248"/>
      <c r="C450" s="249"/>
      <c r="D450" s="228" t="s">
        <v>145</v>
      </c>
      <c r="E450" s="250" t="s">
        <v>32</v>
      </c>
      <c r="F450" s="251" t="s">
        <v>149</v>
      </c>
      <c r="G450" s="249"/>
      <c r="H450" s="252">
        <v>1</v>
      </c>
      <c r="I450" s="253"/>
      <c r="J450" s="249"/>
      <c r="K450" s="249"/>
      <c r="L450" s="254"/>
      <c r="M450" s="255"/>
      <c r="N450" s="256"/>
      <c r="O450" s="256"/>
      <c r="P450" s="256"/>
      <c r="Q450" s="256"/>
      <c r="R450" s="256"/>
      <c r="S450" s="256"/>
      <c r="T450" s="257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58" t="s">
        <v>145</v>
      </c>
      <c r="AU450" s="258" t="s">
        <v>85</v>
      </c>
      <c r="AV450" s="15" t="s">
        <v>134</v>
      </c>
      <c r="AW450" s="15" t="s">
        <v>39</v>
      </c>
      <c r="AX450" s="15" t="s">
        <v>83</v>
      </c>
      <c r="AY450" s="258" t="s">
        <v>135</v>
      </c>
    </row>
    <row r="451" s="2" customFormat="1" ht="16.5" customHeight="1">
      <c r="A451" s="39"/>
      <c r="B451" s="40"/>
      <c r="C451" s="262" t="s">
        <v>629</v>
      </c>
      <c r="D451" s="262" t="s">
        <v>614</v>
      </c>
      <c r="E451" s="263" t="s">
        <v>630</v>
      </c>
      <c r="F451" s="264" t="s">
        <v>631</v>
      </c>
      <c r="G451" s="265" t="s">
        <v>141</v>
      </c>
      <c r="H451" s="266">
        <v>1</v>
      </c>
      <c r="I451" s="267"/>
      <c r="J451" s="268">
        <f>ROUND(I451*H451,2)</f>
        <v>0</v>
      </c>
      <c r="K451" s="264" t="s">
        <v>142</v>
      </c>
      <c r="L451" s="269"/>
      <c r="M451" s="270" t="s">
        <v>32</v>
      </c>
      <c r="N451" s="271" t="s">
        <v>48</v>
      </c>
      <c r="O451" s="85"/>
      <c r="P451" s="222">
        <f>O451*H451</f>
        <v>0</v>
      </c>
      <c r="Q451" s="222">
        <v>0</v>
      </c>
      <c r="R451" s="222">
        <f>Q451*H451</f>
        <v>0</v>
      </c>
      <c r="S451" s="222">
        <v>0</v>
      </c>
      <c r="T451" s="223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24" t="s">
        <v>617</v>
      </c>
      <c r="AT451" s="224" t="s">
        <v>614</v>
      </c>
      <c r="AU451" s="224" t="s">
        <v>85</v>
      </c>
      <c r="AY451" s="17" t="s">
        <v>135</v>
      </c>
      <c r="BE451" s="225">
        <f>IF(N451="základní",J451,0)</f>
        <v>0</v>
      </c>
      <c r="BF451" s="225">
        <f>IF(N451="snížená",J451,0)</f>
        <v>0</v>
      </c>
      <c r="BG451" s="225">
        <f>IF(N451="zákl. přenesená",J451,0)</f>
        <v>0</v>
      </c>
      <c r="BH451" s="225">
        <f>IF(N451="sníž. přenesená",J451,0)</f>
        <v>0</v>
      </c>
      <c r="BI451" s="225">
        <f>IF(N451="nulová",J451,0)</f>
        <v>0</v>
      </c>
      <c r="BJ451" s="17" t="s">
        <v>83</v>
      </c>
      <c r="BK451" s="225">
        <f>ROUND(I451*H451,2)</f>
        <v>0</v>
      </c>
      <c r="BL451" s="17" t="s">
        <v>617</v>
      </c>
      <c r="BM451" s="224" t="s">
        <v>632</v>
      </c>
    </row>
    <row r="452" s="13" customFormat="1">
      <c r="A452" s="13"/>
      <c r="B452" s="226"/>
      <c r="C452" s="227"/>
      <c r="D452" s="228" t="s">
        <v>145</v>
      </c>
      <c r="E452" s="229" t="s">
        <v>32</v>
      </c>
      <c r="F452" s="230" t="s">
        <v>299</v>
      </c>
      <c r="G452" s="227"/>
      <c r="H452" s="229" t="s">
        <v>32</v>
      </c>
      <c r="I452" s="231"/>
      <c r="J452" s="227"/>
      <c r="K452" s="227"/>
      <c r="L452" s="232"/>
      <c r="M452" s="233"/>
      <c r="N452" s="234"/>
      <c r="O452" s="234"/>
      <c r="P452" s="234"/>
      <c r="Q452" s="234"/>
      <c r="R452" s="234"/>
      <c r="S452" s="234"/>
      <c r="T452" s="235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6" t="s">
        <v>145</v>
      </c>
      <c r="AU452" s="236" t="s">
        <v>85</v>
      </c>
      <c r="AV452" s="13" t="s">
        <v>83</v>
      </c>
      <c r="AW452" s="13" t="s">
        <v>39</v>
      </c>
      <c r="AX452" s="13" t="s">
        <v>77</v>
      </c>
      <c r="AY452" s="236" t="s">
        <v>135</v>
      </c>
    </row>
    <row r="453" s="14" customFormat="1">
      <c r="A453" s="14"/>
      <c r="B453" s="237"/>
      <c r="C453" s="238"/>
      <c r="D453" s="228" t="s">
        <v>145</v>
      </c>
      <c r="E453" s="239" t="s">
        <v>32</v>
      </c>
      <c r="F453" s="240" t="s">
        <v>619</v>
      </c>
      <c r="G453" s="238"/>
      <c r="H453" s="241">
        <v>1</v>
      </c>
      <c r="I453" s="242"/>
      <c r="J453" s="238"/>
      <c r="K453" s="238"/>
      <c r="L453" s="243"/>
      <c r="M453" s="244"/>
      <c r="N453" s="245"/>
      <c r="O453" s="245"/>
      <c r="P453" s="245"/>
      <c r="Q453" s="245"/>
      <c r="R453" s="245"/>
      <c r="S453" s="245"/>
      <c r="T453" s="246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7" t="s">
        <v>145</v>
      </c>
      <c r="AU453" s="247" t="s">
        <v>85</v>
      </c>
      <c r="AV453" s="14" t="s">
        <v>85</v>
      </c>
      <c r="AW453" s="14" t="s">
        <v>39</v>
      </c>
      <c r="AX453" s="14" t="s">
        <v>77</v>
      </c>
      <c r="AY453" s="247" t="s">
        <v>135</v>
      </c>
    </row>
    <row r="454" s="15" customFormat="1">
      <c r="A454" s="15"/>
      <c r="B454" s="248"/>
      <c r="C454" s="249"/>
      <c r="D454" s="228" t="s">
        <v>145</v>
      </c>
      <c r="E454" s="250" t="s">
        <v>32</v>
      </c>
      <c r="F454" s="251" t="s">
        <v>149</v>
      </c>
      <c r="G454" s="249"/>
      <c r="H454" s="252">
        <v>1</v>
      </c>
      <c r="I454" s="253"/>
      <c r="J454" s="249"/>
      <c r="K454" s="249"/>
      <c r="L454" s="254"/>
      <c r="M454" s="255"/>
      <c r="N454" s="256"/>
      <c r="O454" s="256"/>
      <c r="P454" s="256"/>
      <c r="Q454" s="256"/>
      <c r="R454" s="256"/>
      <c r="S454" s="256"/>
      <c r="T454" s="257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58" t="s">
        <v>145</v>
      </c>
      <c r="AU454" s="258" t="s">
        <v>85</v>
      </c>
      <c r="AV454" s="15" t="s">
        <v>134</v>
      </c>
      <c r="AW454" s="15" t="s">
        <v>39</v>
      </c>
      <c r="AX454" s="15" t="s">
        <v>83</v>
      </c>
      <c r="AY454" s="258" t="s">
        <v>135</v>
      </c>
    </row>
    <row r="455" s="12" customFormat="1" ht="22.8" customHeight="1">
      <c r="A455" s="12"/>
      <c r="B455" s="197"/>
      <c r="C455" s="198"/>
      <c r="D455" s="199" t="s">
        <v>76</v>
      </c>
      <c r="E455" s="211" t="s">
        <v>285</v>
      </c>
      <c r="F455" s="211" t="s">
        <v>286</v>
      </c>
      <c r="G455" s="198"/>
      <c r="H455" s="198"/>
      <c r="I455" s="201"/>
      <c r="J455" s="212">
        <f>BK455</f>
        <v>0</v>
      </c>
      <c r="K455" s="198"/>
      <c r="L455" s="203"/>
      <c r="M455" s="204"/>
      <c r="N455" s="205"/>
      <c r="O455" s="205"/>
      <c r="P455" s="206">
        <f>SUM(P456:P459)</f>
        <v>0</v>
      </c>
      <c r="Q455" s="205"/>
      <c r="R455" s="206">
        <f>SUM(R456:R459)</f>
        <v>0</v>
      </c>
      <c r="S455" s="205"/>
      <c r="T455" s="207">
        <f>SUM(T456:T459)</f>
        <v>0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08" t="s">
        <v>134</v>
      </c>
      <c r="AT455" s="209" t="s">
        <v>76</v>
      </c>
      <c r="AU455" s="209" t="s">
        <v>83</v>
      </c>
      <c r="AY455" s="208" t="s">
        <v>135</v>
      </c>
      <c r="BK455" s="210">
        <f>SUM(BK456:BK459)</f>
        <v>0</v>
      </c>
    </row>
    <row r="456" s="2" customFormat="1" ht="24.15" customHeight="1">
      <c r="A456" s="39"/>
      <c r="B456" s="40"/>
      <c r="C456" s="213" t="s">
        <v>633</v>
      </c>
      <c r="D456" s="213" t="s">
        <v>138</v>
      </c>
      <c r="E456" s="214" t="s">
        <v>288</v>
      </c>
      <c r="F456" s="215" t="s">
        <v>289</v>
      </c>
      <c r="G456" s="216" t="s">
        <v>141</v>
      </c>
      <c r="H456" s="217">
        <v>1</v>
      </c>
      <c r="I456" s="218"/>
      <c r="J456" s="219">
        <f>ROUND(I456*H456,2)</f>
        <v>0</v>
      </c>
      <c r="K456" s="215" t="s">
        <v>142</v>
      </c>
      <c r="L456" s="45"/>
      <c r="M456" s="220" t="s">
        <v>32</v>
      </c>
      <c r="N456" s="221" t="s">
        <v>48</v>
      </c>
      <c r="O456" s="85"/>
      <c r="P456" s="222">
        <f>O456*H456</f>
        <v>0</v>
      </c>
      <c r="Q456" s="222">
        <v>0</v>
      </c>
      <c r="R456" s="222">
        <f>Q456*H456</f>
        <v>0</v>
      </c>
      <c r="S456" s="222">
        <v>0</v>
      </c>
      <c r="T456" s="223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24" t="s">
        <v>143</v>
      </c>
      <c r="AT456" s="224" t="s">
        <v>138</v>
      </c>
      <c r="AU456" s="224" t="s">
        <v>85</v>
      </c>
      <c r="AY456" s="17" t="s">
        <v>135</v>
      </c>
      <c r="BE456" s="225">
        <f>IF(N456="základní",J456,0)</f>
        <v>0</v>
      </c>
      <c r="BF456" s="225">
        <f>IF(N456="snížená",J456,0)</f>
        <v>0</v>
      </c>
      <c r="BG456" s="225">
        <f>IF(N456="zákl. přenesená",J456,0)</f>
        <v>0</v>
      </c>
      <c r="BH456" s="225">
        <f>IF(N456="sníž. přenesená",J456,0)</f>
        <v>0</v>
      </c>
      <c r="BI456" s="225">
        <f>IF(N456="nulová",J456,0)</f>
        <v>0</v>
      </c>
      <c r="BJ456" s="17" t="s">
        <v>83</v>
      </c>
      <c r="BK456" s="225">
        <f>ROUND(I456*H456,2)</f>
        <v>0</v>
      </c>
      <c r="BL456" s="17" t="s">
        <v>143</v>
      </c>
      <c r="BM456" s="224" t="s">
        <v>634</v>
      </c>
    </row>
    <row r="457" s="13" customFormat="1">
      <c r="A457" s="13"/>
      <c r="B457" s="226"/>
      <c r="C457" s="227"/>
      <c r="D457" s="228" t="s">
        <v>145</v>
      </c>
      <c r="E457" s="229" t="s">
        <v>32</v>
      </c>
      <c r="F457" s="230" t="s">
        <v>299</v>
      </c>
      <c r="G457" s="227"/>
      <c r="H457" s="229" t="s">
        <v>32</v>
      </c>
      <c r="I457" s="231"/>
      <c r="J457" s="227"/>
      <c r="K457" s="227"/>
      <c r="L457" s="232"/>
      <c r="M457" s="233"/>
      <c r="N457" s="234"/>
      <c r="O457" s="234"/>
      <c r="P457" s="234"/>
      <c r="Q457" s="234"/>
      <c r="R457" s="234"/>
      <c r="S457" s="234"/>
      <c r="T457" s="235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6" t="s">
        <v>145</v>
      </c>
      <c r="AU457" s="236" t="s">
        <v>85</v>
      </c>
      <c r="AV457" s="13" t="s">
        <v>83</v>
      </c>
      <c r="AW457" s="13" t="s">
        <v>39</v>
      </c>
      <c r="AX457" s="13" t="s">
        <v>77</v>
      </c>
      <c r="AY457" s="236" t="s">
        <v>135</v>
      </c>
    </row>
    <row r="458" s="14" customFormat="1">
      <c r="A458" s="14"/>
      <c r="B458" s="237"/>
      <c r="C458" s="238"/>
      <c r="D458" s="228" t="s">
        <v>145</v>
      </c>
      <c r="E458" s="239" t="s">
        <v>32</v>
      </c>
      <c r="F458" s="240" t="s">
        <v>635</v>
      </c>
      <c r="G458" s="238"/>
      <c r="H458" s="241">
        <v>1</v>
      </c>
      <c r="I458" s="242"/>
      <c r="J458" s="238"/>
      <c r="K458" s="238"/>
      <c r="L458" s="243"/>
      <c r="M458" s="244"/>
      <c r="N458" s="245"/>
      <c r="O458" s="245"/>
      <c r="P458" s="245"/>
      <c r="Q458" s="245"/>
      <c r="R458" s="245"/>
      <c r="S458" s="245"/>
      <c r="T458" s="246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7" t="s">
        <v>145</v>
      </c>
      <c r="AU458" s="247" t="s">
        <v>85</v>
      </c>
      <c r="AV458" s="14" t="s">
        <v>85</v>
      </c>
      <c r="AW458" s="14" t="s">
        <v>39</v>
      </c>
      <c r="AX458" s="14" t="s">
        <v>77</v>
      </c>
      <c r="AY458" s="247" t="s">
        <v>135</v>
      </c>
    </row>
    <row r="459" s="15" customFormat="1">
      <c r="A459" s="15"/>
      <c r="B459" s="248"/>
      <c r="C459" s="249"/>
      <c r="D459" s="228" t="s">
        <v>145</v>
      </c>
      <c r="E459" s="250" t="s">
        <v>32</v>
      </c>
      <c r="F459" s="251" t="s">
        <v>149</v>
      </c>
      <c r="G459" s="249"/>
      <c r="H459" s="252">
        <v>1</v>
      </c>
      <c r="I459" s="253"/>
      <c r="J459" s="249"/>
      <c r="K459" s="249"/>
      <c r="L459" s="254"/>
      <c r="M459" s="259"/>
      <c r="N459" s="260"/>
      <c r="O459" s="260"/>
      <c r="P459" s="260"/>
      <c r="Q459" s="260"/>
      <c r="R459" s="260"/>
      <c r="S459" s="260"/>
      <c r="T459" s="261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58" t="s">
        <v>145</v>
      </c>
      <c r="AU459" s="258" t="s">
        <v>85</v>
      </c>
      <c r="AV459" s="15" t="s">
        <v>134</v>
      </c>
      <c r="AW459" s="15" t="s">
        <v>39</v>
      </c>
      <c r="AX459" s="15" t="s">
        <v>83</v>
      </c>
      <c r="AY459" s="258" t="s">
        <v>135</v>
      </c>
    </row>
    <row r="460" s="2" customFormat="1" ht="6.96" customHeight="1">
      <c r="A460" s="39"/>
      <c r="B460" s="60"/>
      <c r="C460" s="61"/>
      <c r="D460" s="61"/>
      <c r="E460" s="61"/>
      <c r="F460" s="61"/>
      <c r="G460" s="61"/>
      <c r="H460" s="61"/>
      <c r="I460" s="61"/>
      <c r="J460" s="61"/>
      <c r="K460" s="61"/>
      <c r="L460" s="45"/>
      <c r="M460" s="39"/>
      <c r="O460" s="39"/>
      <c r="P460" s="39"/>
      <c r="Q460" s="39"/>
      <c r="R460" s="39"/>
      <c r="S460" s="39"/>
      <c r="T460" s="39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</row>
  </sheetData>
  <sheetProtection sheet="1" autoFilter="0" formatColumns="0" formatRows="0" objects="1" scenarios="1" spinCount="100000" saltValue="mGKSPf3p38gTROCTqdRGjHBodrSH09s+GS+GcB2PYwc9Md6mM3u6slNiuItCEAjck7hedDlxsZ/ul+r1Ok4gLg==" hashValue="r1LymiXghRyz9r35YFMA+aGcWdHe4o1LsdpGJoiZEHgKaKG0cJAi4jsjTuUvn+xW/OMmMftoru+tvLL2Qqs83w==" algorithmName="SHA-512" password="CC35"/>
  <autoFilter ref="C97:K45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6:H86"/>
    <mergeCell ref="E88:H88"/>
    <mergeCell ref="E90:H9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85</v>
      </c>
    </row>
    <row r="4" s="1" customFormat="1" ht="24.96" customHeight="1">
      <c r="B4" s="20"/>
      <c r="D4" s="141" t="s">
        <v>101</v>
      </c>
      <c r="L4" s="20"/>
      <c r="M4" s="14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16</v>
      </c>
      <c r="L6" s="20"/>
    </row>
    <row r="7" s="1" customFormat="1" ht="16.5" customHeight="1">
      <c r="B7" s="20"/>
      <c r="E7" s="144" t="str">
        <f>'Rekapitulace zakázky'!K6</f>
        <v>Údržba a oprava výměnných dílů zabezpečovacího zařízení v obvodu SSZT HKR 2022 – 2024</v>
      </c>
      <c r="F7" s="143"/>
      <c r="G7" s="143"/>
      <c r="H7" s="143"/>
      <c r="L7" s="20"/>
    </row>
    <row r="8" s="1" customFormat="1" ht="12" customHeight="1">
      <c r="B8" s="20"/>
      <c r="D8" s="143" t="s">
        <v>102</v>
      </c>
      <c r="L8" s="20"/>
    </row>
    <row r="9" s="2" customFormat="1" ht="16.5" customHeight="1">
      <c r="A9" s="39"/>
      <c r="B9" s="45"/>
      <c r="C9" s="39"/>
      <c r="D9" s="39"/>
      <c r="E9" s="144" t="s">
        <v>103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104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636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32</v>
      </c>
      <c r="G13" s="39"/>
      <c r="H13" s="39"/>
      <c r="I13" s="143" t="s">
        <v>20</v>
      </c>
      <c r="J13" s="134" t="s">
        <v>32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22</v>
      </c>
      <c r="E14" s="39"/>
      <c r="F14" s="134" t="s">
        <v>23</v>
      </c>
      <c r="G14" s="39"/>
      <c r="H14" s="39"/>
      <c r="I14" s="143" t="s">
        <v>24</v>
      </c>
      <c r="J14" s="147" t="str">
        <f>'Rekapitulace zakázky'!AN8</f>
        <v>25. 7. 2022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30</v>
      </c>
      <c r="E16" s="39"/>
      <c r="F16" s="39"/>
      <c r="G16" s="39"/>
      <c r="H16" s="39"/>
      <c r="I16" s="143" t="s">
        <v>31</v>
      </c>
      <c r="J16" s="134" t="s">
        <v>32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34</v>
      </c>
      <c r="F17" s="39"/>
      <c r="G17" s="39"/>
      <c r="H17" s="39"/>
      <c r="I17" s="143" t="s">
        <v>35</v>
      </c>
      <c r="J17" s="134" t="s">
        <v>32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36</v>
      </c>
      <c r="E19" s="39"/>
      <c r="F19" s="39"/>
      <c r="G19" s="39"/>
      <c r="H19" s="39"/>
      <c r="I19" s="143" t="s">
        <v>31</v>
      </c>
      <c r="J19" s="33" t="str">
        <f>'Rekapitulace zakázky'!AN13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3" t="str">
        <f>'Rekapitulace zakázky'!E14</f>
        <v>Vyplň údaj</v>
      </c>
      <c r="F20" s="134"/>
      <c r="G20" s="134"/>
      <c r="H20" s="134"/>
      <c r="I20" s="143" t="s">
        <v>35</v>
      </c>
      <c r="J20" s="33" t="str">
        <f>'Rekapitulace zakázky'!AN14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38</v>
      </c>
      <c r="E22" s="39"/>
      <c r="F22" s="39"/>
      <c r="G22" s="39"/>
      <c r="H22" s="39"/>
      <c r="I22" s="143" t="s">
        <v>31</v>
      </c>
      <c r="J22" s="134" t="s">
        <v>32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35</v>
      </c>
      <c r="J23" s="134" t="s">
        <v>32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40</v>
      </c>
      <c r="E25" s="39"/>
      <c r="F25" s="39"/>
      <c r="G25" s="39"/>
      <c r="H25" s="39"/>
      <c r="I25" s="143" t="s">
        <v>31</v>
      </c>
      <c r="J25" s="134" t="s">
        <v>32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34</v>
      </c>
      <c r="F26" s="39"/>
      <c r="G26" s="39"/>
      <c r="H26" s="39"/>
      <c r="I26" s="143" t="s">
        <v>35</v>
      </c>
      <c r="J26" s="134" t="s">
        <v>32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41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8"/>
      <c r="B29" s="149"/>
      <c r="C29" s="148"/>
      <c r="D29" s="148"/>
      <c r="E29" s="150" t="s">
        <v>42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43</v>
      </c>
      <c r="E32" s="39"/>
      <c r="F32" s="39"/>
      <c r="G32" s="39"/>
      <c r="H32" s="39"/>
      <c r="I32" s="39"/>
      <c r="J32" s="154">
        <f>ROUND(J98,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45</v>
      </c>
      <c r="G34" s="39"/>
      <c r="H34" s="39"/>
      <c r="I34" s="155" t="s">
        <v>44</v>
      </c>
      <c r="J34" s="155" t="s">
        <v>46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47</v>
      </c>
      <c r="E35" s="143" t="s">
        <v>48</v>
      </c>
      <c r="F35" s="157">
        <f>ROUND((SUM(BE98:BE552)),  2)</f>
        <v>0</v>
      </c>
      <c r="G35" s="39"/>
      <c r="H35" s="39"/>
      <c r="I35" s="158">
        <v>0.20999999999999999</v>
      </c>
      <c r="J35" s="157">
        <f>ROUND(((SUM(BE98:BE552))*I35),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49</v>
      </c>
      <c r="F36" s="157">
        <f>ROUND((SUM(BF98:BF552)),  2)</f>
        <v>0</v>
      </c>
      <c r="G36" s="39"/>
      <c r="H36" s="39"/>
      <c r="I36" s="158">
        <v>0.14999999999999999</v>
      </c>
      <c r="J36" s="157">
        <f>ROUND(((SUM(BF98:BF552))*I36),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50</v>
      </c>
      <c r="F37" s="157">
        <f>ROUND((SUM(BG98:BG552)),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51</v>
      </c>
      <c r="F38" s="157">
        <f>ROUND((SUM(BH98:BH552)),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52</v>
      </c>
      <c r="F39" s="157">
        <f>ROUND((SUM(BI98:BI552)),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53</v>
      </c>
      <c r="E41" s="161"/>
      <c r="F41" s="161"/>
      <c r="G41" s="162" t="s">
        <v>54</v>
      </c>
      <c r="H41" s="163" t="s">
        <v>55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hidden="1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3" t="s">
        <v>106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2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170" t="str">
        <f>E7</f>
        <v>Údržba a oprava výměnných dílů zabezpečovacího zařízení v obvodu SSZT HKR 2022 – 2024</v>
      </c>
      <c r="F50" s="32"/>
      <c r="G50" s="32"/>
      <c r="H50" s="32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1"/>
      <c r="C51" s="32" t="s">
        <v>102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9"/>
      <c r="B52" s="40"/>
      <c r="C52" s="41"/>
      <c r="D52" s="41"/>
      <c r="E52" s="170" t="s">
        <v>103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2" t="s">
        <v>104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0" t="str">
        <f>E11</f>
        <v>HK_VD_I - XII 2023 - Opravy výměnných dílů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2" t="s">
        <v>22</v>
      </c>
      <c r="D56" s="41"/>
      <c r="E56" s="41"/>
      <c r="F56" s="27" t="str">
        <f>F14</f>
        <v>Obvod SSZT HKR</v>
      </c>
      <c r="G56" s="41"/>
      <c r="H56" s="41"/>
      <c r="I56" s="32" t="s">
        <v>24</v>
      </c>
      <c r="J56" s="73" t="str">
        <f>IF(J14="","",J14)</f>
        <v>25. 7. 2022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5.15" customHeight="1">
      <c r="A58" s="39"/>
      <c r="B58" s="40"/>
      <c r="C58" s="32" t="s">
        <v>30</v>
      </c>
      <c r="D58" s="41"/>
      <c r="E58" s="41"/>
      <c r="F58" s="27" t="str">
        <f>E17</f>
        <v xml:space="preserve"> </v>
      </c>
      <c r="G58" s="41"/>
      <c r="H58" s="41"/>
      <c r="I58" s="32" t="s">
        <v>38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2" t="s">
        <v>36</v>
      </c>
      <c r="D59" s="41"/>
      <c r="E59" s="41"/>
      <c r="F59" s="27" t="str">
        <f>IF(E20="","",E20)</f>
        <v>Vyplň údaj</v>
      </c>
      <c r="G59" s="41"/>
      <c r="H59" s="41"/>
      <c r="I59" s="32" t="s">
        <v>40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1" t="s">
        <v>107</v>
      </c>
      <c r="D61" s="172"/>
      <c r="E61" s="172"/>
      <c r="F61" s="172"/>
      <c r="G61" s="172"/>
      <c r="H61" s="172"/>
      <c r="I61" s="172"/>
      <c r="J61" s="173" t="s">
        <v>108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4" t="s">
        <v>75</v>
      </c>
      <c r="D63" s="41"/>
      <c r="E63" s="41"/>
      <c r="F63" s="41"/>
      <c r="G63" s="41"/>
      <c r="H63" s="41"/>
      <c r="I63" s="41"/>
      <c r="J63" s="103">
        <f>J98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7" t="s">
        <v>109</v>
      </c>
    </row>
    <row r="64" hidden="1" s="9" customFormat="1" ht="24.96" customHeight="1">
      <c r="A64" s="9"/>
      <c r="B64" s="175"/>
      <c r="C64" s="176"/>
      <c r="D64" s="177" t="s">
        <v>110</v>
      </c>
      <c r="E64" s="178"/>
      <c r="F64" s="178"/>
      <c r="G64" s="178"/>
      <c r="H64" s="178"/>
      <c r="I64" s="178"/>
      <c r="J64" s="179">
        <f>J99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1"/>
      <c r="C65" s="126"/>
      <c r="D65" s="182" t="s">
        <v>111</v>
      </c>
      <c r="E65" s="183"/>
      <c r="F65" s="183"/>
      <c r="G65" s="183"/>
      <c r="H65" s="183"/>
      <c r="I65" s="183"/>
      <c r="J65" s="184">
        <f>J100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1"/>
      <c r="C66" s="126"/>
      <c r="D66" s="182" t="s">
        <v>293</v>
      </c>
      <c r="E66" s="183"/>
      <c r="F66" s="183"/>
      <c r="G66" s="183"/>
      <c r="H66" s="183"/>
      <c r="I66" s="183"/>
      <c r="J66" s="184">
        <f>J130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1"/>
      <c r="C67" s="126"/>
      <c r="D67" s="182" t="s">
        <v>112</v>
      </c>
      <c r="E67" s="183"/>
      <c r="F67" s="183"/>
      <c r="G67" s="183"/>
      <c r="H67" s="183"/>
      <c r="I67" s="183"/>
      <c r="J67" s="184">
        <f>J139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1"/>
      <c r="C68" s="126"/>
      <c r="D68" s="182" t="s">
        <v>113</v>
      </c>
      <c r="E68" s="183"/>
      <c r="F68" s="183"/>
      <c r="G68" s="183"/>
      <c r="H68" s="183"/>
      <c r="I68" s="183"/>
      <c r="J68" s="184">
        <f>J164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81"/>
      <c r="C69" s="126"/>
      <c r="D69" s="182" t="s">
        <v>114</v>
      </c>
      <c r="E69" s="183"/>
      <c r="F69" s="183"/>
      <c r="G69" s="183"/>
      <c r="H69" s="183"/>
      <c r="I69" s="183"/>
      <c r="J69" s="184">
        <f>J190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81"/>
      <c r="C70" s="126"/>
      <c r="D70" s="182" t="s">
        <v>115</v>
      </c>
      <c r="E70" s="183"/>
      <c r="F70" s="183"/>
      <c r="G70" s="183"/>
      <c r="H70" s="183"/>
      <c r="I70" s="183"/>
      <c r="J70" s="184">
        <f>J215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81"/>
      <c r="C71" s="126"/>
      <c r="D71" s="182" t="s">
        <v>116</v>
      </c>
      <c r="E71" s="183"/>
      <c r="F71" s="183"/>
      <c r="G71" s="183"/>
      <c r="H71" s="183"/>
      <c r="I71" s="183"/>
      <c r="J71" s="184">
        <f>J349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81"/>
      <c r="C72" s="126"/>
      <c r="D72" s="182" t="s">
        <v>295</v>
      </c>
      <c r="E72" s="183"/>
      <c r="F72" s="183"/>
      <c r="G72" s="183"/>
      <c r="H72" s="183"/>
      <c r="I72" s="183"/>
      <c r="J72" s="184">
        <f>J472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81"/>
      <c r="C73" s="126"/>
      <c r="D73" s="182" t="s">
        <v>637</v>
      </c>
      <c r="E73" s="183"/>
      <c r="F73" s="183"/>
      <c r="G73" s="183"/>
      <c r="H73" s="183"/>
      <c r="I73" s="183"/>
      <c r="J73" s="184">
        <f>J480</f>
        <v>0</v>
      </c>
      <c r="K73" s="126"/>
      <c r="L73" s="18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10" customFormat="1" ht="19.92" customHeight="1">
      <c r="A74" s="10"/>
      <c r="B74" s="181"/>
      <c r="C74" s="126"/>
      <c r="D74" s="182" t="s">
        <v>117</v>
      </c>
      <c r="E74" s="183"/>
      <c r="F74" s="183"/>
      <c r="G74" s="183"/>
      <c r="H74" s="183"/>
      <c r="I74" s="183"/>
      <c r="J74" s="184">
        <f>J486</f>
        <v>0</v>
      </c>
      <c r="K74" s="126"/>
      <c r="L74" s="18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hidden="1" s="10" customFormat="1" ht="19.92" customHeight="1">
      <c r="A75" s="10"/>
      <c r="B75" s="181"/>
      <c r="C75" s="126"/>
      <c r="D75" s="182" t="s">
        <v>297</v>
      </c>
      <c r="E75" s="183"/>
      <c r="F75" s="183"/>
      <c r="G75" s="183"/>
      <c r="H75" s="183"/>
      <c r="I75" s="183"/>
      <c r="J75" s="184">
        <f>J519</f>
        <v>0</v>
      </c>
      <c r="K75" s="126"/>
      <c r="L75" s="18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hidden="1" s="10" customFormat="1" ht="19.92" customHeight="1">
      <c r="A76" s="10"/>
      <c r="B76" s="181"/>
      <c r="C76" s="126"/>
      <c r="D76" s="182" t="s">
        <v>118</v>
      </c>
      <c r="E76" s="183"/>
      <c r="F76" s="183"/>
      <c r="G76" s="183"/>
      <c r="H76" s="183"/>
      <c r="I76" s="183"/>
      <c r="J76" s="184">
        <f>J544</f>
        <v>0</v>
      </c>
      <c r="K76" s="126"/>
      <c r="L76" s="185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hidden="1" s="2" customFormat="1" ht="21.84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 s="2" customFormat="1" ht="6.96" customHeight="1">
      <c r="A78" s="39"/>
      <c r="B78" s="60"/>
      <c r="C78" s="61"/>
      <c r="D78" s="61"/>
      <c r="E78" s="61"/>
      <c r="F78" s="61"/>
      <c r="G78" s="61"/>
      <c r="H78" s="61"/>
      <c r="I78" s="61"/>
      <c r="J78" s="61"/>
      <c r="K78" s="6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hidden="1"/>
    <row r="80" hidden="1"/>
    <row r="81" hidden="1"/>
    <row r="82" s="2" customFormat="1" ht="6.96" customHeight="1">
      <c r="A82" s="39"/>
      <c r="B82" s="62"/>
      <c r="C82" s="63"/>
      <c r="D82" s="63"/>
      <c r="E82" s="63"/>
      <c r="F82" s="63"/>
      <c r="G82" s="63"/>
      <c r="H82" s="63"/>
      <c r="I82" s="63"/>
      <c r="J82" s="63"/>
      <c r="K82" s="63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4.96" customHeight="1">
      <c r="A83" s="39"/>
      <c r="B83" s="40"/>
      <c r="C83" s="23" t="s">
        <v>119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2" t="s">
        <v>16</v>
      </c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170" t="str">
        <f>E7</f>
        <v>Údržba a oprava výměnných dílů zabezpečovacího zařízení v obvodu SSZT HKR 2022 – 2024</v>
      </c>
      <c r="F86" s="32"/>
      <c r="G86" s="32"/>
      <c r="H86" s="32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" customFormat="1" ht="12" customHeight="1">
      <c r="B87" s="21"/>
      <c r="C87" s="32" t="s">
        <v>102</v>
      </c>
      <c r="D87" s="22"/>
      <c r="E87" s="22"/>
      <c r="F87" s="22"/>
      <c r="G87" s="22"/>
      <c r="H87" s="22"/>
      <c r="I87" s="22"/>
      <c r="J87" s="22"/>
      <c r="K87" s="22"/>
      <c r="L87" s="20"/>
    </row>
    <row r="88" s="2" customFormat="1" ht="16.5" customHeight="1">
      <c r="A88" s="39"/>
      <c r="B88" s="40"/>
      <c r="C88" s="41"/>
      <c r="D88" s="41"/>
      <c r="E88" s="170" t="s">
        <v>103</v>
      </c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2" t="s">
        <v>104</v>
      </c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6.5" customHeight="1">
      <c r="A90" s="39"/>
      <c r="B90" s="40"/>
      <c r="C90" s="41"/>
      <c r="D90" s="41"/>
      <c r="E90" s="70" t="str">
        <f>E11</f>
        <v>HK_VD_I - XII 2023 - Opravy výměnných dílů</v>
      </c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2" customHeight="1">
      <c r="A92" s="39"/>
      <c r="B92" s="40"/>
      <c r="C92" s="32" t="s">
        <v>22</v>
      </c>
      <c r="D92" s="41"/>
      <c r="E92" s="41"/>
      <c r="F92" s="27" t="str">
        <f>F14</f>
        <v>Obvod SSZT HKR</v>
      </c>
      <c r="G92" s="41"/>
      <c r="H92" s="41"/>
      <c r="I92" s="32" t="s">
        <v>24</v>
      </c>
      <c r="J92" s="73" t="str">
        <f>IF(J14="","",J14)</f>
        <v>25. 7. 2022</v>
      </c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6.96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2" t="s">
        <v>30</v>
      </c>
      <c r="D94" s="41"/>
      <c r="E94" s="41"/>
      <c r="F94" s="27" t="str">
        <f>E17</f>
        <v xml:space="preserve"> </v>
      </c>
      <c r="G94" s="41"/>
      <c r="H94" s="41"/>
      <c r="I94" s="32" t="s">
        <v>38</v>
      </c>
      <c r="J94" s="37" t="str">
        <f>E23</f>
        <v xml:space="preserve"> </v>
      </c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2" t="s">
        <v>36</v>
      </c>
      <c r="D95" s="41"/>
      <c r="E95" s="41"/>
      <c r="F95" s="27" t="str">
        <f>IF(E20="","",E20)</f>
        <v>Vyplň údaj</v>
      </c>
      <c r="G95" s="41"/>
      <c r="H95" s="41"/>
      <c r="I95" s="32" t="s">
        <v>40</v>
      </c>
      <c r="J95" s="37" t="str">
        <f>E26</f>
        <v xml:space="preserve"> </v>
      </c>
      <c r="K95" s="41"/>
      <c r="L95" s="14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0.32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14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11" customFormat="1" ht="29.28" customHeight="1">
      <c r="A97" s="186"/>
      <c r="B97" s="187"/>
      <c r="C97" s="188" t="s">
        <v>120</v>
      </c>
      <c r="D97" s="189" t="s">
        <v>62</v>
      </c>
      <c r="E97" s="189" t="s">
        <v>58</v>
      </c>
      <c r="F97" s="189" t="s">
        <v>59</v>
      </c>
      <c r="G97" s="189" t="s">
        <v>121</v>
      </c>
      <c r="H97" s="189" t="s">
        <v>122</v>
      </c>
      <c r="I97" s="189" t="s">
        <v>123</v>
      </c>
      <c r="J97" s="189" t="s">
        <v>108</v>
      </c>
      <c r="K97" s="190" t="s">
        <v>124</v>
      </c>
      <c r="L97" s="191"/>
      <c r="M97" s="93" t="s">
        <v>32</v>
      </c>
      <c r="N97" s="94" t="s">
        <v>47</v>
      </c>
      <c r="O97" s="94" t="s">
        <v>125</v>
      </c>
      <c r="P97" s="94" t="s">
        <v>126</v>
      </c>
      <c r="Q97" s="94" t="s">
        <v>127</v>
      </c>
      <c r="R97" s="94" t="s">
        <v>128</v>
      </c>
      <c r="S97" s="94" t="s">
        <v>129</v>
      </c>
      <c r="T97" s="95" t="s">
        <v>130</v>
      </c>
      <c r="U97" s="186"/>
      <c r="V97" s="186"/>
      <c r="W97" s="186"/>
      <c r="X97" s="186"/>
      <c r="Y97" s="186"/>
      <c r="Z97" s="186"/>
      <c r="AA97" s="186"/>
      <c r="AB97" s="186"/>
      <c r="AC97" s="186"/>
      <c r="AD97" s="186"/>
      <c r="AE97" s="186"/>
    </row>
    <row r="98" s="2" customFormat="1" ht="22.8" customHeight="1">
      <c r="A98" s="39"/>
      <c r="B98" s="40"/>
      <c r="C98" s="100" t="s">
        <v>131</v>
      </c>
      <c r="D98" s="41"/>
      <c r="E98" s="41"/>
      <c r="F98" s="41"/>
      <c r="G98" s="41"/>
      <c r="H98" s="41"/>
      <c r="I98" s="41"/>
      <c r="J98" s="192">
        <f>BK98</f>
        <v>0</v>
      </c>
      <c r="K98" s="41"/>
      <c r="L98" s="45"/>
      <c r="M98" s="96"/>
      <c r="N98" s="193"/>
      <c r="O98" s="97"/>
      <c r="P98" s="194">
        <f>P99</f>
        <v>0</v>
      </c>
      <c r="Q98" s="97"/>
      <c r="R98" s="194">
        <f>R99</f>
        <v>0</v>
      </c>
      <c r="S98" s="97"/>
      <c r="T98" s="195">
        <f>T99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7" t="s">
        <v>76</v>
      </c>
      <c r="AU98" s="17" t="s">
        <v>109</v>
      </c>
      <c r="BK98" s="196">
        <f>BK99</f>
        <v>0</v>
      </c>
    </row>
    <row r="99" s="12" customFormat="1" ht="25.92" customHeight="1">
      <c r="A99" s="12"/>
      <c r="B99" s="197"/>
      <c r="C99" s="198"/>
      <c r="D99" s="199" t="s">
        <v>76</v>
      </c>
      <c r="E99" s="200" t="s">
        <v>132</v>
      </c>
      <c r="F99" s="200" t="s">
        <v>133</v>
      </c>
      <c r="G99" s="198"/>
      <c r="H99" s="198"/>
      <c r="I99" s="201"/>
      <c r="J99" s="202">
        <f>BK99</f>
        <v>0</v>
      </c>
      <c r="K99" s="198"/>
      <c r="L99" s="203"/>
      <c r="M99" s="204"/>
      <c r="N99" s="205"/>
      <c r="O99" s="205"/>
      <c r="P99" s="206">
        <f>P100+P130+P139+P164+P190+P215+P349+P472+P480+P486+P519+P544</f>
        <v>0</v>
      </c>
      <c r="Q99" s="205"/>
      <c r="R99" s="206">
        <f>R100+R130+R139+R164+R190+R215+R349+R472+R480+R486+R519+R544</f>
        <v>0</v>
      </c>
      <c r="S99" s="205"/>
      <c r="T99" s="207">
        <f>T100+T130+T139+T164+T190+T215+T349+T472+T480+T486+T519+T544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8" t="s">
        <v>134</v>
      </c>
      <c r="AT99" s="209" t="s">
        <v>76</v>
      </c>
      <c r="AU99" s="209" t="s">
        <v>77</v>
      </c>
      <c r="AY99" s="208" t="s">
        <v>135</v>
      </c>
      <c r="BK99" s="210">
        <f>BK100+BK130+BK139+BK164+BK190+BK215+BK349+BK472+BK480+BK486+BK519+BK544</f>
        <v>0</v>
      </c>
    </row>
    <row r="100" s="12" customFormat="1" ht="22.8" customHeight="1">
      <c r="A100" s="12"/>
      <c r="B100" s="197"/>
      <c r="C100" s="198"/>
      <c r="D100" s="199" t="s">
        <v>76</v>
      </c>
      <c r="E100" s="211" t="s">
        <v>136</v>
      </c>
      <c r="F100" s="211" t="s">
        <v>137</v>
      </c>
      <c r="G100" s="198"/>
      <c r="H100" s="198"/>
      <c r="I100" s="201"/>
      <c r="J100" s="212">
        <f>BK100</f>
        <v>0</v>
      </c>
      <c r="K100" s="198"/>
      <c r="L100" s="203"/>
      <c r="M100" s="204"/>
      <c r="N100" s="205"/>
      <c r="O100" s="205"/>
      <c r="P100" s="206">
        <f>SUM(P101:P129)</f>
        <v>0</v>
      </c>
      <c r="Q100" s="205"/>
      <c r="R100" s="206">
        <f>SUM(R101:R129)</f>
        <v>0</v>
      </c>
      <c r="S100" s="205"/>
      <c r="T100" s="207">
        <f>SUM(T101:T129)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8" t="s">
        <v>134</v>
      </c>
      <c r="AT100" s="209" t="s">
        <v>76</v>
      </c>
      <c r="AU100" s="209" t="s">
        <v>83</v>
      </c>
      <c r="AY100" s="208" t="s">
        <v>135</v>
      </c>
      <c r="BK100" s="210">
        <f>SUM(BK101:BK129)</f>
        <v>0</v>
      </c>
    </row>
    <row r="101" s="2" customFormat="1" ht="37.8" customHeight="1">
      <c r="A101" s="39"/>
      <c r="B101" s="40"/>
      <c r="C101" s="213" t="s">
        <v>83</v>
      </c>
      <c r="D101" s="213" t="s">
        <v>138</v>
      </c>
      <c r="E101" s="214" t="s">
        <v>312</v>
      </c>
      <c r="F101" s="215" t="s">
        <v>313</v>
      </c>
      <c r="G101" s="216" t="s">
        <v>141</v>
      </c>
      <c r="H101" s="217">
        <v>4</v>
      </c>
      <c r="I101" s="218"/>
      <c r="J101" s="219">
        <f>ROUND(I101*H101,2)</f>
        <v>0</v>
      </c>
      <c r="K101" s="215" t="s">
        <v>142</v>
      </c>
      <c r="L101" s="45"/>
      <c r="M101" s="220" t="s">
        <v>32</v>
      </c>
      <c r="N101" s="221" t="s">
        <v>48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143</v>
      </c>
      <c r="AT101" s="224" t="s">
        <v>138</v>
      </c>
      <c r="AU101" s="224" t="s">
        <v>85</v>
      </c>
      <c r="AY101" s="17" t="s">
        <v>135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7" t="s">
        <v>83</v>
      </c>
      <c r="BK101" s="225">
        <f>ROUND(I101*H101,2)</f>
        <v>0</v>
      </c>
      <c r="BL101" s="17" t="s">
        <v>143</v>
      </c>
      <c r="BM101" s="224" t="s">
        <v>638</v>
      </c>
    </row>
    <row r="102" s="13" customFormat="1">
      <c r="A102" s="13"/>
      <c r="B102" s="226"/>
      <c r="C102" s="227"/>
      <c r="D102" s="228" t="s">
        <v>145</v>
      </c>
      <c r="E102" s="229" t="s">
        <v>32</v>
      </c>
      <c r="F102" s="230" t="s">
        <v>146</v>
      </c>
      <c r="G102" s="227"/>
      <c r="H102" s="229" t="s">
        <v>32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145</v>
      </c>
      <c r="AU102" s="236" t="s">
        <v>85</v>
      </c>
      <c r="AV102" s="13" t="s">
        <v>83</v>
      </c>
      <c r="AW102" s="13" t="s">
        <v>39</v>
      </c>
      <c r="AX102" s="13" t="s">
        <v>77</v>
      </c>
      <c r="AY102" s="236" t="s">
        <v>135</v>
      </c>
    </row>
    <row r="103" s="14" customFormat="1">
      <c r="A103" s="14"/>
      <c r="B103" s="237"/>
      <c r="C103" s="238"/>
      <c r="D103" s="228" t="s">
        <v>145</v>
      </c>
      <c r="E103" s="239" t="s">
        <v>32</v>
      </c>
      <c r="F103" s="240" t="s">
        <v>639</v>
      </c>
      <c r="G103" s="238"/>
      <c r="H103" s="241">
        <v>2</v>
      </c>
      <c r="I103" s="242"/>
      <c r="J103" s="238"/>
      <c r="K103" s="238"/>
      <c r="L103" s="243"/>
      <c r="M103" s="244"/>
      <c r="N103" s="245"/>
      <c r="O103" s="245"/>
      <c r="P103" s="245"/>
      <c r="Q103" s="245"/>
      <c r="R103" s="245"/>
      <c r="S103" s="245"/>
      <c r="T103" s="246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7" t="s">
        <v>145</v>
      </c>
      <c r="AU103" s="247" t="s">
        <v>85</v>
      </c>
      <c r="AV103" s="14" t="s">
        <v>85</v>
      </c>
      <c r="AW103" s="14" t="s">
        <v>39</v>
      </c>
      <c r="AX103" s="14" t="s">
        <v>77</v>
      </c>
      <c r="AY103" s="247" t="s">
        <v>135</v>
      </c>
    </row>
    <row r="104" s="14" customFormat="1">
      <c r="A104" s="14"/>
      <c r="B104" s="237"/>
      <c r="C104" s="238"/>
      <c r="D104" s="228" t="s">
        <v>145</v>
      </c>
      <c r="E104" s="239" t="s">
        <v>32</v>
      </c>
      <c r="F104" s="240" t="s">
        <v>640</v>
      </c>
      <c r="G104" s="238"/>
      <c r="H104" s="241">
        <v>2</v>
      </c>
      <c r="I104" s="242"/>
      <c r="J104" s="238"/>
      <c r="K104" s="238"/>
      <c r="L104" s="243"/>
      <c r="M104" s="244"/>
      <c r="N104" s="245"/>
      <c r="O104" s="245"/>
      <c r="P104" s="245"/>
      <c r="Q104" s="245"/>
      <c r="R104" s="245"/>
      <c r="S104" s="245"/>
      <c r="T104" s="24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7" t="s">
        <v>145</v>
      </c>
      <c r="AU104" s="247" t="s">
        <v>85</v>
      </c>
      <c r="AV104" s="14" t="s">
        <v>85</v>
      </c>
      <c r="AW104" s="14" t="s">
        <v>39</v>
      </c>
      <c r="AX104" s="14" t="s">
        <v>77</v>
      </c>
      <c r="AY104" s="247" t="s">
        <v>135</v>
      </c>
    </row>
    <row r="105" s="15" customFormat="1">
      <c r="A105" s="15"/>
      <c r="B105" s="248"/>
      <c r="C105" s="249"/>
      <c r="D105" s="228" t="s">
        <v>145</v>
      </c>
      <c r="E105" s="250" t="s">
        <v>32</v>
      </c>
      <c r="F105" s="251" t="s">
        <v>149</v>
      </c>
      <c r="G105" s="249"/>
      <c r="H105" s="252">
        <v>4</v>
      </c>
      <c r="I105" s="253"/>
      <c r="J105" s="249"/>
      <c r="K105" s="249"/>
      <c r="L105" s="254"/>
      <c r="M105" s="255"/>
      <c r="N105" s="256"/>
      <c r="O105" s="256"/>
      <c r="P105" s="256"/>
      <c r="Q105" s="256"/>
      <c r="R105" s="256"/>
      <c r="S105" s="256"/>
      <c r="T105" s="257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8" t="s">
        <v>145</v>
      </c>
      <c r="AU105" s="258" t="s">
        <v>85</v>
      </c>
      <c r="AV105" s="15" t="s">
        <v>134</v>
      </c>
      <c r="AW105" s="15" t="s">
        <v>39</v>
      </c>
      <c r="AX105" s="15" t="s">
        <v>83</v>
      </c>
      <c r="AY105" s="258" t="s">
        <v>135</v>
      </c>
    </row>
    <row r="106" s="2" customFormat="1" ht="37.8" customHeight="1">
      <c r="A106" s="39"/>
      <c r="B106" s="40"/>
      <c r="C106" s="213" t="s">
        <v>85</v>
      </c>
      <c r="D106" s="213" t="s">
        <v>138</v>
      </c>
      <c r="E106" s="214" t="s">
        <v>641</v>
      </c>
      <c r="F106" s="215" t="s">
        <v>642</v>
      </c>
      <c r="G106" s="216" t="s">
        <v>141</v>
      </c>
      <c r="H106" s="217">
        <v>1</v>
      </c>
      <c r="I106" s="218"/>
      <c r="J106" s="219">
        <f>ROUND(I106*H106,2)</f>
        <v>0</v>
      </c>
      <c r="K106" s="215" t="s">
        <v>142</v>
      </c>
      <c r="L106" s="45"/>
      <c r="M106" s="220" t="s">
        <v>32</v>
      </c>
      <c r="N106" s="221" t="s">
        <v>48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143</v>
      </c>
      <c r="AT106" s="224" t="s">
        <v>138</v>
      </c>
      <c r="AU106" s="224" t="s">
        <v>85</v>
      </c>
      <c r="AY106" s="17" t="s">
        <v>135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7" t="s">
        <v>83</v>
      </c>
      <c r="BK106" s="225">
        <f>ROUND(I106*H106,2)</f>
        <v>0</v>
      </c>
      <c r="BL106" s="17" t="s">
        <v>143</v>
      </c>
      <c r="BM106" s="224" t="s">
        <v>643</v>
      </c>
    </row>
    <row r="107" s="13" customFormat="1">
      <c r="A107" s="13"/>
      <c r="B107" s="226"/>
      <c r="C107" s="227"/>
      <c r="D107" s="228" t="s">
        <v>145</v>
      </c>
      <c r="E107" s="229" t="s">
        <v>32</v>
      </c>
      <c r="F107" s="230" t="s">
        <v>146</v>
      </c>
      <c r="G107" s="227"/>
      <c r="H107" s="229" t="s">
        <v>32</v>
      </c>
      <c r="I107" s="231"/>
      <c r="J107" s="227"/>
      <c r="K107" s="227"/>
      <c r="L107" s="232"/>
      <c r="M107" s="233"/>
      <c r="N107" s="234"/>
      <c r="O107" s="234"/>
      <c r="P107" s="234"/>
      <c r="Q107" s="234"/>
      <c r="R107" s="234"/>
      <c r="S107" s="234"/>
      <c r="T107" s="23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6" t="s">
        <v>145</v>
      </c>
      <c r="AU107" s="236" t="s">
        <v>85</v>
      </c>
      <c r="AV107" s="13" t="s">
        <v>83</v>
      </c>
      <c r="AW107" s="13" t="s">
        <v>39</v>
      </c>
      <c r="AX107" s="13" t="s">
        <v>77</v>
      </c>
      <c r="AY107" s="236" t="s">
        <v>135</v>
      </c>
    </row>
    <row r="108" s="14" customFormat="1">
      <c r="A108" s="14"/>
      <c r="B108" s="237"/>
      <c r="C108" s="238"/>
      <c r="D108" s="228" t="s">
        <v>145</v>
      </c>
      <c r="E108" s="239" t="s">
        <v>32</v>
      </c>
      <c r="F108" s="240" t="s">
        <v>316</v>
      </c>
      <c r="G108" s="238"/>
      <c r="H108" s="241">
        <v>1</v>
      </c>
      <c r="I108" s="242"/>
      <c r="J108" s="238"/>
      <c r="K108" s="238"/>
      <c r="L108" s="243"/>
      <c r="M108" s="244"/>
      <c r="N108" s="245"/>
      <c r="O108" s="245"/>
      <c r="P108" s="245"/>
      <c r="Q108" s="245"/>
      <c r="R108" s="245"/>
      <c r="S108" s="245"/>
      <c r="T108" s="24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7" t="s">
        <v>145</v>
      </c>
      <c r="AU108" s="247" t="s">
        <v>85</v>
      </c>
      <c r="AV108" s="14" t="s">
        <v>85</v>
      </c>
      <c r="AW108" s="14" t="s">
        <v>39</v>
      </c>
      <c r="AX108" s="14" t="s">
        <v>77</v>
      </c>
      <c r="AY108" s="247" t="s">
        <v>135</v>
      </c>
    </row>
    <row r="109" s="15" customFormat="1">
      <c r="A109" s="15"/>
      <c r="B109" s="248"/>
      <c r="C109" s="249"/>
      <c r="D109" s="228" t="s">
        <v>145</v>
      </c>
      <c r="E109" s="250" t="s">
        <v>32</v>
      </c>
      <c r="F109" s="251" t="s">
        <v>149</v>
      </c>
      <c r="G109" s="249"/>
      <c r="H109" s="252">
        <v>1</v>
      </c>
      <c r="I109" s="253"/>
      <c r="J109" s="249"/>
      <c r="K109" s="249"/>
      <c r="L109" s="254"/>
      <c r="M109" s="255"/>
      <c r="N109" s="256"/>
      <c r="O109" s="256"/>
      <c r="P109" s="256"/>
      <c r="Q109" s="256"/>
      <c r="R109" s="256"/>
      <c r="S109" s="256"/>
      <c r="T109" s="257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8" t="s">
        <v>145</v>
      </c>
      <c r="AU109" s="258" t="s">
        <v>85</v>
      </c>
      <c r="AV109" s="15" t="s">
        <v>134</v>
      </c>
      <c r="AW109" s="15" t="s">
        <v>39</v>
      </c>
      <c r="AX109" s="15" t="s">
        <v>83</v>
      </c>
      <c r="AY109" s="258" t="s">
        <v>135</v>
      </c>
    </row>
    <row r="110" s="2" customFormat="1" ht="24.15" customHeight="1">
      <c r="A110" s="39"/>
      <c r="B110" s="40"/>
      <c r="C110" s="213" t="s">
        <v>156</v>
      </c>
      <c r="D110" s="213" t="s">
        <v>138</v>
      </c>
      <c r="E110" s="214" t="s">
        <v>139</v>
      </c>
      <c r="F110" s="215" t="s">
        <v>140</v>
      </c>
      <c r="G110" s="216" t="s">
        <v>141</v>
      </c>
      <c r="H110" s="217">
        <v>22</v>
      </c>
      <c r="I110" s="218"/>
      <c r="J110" s="219">
        <f>ROUND(I110*H110,2)</f>
        <v>0</v>
      </c>
      <c r="K110" s="215" t="s">
        <v>142</v>
      </c>
      <c r="L110" s="45"/>
      <c r="M110" s="220" t="s">
        <v>32</v>
      </c>
      <c r="N110" s="221" t="s">
        <v>48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143</v>
      </c>
      <c r="AT110" s="224" t="s">
        <v>138</v>
      </c>
      <c r="AU110" s="224" t="s">
        <v>85</v>
      </c>
      <c r="AY110" s="17" t="s">
        <v>135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7" t="s">
        <v>83</v>
      </c>
      <c r="BK110" s="225">
        <f>ROUND(I110*H110,2)</f>
        <v>0</v>
      </c>
      <c r="BL110" s="17" t="s">
        <v>143</v>
      </c>
      <c r="BM110" s="224" t="s">
        <v>644</v>
      </c>
    </row>
    <row r="111" s="13" customFormat="1">
      <c r="A111" s="13"/>
      <c r="B111" s="226"/>
      <c r="C111" s="227"/>
      <c r="D111" s="228" t="s">
        <v>145</v>
      </c>
      <c r="E111" s="229" t="s">
        <v>32</v>
      </c>
      <c r="F111" s="230" t="s">
        <v>146</v>
      </c>
      <c r="G111" s="227"/>
      <c r="H111" s="229" t="s">
        <v>32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145</v>
      </c>
      <c r="AU111" s="236" t="s">
        <v>85</v>
      </c>
      <c r="AV111" s="13" t="s">
        <v>83</v>
      </c>
      <c r="AW111" s="13" t="s">
        <v>39</v>
      </c>
      <c r="AX111" s="13" t="s">
        <v>77</v>
      </c>
      <c r="AY111" s="236" t="s">
        <v>135</v>
      </c>
    </row>
    <row r="112" s="14" customFormat="1">
      <c r="A112" s="14"/>
      <c r="B112" s="237"/>
      <c r="C112" s="238"/>
      <c r="D112" s="228" t="s">
        <v>145</v>
      </c>
      <c r="E112" s="239" t="s">
        <v>32</v>
      </c>
      <c r="F112" s="240" t="s">
        <v>645</v>
      </c>
      <c r="G112" s="238"/>
      <c r="H112" s="241">
        <v>2</v>
      </c>
      <c r="I112" s="242"/>
      <c r="J112" s="238"/>
      <c r="K112" s="238"/>
      <c r="L112" s="243"/>
      <c r="M112" s="244"/>
      <c r="N112" s="245"/>
      <c r="O112" s="245"/>
      <c r="P112" s="245"/>
      <c r="Q112" s="245"/>
      <c r="R112" s="245"/>
      <c r="S112" s="245"/>
      <c r="T112" s="246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7" t="s">
        <v>145</v>
      </c>
      <c r="AU112" s="247" t="s">
        <v>85</v>
      </c>
      <c r="AV112" s="14" t="s">
        <v>85</v>
      </c>
      <c r="AW112" s="14" t="s">
        <v>39</v>
      </c>
      <c r="AX112" s="14" t="s">
        <v>77</v>
      </c>
      <c r="AY112" s="247" t="s">
        <v>135</v>
      </c>
    </row>
    <row r="113" s="14" customFormat="1">
      <c r="A113" s="14"/>
      <c r="B113" s="237"/>
      <c r="C113" s="238"/>
      <c r="D113" s="228" t="s">
        <v>145</v>
      </c>
      <c r="E113" s="239" t="s">
        <v>32</v>
      </c>
      <c r="F113" s="240" t="s">
        <v>646</v>
      </c>
      <c r="G113" s="238"/>
      <c r="H113" s="241">
        <v>20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7" t="s">
        <v>145</v>
      </c>
      <c r="AU113" s="247" t="s">
        <v>85</v>
      </c>
      <c r="AV113" s="14" t="s">
        <v>85</v>
      </c>
      <c r="AW113" s="14" t="s">
        <v>39</v>
      </c>
      <c r="AX113" s="14" t="s">
        <v>77</v>
      </c>
      <c r="AY113" s="247" t="s">
        <v>135</v>
      </c>
    </row>
    <row r="114" s="15" customFormat="1">
      <c r="A114" s="15"/>
      <c r="B114" s="248"/>
      <c r="C114" s="249"/>
      <c r="D114" s="228" t="s">
        <v>145</v>
      </c>
      <c r="E114" s="250" t="s">
        <v>32</v>
      </c>
      <c r="F114" s="251" t="s">
        <v>149</v>
      </c>
      <c r="G114" s="249"/>
      <c r="H114" s="252">
        <v>22</v>
      </c>
      <c r="I114" s="253"/>
      <c r="J114" s="249"/>
      <c r="K114" s="249"/>
      <c r="L114" s="254"/>
      <c r="M114" s="255"/>
      <c r="N114" s="256"/>
      <c r="O114" s="256"/>
      <c r="P114" s="256"/>
      <c r="Q114" s="256"/>
      <c r="R114" s="256"/>
      <c r="S114" s="256"/>
      <c r="T114" s="257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8" t="s">
        <v>145</v>
      </c>
      <c r="AU114" s="258" t="s">
        <v>85</v>
      </c>
      <c r="AV114" s="15" t="s">
        <v>134</v>
      </c>
      <c r="AW114" s="15" t="s">
        <v>39</v>
      </c>
      <c r="AX114" s="15" t="s">
        <v>83</v>
      </c>
      <c r="AY114" s="258" t="s">
        <v>135</v>
      </c>
    </row>
    <row r="115" s="2" customFormat="1" ht="33" customHeight="1">
      <c r="A115" s="39"/>
      <c r="B115" s="40"/>
      <c r="C115" s="213" t="s">
        <v>134</v>
      </c>
      <c r="D115" s="213" t="s">
        <v>138</v>
      </c>
      <c r="E115" s="214" t="s">
        <v>302</v>
      </c>
      <c r="F115" s="215" t="s">
        <v>303</v>
      </c>
      <c r="G115" s="216" t="s">
        <v>141</v>
      </c>
      <c r="H115" s="217">
        <v>2</v>
      </c>
      <c r="I115" s="218"/>
      <c r="J115" s="219">
        <f>ROUND(I115*H115,2)</f>
        <v>0</v>
      </c>
      <c r="K115" s="215" t="s">
        <v>142</v>
      </c>
      <c r="L115" s="45"/>
      <c r="M115" s="220" t="s">
        <v>32</v>
      </c>
      <c r="N115" s="221" t="s">
        <v>48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143</v>
      </c>
      <c r="AT115" s="224" t="s">
        <v>138</v>
      </c>
      <c r="AU115" s="224" t="s">
        <v>85</v>
      </c>
      <c r="AY115" s="17" t="s">
        <v>135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7" t="s">
        <v>83</v>
      </c>
      <c r="BK115" s="225">
        <f>ROUND(I115*H115,2)</f>
        <v>0</v>
      </c>
      <c r="BL115" s="17" t="s">
        <v>143</v>
      </c>
      <c r="BM115" s="224" t="s">
        <v>647</v>
      </c>
    </row>
    <row r="116" s="13" customFormat="1">
      <c r="A116" s="13"/>
      <c r="B116" s="226"/>
      <c r="C116" s="227"/>
      <c r="D116" s="228" t="s">
        <v>145</v>
      </c>
      <c r="E116" s="229" t="s">
        <v>32</v>
      </c>
      <c r="F116" s="230" t="s">
        <v>146</v>
      </c>
      <c r="G116" s="227"/>
      <c r="H116" s="229" t="s">
        <v>32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145</v>
      </c>
      <c r="AU116" s="236" t="s">
        <v>85</v>
      </c>
      <c r="AV116" s="13" t="s">
        <v>83</v>
      </c>
      <c r="AW116" s="13" t="s">
        <v>39</v>
      </c>
      <c r="AX116" s="13" t="s">
        <v>77</v>
      </c>
      <c r="AY116" s="236" t="s">
        <v>135</v>
      </c>
    </row>
    <row r="117" s="14" customFormat="1">
      <c r="A117" s="14"/>
      <c r="B117" s="237"/>
      <c r="C117" s="238"/>
      <c r="D117" s="228" t="s">
        <v>145</v>
      </c>
      <c r="E117" s="239" t="s">
        <v>32</v>
      </c>
      <c r="F117" s="240" t="s">
        <v>147</v>
      </c>
      <c r="G117" s="238"/>
      <c r="H117" s="241">
        <v>1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7" t="s">
        <v>145</v>
      </c>
      <c r="AU117" s="247" t="s">
        <v>85</v>
      </c>
      <c r="AV117" s="14" t="s">
        <v>85</v>
      </c>
      <c r="AW117" s="14" t="s">
        <v>39</v>
      </c>
      <c r="AX117" s="14" t="s">
        <v>77</v>
      </c>
      <c r="AY117" s="247" t="s">
        <v>135</v>
      </c>
    </row>
    <row r="118" s="14" customFormat="1">
      <c r="A118" s="14"/>
      <c r="B118" s="237"/>
      <c r="C118" s="238"/>
      <c r="D118" s="228" t="s">
        <v>145</v>
      </c>
      <c r="E118" s="239" t="s">
        <v>32</v>
      </c>
      <c r="F118" s="240" t="s">
        <v>648</v>
      </c>
      <c r="G118" s="238"/>
      <c r="H118" s="241">
        <v>1</v>
      </c>
      <c r="I118" s="242"/>
      <c r="J118" s="238"/>
      <c r="K118" s="238"/>
      <c r="L118" s="243"/>
      <c r="M118" s="244"/>
      <c r="N118" s="245"/>
      <c r="O118" s="245"/>
      <c r="P118" s="245"/>
      <c r="Q118" s="245"/>
      <c r="R118" s="245"/>
      <c r="S118" s="245"/>
      <c r="T118" s="246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7" t="s">
        <v>145</v>
      </c>
      <c r="AU118" s="247" t="s">
        <v>85</v>
      </c>
      <c r="AV118" s="14" t="s">
        <v>85</v>
      </c>
      <c r="AW118" s="14" t="s">
        <v>39</v>
      </c>
      <c r="AX118" s="14" t="s">
        <v>77</v>
      </c>
      <c r="AY118" s="247" t="s">
        <v>135</v>
      </c>
    </row>
    <row r="119" s="15" customFormat="1">
      <c r="A119" s="15"/>
      <c r="B119" s="248"/>
      <c r="C119" s="249"/>
      <c r="D119" s="228" t="s">
        <v>145</v>
      </c>
      <c r="E119" s="250" t="s">
        <v>32</v>
      </c>
      <c r="F119" s="251" t="s">
        <v>149</v>
      </c>
      <c r="G119" s="249"/>
      <c r="H119" s="252">
        <v>2</v>
      </c>
      <c r="I119" s="253"/>
      <c r="J119" s="249"/>
      <c r="K119" s="249"/>
      <c r="L119" s="254"/>
      <c r="M119" s="255"/>
      <c r="N119" s="256"/>
      <c r="O119" s="256"/>
      <c r="P119" s="256"/>
      <c r="Q119" s="256"/>
      <c r="R119" s="256"/>
      <c r="S119" s="256"/>
      <c r="T119" s="257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8" t="s">
        <v>145</v>
      </c>
      <c r="AU119" s="258" t="s">
        <v>85</v>
      </c>
      <c r="AV119" s="15" t="s">
        <v>134</v>
      </c>
      <c r="AW119" s="15" t="s">
        <v>39</v>
      </c>
      <c r="AX119" s="15" t="s">
        <v>83</v>
      </c>
      <c r="AY119" s="258" t="s">
        <v>135</v>
      </c>
    </row>
    <row r="120" s="2" customFormat="1" ht="33" customHeight="1">
      <c r="A120" s="39"/>
      <c r="B120" s="40"/>
      <c r="C120" s="213" t="s">
        <v>167</v>
      </c>
      <c r="D120" s="213" t="s">
        <v>138</v>
      </c>
      <c r="E120" s="214" t="s">
        <v>305</v>
      </c>
      <c r="F120" s="215" t="s">
        <v>306</v>
      </c>
      <c r="G120" s="216" t="s">
        <v>141</v>
      </c>
      <c r="H120" s="217">
        <v>34</v>
      </c>
      <c r="I120" s="218"/>
      <c r="J120" s="219">
        <f>ROUND(I120*H120,2)</f>
        <v>0</v>
      </c>
      <c r="K120" s="215" t="s">
        <v>142</v>
      </c>
      <c r="L120" s="45"/>
      <c r="M120" s="220" t="s">
        <v>32</v>
      </c>
      <c r="N120" s="221" t="s">
        <v>48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143</v>
      </c>
      <c r="AT120" s="224" t="s">
        <v>138</v>
      </c>
      <c r="AU120" s="224" t="s">
        <v>85</v>
      </c>
      <c r="AY120" s="17" t="s">
        <v>135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7" t="s">
        <v>83</v>
      </c>
      <c r="BK120" s="225">
        <f>ROUND(I120*H120,2)</f>
        <v>0</v>
      </c>
      <c r="BL120" s="17" t="s">
        <v>143</v>
      </c>
      <c r="BM120" s="224" t="s">
        <v>649</v>
      </c>
    </row>
    <row r="121" s="13" customFormat="1">
      <c r="A121" s="13"/>
      <c r="B121" s="226"/>
      <c r="C121" s="227"/>
      <c r="D121" s="228" t="s">
        <v>145</v>
      </c>
      <c r="E121" s="229" t="s">
        <v>32</v>
      </c>
      <c r="F121" s="230" t="s">
        <v>146</v>
      </c>
      <c r="G121" s="227"/>
      <c r="H121" s="229" t="s">
        <v>32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145</v>
      </c>
      <c r="AU121" s="236" t="s">
        <v>85</v>
      </c>
      <c r="AV121" s="13" t="s">
        <v>83</v>
      </c>
      <c r="AW121" s="13" t="s">
        <v>39</v>
      </c>
      <c r="AX121" s="13" t="s">
        <v>77</v>
      </c>
      <c r="AY121" s="236" t="s">
        <v>135</v>
      </c>
    </row>
    <row r="122" s="14" customFormat="1">
      <c r="A122" s="14"/>
      <c r="B122" s="237"/>
      <c r="C122" s="238"/>
      <c r="D122" s="228" t="s">
        <v>145</v>
      </c>
      <c r="E122" s="239" t="s">
        <v>32</v>
      </c>
      <c r="F122" s="240" t="s">
        <v>650</v>
      </c>
      <c r="G122" s="238"/>
      <c r="H122" s="241">
        <v>4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145</v>
      </c>
      <c r="AU122" s="247" t="s">
        <v>85</v>
      </c>
      <c r="AV122" s="14" t="s">
        <v>85</v>
      </c>
      <c r="AW122" s="14" t="s">
        <v>39</v>
      </c>
      <c r="AX122" s="14" t="s">
        <v>77</v>
      </c>
      <c r="AY122" s="247" t="s">
        <v>135</v>
      </c>
    </row>
    <row r="123" s="14" customFormat="1">
      <c r="A123" s="14"/>
      <c r="B123" s="237"/>
      <c r="C123" s="238"/>
      <c r="D123" s="228" t="s">
        <v>145</v>
      </c>
      <c r="E123" s="239" t="s">
        <v>32</v>
      </c>
      <c r="F123" s="240" t="s">
        <v>651</v>
      </c>
      <c r="G123" s="238"/>
      <c r="H123" s="241">
        <v>30</v>
      </c>
      <c r="I123" s="242"/>
      <c r="J123" s="238"/>
      <c r="K123" s="238"/>
      <c r="L123" s="243"/>
      <c r="M123" s="244"/>
      <c r="N123" s="245"/>
      <c r="O123" s="245"/>
      <c r="P123" s="245"/>
      <c r="Q123" s="245"/>
      <c r="R123" s="245"/>
      <c r="S123" s="245"/>
      <c r="T123" s="246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7" t="s">
        <v>145</v>
      </c>
      <c r="AU123" s="247" t="s">
        <v>85</v>
      </c>
      <c r="AV123" s="14" t="s">
        <v>85</v>
      </c>
      <c r="AW123" s="14" t="s">
        <v>39</v>
      </c>
      <c r="AX123" s="14" t="s">
        <v>77</v>
      </c>
      <c r="AY123" s="247" t="s">
        <v>135</v>
      </c>
    </row>
    <row r="124" s="15" customFormat="1">
      <c r="A124" s="15"/>
      <c r="B124" s="248"/>
      <c r="C124" s="249"/>
      <c r="D124" s="228" t="s">
        <v>145</v>
      </c>
      <c r="E124" s="250" t="s">
        <v>32</v>
      </c>
      <c r="F124" s="251" t="s">
        <v>149</v>
      </c>
      <c r="G124" s="249"/>
      <c r="H124" s="252">
        <v>34</v>
      </c>
      <c r="I124" s="253"/>
      <c r="J124" s="249"/>
      <c r="K124" s="249"/>
      <c r="L124" s="254"/>
      <c r="M124" s="255"/>
      <c r="N124" s="256"/>
      <c r="O124" s="256"/>
      <c r="P124" s="256"/>
      <c r="Q124" s="256"/>
      <c r="R124" s="256"/>
      <c r="S124" s="256"/>
      <c r="T124" s="257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8" t="s">
        <v>145</v>
      </c>
      <c r="AU124" s="258" t="s">
        <v>85</v>
      </c>
      <c r="AV124" s="15" t="s">
        <v>134</v>
      </c>
      <c r="AW124" s="15" t="s">
        <v>39</v>
      </c>
      <c r="AX124" s="15" t="s">
        <v>83</v>
      </c>
      <c r="AY124" s="258" t="s">
        <v>135</v>
      </c>
    </row>
    <row r="125" s="2" customFormat="1" ht="33" customHeight="1">
      <c r="A125" s="39"/>
      <c r="B125" s="40"/>
      <c r="C125" s="213" t="s">
        <v>172</v>
      </c>
      <c r="D125" s="213" t="s">
        <v>138</v>
      </c>
      <c r="E125" s="214" t="s">
        <v>309</v>
      </c>
      <c r="F125" s="215" t="s">
        <v>310</v>
      </c>
      <c r="G125" s="216" t="s">
        <v>141</v>
      </c>
      <c r="H125" s="217">
        <v>6</v>
      </c>
      <c r="I125" s="218"/>
      <c r="J125" s="219">
        <f>ROUND(I125*H125,2)</f>
        <v>0</v>
      </c>
      <c r="K125" s="215" t="s">
        <v>142</v>
      </c>
      <c r="L125" s="45"/>
      <c r="M125" s="220" t="s">
        <v>32</v>
      </c>
      <c r="N125" s="221" t="s">
        <v>48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143</v>
      </c>
      <c r="AT125" s="224" t="s">
        <v>138</v>
      </c>
      <c r="AU125" s="224" t="s">
        <v>85</v>
      </c>
      <c r="AY125" s="17" t="s">
        <v>135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7" t="s">
        <v>83</v>
      </c>
      <c r="BK125" s="225">
        <f>ROUND(I125*H125,2)</f>
        <v>0</v>
      </c>
      <c r="BL125" s="17" t="s">
        <v>143</v>
      </c>
      <c r="BM125" s="224" t="s">
        <v>652</v>
      </c>
    </row>
    <row r="126" s="13" customFormat="1">
      <c r="A126" s="13"/>
      <c r="B126" s="226"/>
      <c r="C126" s="227"/>
      <c r="D126" s="228" t="s">
        <v>145</v>
      </c>
      <c r="E126" s="229" t="s">
        <v>32</v>
      </c>
      <c r="F126" s="230" t="s">
        <v>146</v>
      </c>
      <c r="G126" s="227"/>
      <c r="H126" s="229" t="s">
        <v>32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145</v>
      </c>
      <c r="AU126" s="236" t="s">
        <v>85</v>
      </c>
      <c r="AV126" s="13" t="s">
        <v>83</v>
      </c>
      <c r="AW126" s="13" t="s">
        <v>39</v>
      </c>
      <c r="AX126" s="13" t="s">
        <v>77</v>
      </c>
      <c r="AY126" s="236" t="s">
        <v>135</v>
      </c>
    </row>
    <row r="127" s="14" customFormat="1">
      <c r="A127" s="14"/>
      <c r="B127" s="237"/>
      <c r="C127" s="238"/>
      <c r="D127" s="228" t="s">
        <v>145</v>
      </c>
      <c r="E127" s="239" t="s">
        <v>32</v>
      </c>
      <c r="F127" s="240" t="s">
        <v>147</v>
      </c>
      <c r="G127" s="238"/>
      <c r="H127" s="241">
        <v>1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7" t="s">
        <v>145</v>
      </c>
      <c r="AU127" s="247" t="s">
        <v>85</v>
      </c>
      <c r="AV127" s="14" t="s">
        <v>85</v>
      </c>
      <c r="AW127" s="14" t="s">
        <v>39</v>
      </c>
      <c r="AX127" s="14" t="s">
        <v>77</v>
      </c>
      <c r="AY127" s="247" t="s">
        <v>135</v>
      </c>
    </row>
    <row r="128" s="14" customFormat="1">
      <c r="A128" s="14"/>
      <c r="B128" s="237"/>
      <c r="C128" s="238"/>
      <c r="D128" s="228" t="s">
        <v>145</v>
      </c>
      <c r="E128" s="239" t="s">
        <v>32</v>
      </c>
      <c r="F128" s="240" t="s">
        <v>148</v>
      </c>
      <c r="G128" s="238"/>
      <c r="H128" s="241">
        <v>5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7" t="s">
        <v>145</v>
      </c>
      <c r="AU128" s="247" t="s">
        <v>85</v>
      </c>
      <c r="AV128" s="14" t="s">
        <v>85</v>
      </c>
      <c r="AW128" s="14" t="s">
        <v>39</v>
      </c>
      <c r="AX128" s="14" t="s">
        <v>77</v>
      </c>
      <c r="AY128" s="247" t="s">
        <v>135</v>
      </c>
    </row>
    <row r="129" s="15" customFormat="1">
      <c r="A129" s="15"/>
      <c r="B129" s="248"/>
      <c r="C129" s="249"/>
      <c r="D129" s="228" t="s">
        <v>145</v>
      </c>
      <c r="E129" s="250" t="s">
        <v>32</v>
      </c>
      <c r="F129" s="251" t="s">
        <v>149</v>
      </c>
      <c r="G129" s="249"/>
      <c r="H129" s="252">
        <v>6</v>
      </c>
      <c r="I129" s="253"/>
      <c r="J129" s="249"/>
      <c r="K129" s="249"/>
      <c r="L129" s="254"/>
      <c r="M129" s="255"/>
      <c r="N129" s="256"/>
      <c r="O129" s="256"/>
      <c r="P129" s="256"/>
      <c r="Q129" s="256"/>
      <c r="R129" s="256"/>
      <c r="S129" s="256"/>
      <c r="T129" s="257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8" t="s">
        <v>145</v>
      </c>
      <c r="AU129" s="258" t="s">
        <v>85</v>
      </c>
      <c r="AV129" s="15" t="s">
        <v>134</v>
      </c>
      <c r="AW129" s="15" t="s">
        <v>39</v>
      </c>
      <c r="AX129" s="15" t="s">
        <v>83</v>
      </c>
      <c r="AY129" s="258" t="s">
        <v>135</v>
      </c>
    </row>
    <row r="130" s="12" customFormat="1" ht="22.8" customHeight="1">
      <c r="A130" s="12"/>
      <c r="B130" s="197"/>
      <c r="C130" s="198"/>
      <c r="D130" s="199" t="s">
        <v>76</v>
      </c>
      <c r="E130" s="211" t="s">
        <v>319</v>
      </c>
      <c r="F130" s="211" t="s">
        <v>320</v>
      </c>
      <c r="G130" s="198"/>
      <c r="H130" s="198"/>
      <c r="I130" s="201"/>
      <c r="J130" s="212">
        <f>BK130</f>
        <v>0</v>
      </c>
      <c r="K130" s="198"/>
      <c r="L130" s="203"/>
      <c r="M130" s="204"/>
      <c r="N130" s="205"/>
      <c r="O130" s="205"/>
      <c r="P130" s="206">
        <f>SUM(P131:P138)</f>
        <v>0</v>
      </c>
      <c r="Q130" s="205"/>
      <c r="R130" s="206">
        <f>SUM(R131:R138)</f>
        <v>0</v>
      </c>
      <c r="S130" s="205"/>
      <c r="T130" s="207">
        <f>SUM(T131:T138)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8" t="s">
        <v>134</v>
      </c>
      <c r="AT130" s="209" t="s">
        <v>76</v>
      </c>
      <c r="AU130" s="209" t="s">
        <v>83</v>
      </c>
      <c r="AY130" s="208" t="s">
        <v>135</v>
      </c>
      <c r="BK130" s="210">
        <f>SUM(BK131:BK138)</f>
        <v>0</v>
      </c>
    </row>
    <row r="131" s="2" customFormat="1" ht="24.15" customHeight="1">
      <c r="A131" s="39"/>
      <c r="B131" s="40"/>
      <c r="C131" s="213" t="s">
        <v>180</v>
      </c>
      <c r="D131" s="213" t="s">
        <v>138</v>
      </c>
      <c r="E131" s="214" t="s">
        <v>321</v>
      </c>
      <c r="F131" s="215" t="s">
        <v>322</v>
      </c>
      <c r="G131" s="216" t="s">
        <v>141</v>
      </c>
      <c r="H131" s="217">
        <v>3</v>
      </c>
      <c r="I131" s="218"/>
      <c r="J131" s="219">
        <f>ROUND(I131*H131,2)</f>
        <v>0</v>
      </c>
      <c r="K131" s="215" t="s">
        <v>142</v>
      </c>
      <c r="L131" s="45"/>
      <c r="M131" s="220" t="s">
        <v>32</v>
      </c>
      <c r="N131" s="221" t="s">
        <v>48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143</v>
      </c>
      <c r="AT131" s="224" t="s">
        <v>138</v>
      </c>
      <c r="AU131" s="224" t="s">
        <v>85</v>
      </c>
      <c r="AY131" s="17" t="s">
        <v>135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7" t="s">
        <v>83</v>
      </c>
      <c r="BK131" s="225">
        <f>ROUND(I131*H131,2)</f>
        <v>0</v>
      </c>
      <c r="BL131" s="17" t="s">
        <v>143</v>
      </c>
      <c r="BM131" s="224" t="s">
        <v>653</v>
      </c>
    </row>
    <row r="132" s="13" customFormat="1">
      <c r="A132" s="13"/>
      <c r="B132" s="226"/>
      <c r="C132" s="227"/>
      <c r="D132" s="228" t="s">
        <v>145</v>
      </c>
      <c r="E132" s="229" t="s">
        <v>32</v>
      </c>
      <c r="F132" s="230" t="s">
        <v>146</v>
      </c>
      <c r="G132" s="227"/>
      <c r="H132" s="229" t="s">
        <v>32</v>
      </c>
      <c r="I132" s="231"/>
      <c r="J132" s="227"/>
      <c r="K132" s="227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145</v>
      </c>
      <c r="AU132" s="236" t="s">
        <v>85</v>
      </c>
      <c r="AV132" s="13" t="s">
        <v>83</v>
      </c>
      <c r="AW132" s="13" t="s">
        <v>39</v>
      </c>
      <c r="AX132" s="13" t="s">
        <v>77</v>
      </c>
      <c r="AY132" s="236" t="s">
        <v>135</v>
      </c>
    </row>
    <row r="133" s="14" customFormat="1">
      <c r="A133" s="14"/>
      <c r="B133" s="237"/>
      <c r="C133" s="238"/>
      <c r="D133" s="228" t="s">
        <v>145</v>
      </c>
      <c r="E133" s="239" t="s">
        <v>32</v>
      </c>
      <c r="F133" s="240" t="s">
        <v>654</v>
      </c>
      <c r="G133" s="238"/>
      <c r="H133" s="241">
        <v>3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7" t="s">
        <v>145</v>
      </c>
      <c r="AU133" s="247" t="s">
        <v>85</v>
      </c>
      <c r="AV133" s="14" t="s">
        <v>85</v>
      </c>
      <c r="AW133" s="14" t="s">
        <v>39</v>
      </c>
      <c r="AX133" s="14" t="s">
        <v>77</v>
      </c>
      <c r="AY133" s="247" t="s">
        <v>135</v>
      </c>
    </row>
    <row r="134" s="15" customFormat="1">
      <c r="A134" s="15"/>
      <c r="B134" s="248"/>
      <c r="C134" s="249"/>
      <c r="D134" s="228" t="s">
        <v>145</v>
      </c>
      <c r="E134" s="250" t="s">
        <v>32</v>
      </c>
      <c r="F134" s="251" t="s">
        <v>149</v>
      </c>
      <c r="G134" s="249"/>
      <c r="H134" s="252">
        <v>3</v>
      </c>
      <c r="I134" s="253"/>
      <c r="J134" s="249"/>
      <c r="K134" s="249"/>
      <c r="L134" s="254"/>
      <c r="M134" s="255"/>
      <c r="N134" s="256"/>
      <c r="O134" s="256"/>
      <c r="P134" s="256"/>
      <c r="Q134" s="256"/>
      <c r="R134" s="256"/>
      <c r="S134" s="256"/>
      <c r="T134" s="257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8" t="s">
        <v>145</v>
      </c>
      <c r="AU134" s="258" t="s">
        <v>85</v>
      </c>
      <c r="AV134" s="15" t="s">
        <v>134</v>
      </c>
      <c r="AW134" s="15" t="s">
        <v>39</v>
      </c>
      <c r="AX134" s="15" t="s">
        <v>83</v>
      </c>
      <c r="AY134" s="258" t="s">
        <v>135</v>
      </c>
    </row>
    <row r="135" s="2" customFormat="1" ht="37.8" customHeight="1">
      <c r="A135" s="39"/>
      <c r="B135" s="40"/>
      <c r="C135" s="213" t="s">
        <v>185</v>
      </c>
      <c r="D135" s="213" t="s">
        <v>138</v>
      </c>
      <c r="E135" s="214" t="s">
        <v>325</v>
      </c>
      <c r="F135" s="215" t="s">
        <v>655</v>
      </c>
      <c r="G135" s="216" t="s">
        <v>141</v>
      </c>
      <c r="H135" s="217">
        <v>3</v>
      </c>
      <c r="I135" s="218"/>
      <c r="J135" s="219">
        <f>ROUND(I135*H135,2)</f>
        <v>0</v>
      </c>
      <c r="K135" s="215" t="s">
        <v>32</v>
      </c>
      <c r="L135" s="45"/>
      <c r="M135" s="220" t="s">
        <v>32</v>
      </c>
      <c r="N135" s="221" t="s">
        <v>48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143</v>
      </c>
      <c r="AT135" s="224" t="s">
        <v>138</v>
      </c>
      <c r="AU135" s="224" t="s">
        <v>85</v>
      </c>
      <c r="AY135" s="17" t="s">
        <v>135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7" t="s">
        <v>83</v>
      </c>
      <c r="BK135" s="225">
        <f>ROUND(I135*H135,2)</f>
        <v>0</v>
      </c>
      <c r="BL135" s="17" t="s">
        <v>143</v>
      </c>
      <c r="BM135" s="224" t="s">
        <v>656</v>
      </c>
    </row>
    <row r="136" s="13" customFormat="1">
      <c r="A136" s="13"/>
      <c r="B136" s="226"/>
      <c r="C136" s="227"/>
      <c r="D136" s="228" t="s">
        <v>145</v>
      </c>
      <c r="E136" s="229" t="s">
        <v>32</v>
      </c>
      <c r="F136" s="230" t="s">
        <v>146</v>
      </c>
      <c r="G136" s="227"/>
      <c r="H136" s="229" t="s">
        <v>32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145</v>
      </c>
      <c r="AU136" s="236" t="s">
        <v>85</v>
      </c>
      <c r="AV136" s="13" t="s">
        <v>83</v>
      </c>
      <c r="AW136" s="13" t="s">
        <v>39</v>
      </c>
      <c r="AX136" s="13" t="s">
        <v>77</v>
      </c>
      <c r="AY136" s="236" t="s">
        <v>135</v>
      </c>
    </row>
    <row r="137" s="14" customFormat="1">
      <c r="A137" s="14"/>
      <c r="B137" s="237"/>
      <c r="C137" s="238"/>
      <c r="D137" s="228" t="s">
        <v>145</v>
      </c>
      <c r="E137" s="239" t="s">
        <v>32</v>
      </c>
      <c r="F137" s="240" t="s">
        <v>654</v>
      </c>
      <c r="G137" s="238"/>
      <c r="H137" s="241">
        <v>3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7" t="s">
        <v>145</v>
      </c>
      <c r="AU137" s="247" t="s">
        <v>85</v>
      </c>
      <c r="AV137" s="14" t="s">
        <v>85</v>
      </c>
      <c r="AW137" s="14" t="s">
        <v>39</v>
      </c>
      <c r="AX137" s="14" t="s">
        <v>77</v>
      </c>
      <c r="AY137" s="247" t="s">
        <v>135</v>
      </c>
    </row>
    <row r="138" s="15" customFormat="1">
      <c r="A138" s="15"/>
      <c r="B138" s="248"/>
      <c r="C138" s="249"/>
      <c r="D138" s="228" t="s">
        <v>145</v>
      </c>
      <c r="E138" s="250" t="s">
        <v>32</v>
      </c>
      <c r="F138" s="251" t="s">
        <v>149</v>
      </c>
      <c r="G138" s="249"/>
      <c r="H138" s="252">
        <v>3</v>
      </c>
      <c r="I138" s="253"/>
      <c r="J138" s="249"/>
      <c r="K138" s="249"/>
      <c r="L138" s="254"/>
      <c r="M138" s="255"/>
      <c r="N138" s="256"/>
      <c r="O138" s="256"/>
      <c r="P138" s="256"/>
      <c r="Q138" s="256"/>
      <c r="R138" s="256"/>
      <c r="S138" s="256"/>
      <c r="T138" s="257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8" t="s">
        <v>145</v>
      </c>
      <c r="AU138" s="258" t="s">
        <v>85</v>
      </c>
      <c r="AV138" s="15" t="s">
        <v>134</v>
      </c>
      <c r="AW138" s="15" t="s">
        <v>39</v>
      </c>
      <c r="AX138" s="15" t="s">
        <v>83</v>
      </c>
      <c r="AY138" s="258" t="s">
        <v>135</v>
      </c>
    </row>
    <row r="139" s="12" customFormat="1" ht="22.8" customHeight="1">
      <c r="A139" s="12"/>
      <c r="B139" s="197"/>
      <c r="C139" s="198"/>
      <c r="D139" s="199" t="s">
        <v>76</v>
      </c>
      <c r="E139" s="211" t="s">
        <v>150</v>
      </c>
      <c r="F139" s="211" t="s">
        <v>151</v>
      </c>
      <c r="G139" s="198"/>
      <c r="H139" s="198"/>
      <c r="I139" s="201"/>
      <c r="J139" s="212">
        <f>BK139</f>
        <v>0</v>
      </c>
      <c r="K139" s="198"/>
      <c r="L139" s="203"/>
      <c r="M139" s="204"/>
      <c r="N139" s="205"/>
      <c r="O139" s="205"/>
      <c r="P139" s="206">
        <f>SUM(P140:P163)</f>
        <v>0</v>
      </c>
      <c r="Q139" s="205"/>
      <c r="R139" s="206">
        <f>SUM(R140:R163)</f>
        <v>0</v>
      </c>
      <c r="S139" s="205"/>
      <c r="T139" s="207">
        <f>SUM(T140:T163)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8" t="s">
        <v>134</v>
      </c>
      <c r="AT139" s="209" t="s">
        <v>76</v>
      </c>
      <c r="AU139" s="209" t="s">
        <v>83</v>
      </c>
      <c r="AY139" s="208" t="s">
        <v>135</v>
      </c>
      <c r="BK139" s="210">
        <f>SUM(BK140:BK163)</f>
        <v>0</v>
      </c>
    </row>
    <row r="140" s="2" customFormat="1" ht="24.15" customHeight="1">
      <c r="A140" s="39"/>
      <c r="B140" s="40"/>
      <c r="C140" s="213" t="s">
        <v>194</v>
      </c>
      <c r="D140" s="213" t="s">
        <v>138</v>
      </c>
      <c r="E140" s="214" t="s">
        <v>328</v>
      </c>
      <c r="F140" s="215" t="s">
        <v>329</v>
      </c>
      <c r="G140" s="216" t="s">
        <v>141</v>
      </c>
      <c r="H140" s="217">
        <v>5</v>
      </c>
      <c r="I140" s="218"/>
      <c r="J140" s="219">
        <f>ROUND(I140*H140,2)</f>
        <v>0</v>
      </c>
      <c r="K140" s="215" t="s">
        <v>142</v>
      </c>
      <c r="L140" s="45"/>
      <c r="M140" s="220" t="s">
        <v>32</v>
      </c>
      <c r="N140" s="221" t="s">
        <v>48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143</v>
      </c>
      <c r="AT140" s="224" t="s">
        <v>138</v>
      </c>
      <c r="AU140" s="224" t="s">
        <v>85</v>
      </c>
      <c r="AY140" s="17" t="s">
        <v>135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7" t="s">
        <v>83</v>
      </c>
      <c r="BK140" s="225">
        <f>ROUND(I140*H140,2)</f>
        <v>0</v>
      </c>
      <c r="BL140" s="17" t="s">
        <v>143</v>
      </c>
      <c r="BM140" s="224" t="s">
        <v>657</v>
      </c>
    </row>
    <row r="141" s="13" customFormat="1">
      <c r="A141" s="13"/>
      <c r="B141" s="226"/>
      <c r="C141" s="227"/>
      <c r="D141" s="228" t="s">
        <v>145</v>
      </c>
      <c r="E141" s="229" t="s">
        <v>32</v>
      </c>
      <c r="F141" s="230" t="s">
        <v>146</v>
      </c>
      <c r="G141" s="227"/>
      <c r="H141" s="229" t="s">
        <v>32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145</v>
      </c>
      <c r="AU141" s="236" t="s">
        <v>85</v>
      </c>
      <c r="AV141" s="13" t="s">
        <v>83</v>
      </c>
      <c r="AW141" s="13" t="s">
        <v>39</v>
      </c>
      <c r="AX141" s="13" t="s">
        <v>77</v>
      </c>
      <c r="AY141" s="236" t="s">
        <v>135</v>
      </c>
    </row>
    <row r="142" s="14" customFormat="1">
      <c r="A142" s="14"/>
      <c r="B142" s="237"/>
      <c r="C142" s="238"/>
      <c r="D142" s="228" t="s">
        <v>145</v>
      </c>
      <c r="E142" s="239" t="s">
        <v>32</v>
      </c>
      <c r="F142" s="240" t="s">
        <v>658</v>
      </c>
      <c r="G142" s="238"/>
      <c r="H142" s="241">
        <v>5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7" t="s">
        <v>145</v>
      </c>
      <c r="AU142" s="247" t="s">
        <v>85</v>
      </c>
      <c r="AV142" s="14" t="s">
        <v>85</v>
      </c>
      <c r="AW142" s="14" t="s">
        <v>39</v>
      </c>
      <c r="AX142" s="14" t="s">
        <v>77</v>
      </c>
      <c r="AY142" s="247" t="s">
        <v>135</v>
      </c>
    </row>
    <row r="143" s="15" customFormat="1">
      <c r="A143" s="15"/>
      <c r="B143" s="248"/>
      <c r="C143" s="249"/>
      <c r="D143" s="228" t="s">
        <v>145</v>
      </c>
      <c r="E143" s="250" t="s">
        <v>32</v>
      </c>
      <c r="F143" s="251" t="s">
        <v>149</v>
      </c>
      <c r="G143" s="249"/>
      <c r="H143" s="252">
        <v>5</v>
      </c>
      <c r="I143" s="253"/>
      <c r="J143" s="249"/>
      <c r="K143" s="249"/>
      <c r="L143" s="254"/>
      <c r="M143" s="255"/>
      <c r="N143" s="256"/>
      <c r="O143" s="256"/>
      <c r="P143" s="256"/>
      <c r="Q143" s="256"/>
      <c r="R143" s="256"/>
      <c r="S143" s="256"/>
      <c r="T143" s="257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8" t="s">
        <v>145</v>
      </c>
      <c r="AU143" s="258" t="s">
        <v>85</v>
      </c>
      <c r="AV143" s="15" t="s">
        <v>134</v>
      </c>
      <c r="AW143" s="15" t="s">
        <v>39</v>
      </c>
      <c r="AX143" s="15" t="s">
        <v>83</v>
      </c>
      <c r="AY143" s="258" t="s">
        <v>135</v>
      </c>
    </row>
    <row r="144" s="2" customFormat="1" ht="24.15" customHeight="1">
      <c r="A144" s="39"/>
      <c r="B144" s="40"/>
      <c r="C144" s="213" t="s">
        <v>205</v>
      </c>
      <c r="D144" s="213" t="s">
        <v>138</v>
      </c>
      <c r="E144" s="214" t="s">
        <v>157</v>
      </c>
      <c r="F144" s="215" t="s">
        <v>158</v>
      </c>
      <c r="G144" s="216" t="s">
        <v>141</v>
      </c>
      <c r="H144" s="217">
        <v>2</v>
      </c>
      <c r="I144" s="218"/>
      <c r="J144" s="219">
        <f>ROUND(I144*H144,2)</f>
        <v>0</v>
      </c>
      <c r="K144" s="215" t="s">
        <v>142</v>
      </c>
      <c r="L144" s="45"/>
      <c r="M144" s="220" t="s">
        <v>32</v>
      </c>
      <c r="N144" s="221" t="s">
        <v>48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143</v>
      </c>
      <c r="AT144" s="224" t="s">
        <v>138</v>
      </c>
      <c r="AU144" s="224" t="s">
        <v>85</v>
      </c>
      <c r="AY144" s="17" t="s">
        <v>135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7" t="s">
        <v>83</v>
      </c>
      <c r="BK144" s="225">
        <f>ROUND(I144*H144,2)</f>
        <v>0</v>
      </c>
      <c r="BL144" s="17" t="s">
        <v>143</v>
      </c>
      <c r="BM144" s="224" t="s">
        <v>659</v>
      </c>
    </row>
    <row r="145" s="13" customFormat="1">
      <c r="A145" s="13"/>
      <c r="B145" s="226"/>
      <c r="C145" s="227"/>
      <c r="D145" s="228" t="s">
        <v>145</v>
      </c>
      <c r="E145" s="229" t="s">
        <v>32</v>
      </c>
      <c r="F145" s="230" t="s">
        <v>146</v>
      </c>
      <c r="G145" s="227"/>
      <c r="H145" s="229" t="s">
        <v>32</v>
      </c>
      <c r="I145" s="231"/>
      <c r="J145" s="227"/>
      <c r="K145" s="227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145</v>
      </c>
      <c r="AU145" s="236" t="s">
        <v>85</v>
      </c>
      <c r="AV145" s="13" t="s">
        <v>83</v>
      </c>
      <c r="AW145" s="13" t="s">
        <v>39</v>
      </c>
      <c r="AX145" s="13" t="s">
        <v>77</v>
      </c>
      <c r="AY145" s="236" t="s">
        <v>135</v>
      </c>
    </row>
    <row r="146" s="14" customFormat="1">
      <c r="A146" s="14"/>
      <c r="B146" s="237"/>
      <c r="C146" s="238"/>
      <c r="D146" s="228" t="s">
        <v>145</v>
      </c>
      <c r="E146" s="239" t="s">
        <v>32</v>
      </c>
      <c r="F146" s="240" t="s">
        <v>660</v>
      </c>
      <c r="G146" s="238"/>
      <c r="H146" s="241">
        <v>2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7" t="s">
        <v>145</v>
      </c>
      <c r="AU146" s="247" t="s">
        <v>85</v>
      </c>
      <c r="AV146" s="14" t="s">
        <v>85</v>
      </c>
      <c r="AW146" s="14" t="s">
        <v>39</v>
      </c>
      <c r="AX146" s="14" t="s">
        <v>77</v>
      </c>
      <c r="AY146" s="247" t="s">
        <v>135</v>
      </c>
    </row>
    <row r="147" s="15" customFormat="1">
      <c r="A147" s="15"/>
      <c r="B147" s="248"/>
      <c r="C147" s="249"/>
      <c r="D147" s="228" t="s">
        <v>145</v>
      </c>
      <c r="E147" s="250" t="s">
        <v>32</v>
      </c>
      <c r="F147" s="251" t="s">
        <v>149</v>
      </c>
      <c r="G147" s="249"/>
      <c r="H147" s="252">
        <v>2</v>
      </c>
      <c r="I147" s="253"/>
      <c r="J147" s="249"/>
      <c r="K147" s="249"/>
      <c r="L147" s="254"/>
      <c r="M147" s="255"/>
      <c r="N147" s="256"/>
      <c r="O147" s="256"/>
      <c r="P147" s="256"/>
      <c r="Q147" s="256"/>
      <c r="R147" s="256"/>
      <c r="S147" s="256"/>
      <c r="T147" s="257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8" t="s">
        <v>145</v>
      </c>
      <c r="AU147" s="258" t="s">
        <v>85</v>
      </c>
      <c r="AV147" s="15" t="s">
        <v>134</v>
      </c>
      <c r="AW147" s="15" t="s">
        <v>39</v>
      </c>
      <c r="AX147" s="15" t="s">
        <v>83</v>
      </c>
      <c r="AY147" s="258" t="s">
        <v>135</v>
      </c>
    </row>
    <row r="148" s="2" customFormat="1" ht="24.15" customHeight="1">
      <c r="A148" s="39"/>
      <c r="B148" s="40"/>
      <c r="C148" s="213" t="s">
        <v>212</v>
      </c>
      <c r="D148" s="213" t="s">
        <v>138</v>
      </c>
      <c r="E148" s="214" t="s">
        <v>661</v>
      </c>
      <c r="F148" s="215" t="s">
        <v>662</v>
      </c>
      <c r="G148" s="216" t="s">
        <v>141</v>
      </c>
      <c r="H148" s="217">
        <v>4</v>
      </c>
      <c r="I148" s="218"/>
      <c r="J148" s="219">
        <f>ROUND(I148*H148,2)</f>
        <v>0</v>
      </c>
      <c r="K148" s="215" t="s">
        <v>142</v>
      </c>
      <c r="L148" s="45"/>
      <c r="M148" s="220" t="s">
        <v>32</v>
      </c>
      <c r="N148" s="221" t="s">
        <v>48</v>
      </c>
      <c r="O148" s="85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143</v>
      </c>
      <c r="AT148" s="224" t="s">
        <v>138</v>
      </c>
      <c r="AU148" s="224" t="s">
        <v>85</v>
      </c>
      <c r="AY148" s="17" t="s">
        <v>135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7" t="s">
        <v>83</v>
      </c>
      <c r="BK148" s="225">
        <f>ROUND(I148*H148,2)</f>
        <v>0</v>
      </c>
      <c r="BL148" s="17" t="s">
        <v>143</v>
      </c>
      <c r="BM148" s="224" t="s">
        <v>663</v>
      </c>
    </row>
    <row r="149" s="13" customFormat="1">
      <c r="A149" s="13"/>
      <c r="B149" s="226"/>
      <c r="C149" s="227"/>
      <c r="D149" s="228" t="s">
        <v>145</v>
      </c>
      <c r="E149" s="229" t="s">
        <v>32</v>
      </c>
      <c r="F149" s="230" t="s">
        <v>146</v>
      </c>
      <c r="G149" s="227"/>
      <c r="H149" s="229" t="s">
        <v>32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145</v>
      </c>
      <c r="AU149" s="236" t="s">
        <v>85</v>
      </c>
      <c r="AV149" s="13" t="s">
        <v>83</v>
      </c>
      <c r="AW149" s="13" t="s">
        <v>39</v>
      </c>
      <c r="AX149" s="13" t="s">
        <v>77</v>
      </c>
      <c r="AY149" s="236" t="s">
        <v>135</v>
      </c>
    </row>
    <row r="150" s="14" customFormat="1">
      <c r="A150" s="14"/>
      <c r="B150" s="237"/>
      <c r="C150" s="238"/>
      <c r="D150" s="228" t="s">
        <v>145</v>
      </c>
      <c r="E150" s="239" t="s">
        <v>32</v>
      </c>
      <c r="F150" s="240" t="s">
        <v>664</v>
      </c>
      <c r="G150" s="238"/>
      <c r="H150" s="241">
        <v>4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7" t="s">
        <v>145</v>
      </c>
      <c r="AU150" s="247" t="s">
        <v>85</v>
      </c>
      <c r="AV150" s="14" t="s">
        <v>85</v>
      </c>
      <c r="AW150" s="14" t="s">
        <v>39</v>
      </c>
      <c r="AX150" s="14" t="s">
        <v>77</v>
      </c>
      <c r="AY150" s="247" t="s">
        <v>135</v>
      </c>
    </row>
    <row r="151" s="15" customFormat="1">
      <c r="A151" s="15"/>
      <c r="B151" s="248"/>
      <c r="C151" s="249"/>
      <c r="D151" s="228" t="s">
        <v>145</v>
      </c>
      <c r="E151" s="250" t="s">
        <v>32</v>
      </c>
      <c r="F151" s="251" t="s">
        <v>149</v>
      </c>
      <c r="G151" s="249"/>
      <c r="H151" s="252">
        <v>4</v>
      </c>
      <c r="I151" s="253"/>
      <c r="J151" s="249"/>
      <c r="K151" s="249"/>
      <c r="L151" s="254"/>
      <c r="M151" s="255"/>
      <c r="N151" s="256"/>
      <c r="O151" s="256"/>
      <c r="P151" s="256"/>
      <c r="Q151" s="256"/>
      <c r="R151" s="256"/>
      <c r="S151" s="256"/>
      <c r="T151" s="257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8" t="s">
        <v>145</v>
      </c>
      <c r="AU151" s="258" t="s">
        <v>85</v>
      </c>
      <c r="AV151" s="15" t="s">
        <v>134</v>
      </c>
      <c r="AW151" s="15" t="s">
        <v>39</v>
      </c>
      <c r="AX151" s="15" t="s">
        <v>83</v>
      </c>
      <c r="AY151" s="258" t="s">
        <v>135</v>
      </c>
    </row>
    <row r="152" s="2" customFormat="1" ht="24.15" customHeight="1">
      <c r="A152" s="39"/>
      <c r="B152" s="40"/>
      <c r="C152" s="213" t="s">
        <v>218</v>
      </c>
      <c r="D152" s="213" t="s">
        <v>138</v>
      </c>
      <c r="E152" s="214" t="s">
        <v>336</v>
      </c>
      <c r="F152" s="215" t="s">
        <v>337</v>
      </c>
      <c r="G152" s="216" t="s">
        <v>141</v>
      </c>
      <c r="H152" s="217">
        <v>2</v>
      </c>
      <c r="I152" s="218"/>
      <c r="J152" s="219">
        <f>ROUND(I152*H152,2)</f>
        <v>0</v>
      </c>
      <c r="K152" s="215" t="s">
        <v>142</v>
      </c>
      <c r="L152" s="45"/>
      <c r="M152" s="220" t="s">
        <v>32</v>
      </c>
      <c r="N152" s="221" t="s">
        <v>48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143</v>
      </c>
      <c r="AT152" s="224" t="s">
        <v>138</v>
      </c>
      <c r="AU152" s="224" t="s">
        <v>85</v>
      </c>
      <c r="AY152" s="17" t="s">
        <v>135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7" t="s">
        <v>83</v>
      </c>
      <c r="BK152" s="225">
        <f>ROUND(I152*H152,2)</f>
        <v>0</v>
      </c>
      <c r="BL152" s="17" t="s">
        <v>143</v>
      </c>
      <c r="BM152" s="224" t="s">
        <v>665</v>
      </c>
    </row>
    <row r="153" s="13" customFormat="1">
      <c r="A153" s="13"/>
      <c r="B153" s="226"/>
      <c r="C153" s="227"/>
      <c r="D153" s="228" t="s">
        <v>145</v>
      </c>
      <c r="E153" s="229" t="s">
        <v>32</v>
      </c>
      <c r="F153" s="230" t="s">
        <v>146</v>
      </c>
      <c r="G153" s="227"/>
      <c r="H153" s="229" t="s">
        <v>32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145</v>
      </c>
      <c r="AU153" s="236" t="s">
        <v>85</v>
      </c>
      <c r="AV153" s="13" t="s">
        <v>83</v>
      </c>
      <c r="AW153" s="13" t="s">
        <v>39</v>
      </c>
      <c r="AX153" s="13" t="s">
        <v>77</v>
      </c>
      <c r="AY153" s="236" t="s">
        <v>135</v>
      </c>
    </row>
    <row r="154" s="14" customFormat="1">
      <c r="A154" s="14"/>
      <c r="B154" s="237"/>
      <c r="C154" s="238"/>
      <c r="D154" s="228" t="s">
        <v>145</v>
      </c>
      <c r="E154" s="239" t="s">
        <v>32</v>
      </c>
      <c r="F154" s="240" t="s">
        <v>339</v>
      </c>
      <c r="G154" s="238"/>
      <c r="H154" s="241">
        <v>2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7" t="s">
        <v>145</v>
      </c>
      <c r="AU154" s="247" t="s">
        <v>85</v>
      </c>
      <c r="AV154" s="14" t="s">
        <v>85</v>
      </c>
      <c r="AW154" s="14" t="s">
        <v>39</v>
      </c>
      <c r="AX154" s="14" t="s">
        <v>77</v>
      </c>
      <c r="AY154" s="247" t="s">
        <v>135</v>
      </c>
    </row>
    <row r="155" s="15" customFormat="1">
      <c r="A155" s="15"/>
      <c r="B155" s="248"/>
      <c r="C155" s="249"/>
      <c r="D155" s="228" t="s">
        <v>145</v>
      </c>
      <c r="E155" s="250" t="s">
        <v>32</v>
      </c>
      <c r="F155" s="251" t="s">
        <v>149</v>
      </c>
      <c r="G155" s="249"/>
      <c r="H155" s="252">
        <v>2</v>
      </c>
      <c r="I155" s="253"/>
      <c r="J155" s="249"/>
      <c r="K155" s="249"/>
      <c r="L155" s="254"/>
      <c r="M155" s="255"/>
      <c r="N155" s="256"/>
      <c r="O155" s="256"/>
      <c r="P155" s="256"/>
      <c r="Q155" s="256"/>
      <c r="R155" s="256"/>
      <c r="S155" s="256"/>
      <c r="T155" s="257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58" t="s">
        <v>145</v>
      </c>
      <c r="AU155" s="258" t="s">
        <v>85</v>
      </c>
      <c r="AV155" s="15" t="s">
        <v>134</v>
      </c>
      <c r="AW155" s="15" t="s">
        <v>39</v>
      </c>
      <c r="AX155" s="15" t="s">
        <v>83</v>
      </c>
      <c r="AY155" s="258" t="s">
        <v>135</v>
      </c>
    </row>
    <row r="156" s="2" customFormat="1" ht="24.15" customHeight="1">
      <c r="A156" s="39"/>
      <c r="B156" s="40"/>
      <c r="C156" s="213" t="s">
        <v>224</v>
      </c>
      <c r="D156" s="213" t="s">
        <v>138</v>
      </c>
      <c r="E156" s="214" t="s">
        <v>161</v>
      </c>
      <c r="F156" s="215" t="s">
        <v>162</v>
      </c>
      <c r="G156" s="216" t="s">
        <v>141</v>
      </c>
      <c r="H156" s="217">
        <v>39</v>
      </c>
      <c r="I156" s="218"/>
      <c r="J156" s="219">
        <f>ROUND(I156*H156,2)</f>
        <v>0</v>
      </c>
      <c r="K156" s="215" t="s">
        <v>142</v>
      </c>
      <c r="L156" s="45"/>
      <c r="M156" s="220" t="s">
        <v>32</v>
      </c>
      <c r="N156" s="221" t="s">
        <v>48</v>
      </c>
      <c r="O156" s="85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143</v>
      </c>
      <c r="AT156" s="224" t="s">
        <v>138</v>
      </c>
      <c r="AU156" s="224" t="s">
        <v>85</v>
      </c>
      <c r="AY156" s="17" t="s">
        <v>135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7" t="s">
        <v>83</v>
      </c>
      <c r="BK156" s="225">
        <f>ROUND(I156*H156,2)</f>
        <v>0</v>
      </c>
      <c r="BL156" s="17" t="s">
        <v>143</v>
      </c>
      <c r="BM156" s="224" t="s">
        <v>666</v>
      </c>
    </row>
    <row r="157" s="13" customFormat="1">
      <c r="A157" s="13"/>
      <c r="B157" s="226"/>
      <c r="C157" s="227"/>
      <c r="D157" s="228" t="s">
        <v>145</v>
      </c>
      <c r="E157" s="229" t="s">
        <v>32</v>
      </c>
      <c r="F157" s="230" t="s">
        <v>146</v>
      </c>
      <c r="G157" s="227"/>
      <c r="H157" s="229" t="s">
        <v>32</v>
      </c>
      <c r="I157" s="231"/>
      <c r="J157" s="227"/>
      <c r="K157" s="227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145</v>
      </c>
      <c r="AU157" s="236" t="s">
        <v>85</v>
      </c>
      <c r="AV157" s="13" t="s">
        <v>83</v>
      </c>
      <c r="AW157" s="13" t="s">
        <v>39</v>
      </c>
      <c r="AX157" s="13" t="s">
        <v>77</v>
      </c>
      <c r="AY157" s="236" t="s">
        <v>135</v>
      </c>
    </row>
    <row r="158" s="14" customFormat="1">
      <c r="A158" s="14"/>
      <c r="B158" s="237"/>
      <c r="C158" s="238"/>
      <c r="D158" s="228" t="s">
        <v>145</v>
      </c>
      <c r="E158" s="239" t="s">
        <v>32</v>
      </c>
      <c r="F158" s="240" t="s">
        <v>667</v>
      </c>
      <c r="G158" s="238"/>
      <c r="H158" s="241">
        <v>39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7" t="s">
        <v>145</v>
      </c>
      <c r="AU158" s="247" t="s">
        <v>85</v>
      </c>
      <c r="AV158" s="14" t="s">
        <v>85</v>
      </c>
      <c r="AW158" s="14" t="s">
        <v>39</v>
      </c>
      <c r="AX158" s="14" t="s">
        <v>77</v>
      </c>
      <c r="AY158" s="247" t="s">
        <v>135</v>
      </c>
    </row>
    <row r="159" s="15" customFormat="1">
      <c r="A159" s="15"/>
      <c r="B159" s="248"/>
      <c r="C159" s="249"/>
      <c r="D159" s="228" t="s">
        <v>145</v>
      </c>
      <c r="E159" s="250" t="s">
        <v>32</v>
      </c>
      <c r="F159" s="251" t="s">
        <v>149</v>
      </c>
      <c r="G159" s="249"/>
      <c r="H159" s="252">
        <v>39</v>
      </c>
      <c r="I159" s="253"/>
      <c r="J159" s="249"/>
      <c r="K159" s="249"/>
      <c r="L159" s="254"/>
      <c r="M159" s="255"/>
      <c r="N159" s="256"/>
      <c r="O159" s="256"/>
      <c r="P159" s="256"/>
      <c r="Q159" s="256"/>
      <c r="R159" s="256"/>
      <c r="S159" s="256"/>
      <c r="T159" s="257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58" t="s">
        <v>145</v>
      </c>
      <c r="AU159" s="258" t="s">
        <v>85</v>
      </c>
      <c r="AV159" s="15" t="s">
        <v>134</v>
      </c>
      <c r="AW159" s="15" t="s">
        <v>39</v>
      </c>
      <c r="AX159" s="15" t="s">
        <v>83</v>
      </c>
      <c r="AY159" s="258" t="s">
        <v>135</v>
      </c>
    </row>
    <row r="160" s="2" customFormat="1" ht="24.15" customHeight="1">
      <c r="A160" s="39"/>
      <c r="B160" s="40"/>
      <c r="C160" s="213" t="s">
        <v>230</v>
      </c>
      <c r="D160" s="213" t="s">
        <v>138</v>
      </c>
      <c r="E160" s="214" t="s">
        <v>342</v>
      </c>
      <c r="F160" s="215" t="s">
        <v>343</v>
      </c>
      <c r="G160" s="216" t="s">
        <v>141</v>
      </c>
      <c r="H160" s="217">
        <v>1</v>
      </c>
      <c r="I160" s="218"/>
      <c r="J160" s="219">
        <f>ROUND(I160*H160,2)</f>
        <v>0</v>
      </c>
      <c r="K160" s="215" t="s">
        <v>142</v>
      </c>
      <c r="L160" s="45"/>
      <c r="M160" s="220" t="s">
        <v>32</v>
      </c>
      <c r="N160" s="221" t="s">
        <v>48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143</v>
      </c>
      <c r="AT160" s="224" t="s">
        <v>138</v>
      </c>
      <c r="AU160" s="224" t="s">
        <v>85</v>
      </c>
      <c r="AY160" s="17" t="s">
        <v>135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7" t="s">
        <v>83</v>
      </c>
      <c r="BK160" s="225">
        <f>ROUND(I160*H160,2)</f>
        <v>0</v>
      </c>
      <c r="BL160" s="17" t="s">
        <v>143</v>
      </c>
      <c r="BM160" s="224" t="s">
        <v>668</v>
      </c>
    </row>
    <row r="161" s="13" customFormat="1">
      <c r="A161" s="13"/>
      <c r="B161" s="226"/>
      <c r="C161" s="227"/>
      <c r="D161" s="228" t="s">
        <v>145</v>
      </c>
      <c r="E161" s="229" t="s">
        <v>32</v>
      </c>
      <c r="F161" s="230" t="s">
        <v>146</v>
      </c>
      <c r="G161" s="227"/>
      <c r="H161" s="229" t="s">
        <v>32</v>
      </c>
      <c r="I161" s="231"/>
      <c r="J161" s="227"/>
      <c r="K161" s="227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145</v>
      </c>
      <c r="AU161" s="236" t="s">
        <v>85</v>
      </c>
      <c r="AV161" s="13" t="s">
        <v>83</v>
      </c>
      <c r="AW161" s="13" t="s">
        <v>39</v>
      </c>
      <c r="AX161" s="13" t="s">
        <v>77</v>
      </c>
      <c r="AY161" s="236" t="s">
        <v>135</v>
      </c>
    </row>
    <row r="162" s="14" customFormat="1">
      <c r="A162" s="14"/>
      <c r="B162" s="237"/>
      <c r="C162" s="238"/>
      <c r="D162" s="228" t="s">
        <v>145</v>
      </c>
      <c r="E162" s="239" t="s">
        <v>32</v>
      </c>
      <c r="F162" s="240" t="s">
        <v>345</v>
      </c>
      <c r="G162" s="238"/>
      <c r="H162" s="241">
        <v>1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7" t="s">
        <v>145</v>
      </c>
      <c r="AU162" s="247" t="s">
        <v>85</v>
      </c>
      <c r="AV162" s="14" t="s">
        <v>85</v>
      </c>
      <c r="AW162" s="14" t="s">
        <v>39</v>
      </c>
      <c r="AX162" s="14" t="s">
        <v>77</v>
      </c>
      <c r="AY162" s="247" t="s">
        <v>135</v>
      </c>
    </row>
    <row r="163" s="15" customFormat="1">
      <c r="A163" s="15"/>
      <c r="B163" s="248"/>
      <c r="C163" s="249"/>
      <c r="D163" s="228" t="s">
        <v>145</v>
      </c>
      <c r="E163" s="250" t="s">
        <v>32</v>
      </c>
      <c r="F163" s="251" t="s">
        <v>149</v>
      </c>
      <c r="G163" s="249"/>
      <c r="H163" s="252">
        <v>1</v>
      </c>
      <c r="I163" s="253"/>
      <c r="J163" s="249"/>
      <c r="K163" s="249"/>
      <c r="L163" s="254"/>
      <c r="M163" s="255"/>
      <c r="N163" s="256"/>
      <c r="O163" s="256"/>
      <c r="P163" s="256"/>
      <c r="Q163" s="256"/>
      <c r="R163" s="256"/>
      <c r="S163" s="256"/>
      <c r="T163" s="257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8" t="s">
        <v>145</v>
      </c>
      <c r="AU163" s="258" t="s">
        <v>85</v>
      </c>
      <c r="AV163" s="15" t="s">
        <v>134</v>
      </c>
      <c r="AW163" s="15" t="s">
        <v>39</v>
      </c>
      <c r="AX163" s="15" t="s">
        <v>83</v>
      </c>
      <c r="AY163" s="258" t="s">
        <v>135</v>
      </c>
    </row>
    <row r="164" s="12" customFormat="1" ht="22.8" customHeight="1">
      <c r="A164" s="12"/>
      <c r="B164" s="197"/>
      <c r="C164" s="198"/>
      <c r="D164" s="199" t="s">
        <v>76</v>
      </c>
      <c r="E164" s="211" t="s">
        <v>165</v>
      </c>
      <c r="F164" s="211" t="s">
        <v>166</v>
      </c>
      <c r="G164" s="198"/>
      <c r="H164" s="198"/>
      <c r="I164" s="201"/>
      <c r="J164" s="212">
        <f>BK164</f>
        <v>0</v>
      </c>
      <c r="K164" s="198"/>
      <c r="L164" s="203"/>
      <c r="M164" s="204"/>
      <c r="N164" s="205"/>
      <c r="O164" s="205"/>
      <c r="P164" s="206">
        <f>SUM(P165:P189)</f>
        <v>0</v>
      </c>
      <c r="Q164" s="205"/>
      <c r="R164" s="206">
        <f>SUM(R165:R189)</f>
        <v>0</v>
      </c>
      <c r="S164" s="205"/>
      <c r="T164" s="207">
        <f>SUM(T165:T189)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8" t="s">
        <v>134</v>
      </c>
      <c r="AT164" s="209" t="s">
        <v>76</v>
      </c>
      <c r="AU164" s="209" t="s">
        <v>83</v>
      </c>
      <c r="AY164" s="208" t="s">
        <v>135</v>
      </c>
      <c r="BK164" s="210">
        <f>SUM(BK165:BK189)</f>
        <v>0</v>
      </c>
    </row>
    <row r="165" s="2" customFormat="1" ht="24.15" customHeight="1">
      <c r="A165" s="39"/>
      <c r="B165" s="40"/>
      <c r="C165" s="213" t="s">
        <v>8</v>
      </c>
      <c r="D165" s="213" t="s">
        <v>138</v>
      </c>
      <c r="E165" s="214" t="s">
        <v>168</v>
      </c>
      <c r="F165" s="215" t="s">
        <v>169</v>
      </c>
      <c r="G165" s="216" t="s">
        <v>141</v>
      </c>
      <c r="H165" s="217">
        <v>17</v>
      </c>
      <c r="I165" s="218"/>
      <c r="J165" s="219">
        <f>ROUND(I165*H165,2)</f>
        <v>0</v>
      </c>
      <c r="K165" s="215" t="s">
        <v>142</v>
      </c>
      <c r="L165" s="45"/>
      <c r="M165" s="220" t="s">
        <v>32</v>
      </c>
      <c r="N165" s="221" t="s">
        <v>48</v>
      </c>
      <c r="O165" s="85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143</v>
      </c>
      <c r="AT165" s="224" t="s">
        <v>138</v>
      </c>
      <c r="AU165" s="224" t="s">
        <v>85</v>
      </c>
      <c r="AY165" s="17" t="s">
        <v>135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7" t="s">
        <v>83</v>
      </c>
      <c r="BK165" s="225">
        <f>ROUND(I165*H165,2)</f>
        <v>0</v>
      </c>
      <c r="BL165" s="17" t="s">
        <v>143</v>
      </c>
      <c r="BM165" s="224" t="s">
        <v>669</v>
      </c>
    </row>
    <row r="166" s="13" customFormat="1">
      <c r="A166" s="13"/>
      <c r="B166" s="226"/>
      <c r="C166" s="227"/>
      <c r="D166" s="228" t="s">
        <v>145</v>
      </c>
      <c r="E166" s="229" t="s">
        <v>32</v>
      </c>
      <c r="F166" s="230" t="s">
        <v>146</v>
      </c>
      <c r="G166" s="227"/>
      <c r="H166" s="229" t="s">
        <v>32</v>
      </c>
      <c r="I166" s="231"/>
      <c r="J166" s="227"/>
      <c r="K166" s="227"/>
      <c r="L166" s="232"/>
      <c r="M166" s="233"/>
      <c r="N166" s="234"/>
      <c r="O166" s="234"/>
      <c r="P166" s="234"/>
      <c r="Q166" s="234"/>
      <c r="R166" s="234"/>
      <c r="S166" s="234"/>
      <c r="T166" s="23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6" t="s">
        <v>145</v>
      </c>
      <c r="AU166" s="236" t="s">
        <v>85</v>
      </c>
      <c r="AV166" s="13" t="s">
        <v>83</v>
      </c>
      <c r="AW166" s="13" t="s">
        <v>39</v>
      </c>
      <c r="AX166" s="13" t="s">
        <v>77</v>
      </c>
      <c r="AY166" s="236" t="s">
        <v>135</v>
      </c>
    </row>
    <row r="167" s="14" customFormat="1">
      <c r="A167" s="14"/>
      <c r="B167" s="237"/>
      <c r="C167" s="238"/>
      <c r="D167" s="228" t="s">
        <v>145</v>
      </c>
      <c r="E167" s="239" t="s">
        <v>32</v>
      </c>
      <c r="F167" s="240" t="s">
        <v>670</v>
      </c>
      <c r="G167" s="238"/>
      <c r="H167" s="241">
        <v>17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7" t="s">
        <v>145</v>
      </c>
      <c r="AU167" s="247" t="s">
        <v>85</v>
      </c>
      <c r="AV167" s="14" t="s">
        <v>85</v>
      </c>
      <c r="AW167" s="14" t="s">
        <v>39</v>
      </c>
      <c r="AX167" s="14" t="s">
        <v>77</v>
      </c>
      <c r="AY167" s="247" t="s">
        <v>135</v>
      </c>
    </row>
    <row r="168" s="15" customFormat="1">
      <c r="A168" s="15"/>
      <c r="B168" s="248"/>
      <c r="C168" s="249"/>
      <c r="D168" s="228" t="s">
        <v>145</v>
      </c>
      <c r="E168" s="250" t="s">
        <v>32</v>
      </c>
      <c r="F168" s="251" t="s">
        <v>149</v>
      </c>
      <c r="G168" s="249"/>
      <c r="H168" s="252">
        <v>17</v>
      </c>
      <c r="I168" s="253"/>
      <c r="J168" s="249"/>
      <c r="K168" s="249"/>
      <c r="L168" s="254"/>
      <c r="M168" s="255"/>
      <c r="N168" s="256"/>
      <c r="O168" s="256"/>
      <c r="P168" s="256"/>
      <c r="Q168" s="256"/>
      <c r="R168" s="256"/>
      <c r="S168" s="256"/>
      <c r="T168" s="257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8" t="s">
        <v>145</v>
      </c>
      <c r="AU168" s="258" t="s">
        <v>85</v>
      </c>
      <c r="AV168" s="15" t="s">
        <v>134</v>
      </c>
      <c r="AW168" s="15" t="s">
        <v>39</v>
      </c>
      <c r="AX168" s="15" t="s">
        <v>83</v>
      </c>
      <c r="AY168" s="258" t="s">
        <v>135</v>
      </c>
    </row>
    <row r="169" s="2" customFormat="1" ht="37.8" customHeight="1">
      <c r="A169" s="39"/>
      <c r="B169" s="40"/>
      <c r="C169" s="213" t="s">
        <v>239</v>
      </c>
      <c r="D169" s="213" t="s">
        <v>138</v>
      </c>
      <c r="E169" s="214" t="s">
        <v>671</v>
      </c>
      <c r="F169" s="215" t="s">
        <v>672</v>
      </c>
      <c r="G169" s="216" t="s">
        <v>141</v>
      </c>
      <c r="H169" s="217">
        <v>1</v>
      </c>
      <c r="I169" s="218"/>
      <c r="J169" s="219">
        <f>ROUND(I169*H169,2)</f>
        <v>0</v>
      </c>
      <c r="K169" s="215" t="s">
        <v>142</v>
      </c>
      <c r="L169" s="45"/>
      <c r="M169" s="220" t="s">
        <v>32</v>
      </c>
      <c r="N169" s="221" t="s">
        <v>48</v>
      </c>
      <c r="O169" s="85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4" t="s">
        <v>143</v>
      </c>
      <c r="AT169" s="224" t="s">
        <v>138</v>
      </c>
      <c r="AU169" s="224" t="s">
        <v>85</v>
      </c>
      <c r="AY169" s="17" t="s">
        <v>135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7" t="s">
        <v>83</v>
      </c>
      <c r="BK169" s="225">
        <f>ROUND(I169*H169,2)</f>
        <v>0</v>
      </c>
      <c r="BL169" s="17" t="s">
        <v>143</v>
      </c>
      <c r="BM169" s="224" t="s">
        <v>673</v>
      </c>
    </row>
    <row r="170" s="13" customFormat="1">
      <c r="A170" s="13"/>
      <c r="B170" s="226"/>
      <c r="C170" s="227"/>
      <c r="D170" s="228" t="s">
        <v>145</v>
      </c>
      <c r="E170" s="229" t="s">
        <v>32</v>
      </c>
      <c r="F170" s="230" t="s">
        <v>146</v>
      </c>
      <c r="G170" s="227"/>
      <c r="H170" s="229" t="s">
        <v>32</v>
      </c>
      <c r="I170" s="231"/>
      <c r="J170" s="227"/>
      <c r="K170" s="227"/>
      <c r="L170" s="232"/>
      <c r="M170" s="233"/>
      <c r="N170" s="234"/>
      <c r="O170" s="234"/>
      <c r="P170" s="234"/>
      <c r="Q170" s="234"/>
      <c r="R170" s="234"/>
      <c r="S170" s="234"/>
      <c r="T170" s="23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6" t="s">
        <v>145</v>
      </c>
      <c r="AU170" s="236" t="s">
        <v>85</v>
      </c>
      <c r="AV170" s="13" t="s">
        <v>83</v>
      </c>
      <c r="AW170" s="13" t="s">
        <v>39</v>
      </c>
      <c r="AX170" s="13" t="s">
        <v>77</v>
      </c>
      <c r="AY170" s="236" t="s">
        <v>135</v>
      </c>
    </row>
    <row r="171" s="14" customFormat="1">
      <c r="A171" s="14"/>
      <c r="B171" s="237"/>
      <c r="C171" s="238"/>
      <c r="D171" s="228" t="s">
        <v>145</v>
      </c>
      <c r="E171" s="239" t="s">
        <v>32</v>
      </c>
      <c r="F171" s="240" t="s">
        <v>674</v>
      </c>
      <c r="G171" s="238"/>
      <c r="H171" s="241">
        <v>1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7" t="s">
        <v>145</v>
      </c>
      <c r="AU171" s="247" t="s">
        <v>85</v>
      </c>
      <c r="AV171" s="14" t="s">
        <v>85</v>
      </c>
      <c r="AW171" s="14" t="s">
        <v>39</v>
      </c>
      <c r="AX171" s="14" t="s">
        <v>77</v>
      </c>
      <c r="AY171" s="247" t="s">
        <v>135</v>
      </c>
    </row>
    <row r="172" s="15" customFormat="1">
      <c r="A172" s="15"/>
      <c r="B172" s="248"/>
      <c r="C172" s="249"/>
      <c r="D172" s="228" t="s">
        <v>145</v>
      </c>
      <c r="E172" s="250" t="s">
        <v>32</v>
      </c>
      <c r="F172" s="251" t="s">
        <v>149</v>
      </c>
      <c r="G172" s="249"/>
      <c r="H172" s="252">
        <v>1</v>
      </c>
      <c r="I172" s="253"/>
      <c r="J172" s="249"/>
      <c r="K172" s="249"/>
      <c r="L172" s="254"/>
      <c r="M172" s="255"/>
      <c r="N172" s="256"/>
      <c r="O172" s="256"/>
      <c r="P172" s="256"/>
      <c r="Q172" s="256"/>
      <c r="R172" s="256"/>
      <c r="S172" s="256"/>
      <c r="T172" s="257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8" t="s">
        <v>145</v>
      </c>
      <c r="AU172" s="258" t="s">
        <v>85</v>
      </c>
      <c r="AV172" s="15" t="s">
        <v>134</v>
      </c>
      <c r="AW172" s="15" t="s">
        <v>39</v>
      </c>
      <c r="AX172" s="15" t="s">
        <v>83</v>
      </c>
      <c r="AY172" s="258" t="s">
        <v>135</v>
      </c>
    </row>
    <row r="173" s="2" customFormat="1" ht="37.8" customHeight="1">
      <c r="A173" s="39"/>
      <c r="B173" s="40"/>
      <c r="C173" s="213" t="s">
        <v>244</v>
      </c>
      <c r="D173" s="213" t="s">
        <v>138</v>
      </c>
      <c r="E173" s="214" t="s">
        <v>351</v>
      </c>
      <c r="F173" s="215" t="s">
        <v>352</v>
      </c>
      <c r="G173" s="216" t="s">
        <v>141</v>
      </c>
      <c r="H173" s="217">
        <v>2</v>
      </c>
      <c r="I173" s="218"/>
      <c r="J173" s="219">
        <f>ROUND(I173*H173,2)</f>
        <v>0</v>
      </c>
      <c r="K173" s="215" t="s">
        <v>142</v>
      </c>
      <c r="L173" s="45"/>
      <c r="M173" s="220" t="s">
        <v>32</v>
      </c>
      <c r="N173" s="221" t="s">
        <v>48</v>
      </c>
      <c r="O173" s="85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143</v>
      </c>
      <c r="AT173" s="224" t="s">
        <v>138</v>
      </c>
      <c r="AU173" s="224" t="s">
        <v>85</v>
      </c>
      <c r="AY173" s="17" t="s">
        <v>135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7" t="s">
        <v>83</v>
      </c>
      <c r="BK173" s="225">
        <f>ROUND(I173*H173,2)</f>
        <v>0</v>
      </c>
      <c r="BL173" s="17" t="s">
        <v>143</v>
      </c>
      <c r="BM173" s="224" t="s">
        <v>675</v>
      </c>
    </row>
    <row r="174" s="13" customFormat="1">
      <c r="A174" s="13"/>
      <c r="B174" s="226"/>
      <c r="C174" s="227"/>
      <c r="D174" s="228" t="s">
        <v>145</v>
      </c>
      <c r="E174" s="229" t="s">
        <v>32</v>
      </c>
      <c r="F174" s="230" t="s">
        <v>146</v>
      </c>
      <c r="G174" s="227"/>
      <c r="H174" s="229" t="s">
        <v>32</v>
      </c>
      <c r="I174" s="231"/>
      <c r="J174" s="227"/>
      <c r="K174" s="227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145</v>
      </c>
      <c r="AU174" s="236" t="s">
        <v>85</v>
      </c>
      <c r="AV174" s="13" t="s">
        <v>83</v>
      </c>
      <c r="AW174" s="13" t="s">
        <v>39</v>
      </c>
      <c r="AX174" s="13" t="s">
        <v>77</v>
      </c>
      <c r="AY174" s="236" t="s">
        <v>135</v>
      </c>
    </row>
    <row r="175" s="14" customFormat="1">
      <c r="A175" s="14"/>
      <c r="B175" s="237"/>
      <c r="C175" s="238"/>
      <c r="D175" s="228" t="s">
        <v>145</v>
      </c>
      <c r="E175" s="239" t="s">
        <v>32</v>
      </c>
      <c r="F175" s="240" t="s">
        <v>676</v>
      </c>
      <c r="G175" s="238"/>
      <c r="H175" s="241">
        <v>2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7" t="s">
        <v>145</v>
      </c>
      <c r="AU175" s="247" t="s">
        <v>85</v>
      </c>
      <c r="AV175" s="14" t="s">
        <v>85</v>
      </c>
      <c r="AW175" s="14" t="s">
        <v>39</v>
      </c>
      <c r="AX175" s="14" t="s">
        <v>77</v>
      </c>
      <c r="AY175" s="247" t="s">
        <v>135</v>
      </c>
    </row>
    <row r="176" s="15" customFormat="1">
      <c r="A176" s="15"/>
      <c r="B176" s="248"/>
      <c r="C176" s="249"/>
      <c r="D176" s="228" t="s">
        <v>145</v>
      </c>
      <c r="E176" s="250" t="s">
        <v>32</v>
      </c>
      <c r="F176" s="251" t="s">
        <v>149</v>
      </c>
      <c r="G176" s="249"/>
      <c r="H176" s="252">
        <v>2</v>
      </c>
      <c r="I176" s="253"/>
      <c r="J176" s="249"/>
      <c r="K176" s="249"/>
      <c r="L176" s="254"/>
      <c r="M176" s="255"/>
      <c r="N176" s="256"/>
      <c r="O176" s="256"/>
      <c r="P176" s="256"/>
      <c r="Q176" s="256"/>
      <c r="R176" s="256"/>
      <c r="S176" s="256"/>
      <c r="T176" s="257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8" t="s">
        <v>145</v>
      </c>
      <c r="AU176" s="258" t="s">
        <v>85</v>
      </c>
      <c r="AV176" s="15" t="s">
        <v>134</v>
      </c>
      <c r="AW176" s="15" t="s">
        <v>39</v>
      </c>
      <c r="AX176" s="15" t="s">
        <v>83</v>
      </c>
      <c r="AY176" s="258" t="s">
        <v>135</v>
      </c>
    </row>
    <row r="177" s="2" customFormat="1" ht="33" customHeight="1">
      <c r="A177" s="39"/>
      <c r="B177" s="40"/>
      <c r="C177" s="213" t="s">
        <v>251</v>
      </c>
      <c r="D177" s="213" t="s">
        <v>138</v>
      </c>
      <c r="E177" s="214" t="s">
        <v>677</v>
      </c>
      <c r="F177" s="215" t="s">
        <v>678</v>
      </c>
      <c r="G177" s="216" t="s">
        <v>141</v>
      </c>
      <c r="H177" s="217">
        <v>1</v>
      </c>
      <c r="I177" s="218"/>
      <c r="J177" s="219">
        <f>ROUND(I177*H177,2)</f>
        <v>0</v>
      </c>
      <c r="K177" s="215" t="s">
        <v>142</v>
      </c>
      <c r="L177" s="45"/>
      <c r="M177" s="220" t="s">
        <v>32</v>
      </c>
      <c r="N177" s="221" t="s">
        <v>48</v>
      </c>
      <c r="O177" s="85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4" t="s">
        <v>143</v>
      </c>
      <c r="AT177" s="224" t="s">
        <v>138</v>
      </c>
      <c r="AU177" s="224" t="s">
        <v>85</v>
      </c>
      <c r="AY177" s="17" t="s">
        <v>135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7" t="s">
        <v>83</v>
      </c>
      <c r="BK177" s="225">
        <f>ROUND(I177*H177,2)</f>
        <v>0</v>
      </c>
      <c r="BL177" s="17" t="s">
        <v>143</v>
      </c>
      <c r="BM177" s="224" t="s">
        <v>679</v>
      </c>
    </row>
    <row r="178" s="13" customFormat="1">
      <c r="A178" s="13"/>
      <c r="B178" s="226"/>
      <c r="C178" s="227"/>
      <c r="D178" s="228" t="s">
        <v>145</v>
      </c>
      <c r="E178" s="229" t="s">
        <v>32</v>
      </c>
      <c r="F178" s="230" t="s">
        <v>146</v>
      </c>
      <c r="G178" s="227"/>
      <c r="H178" s="229" t="s">
        <v>32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145</v>
      </c>
      <c r="AU178" s="236" t="s">
        <v>85</v>
      </c>
      <c r="AV178" s="13" t="s">
        <v>83</v>
      </c>
      <c r="AW178" s="13" t="s">
        <v>39</v>
      </c>
      <c r="AX178" s="13" t="s">
        <v>77</v>
      </c>
      <c r="AY178" s="236" t="s">
        <v>135</v>
      </c>
    </row>
    <row r="179" s="14" customFormat="1">
      <c r="A179" s="14"/>
      <c r="B179" s="237"/>
      <c r="C179" s="238"/>
      <c r="D179" s="228" t="s">
        <v>145</v>
      </c>
      <c r="E179" s="239" t="s">
        <v>32</v>
      </c>
      <c r="F179" s="240" t="s">
        <v>680</v>
      </c>
      <c r="G179" s="238"/>
      <c r="H179" s="241">
        <v>1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7" t="s">
        <v>145</v>
      </c>
      <c r="AU179" s="247" t="s">
        <v>85</v>
      </c>
      <c r="AV179" s="14" t="s">
        <v>85</v>
      </c>
      <c r="AW179" s="14" t="s">
        <v>39</v>
      </c>
      <c r="AX179" s="14" t="s">
        <v>77</v>
      </c>
      <c r="AY179" s="247" t="s">
        <v>135</v>
      </c>
    </row>
    <row r="180" s="15" customFormat="1">
      <c r="A180" s="15"/>
      <c r="B180" s="248"/>
      <c r="C180" s="249"/>
      <c r="D180" s="228" t="s">
        <v>145</v>
      </c>
      <c r="E180" s="250" t="s">
        <v>32</v>
      </c>
      <c r="F180" s="251" t="s">
        <v>149</v>
      </c>
      <c r="G180" s="249"/>
      <c r="H180" s="252">
        <v>1</v>
      </c>
      <c r="I180" s="253"/>
      <c r="J180" s="249"/>
      <c r="K180" s="249"/>
      <c r="L180" s="254"/>
      <c r="M180" s="255"/>
      <c r="N180" s="256"/>
      <c r="O180" s="256"/>
      <c r="P180" s="256"/>
      <c r="Q180" s="256"/>
      <c r="R180" s="256"/>
      <c r="S180" s="256"/>
      <c r="T180" s="257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8" t="s">
        <v>145</v>
      </c>
      <c r="AU180" s="258" t="s">
        <v>85</v>
      </c>
      <c r="AV180" s="15" t="s">
        <v>134</v>
      </c>
      <c r="AW180" s="15" t="s">
        <v>39</v>
      </c>
      <c r="AX180" s="15" t="s">
        <v>83</v>
      </c>
      <c r="AY180" s="258" t="s">
        <v>135</v>
      </c>
    </row>
    <row r="181" s="2" customFormat="1" ht="24.15" customHeight="1">
      <c r="A181" s="39"/>
      <c r="B181" s="40"/>
      <c r="C181" s="213" t="s">
        <v>256</v>
      </c>
      <c r="D181" s="213" t="s">
        <v>138</v>
      </c>
      <c r="E181" s="214" t="s">
        <v>358</v>
      </c>
      <c r="F181" s="215" t="s">
        <v>359</v>
      </c>
      <c r="G181" s="216" t="s">
        <v>141</v>
      </c>
      <c r="H181" s="217">
        <v>132</v>
      </c>
      <c r="I181" s="218"/>
      <c r="J181" s="219">
        <f>ROUND(I181*H181,2)</f>
        <v>0</v>
      </c>
      <c r="K181" s="215" t="s">
        <v>142</v>
      </c>
      <c r="L181" s="45"/>
      <c r="M181" s="220" t="s">
        <v>32</v>
      </c>
      <c r="N181" s="221" t="s">
        <v>48</v>
      </c>
      <c r="O181" s="85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4" t="s">
        <v>143</v>
      </c>
      <c r="AT181" s="224" t="s">
        <v>138</v>
      </c>
      <c r="AU181" s="224" t="s">
        <v>85</v>
      </c>
      <c r="AY181" s="17" t="s">
        <v>135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7" t="s">
        <v>83</v>
      </c>
      <c r="BK181" s="225">
        <f>ROUND(I181*H181,2)</f>
        <v>0</v>
      </c>
      <c r="BL181" s="17" t="s">
        <v>143</v>
      </c>
      <c r="BM181" s="224" t="s">
        <v>681</v>
      </c>
    </row>
    <row r="182" s="13" customFormat="1">
      <c r="A182" s="13"/>
      <c r="B182" s="226"/>
      <c r="C182" s="227"/>
      <c r="D182" s="228" t="s">
        <v>145</v>
      </c>
      <c r="E182" s="229" t="s">
        <v>32</v>
      </c>
      <c r="F182" s="230" t="s">
        <v>146</v>
      </c>
      <c r="G182" s="227"/>
      <c r="H182" s="229" t="s">
        <v>32</v>
      </c>
      <c r="I182" s="231"/>
      <c r="J182" s="227"/>
      <c r="K182" s="227"/>
      <c r="L182" s="232"/>
      <c r="M182" s="233"/>
      <c r="N182" s="234"/>
      <c r="O182" s="234"/>
      <c r="P182" s="234"/>
      <c r="Q182" s="234"/>
      <c r="R182" s="234"/>
      <c r="S182" s="234"/>
      <c r="T182" s="23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6" t="s">
        <v>145</v>
      </c>
      <c r="AU182" s="236" t="s">
        <v>85</v>
      </c>
      <c r="AV182" s="13" t="s">
        <v>83</v>
      </c>
      <c r="AW182" s="13" t="s">
        <v>39</v>
      </c>
      <c r="AX182" s="13" t="s">
        <v>77</v>
      </c>
      <c r="AY182" s="236" t="s">
        <v>135</v>
      </c>
    </row>
    <row r="183" s="14" customFormat="1">
      <c r="A183" s="14"/>
      <c r="B183" s="237"/>
      <c r="C183" s="238"/>
      <c r="D183" s="228" t="s">
        <v>145</v>
      </c>
      <c r="E183" s="239" t="s">
        <v>32</v>
      </c>
      <c r="F183" s="240" t="s">
        <v>682</v>
      </c>
      <c r="G183" s="238"/>
      <c r="H183" s="241">
        <v>72</v>
      </c>
      <c r="I183" s="242"/>
      <c r="J183" s="238"/>
      <c r="K183" s="238"/>
      <c r="L183" s="243"/>
      <c r="M183" s="244"/>
      <c r="N183" s="245"/>
      <c r="O183" s="245"/>
      <c r="P183" s="245"/>
      <c r="Q183" s="245"/>
      <c r="R183" s="245"/>
      <c r="S183" s="245"/>
      <c r="T183" s="24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7" t="s">
        <v>145</v>
      </c>
      <c r="AU183" s="247" t="s">
        <v>85</v>
      </c>
      <c r="AV183" s="14" t="s">
        <v>85</v>
      </c>
      <c r="AW183" s="14" t="s">
        <v>39</v>
      </c>
      <c r="AX183" s="14" t="s">
        <v>77</v>
      </c>
      <c r="AY183" s="247" t="s">
        <v>135</v>
      </c>
    </row>
    <row r="184" s="14" customFormat="1">
      <c r="A184" s="14"/>
      <c r="B184" s="237"/>
      <c r="C184" s="238"/>
      <c r="D184" s="228" t="s">
        <v>145</v>
      </c>
      <c r="E184" s="239" t="s">
        <v>32</v>
      </c>
      <c r="F184" s="240" t="s">
        <v>683</v>
      </c>
      <c r="G184" s="238"/>
      <c r="H184" s="241">
        <v>24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7" t="s">
        <v>145</v>
      </c>
      <c r="AU184" s="247" t="s">
        <v>85</v>
      </c>
      <c r="AV184" s="14" t="s">
        <v>85</v>
      </c>
      <c r="AW184" s="14" t="s">
        <v>39</v>
      </c>
      <c r="AX184" s="14" t="s">
        <v>77</v>
      </c>
      <c r="AY184" s="247" t="s">
        <v>135</v>
      </c>
    </row>
    <row r="185" s="14" customFormat="1">
      <c r="A185" s="14"/>
      <c r="B185" s="237"/>
      <c r="C185" s="238"/>
      <c r="D185" s="228" t="s">
        <v>145</v>
      </c>
      <c r="E185" s="239" t="s">
        <v>32</v>
      </c>
      <c r="F185" s="240" t="s">
        <v>684</v>
      </c>
      <c r="G185" s="238"/>
      <c r="H185" s="241">
        <v>16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7" t="s">
        <v>145</v>
      </c>
      <c r="AU185" s="247" t="s">
        <v>85</v>
      </c>
      <c r="AV185" s="14" t="s">
        <v>85</v>
      </c>
      <c r="AW185" s="14" t="s">
        <v>39</v>
      </c>
      <c r="AX185" s="14" t="s">
        <v>77</v>
      </c>
      <c r="AY185" s="247" t="s">
        <v>135</v>
      </c>
    </row>
    <row r="186" s="14" customFormat="1">
      <c r="A186" s="14"/>
      <c r="B186" s="237"/>
      <c r="C186" s="238"/>
      <c r="D186" s="228" t="s">
        <v>145</v>
      </c>
      <c r="E186" s="239" t="s">
        <v>32</v>
      </c>
      <c r="F186" s="240" t="s">
        <v>685</v>
      </c>
      <c r="G186" s="238"/>
      <c r="H186" s="241">
        <v>4</v>
      </c>
      <c r="I186" s="242"/>
      <c r="J186" s="238"/>
      <c r="K186" s="238"/>
      <c r="L186" s="243"/>
      <c r="M186" s="244"/>
      <c r="N186" s="245"/>
      <c r="O186" s="245"/>
      <c r="P186" s="245"/>
      <c r="Q186" s="245"/>
      <c r="R186" s="245"/>
      <c r="S186" s="245"/>
      <c r="T186" s="24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7" t="s">
        <v>145</v>
      </c>
      <c r="AU186" s="247" t="s">
        <v>85</v>
      </c>
      <c r="AV186" s="14" t="s">
        <v>85</v>
      </c>
      <c r="AW186" s="14" t="s">
        <v>39</v>
      </c>
      <c r="AX186" s="14" t="s">
        <v>77</v>
      </c>
      <c r="AY186" s="247" t="s">
        <v>135</v>
      </c>
    </row>
    <row r="187" s="14" customFormat="1">
      <c r="A187" s="14"/>
      <c r="B187" s="237"/>
      <c r="C187" s="238"/>
      <c r="D187" s="228" t="s">
        <v>145</v>
      </c>
      <c r="E187" s="239" t="s">
        <v>32</v>
      </c>
      <c r="F187" s="240" t="s">
        <v>686</v>
      </c>
      <c r="G187" s="238"/>
      <c r="H187" s="241">
        <v>9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7" t="s">
        <v>145</v>
      </c>
      <c r="AU187" s="247" t="s">
        <v>85</v>
      </c>
      <c r="AV187" s="14" t="s">
        <v>85</v>
      </c>
      <c r="AW187" s="14" t="s">
        <v>39</v>
      </c>
      <c r="AX187" s="14" t="s">
        <v>77</v>
      </c>
      <c r="AY187" s="247" t="s">
        <v>135</v>
      </c>
    </row>
    <row r="188" s="14" customFormat="1">
      <c r="A188" s="14"/>
      <c r="B188" s="237"/>
      <c r="C188" s="238"/>
      <c r="D188" s="228" t="s">
        <v>145</v>
      </c>
      <c r="E188" s="239" t="s">
        <v>32</v>
      </c>
      <c r="F188" s="240" t="s">
        <v>687</v>
      </c>
      <c r="G188" s="238"/>
      <c r="H188" s="241">
        <v>7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7" t="s">
        <v>145</v>
      </c>
      <c r="AU188" s="247" t="s">
        <v>85</v>
      </c>
      <c r="AV188" s="14" t="s">
        <v>85</v>
      </c>
      <c r="AW188" s="14" t="s">
        <v>39</v>
      </c>
      <c r="AX188" s="14" t="s">
        <v>77</v>
      </c>
      <c r="AY188" s="247" t="s">
        <v>135</v>
      </c>
    </row>
    <row r="189" s="15" customFormat="1">
      <c r="A189" s="15"/>
      <c r="B189" s="248"/>
      <c r="C189" s="249"/>
      <c r="D189" s="228" t="s">
        <v>145</v>
      </c>
      <c r="E189" s="250" t="s">
        <v>32</v>
      </c>
      <c r="F189" s="251" t="s">
        <v>149</v>
      </c>
      <c r="G189" s="249"/>
      <c r="H189" s="252">
        <v>132</v>
      </c>
      <c r="I189" s="253"/>
      <c r="J189" s="249"/>
      <c r="K189" s="249"/>
      <c r="L189" s="254"/>
      <c r="M189" s="255"/>
      <c r="N189" s="256"/>
      <c r="O189" s="256"/>
      <c r="P189" s="256"/>
      <c r="Q189" s="256"/>
      <c r="R189" s="256"/>
      <c r="S189" s="256"/>
      <c r="T189" s="257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58" t="s">
        <v>145</v>
      </c>
      <c r="AU189" s="258" t="s">
        <v>85</v>
      </c>
      <c r="AV189" s="15" t="s">
        <v>134</v>
      </c>
      <c r="AW189" s="15" t="s">
        <v>39</v>
      </c>
      <c r="AX189" s="15" t="s">
        <v>83</v>
      </c>
      <c r="AY189" s="258" t="s">
        <v>135</v>
      </c>
    </row>
    <row r="190" s="12" customFormat="1" ht="22.8" customHeight="1">
      <c r="A190" s="12"/>
      <c r="B190" s="197"/>
      <c r="C190" s="198"/>
      <c r="D190" s="199" t="s">
        <v>76</v>
      </c>
      <c r="E190" s="211" t="s">
        <v>178</v>
      </c>
      <c r="F190" s="211" t="s">
        <v>179</v>
      </c>
      <c r="G190" s="198"/>
      <c r="H190" s="198"/>
      <c r="I190" s="201"/>
      <c r="J190" s="212">
        <f>BK190</f>
        <v>0</v>
      </c>
      <c r="K190" s="198"/>
      <c r="L190" s="203"/>
      <c r="M190" s="204"/>
      <c r="N190" s="205"/>
      <c r="O190" s="205"/>
      <c r="P190" s="206">
        <f>SUM(P191:P214)</f>
        <v>0</v>
      </c>
      <c r="Q190" s="205"/>
      <c r="R190" s="206">
        <f>SUM(R191:R214)</f>
        <v>0</v>
      </c>
      <c r="S190" s="205"/>
      <c r="T190" s="207">
        <f>SUM(T191:T214)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8" t="s">
        <v>134</v>
      </c>
      <c r="AT190" s="209" t="s">
        <v>76</v>
      </c>
      <c r="AU190" s="209" t="s">
        <v>83</v>
      </c>
      <c r="AY190" s="208" t="s">
        <v>135</v>
      </c>
      <c r="BK190" s="210">
        <f>SUM(BK191:BK214)</f>
        <v>0</v>
      </c>
    </row>
    <row r="191" s="2" customFormat="1" ht="24.15" customHeight="1">
      <c r="A191" s="39"/>
      <c r="B191" s="40"/>
      <c r="C191" s="213" t="s">
        <v>260</v>
      </c>
      <c r="D191" s="213" t="s">
        <v>138</v>
      </c>
      <c r="E191" s="214" t="s">
        <v>688</v>
      </c>
      <c r="F191" s="215" t="s">
        <v>689</v>
      </c>
      <c r="G191" s="216" t="s">
        <v>141</v>
      </c>
      <c r="H191" s="217">
        <v>1</v>
      </c>
      <c r="I191" s="218"/>
      <c r="J191" s="219">
        <f>ROUND(I191*H191,2)</f>
        <v>0</v>
      </c>
      <c r="K191" s="215" t="s">
        <v>142</v>
      </c>
      <c r="L191" s="45"/>
      <c r="M191" s="220" t="s">
        <v>32</v>
      </c>
      <c r="N191" s="221" t="s">
        <v>48</v>
      </c>
      <c r="O191" s="85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4" t="s">
        <v>143</v>
      </c>
      <c r="AT191" s="224" t="s">
        <v>138</v>
      </c>
      <c r="AU191" s="224" t="s">
        <v>85</v>
      </c>
      <c r="AY191" s="17" t="s">
        <v>135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7" t="s">
        <v>83</v>
      </c>
      <c r="BK191" s="225">
        <f>ROUND(I191*H191,2)</f>
        <v>0</v>
      </c>
      <c r="BL191" s="17" t="s">
        <v>143</v>
      </c>
      <c r="BM191" s="224" t="s">
        <v>690</v>
      </c>
    </row>
    <row r="192" s="13" customFormat="1">
      <c r="A192" s="13"/>
      <c r="B192" s="226"/>
      <c r="C192" s="227"/>
      <c r="D192" s="228" t="s">
        <v>145</v>
      </c>
      <c r="E192" s="229" t="s">
        <v>32</v>
      </c>
      <c r="F192" s="230" t="s">
        <v>146</v>
      </c>
      <c r="G192" s="227"/>
      <c r="H192" s="229" t="s">
        <v>32</v>
      </c>
      <c r="I192" s="231"/>
      <c r="J192" s="227"/>
      <c r="K192" s="227"/>
      <c r="L192" s="232"/>
      <c r="M192" s="233"/>
      <c r="N192" s="234"/>
      <c r="O192" s="234"/>
      <c r="P192" s="234"/>
      <c r="Q192" s="234"/>
      <c r="R192" s="234"/>
      <c r="S192" s="234"/>
      <c r="T192" s="23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6" t="s">
        <v>145</v>
      </c>
      <c r="AU192" s="236" t="s">
        <v>85</v>
      </c>
      <c r="AV192" s="13" t="s">
        <v>83</v>
      </c>
      <c r="AW192" s="13" t="s">
        <v>39</v>
      </c>
      <c r="AX192" s="13" t="s">
        <v>77</v>
      </c>
      <c r="AY192" s="236" t="s">
        <v>135</v>
      </c>
    </row>
    <row r="193" s="14" customFormat="1">
      <c r="A193" s="14"/>
      <c r="B193" s="237"/>
      <c r="C193" s="238"/>
      <c r="D193" s="228" t="s">
        <v>145</v>
      </c>
      <c r="E193" s="239" t="s">
        <v>32</v>
      </c>
      <c r="F193" s="240" t="s">
        <v>370</v>
      </c>
      <c r="G193" s="238"/>
      <c r="H193" s="241">
        <v>1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7" t="s">
        <v>145</v>
      </c>
      <c r="AU193" s="247" t="s">
        <v>85</v>
      </c>
      <c r="AV193" s="14" t="s">
        <v>85</v>
      </c>
      <c r="AW193" s="14" t="s">
        <v>39</v>
      </c>
      <c r="AX193" s="14" t="s">
        <v>77</v>
      </c>
      <c r="AY193" s="247" t="s">
        <v>135</v>
      </c>
    </row>
    <row r="194" s="15" customFormat="1">
      <c r="A194" s="15"/>
      <c r="B194" s="248"/>
      <c r="C194" s="249"/>
      <c r="D194" s="228" t="s">
        <v>145</v>
      </c>
      <c r="E194" s="250" t="s">
        <v>32</v>
      </c>
      <c r="F194" s="251" t="s">
        <v>149</v>
      </c>
      <c r="G194" s="249"/>
      <c r="H194" s="252">
        <v>1</v>
      </c>
      <c r="I194" s="253"/>
      <c r="J194" s="249"/>
      <c r="K194" s="249"/>
      <c r="L194" s="254"/>
      <c r="M194" s="255"/>
      <c r="N194" s="256"/>
      <c r="O194" s="256"/>
      <c r="P194" s="256"/>
      <c r="Q194" s="256"/>
      <c r="R194" s="256"/>
      <c r="S194" s="256"/>
      <c r="T194" s="257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58" t="s">
        <v>145</v>
      </c>
      <c r="AU194" s="258" t="s">
        <v>85</v>
      </c>
      <c r="AV194" s="15" t="s">
        <v>134</v>
      </c>
      <c r="AW194" s="15" t="s">
        <v>39</v>
      </c>
      <c r="AX194" s="15" t="s">
        <v>83</v>
      </c>
      <c r="AY194" s="258" t="s">
        <v>135</v>
      </c>
    </row>
    <row r="195" s="2" customFormat="1" ht="33" customHeight="1">
      <c r="A195" s="39"/>
      <c r="B195" s="40"/>
      <c r="C195" s="213" t="s">
        <v>7</v>
      </c>
      <c r="D195" s="213" t="s">
        <v>138</v>
      </c>
      <c r="E195" s="214" t="s">
        <v>181</v>
      </c>
      <c r="F195" s="215" t="s">
        <v>182</v>
      </c>
      <c r="G195" s="216" t="s">
        <v>141</v>
      </c>
      <c r="H195" s="217">
        <v>6</v>
      </c>
      <c r="I195" s="218"/>
      <c r="J195" s="219">
        <f>ROUND(I195*H195,2)</f>
        <v>0</v>
      </c>
      <c r="K195" s="215" t="s">
        <v>142</v>
      </c>
      <c r="L195" s="45"/>
      <c r="M195" s="220" t="s">
        <v>32</v>
      </c>
      <c r="N195" s="221" t="s">
        <v>48</v>
      </c>
      <c r="O195" s="85"/>
      <c r="P195" s="222">
        <f>O195*H195</f>
        <v>0</v>
      </c>
      <c r="Q195" s="222">
        <v>0</v>
      </c>
      <c r="R195" s="222">
        <f>Q195*H195</f>
        <v>0</v>
      </c>
      <c r="S195" s="222">
        <v>0</v>
      </c>
      <c r="T195" s="223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4" t="s">
        <v>143</v>
      </c>
      <c r="AT195" s="224" t="s">
        <v>138</v>
      </c>
      <c r="AU195" s="224" t="s">
        <v>85</v>
      </c>
      <c r="AY195" s="17" t="s">
        <v>135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7" t="s">
        <v>83</v>
      </c>
      <c r="BK195" s="225">
        <f>ROUND(I195*H195,2)</f>
        <v>0</v>
      </c>
      <c r="BL195" s="17" t="s">
        <v>143</v>
      </c>
      <c r="BM195" s="224" t="s">
        <v>691</v>
      </c>
    </row>
    <row r="196" s="13" customFormat="1">
      <c r="A196" s="13"/>
      <c r="B196" s="226"/>
      <c r="C196" s="227"/>
      <c r="D196" s="228" t="s">
        <v>145</v>
      </c>
      <c r="E196" s="229" t="s">
        <v>32</v>
      </c>
      <c r="F196" s="230" t="s">
        <v>146</v>
      </c>
      <c r="G196" s="227"/>
      <c r="H196" s="229" t="s">
        <v>32</v>
      </c>
      <c r="I196" s="231"/>
      <c r="J196" s="227"/>
      <c r="K196" s="227"/>
      <c r="L196" s="232"/>
      <c r="M196" s="233"/>
      <c r="N196" s="234"/>
      <c r="O196" s="234"/>
      <c r="P196" s="234"/>
      <c r="Q196" s="234"/>
      <c r="R196" s="234"/>
      <c r="S196" s="234"/>
      <c r="T196" s="23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6" t="s">
        <v>145</v>
      </c>
      <c r="AU196" s="236" t="s">
        <v>85</v>
      </c>
      <c r="AV196" s="13" t="s">
        <v>83</v>
      </c>
      <c r="AW196" s="13" t="s">
        <v>39</v>
      </c>
      <c r="AX196" s="13" t="s">
        <v>77</v>
      </c>
      <c r="AY196" s="236" t="s">
        <v>135</v>
      </c>
    </row>
    <row r="197" s="14" customFormat="1">
      <c r="A197" s="14"/>
      <c r="B197" s="237"/>
      <c r="C197" s="238"/>
      <c r="D197" s="228" t="s">
        <v>145</v>
      </c>
      <c r="E197" s="239" t="s">
        <v>32</v>
      </c>
      <c r="F197" s="240" t="s">
        <v>692</v>
      </c>
      <c r="G197" s="238"/>
      <c r="H197" s="241">
        <v>6</v>
      </c>
      <c r="I197" s="242"/>
      <c r="J197" s="238"/>
      <c r="K197" s="238"/>
      <c r="L197" s="243"/>
      <c r="M197" s="244"/>
      <c r="N197" s="245"/>
      <c r="O197" s="245"/>
      <c r="P197" s="245"/>
      <c r="Q197" s="245"/>
      <c r="R197" s="245"/>
      <c r="S197" s="245"/>
      <c r="T197" s="24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7" t="s">
        <v>145</v>
      </c>
      <c r="AU197" s="247" t="s">
        <v>85</v>
      </c>
      <c r="AV197" s="14" t="s">
        <v>85</v>
      </c>
      <c r="AW197" s="14" t="s">
        <v>39</v>
      </c>
      <c r="AX197" s="14" t="s">
        <v>77</v>
      </c>
      <c r="AY197" s="247" t="s">
        <v>135</v>
      </c>
    </row>
    <row r="198" s="15" customFormat="1">
      <c r="A198" s="15"/>
      <c r="B198" s="248"/>
      <c r="C198" s="249"/>
      <c r="D198" s="228" t="s">
        <v>145</v>
      </c>
      <c r="E198" s="250" t="s">
        <v>32</v>
      </c>
      <c r="F198" s="251" t="s">
        <v>149</v>
      </c>
      <c r="G198" s="249"/>
      <c r="H198" s="252">
        <v>6</v>
      </c>
      <c r="I198" s="253"/>
      <c r="J198" s="249"/>
      <c r="K198" s="249"/>
      <c r="L198" s="254"/>
      <c r="M198" s="255"/>
      <c r="N198" s="256"/>
      <c r="O198" s="256"/>
      <c r="P198" s="256"/>
      <c r="Q198" s="256"/>
      <c r="R198" s="256"/>
      <c r="S198" s="256"/>
      <c r="T198" s="257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58" t="s">
        <v>145</v>
      </c>
      <c r="AU198" s="258" t="s">
        <v>85</v>
      </c>
      <c r="AV198" s="15" t="s">
        <v>134</v>
      </c>
      <c r="AW198" s="15" t="s">
        <v>39</v>
      </c>
      <c r="AX198" s="15" t="s">
        <v>83</v>
      </c>
      <c r="AY198" s="258" t="s">
        <v>135</v>
      </c>
    </row>
    <row r="199" s="2" customFormat="1" ht="24.15" customHeight="1">
      <c r="A199" s="39"/>
      <c r="B199" s="40"/>
      <c r="C199" s="213" t="s">
        <v>268</v>
      </c>
      <c r="D199" s="213" t="s">
        <v>138</v>
      </c>
      <c r="E199" s="214" t="s">
        <v>375</v>
      </c>
      <c r="F199" s="215" t="s">
        <v>376</v>
      </c>
      <c r="G199" s="216" t="s">
        <v>141</v>
      </c>
      <c r="H199" s="217">
        <v>1</v>
      </c>
      <c r="I199" s="218"/>
      <c r="J199" s="219">
        <f>ROUND(I199*H199,2)</f>
        <v>0</v>
      </c>
      <c r="K199" s="215" t="s">
        <v>142</v>
      </c>
      <c r="L199" s="45"/>
      <c r="M199" s="220" t="s">
        <v>32</v>
      </c>
      <c r="N199" s="221" t="s">
        <v>48</v>
      </c>
      <c r="O199" s="85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4" t="s">
        <v>143</v>
      </c>
      <c r="AT199" s="224" t="s">
        <v>138</v>
      </c>
      <c r="AU199" s="224" t="s">
        <v>85</v>
      </c>
      <c r="AY199" s="17" t="s">
        <v>135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7" t="s">
        <v>83</v>
      </c>
      <c r="BK199" s="225">
        <f>ROUND(I199*H199,2)</f>
        <v>0</v>
      </c>
      <c r="BL199" s="17" t="s">
        <v>143</v>
      </c>
      <c r="BM199" s="224" t="s">
        <v>693</v>
      </c>
    </row>
    <row r="200" s="13" customFormat="1">
      <c r="A200" s="13"/>
      <c r="B200" s="226"/>
      <c r="C200" s="227"/>
      <c r="D200" s="228" t="s">
        <v>145</v>
      </c>
      <c r="E200" s="229" t="s">
        <v>32</v>
      </c>
      <c r="F200" s="230" t="s">
        <v>146</v>
      </c>
      <c r="G200" s="227"/>
      <c r="H200" s="229" t="s">
        <v>32</v>
      </c>
      <c r="I200" s="231"/>
      <c r="J200" s="227"/>
      <c r="K200" s="227"/>
      <c r="L200" s="232"/>
      <c r="M200" s="233"/>
      <c r="N200" s="234"/>
      <c r="O200" s="234"/>
      <c r="P200" s="234"/>
      <c r="Q200" s="234"/>
      <c r="R200" s="234"/>
      <c r="S200" s="234"/>
      <c r="T200" s="23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6" t="s">
        <v>145</v>
      </c>
      <c r="AU200" s="236" t="s">
        <v>85</v>
      </c>
      <c r="AV200" s="13" t="s">
        <v>83</v>
      </c>
      <c r="AW200" s="13" t="s">
        <v>39</v>
      </c>
      <c r="AX200" s="13" t="s">
        <v>77</v>
      </c>
      <c r="AY200" s="236" t="s">
        <v>135</v>
      </c>
    </row>
    <row r="201" s="14" customFormat="1">
      <c r="A201" s="14"/>
      <c r="B201" s="237"/>
      <c r="C201" s="238"/>
      <c r="D201" s="228" t="s">
        <v>145</v>
      </c>
      <c r="E201" s="239" t="s">
        <v>32</v>
      </c>
      <c r="F201" s="240" t="s">
        <v>694</v>
      </c>
      <c r="G201" s="238"/>
      <c r="H201" s="241">
        <v>1</v>
      </c>
      <c r="I201" s="242"/>
      <c r="J201" s="238"/>
      <c r="K201" s="238"/>
      <c r="L201" s="243"/>
      <c r="M201" s="244"/>
      <c r="N201" s="245"/>
      <c r="O201" s="245"/>
      <c r="P201" s="245"/>
      <c r="Q201" s="245"/>
      <c r="R201" s="245"/>
      <c r="S201" s="245"/>
      <c r="T201" s="24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7" t="s">
        <v>145</v>
      </c>
      <c r="AU201" s="247" t="s">
        <v>85</v>
      </c>
      <c r="AV201" s="14" t="s">
        <v>85</v>
      </c>
      <c r="AW201" s="14" t="s">
        <v>39</v>
      </c>
      <c r="AX201" s="14" t="s">
        <v>77</v>
      </c>
      <c r="AY201" s="247" t="s">
        <v>135</v>
      </c>
    </row>
    <row r="202" s="15" customFormat="1">
      <c r="A202" s="15"/>
      <c r="B202" s="248"/>
      <c r="C202" s="249"/>
      <c r="D202" s="228" t="s">
        <v>145</v>
      </c>
      <c r="E202" s="250" t="s">
        <v>32</v>
      </c>
      <c r="F202" s="251" t="s">
        <v>149</v>
      </c>
      <c r="G202" s="249"/>
      <c r="H202" s="252">
        <v>1</v>
      </c>
      <c r="I202" s="253"/>
      <c r="J202" s="249"/>
      <c r="K202" s="249"/>
      <c r="L202" s="254"/>
      <c r="M202" s="255"/>
      <c r="N202" s="256"/>
      <c r="O202" s="256"/>
      <c r="P202" s="256"/>
      <c r="Q202" s="256"/>
      <c r="R202" s="256"/>
      <c r="S202" s="256"/>
      <c r="T202" s="257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58" t="s">
        <v>145</v>
      </c>
      <c r="AU202" s="258" t="s">
        <v>85</v>
      </c>
      <c r="AV202" s="15" t="s">
        <v>134</v>
      </c>
      <c r="AW202" s="15" t="s">
        <v>39</v>
      </c>
      <c r="AX202" s="15" t="s">
        <v>83</v>
      </c>
      <c r="AY202" s="258" t="s">
        <v>135</v>
      </c>
    </row>
    <row r="203" s="2" customFormat="1" ht="24.15" customHeight="1">
      <c r="A203" s="39"/>
      <c r="B203" s="40"/>
      <c r="C203" s="213" t="s">
        <v>272</v>
      </c>
      <c r="D203" s="213" t="s">
        <v>138</v>
      </c>
      <c r="E203" s="214" t="s">
        <v>186</v>
      </c>
      <c r="F203" s="215" t="s">
        <v>187</v>
      </c>
      <c r="G203" s="216" t="s">
        <v>141</v>
      </c>
      <c r="H203" s="217">
        <v>20</v>
      </c>
      <c r="I203" s="218"/>
      <c r="J203" s="219">
        <f>ROUND(I203*H203,2)</f>
        <v>0</v>
      </c>
      <c r="K203" s="215" t="s">
        <v>142</v>
      </c>
      <c r="L203" s="45"/>
      <c r="M203" s="220" t="s">
        <v>32</v>
      </c>
      <c r="N203" s="221" t="s">
        <v>48</v>
      </c>
      <c r="O203" s="85"/>
      <c r="P203" s="222">
        <f>O203*H203</f>
        <v>0</v>
      </c>
      <c r="Q203" s="222">
        <v>0</v>
      </c>
      <c r="R203" s="222">
        <f>Q203*H203</f>
        <v>0</v>
      </c>
      <c r="S203" s="222">
        <v>0</v>
      </c>
      <c r="T203" s="22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4" t="s">
        <v>143</v>
      </c>
      <c r="AT203" s="224" t="s">
        <v>138</v>
      </c>
      <c r="AU203" s="224" t="s">
        <v>85</v>
      </c>
      <c r="AY203" s="17" t="s">
        <v>135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7" t="s">
        <v>83</v>
      </c>
      <c r="BK203" s="225">
        <f>ROUND(I203*H203,2)</f>
        <v>0</v>
      </c>
      <c r="BL203" s="17" t="s">
        <v>143</v>
      </c>
      <c r="BM203" s="224" t="s">
        <v>695</v>
      </c>
    </row>
    <row r="204" s="13" customFormat="1">
      <c r="A204" s="13"/>
      <c r="B204" s="226"/>
      <c r="C204" s="227"/>
      <c r="D204" s="228" t="s">
        <v>145</v>
      </c>
      <c r="E204" s="229" t="s">
        <v>32</v>
      </c>
      <c r="F204" s="230" t="s">
        <v>146</v>
      </c>
      <c r="G204" s="227"/>
      <c r="H204" s="229" t="s">
        <v>32</v>
      </c>
      <c r="I204" s="231"/>
      <c r="J204" s="227"/>
      <c r="K204" s="227"/>
      <c r="L204" s="232"/>
      <c r="M204" s="233"/>
      <c r="N204" s="234"/>
      <c r="O204" s="234"/>
      <c r="P204" s="234"/>
      <c r="Q204" s="234"/>
      <c r="R204" s="234"/>
      <c r="S204" s="234"/>
      <c r="T204" s="23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6" t="s">
        <v>145</v>
      </c>
      <c r="AU204" s="236" t="s">
        <v>85</v>
      </c>
      <c r="AV204" s="13" t="s">
        <v>83</v>
      </c>
      <c r="AW204" s="13" t="s">
        <v>39</v>
      </c>
      <c r="AX204" s="13" t="s">
        <v>77</v>
      </c>
      <c r="AY204" s="236" t="s">
        <v>135</v>
      </c>
    </row>
    <row r="205" s="14" customFormat="1">
      <c r="A205" s="14"/>
      <c r="B205" s="237"/>
      <c r="C205" s="238"/>
      <c r="D205" s="228" t="s">
        <v>145</v>
      </c>
      <c r="E205" s="239" t="s">
        <v>32</v>
      </c>
      <c r="F205" s="240" t="s">
        <v>696</v>
      </c>
      <c r="G205" s="238"/>
      <c r="H205" s="241">
        <v>7</v>
      </c>
      <c r="I205" s="242"/>
      <c r="J205" s="238"/>
      <c r="K205" s="238"/>
      <c r="L205" s="243"/>
      <c r="M205" s="244"/>
      <c r="N205" s="245"/>
      <c r="O205" s="245"/>
      <c r="P205" s="245"/>
      <c r="Q205" s="245"/>
      <c r="R205" s="245"/>
      <c r="S205" s="245"/>
      <c r="T205" s="24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7" t="s">
        <v>145</v>
      </c>
      <c r="AU205" s="247" t="s">
        <v>85</v>
      </c>
      <c r="AV205" s="14" t="s">
        <v>85</v>
      </c>
      <c r="AW205" s="14" t="s">
        <v>39</v>
      </c>
      <c r="AX205" s="14" t="s">
        <v>77</v>
      </c>
      <c r="AY205" s="247" t="s">
        <v>135</v>
      </c>
    </row>
    <row r="206" s="14" customFormat="1">
      <c r="A206" s="14"/>
      <c r="B206" s="237"/>
      <c r="C206" s="238"/>
      <c r="D206" s="228" t="s">
        <v>145</v>
      </c>
      <c r="E206" s="239" t="s">
        <v>32</v>
      </c>
      <c r="F206" s="240" t="s">
        <v>697</v>
      </c>
      <c r="G206" s="238"/>
      <c r="H206" s="241">
        <v>5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7" t="s">
        <v>145</v>
      </c>
      <c r="AU206" s="247" t="s">
        <v>85</v>
      </c>
      <c r="AV206" s="14" t="s">
        <v>85</v>
      </c>
      <c r="AW206" s="14" t="s">
        <v>39</v>
      </c>
      <c r="AX206" s="14" t="s">
        <v>77</v>
      </c>
      <c r="AY206" s="247" t="s">
        <v>135</v>
      </c>
    </row>
    <row r="207" s="14" customFormat="1">
      <c r="A207" s="14"/>
      <c r="B207" s="237"/>
      <c r="C207" s="238"/>
      <c r="D207" s="228" t="s">
        <v>145</v>
      </c>
      <c r="E207" s="239" t="s">
        <v>32</v>
      </c>
      <c r="F207" s="240" t="s">
        <v>698</v>
      </c>
      <c r="G207" s="238"/>
      <c r="H207" s="241">
        <v>8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7" t="s">
        <v>145</v>
      </c>
      <c r="AU207" s="247" t="s">
        <v>85</v>
      </c>
      <c r="AV207" s="14" t="s">
        <v>85</v>
      </c>
      <c r="AW207" s="14" t="s">
        <v>39</v>
      </c>
      <c r="AX207" s="14" t="s">
        <v>77</v>
      </c>
      <c r="AY207" s="247" t="s">
        <v>135</v>
      </c>
    </row>
    <row r="208" s="15" customFormat="1">
      <c r="A208" s="15"/>
      <c r="B208" s="248"/>
      <c r="C208" s="249"/>
      <c r="D208" s="228" t="s">
        <v>145</v>
      </c>
      <c r="E208" s="250" t="s">
        <v>32</v>
      </c>
      <c r="F208" s="251" t="s">
        <v>149</v>
      </c>
      <c r="G208" s="249"/>
      <c r="H208" s="252">
        <v>20</v>
      </c>
      <c r="I208" s="253"/>
      <c r="J208" s="249"/>
      <c r="K208" s="249"/>
      <c r="L208" s="254"/>
      <c r="M208" s="255"/>
      <c r="N208" s="256"/>
      <c r="O208" s="256"/>
      <c r="P208" s="256"/>
      <c r="Q208" s="256"/>
      <c r="R208" s="256"/>
      <c r="S208" s="256"/>
      <c r="T208" s="257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8" t="s">
        <v>145</v>
      </c>
      <c r="AU208" s="258" t="s">
        <v>85</v>
      </c>
      <c r="AV208" s="15" t="s">
        <v>134</v>
      </c>
      <c r="AW208" s="15" t="s">
        <v>39</v>
      </c>
      <c r="AX208" s="15" t="s">
        <v>83</v>
      </c>
      <c r="AY208" s="258" t="s">
        <v>135</v>
      </c>
    </row>
    <row r="209" s="2" customFormat="1" ht="33" customHeight="1">
      <c r="A209" s="39"/>
      <c r="B209" s="40"/>
      <c r="C209" s="213" t="s">
        <v>276</v>
      </c>
      <c r="D209" s="213" t="s">
        <v>138</v>
      </c>
      <c r="E209" s="214" t="s">
        <v>362</v>
      </c>
      <c r="F209" s="215" t="s">
        <v>363</v>
      </c>
      <c r="G209" s="216" t="s">
        <v>141</v>
      </c>
      <c r="H209" s="217">
        <v>20</v>
      </c>
      <c r="I209" s="218"/>
      <c r="J209" s="219">
        <f>ROUND(I209*H209,2)</f>
        <v>0</v>
      </c>
      <c r="K209" s="215" t="s">
        <v>142</v>
      </c>
      <c r="L209" s="45"/>
      <c r="M209" s="220" t="s">
        <v>32</v>
      </c>
      <c r="N209" s="221" t="s">
        <v>48</v>
      </c>
      <c r="O209" s="85"/>
      <c r="P209" s="222">
        <f>O209*H209</f>
        <v>0</v>
      </c>
      <c r="Q209" s="222">
        <v>0</v>
      </c>
      <c r="R209" s="222">
        <f>Q209*H209</f>
        <v>0</v>
      </c>
      <c r="S209" s="222">
        <v>0</v>
      </c>
      <c r="T209" s="223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4" t="s">
        <v>143</v>
      </c>
      <c r="AT209" s="224" t="s">
        <v>138</v>
      </c>
      <c r="AU209" s="224" t="s">
        <v>85</v>
      </c>
      <c r="AY209" s="17" t="s">
        <v>135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7" t="s">
        <v>83</v>
      </c>
      <c r="BK209" s="225">
        <f>ROUND(I209*H209,2)</f>
        <v>0</v>
      </c>
      <c r="BL209" s="17" t="s">
        <v>143</v>
      </c>
      <c r="BM209" s="224" t="s">
        <v>699</v>
      </c>
    </row>
    <row r="210" s="13" customFormat="1">
      <c r="A210" s="13"/>
      <c r="B210" s="226"/>
      <c r="C210" s="227"/>
      <c r="D210" s="228" t="s">
        <v>145</v>
      </c>
      <c r="E210" s="229" t="s">
        <v>32</v>
      </c>
      <c r="F210" s="230" t="s">
        <v>146</v>
      </c>
      <c r="G210" s="227"/>
      <c r="H210" s="229" t="s">
        <v>32</v>
      </c>
      <c r="I210" s="231"/>
      <c r="J210" s="227"/>
      <c r="K210" s="227"/>
      <c r="L210" s="232"/>
      <c r="M210" s="233"/>
      <c r="N210" s="234"/>
      <c r="O210" s="234"/>
      <c r="P210" s="234"/>
      <c r="Q210" s="234"/>
      <c r="R210" s="234"/>
      <c r="S210" s="234"/>
      <c r="T210" s="23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6" t="s">
        <v>145</v>
      </c>
      <c r="AU210" s="236" t="s">
        <v>85</v>
      </c>
      <c r="AV210" s="13" t="s">
        <v>83</v>
      </c>
      <c r="AW210" s="13" t="s">
        <v>39</v>
      </c>
      <c r="AX210" s="13" t="s">
        <v>77</v>
      </c>
      <c r="AY210" s="236" t="s">
        <v>135</v>
      </c>
    </row>
    <row r="211" s="14" customFormat="1">
      <c r="A211" s="14"/>
      <c r="B211" s="237"/>
      <c r="C211" s="238"/>
      <c r="D211" s="228" t="s">
        <v>145</v>
      </c>
      <c r="E211" s="239" t="s">
        <v>32</v>
      </c>
      <c r="F211" s="240" t="s">
        <v>696</v>
      </c>
      <c r="G211" s="238"/>
      <c r="H211" s="241">
        <v>7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7" t="s">
        <v>145</v>
      </c>
      <c r="AU211" s="247" t="s">
        <v>85</v>
      </c>
      <c r="AV211" s="14" t="s">
        <v>85</v>
      </c>
      <c r="AW211" s="14" t="s">
        <v>39</v>
      </c>
      <c r="AX211" s="14" t="s">
        <v>77</v>
      </c>
      <c r="AY211" s="247" t="s">
        <v>135</v>
      </c>
    </row>
    <row r="212" s="14" customFormat="1">
      <c r="A212" s="14"/>
      <c r="B212" s="237"/>
      <c r="C212" s="238"/>
      <c r="D212" s="228" t="s">
        <v>145</v>
      </c>
      <c r="E212" s="239" t="s">
        <v>32</v>
      </c>
      <c r="F212" s="240" t="s">
        <v>697</v>
      </c>
      <c r="G212" s="238"/>
      <c r="H212" s="241">
        <v>5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7" t="s">
        <v>145</v>
      </c>
      <c r="AU212" s="247" t="s">
        <v>85</v>
      </c>
      <c r="AV212" s="14" t="s">
        <v>85</v>
      </c>
      <c r="AW212" s="14" t="s">
        <v>39</v>
      </c>
      <c r="AX212" s="14" t="s">
        <v>77</v>
      </c>
      <c r="AY212" s="247" t="s">
        <v>135</v>
      </c>
    </row>
    <row r="213" s="14" customFormat="1">
      <c r="A213" s="14"/>
      <c r="B213" s="237"/>
      <c r="C213" s="238"/>
      <c r="D213" s="228" t="s">
        <v>145</v>
      </c>
      <c r="E213" s="239" t="s">
        <v>32</v>
      </c>
      <c r="F213" s="240" t="s">
        <v>698</v>
      </c>
      <c r="G213" s="238"/>
      <c r="H213" s="241">
        <v>8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7" t="s">
        <v>145</v>
      </c>
      <c r="AU213" s="247" t="s">
        <v>85</v>
      </c>
      <c r="AV213" s="14" t="s">
        <v>85</v>
      </c>
      <c r="AW213" s="14" t="s">
        <v>39</v>
      </c>
      <c r="AX213" s="14" t="s">
        <v>77</v>
      </c>
      <c r="AY213" s="247" t="s">
        <v>135</v>
      </c>
    </row>
    <row r="214" s="15" customFormat="1">
      <c r="A214" s="15"/>
      <c r="B214" s="248"/>
      <c r="C214" s="249"/>
      <c r="D214" s="228" t="s">
        <v>145</v>
      </c>
      <c r="E214" s="250" t="s">
        <v>32</v>
      </c>
      <c r="F214" s="251" t="s">
        <v>149</v>
      </c>
      <c r="G214" s="249"/>
      <c r="H214" s="252">
        <v>20</v>
      </c>
      <c r="I214" s="253"/>
      <c r="J214" s="249"/>
      <c r="K214" s="249"/>
      <c r="L214" s="254"/>
      <c r="M214" s="255"/>
      <c r="N214" s="256"/>
      <c r="O214" s="256"/>
      <c r="P214" s="256"/>
      <c r="Q214" s="256"/>
      <c r="R214" s="256"/>
      <c r="S214" s="256"/>
      <c r="T214" s="257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58" t="s">
        <v>145</v>
      </c>
      <c r="AU214" s="258" t="s">
        <v>85</v>
      </c>
      <c r="AV214" s="15" t="s">
        <v>134</v>
      </c>
      <c r="AW214" s="15" t="s">
        <v>39</v>
      </c>
      <c r="AX214" s="15" t="s">
        <v>83</v>
      </c>
      <c r="AY214" s="258" t="s">
        <v>135</v>
      </c>
    </row>
    <row r="215" s="12" customFormat="1" ht="22.8" customHeight="1">
      <c r="A215" s="12"/>
      <c r="B215" s="197"/>
      <c r="C215" s="198"/>
      <c r="D215" s="199" t="s">
        <v>76</v>
      </c>
      <c r="E215" s="211" t="s">
        <v>192</v>
      </c>
      <c r="F215" s="211" t="s">
        <v>193</v>
      </c>
      <c r="G215" s="198"/>
      <c r="H215" s="198"/>
      <c r="I215" s="201"/>
      <c r="J215" s="212">
        <f>BK215</f>
        <v>0</v>
      </c>
      <c r="K215" s="198"/>
      <c r="L215" s="203"/>
      <c r="M215" s="204"/>
      <c r="N215" s="205"/>
      <c r="O215" s="205"/>
      <c r="P215" s="206">
        <f>SUM(P216:P348)</f>
        <v>0</v>
      </c>
      <c r="Q215" s="205"/>
      <c r="R215" s="206">
        <f>SUM(R216:R348)</f>
        <v>0</v>
      </c>
      <c r="S215" s="205"/>
      <c r="T215" s="207">
        <f>SUM(T216:T348)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8" t="s">
        <v>134</v>
      </c>
      <c r="AT215" s="209" t="s">
        <v>76</v>
      </c>
      <c r="AU215" s="209" t="s">
        <v>83</v>
      </c>
      <c r="AY215" s="208" t="s">
        <v>135</v>
      </c>
      <c r="BK215" s="210">
        <f>SUM(BK216:BK348)</f>
        <v>0</v>
      </c>
    </row>
    <row r="216" s="2" customFormat="1" ht="24.15" customHeight="1">
      <c r="A216" s="39"/>
      <c r="B216" s="40"/>
      <c r="C216" s="213" t="s">
        <v>281</v>
      </c>
      <c r="D216" s="213" t="s">
        <v>138</v>
      </c>
      <c r="E216" s="214" t="s">
        <v>195</v>
      </c>
      <c r="F216" s="215" t="s">
        <v>196</v>
      </c>
      <c r="G216" s="216" t="s">
        <v>141</v>
      </c>
      <c r="H216" s="217">
        <v>698</v>
      </c>
      <c r="I216" s="218"/>
      <c r="J216" s="219">
        <f>ROUND(I216*H216,2)</f>
        <v>0</v>
      </c>
      <c r="K216" s="215" t="s">
        <v>142</v>
      </c>
      <c r="L216" s="45"/>
      <c r="M216" s="220" t="s">
        <v>32</v>
      </c>
      <c r="N216" s="221" t="s">
        <v>48</v>
      </c>
      <c r="O216" s="85"/>
      <c r="P216" s="222">
        <f>O216*H216</f>
        <v>0</v>
      </c>
      <c r="Q216" s="222">
        <v>0</v>
      </c>
      <c r="R216" s="222">
        <f>Q216*H216</f>
        <v>0</v>
      </c>
      <c r="S216" s="222">
        <v>0</v>
      </c>
      <c r="T216" s="223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4" t="s">
        <v>143</v>
      </c>
      <c r="AT216" s="224" t="s">
        <v>138</v>
      </c>
      <c r="AU216" s="224" t="s">
        <v>85</v>
      </c>
      <c r="AY216" s="17" t="s">
        <v>135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7" t="s">
        <v>83</v>
      </c>
      <c r="BK216" s="225">
        <f>ROUND(I216*H216,2)</f>
        <v>0</v>
      </c>
      <c r="BL216" s="17" t="s">
        <v>143</v>
      </c>
      <c r="BM216" s="224" t="s">
        <v>700</v>
      </c>
    </row>
    <row r="217" s="13" customFormat="1">
      <c r="A217" s="13"/>
      <c r="B217" s="226"/>
      <c r="C217" s="227"/>
      <c r="D217" s="228" t="s">
        <v>145</v>
      </c>
      <c r="E217" s="229" t="s">
        <v>32</v>
      </c>
      <c r="F217" s="230" t="s">
        <v>146</v>
      </c>
      <c r="G217" s="227"/>
      <c r="H217" s="229" t="s">
        <v>32</v>
      </c>
      <c r="I217" s="231"/>
      <c r="J217" s="227"/>
      <c r="K217" s="227"/>
      <c r="L217" s="232"/>
      <c r="M217" s="233"/>
      <c r="N217" s="234"/>
      <c r="O217" s="234"/>
      <c r="P217" s="234"/>
      <c r="Q217" s="234"/>
      <c r="R217" s="234"/>
      <c r="S217" s="234"/>
      <c r="T217" s="23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6" t="s">
        <v>145</v>
      </c>
      <c r="AU217" s="236" t="s">
        <v>85</v>
      </c>
      <c r="AV217" s="13" t="s">
        <v>83</v>
      </c>
      <c r="AW217" s="13" t="s">
        <v>39</v>
      </c>
      <c r="AX217" s="13" t="s">
        <v>77</v>
      </c>
      <c r="AY217" s="236" t="s">
        <v>135</v>
      </c>
    </row>
    <row r="218" s="14" customFormat="1">
      <c r="A218" s="14"/>
      <c r="B218" s="237"/>
      <c r="C218" s="238"/>
      <c r="D218" s="228" t="s">
        <v>145</v>
      </c>
      <c r="E218" s="239" t="s">
        <v>32</v>
      </c>
      <c r="F218" s="240" t="s">
        <v>701</v>
      </c>
      <c r="G218" s="238"/>
      <c r="H218" s="241">
        <v>24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7" t="s">
        <v>145</v>
      </c>
      <c r="AU218" s="247" t="s">
        <v>85</v>
      </c>
      <c r="AV218" s="14" t="s">
        <v>85</v>
      </c>
      <c r="AW218" s="14" t="s">
        <v>39</v>
      </c>
      <c r="AX218" s="14" t="s">
        <v>77</v>
      </c>
      <c r="AY218" s="247" t="s">
        <v>135</v>
      </c>
    </row>
    <row r="219" s="14" customFormat="1">
      <c r="A219" s="14"/>
      <c r="B219" s="237"/>
      <c r="C219" s="238"/>
      <c r="D219" s="228" t="s">
        <v>145</v>
      </c>
      <c r="E219" s="239" t="s">
        <v>32</v>
      </c>
      <c r="F219" s="240" t="s">
        <v>702</v>
      </c>
      <c r="G219" s="238"/>
      <c r="H219" s="241">
        <v>5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7" t="s">
        <v>145</v>
      </c>
      <c r="AU219" s="247" t="s">
        <v>85</v>
      </c>
      <c r="AV219" s="14" t="s">
        <v>85</v>
      </c>
      <c r="AW219" s="14" t="s">
        <v>39</v>
      </c>
      <c r="AX219" s="14" t="s">
        <v>77</v>
      </c>
      <c r="AY219" s="247" t="s">
        <v>135</v>
      </c>
    </row>
    <row r="220" s="14" customFormat="1">
      <c r="A220" s="14"/>
      <c r="B220" s="237"/>
      <c r="C220" s="238"/>
      <c r="D220" s="228" t="s">
        <v>145</v>
      </c>
      <c r="E220" s="239" t="s">
        <v>32</v>
      </c>
      <c r="F220" s="240" t="s">
        <v>703</v>
      </c>
      <c r="G220" s="238"/>
      <c r="H220" s="241">
        <v>2</v>
      </c>
      <c r="I220" s="242"/>
      <c r="J220" s="238"/>
      <c r="K220" s="238"/>
      <c r="L220" s="243"/>
      <c r="M220" s="244"/>
      <c r="N220" s="245"/>
      <c r="O220" s="245"/>
      <c r="P220" s="245"/>
      <c r="Q220" s="245"/>
      <c r="R220" s="245"/>
      <c r="S220" s="245"/>
      <c r="T220" s="24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7" t="s">
        <v>145</v>
      </c>
      <c r="AU220" s="247" t="s">
        <v>85</v>
      </c>
      <c r="AV220" s="14" t="s">
        <v>85</v>
      </c>
      <c r="AW220" s="14" t="s">
        <v>39</v>
      </c>
      <c r="AX220" s="14" t="s">
        <v>77</v>
      </c>
      <c r="AY220" s="247" t="s">
        <v>135</v>
      </c>
    </row>
    <row r="221" s="14" customFormat="1">
      <c r="A221" s="14"/>
      <c r="B221" s="237"/>
      <c r="C221" s="238"/>
      <c r="D221" s="228" t="s">
        <v>145</v>
      </c>
      <c r="E221" s="239" t="s">
        <v>32</v>
      </c>
      <c r="F221" s="240" t="s">
        <v>704</v>
      </c>
      <c r="G221" s="238"/>
      <c r="H221" s="241">
        <v>2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7" t="s">
        <v>145</v>
      </c>
      <c r="AU221" s="247" t="s">
        <v>85</v>
      </c>
      <c r="AV221" s="14" t="s">
        <v>85</v>
      </c>
      <c r="AW221" s="14" t="s">
        <v>39</v>
      </c>
      <c r="AX221" s="14" t="s">
        <v>77</v>
      </c>
      <c r="AY221" s="247" t="s">
        <v>135</v>
      </c>
    </row>
    <row r="222" s="14" customFormat="1">
      <c r="A222" s="14"/>
      <c r="B222" s="237"/>
      <c r="C222" s="238"/>
      <c r="D222" s="228" t="s">
        <v>145</v>
      </c>
      <c r="E222" s="239" t="s">
        <v>32</v>
      </c>
      <c r="F222" s="240" t="s">
        <v>705</v>
      </c>
      <c r="G222" s="238"/>
      <c r="H222" s="241">
        <v>160</v>
      </c>
      <c r="I222" s="242"/>
      <c r="J222" s="238"/>
      <c r="K222" s="238"/>
      <c r="L222" s="243"/>
      <c r="M222" s="244"/>
      <c r="N222" s="245"/>
      <c r="O222" s="245"/>
      <c r="P222" s="245"/>
      <c r="Q222" s="245"/>
      <c r="R222" s="245"/>
      <c r="S222" s="245"/>
      <c r="T222" s="24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7" t="s">
        <v>145</v>
      </c>
      <c r="AU222" s="247" t="s">
        <v>85</v>
      </c>
      <c r="AV222" s="14" t="s">
        <v>85</v>
      </c>
      <c r="AW222" s="14" t="s">
        <v>39</v>
      </c>
      <c r="AX222" s="14" t="s">
        <v>77</v>
      </c>
      <c r="AY222" s="247" t="s">
        <v>135</v>
      </c>
    </row>
    <row r="223" s="14" customFormat="1">
      <c r="A223" s="14"/>
      <c r="B223" s="237"/>
      <c r="C223" s="238"/>
      <c r="D223" s="228" t="s">
        <v>145</v>
      </c>
      <c r="E223" s="239" t="s">
        <v>32</v>
      </c>
      <c r="F223" s="240" t="s">
        <v>706</v>
      </c>
      <c r="G223" s="238"/>
      <c r="H223" s="241">
        <v>236</v>
      </c>
      <c r="I223" s="242"/>
      <c r="J223" s="238"/>
      <c r="K223" s="238"/>
      <c r="L223" s="243"/>
      <c r="M223" s="244"/>
      <c r="N223" s="245"/>
      <c r="O223" s="245"/>
      <c r="P223" s="245"/>
      <c r="Q223" s="245"/>
      <c r="R223" s="245"/>
      <c r="S223" s="245"/>
      <c r="T223" s="24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7" t="s">
        <v>145</v>
      </c>
      <c r="AU223" s="247" t="s">
        <v>85</v>
      </c>
      <c r="AV223" s="14" t="s">
        <v>85</v>
      </c>
      <c r="AW223" s="14" t="s">
        <v>39</v>
      </c>
      <c r="AX223" s="14" t="s">
        <v>77</v>
      </c>
      <c r="AY223" s="247" t="s">
        <v>135</v>
      </c>
    </row>
    <row r="224" s="14" customFormat="1">
      <c r="A224" s="14"/>
      <c r="B224" s="237"/>
      <c r="C224" s="238"/>
      <c r="D224" s="228" t="s">
        <v>145</v>
      </c>
      <c r="E224" s="239" t="s">
        <v>32</v>
      </c>
      <c r="F224" s="240" t="s">
        <v>707</v>
      </c>
      <c r="G224" s="238"/>
      <c r="H224" s="241">
        <v>61</v>
      </c>
      <c r="I224" s="242"/>
      <c r="J224" s="238"/>
      <c r="K224" s="238"/>
      <c r="L224" s="243"/>
      <c r="M224" s="244"/>
      <c r="N224" s="245"/>
      <c r="O224" s="245"/>
      <c r="P224" s="245"/>
      <c r="Q224" s="245"/>
      <c r="R224" s="245"/>
      <c r="S224" s="245"/>
      <c r="T224" s="24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7" t="s">
        <v>145</v>
      </c>
      <c r="AU224" s="247" t="s">
        <v>85</v>
      </c>
      <c r="AV224" s="14" t="s">
        <v>85</v>
      </c>
      <c r="AW224" s="14" t="s">
        <v>39</v>
      </c>
      <c r="AX224" s="14" t="s">
        <v>77</v>
      </c>
      <c r="AY224" s="247" t="s">
        <v>135</v>
      </c>
    </row>
    <row r="225" s="14" customFormat="1">
      <c r="A225" s="14"/>
      <c r="B225" s="237"/>
      <c r="C225" s="238"/>
      <c r="D225" s="228" t="s">
        <v>145</v>
      </c>
      <c r="E225" s="239" t="s">
        <v>32</v>
      </c>
      <c r="F225" s="240" t="s">
        <v>708</v>
      </c>
      <c r="G225" s="238"/>
      <c r="H225" s="241">
        <v>4</v>
      </c>
      <c r="I225" s="242"/>
      <c r="J225" s="238"/>
      <c r="K225" s="238"/>
      <c r="L225" s="243"/>
      <c r="M225" s="244"/>
      <c r="N225" s="245"/>
      <c r="O225" s="245"/>
      <c r="P225" s="245"/>
      <c r="Q225" s="245"/>
      <c r="R225" s="245"/>
      <c r="S225" s="245"/>
      <c r="T225" s="24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7" t="s">
        <v>145</v>
      </c>
      <c r="AU225" s="247" t="s">
        <v>85</v>
      </c>
      <c r="AV225" s="14" t="s">
        <v>85</v>
      </c>
      <c r="AW225" s="14" t="s">
        <v>39</v>
      </c>
      <c r="AX225" s="14" t="s">
        <v>77</v>
      </c>
      <c r="AY225" s="247" t="s">
        <v>135</v>
      </c>
    </row>
    <row r="226" s="14" customFormat="1">
      <c r="A226" s="14"/>
      <c r="B226" s="237"/>
      <c r="C226" s="238"/>
      <c r="D226" s="228" t="s">
        <v>145</v>
      </c>
      <c r="E226" s="239" t="s">
        <v>32</v>
      </c>
      <c r="F226" s="240" t="s">
        <v>709</v>
      </c>
      <c r="G226" s="238"/>
      <c r="H226" s="241">
        <v>1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7" t="s">
        <v>145</v>
      </c>
      <c r="AU226" s="247" t="s">
        <v>85</v>
      </c>
      <c r="AV226" s="14" t="s">
        <v>85</v>
      </c>
      <c r="AW226" s="14" t="s">
        <v>39</v>
      </c>
      <c r="AX226" s="14" t="s">
        <v>77</v>
      </c>
      <c r="AY226" s="247" t="s">
        <v>135</v>
      </c>
    </row>
    <row r="227" s="14" customFormat="1">
      <c r="A227" s="14"/>
      <c r="B227" s="237"/>
      <c r="C227" s="238"/>
      <c r="D227" s="228" t="s">
        <v>145</v>
      </c>
      <c r="E227" s="239" t="s">
        <v>32</v>
      </c>
      <c r="F227" s="240" t="s">
        <v>405</v>
      </c>
      <c r="G227" s="238"/>
      <c r="H227" s="241">
        <v>1</v>
      </c>
      <c r="I227" s="242"/>
      <c r="J227" s="238"/>
      <c r="K227" s="238"/>
      <c r="L227" s="243"/>
      <c r="M227" s="244"/>
      <c r="N227" s="245"/>
      <c r="O227" s="245"/>
      <c r="P227" s="245"/>
      <c r="Q227" s="245"/>
      <c r="R227" s="245"/>
      <c r="S227" s="245"/>
      <c r="T227" s="24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7" t="s">
        <v>145</v>
      </c>
      <c r="AU227" s="247" t="s">
        <v>85</v>
      </c>
      <c r="AV227" s="14" t="s">
        <v>85</v>
      </c>
      <c r="AW227" s="14" t="s">
        <v>39</v>
      </c>
      <c r="AX227" s="14" t="s">
        <v>77</v>
      </c>
      <c r="AY227" s="247" t="s">
        <v>135</v>
      </c>
    </row>
    <row r="228" s="14" customFormat="1">
      <c r="A228" s="14"/>
      <c r="B228" s="237"/>
      <c r="C228" s="238"/>
      <c r="D228" s="228" t="s">
        <v>145</v>
      </c>
      <c r="E228" s="239" t="s">
        <v>32</v>
      </c>
      <c r="F228" s="240" t="s">
        <v>710</v>
      </c>
      <c r="G228" s="238"/>
      <c r="H228" s="241">
        <v>4</v>
      </c>
      <c r="I228" s="242"/>
      <c r="J228" s="238"/>
      <c r="K228" s="238"/>
      <c r="L228" s="243"/>
      <c r="M228" s="244"/>
      <c r="N228" s="245"/>
      <c r="O228" s="245"/>
      <c r="P228" s="245"/>
      <c r="Q228" s="245"/>
      <c r="R228" s="245"/>
      <c r="S228" s="245"/>
      <c r="T228" s="24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7" t="s">
        <v>145</v>
      </c>
      <c r="AU228" s="247" t="s">
        <v>85</v>
      </c>
      <c r="AV228" s="14" t="s">
        <v>85</v>
      </c>
      <c r="AW228" s="14" t="s">
        <v>39</v>
      </c>
      <c r="AX228" s="14" t="s">
        <v>77</v>
      </c>
      <c r="AY228" s="247" t="s">
        <v>135</v>
      </c>
    </row>
    <row r="229" s="14" customFormat="1">
      <c r="A229" s="14"/>
      <c r="B229" s="237"/>
      <c r="C229" s="238"/>
      <c r="D229" s="228" t="s">
        <v>145</v>
      </c>
      <c r="E229" s="239" t="s">
        <v>32</v>
      </c>
      <c r="F229" s="240" t="s">
        <v>711</v>
      </c>
      <c r="G229" s="238"/>
      <c r="H229" s="241">
        <v>6</v>
      </c>
      <c r="I229" s="242"/>
      <c r="J229" s="238"/>
      <c r="K229" s="238"/>
      <c r="L229" s="243"/>
      <c r="M229" s="244"/>
      <c r="N229" s="245"/>
      <c r="O229" s="245"/>
      <c r="P229" s="245"/>
      <c r="Q229" s="245"/>
      <c r="R229" s="245"/>
      <c r="S229" s="245"/>
      <c r="T229" s="24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7" t="s">
        <v>145</v>
      </c>
      <c r="AU229" s="247" t="s">
        <v>85</v>
      </c>
      <c r="AV229" s="14" t="s">
        <v>85</v>
      </c>
      <c r="AW229" s="14" t="s">
        <v>39</v>
      </c>
      <c r="AX229" s="14" t="s">
        <v>77</v>
      </c>
      <c r="AY229" s="247" t="s">
        <v>135</v>
      </c>
    </row>
    <row r="230" s="14" customFormat="1">
      <c r="A230" s="14"/>
      <c r="B230" s="237"/>
      <c r="C230" s="238"/>
      <c r="D230" s="228" t="s">
        <v>145</v>
      </c>
      <c r="E230" s="239" t="s">
        <v>32</v>
      </c>
      <c r="F230" s="240" t="s">
        <v>412</v>
      </c>
      <c r="G230" s="238"/>
      <c r="H230" s="241">
        <v>1</v>
      </c>
      <c r="I230" s="242"/>
      <c r="J230" s="238"/>
      <c r="K230" s="238"/>
      <c r="L230" s="243"/>
      <c r="M230" s="244"/>
      <c r="N230" s="245"/>
      <c r="O230" s="245"/>
      <c r="P230" s="245"/>
      <c r="Q230" s="245"/>
      <c r="R230" s="245"/>
      <c r="S230" s="245"/>
      <c r="T230" s="24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7" t="s">
        <v>145</v>
      </c>
      <c r="AU230" s="247" t="s">
        <v>85</v>
      </c>
      <c r="AV230" s="14" t="s">
        <v>85</v>
      </c>
      <c r="AW230" s="14" t="s">
        <v>39</v>
      </c>
      <c r="AX230" s="14" t="s">
        <v>77</v>
      </c>
      <c r="AY230" s="247" t="s">
        <v>135</v>
      </c>
    </row>
    <row r="231" s="14" customFormat="1">
      <c r="A231" s="14"/>
      <c r="B231" s="237"/>
      <c r="C231" s="238"/>
      <c r="D231" s="228" t="s">
        <v>145</v>
      </c>
      <c r="E231" s="239" t="s">
        <v>32</v>
      </c>
      <c r="F231" s="240" t="s">
        <v>712</v>
      </c>
      <c r="G231" s="238"/>
      <c r="H231" s="241">
        <v>8</v>
      </c>
      <c r="I231" s="242"/>
      <c r="J231" s="238"/>
      <c r="K231" s="238"/>
      <c r="L231" s="243"/>
      <c r="M231" s="244"/>
      <c r="N231" s="245"/>
      <c r="O231" s="245"/>
      <c r="P231" s="245"/>
      <c r="Q231" s="245"/>
      <c r="R231" s="245"/>
      <c r="S231" s="245"/>
      <c r="T231" s="24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7" t="s">
        <v>145</v>
      </c>
      <c r="AU231" s="247" t="s">
        <v>85</v>
      </c>
      <c r="AV231" s="14" t="s">
        <v>85</v>
      </c>
      <c r="AW231" s="14" t="s">
        <v>39</v>
      </c>
      <c r="AX231" s="14" t="s">
        <v>77</v>
      </c>
      <c r="AY231" s="247" t="s">
        <v>135</v>
      </c>
    </row>
    <row r="232" s="14" customFormat="1">
      <c r="A232" s="14"/>
      <c r="B232" s="237"/>
      <c r="C232" s="238"/>
      <c r="D232" s="228" t="s">
        <v>145</v>
      </c>
      <c r="E232" s="239" t="s">
        <v>32</v>
      </c>
      <c r="F232" s="240" t="s">
        <v>713</v>
      </c>
      <c r="G232" s="238"/>
      <c r="H232" s="241">
        <v>27</v>
      </c>
      <c r="I232" s="242"/>
      <c r="J232" s="238"/>
      <c r="K232" s="238"/>
      <c r="L232" s="243"/>
      <c r="M232" s="244"/>
      <c r="N232" s="245"/>
      <c r="O232" s="245"/>
      <c r="P232" s="245"/>
      <c r="Q232" s="245"/>
      <c r="R232" s="245"/>
      <c r="S232" s="245"/>
      <c r="T232" s="24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7" t="s">
        <v>145</v>
      </c>
      <c r="AU232" s="247" t="s">
        <v>85</v>
      </c>
      <c r="AV232" s="14" t="s">
        <v>85</v>
      </c>
      <c r="AW232" s="14" t="s">
        <v>39</v>
      </c>
      <c r="AX232" s="14" t="s">
        <v>77</v>
      </c>
      <c r="AY232" s="247" t="s">
        <v>135</v>
      </c>
    </row>
    <row r="233" s="14" customFormat="1">
      <c r="A233" s="14"/>
      <c r="B233" s="237"/>
      <c r="C233" s="238"/>
      <c r="D233" s="228" t="s">
        <v>145</v>
      </c>
      <c r="E233" s="239" t="s">
        <v>32</v>
      </c>
      <c r="F233" s="240" t="s">
        <v>714</v>
      </c>
      <c r="G233" s="238"/>
      <c r="H233" s="241">
        <v>95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7" t="s">
        <v>145</v>
      </c>
      <c r="AU233" s="247" t="s">
        <v>85</v>
      </c>
      <c r="AV233" s="14" t="s">
        <v>85</v>
      </c>
      <c r="AW233" s="14" t="s">
        <v>39</v>
      </c>
      <c r="AX233" s="14" t="s">
        <v>77</v>
      </c>
      <c r="AY233" s="247" t="s">
        <v>135</v>
      </c>
    </row>
    <row r="234" s="14" customFormat="1">
      <c r="A234" s="14"/>
      <c r="B234" s="237"/>
      <c r="C234" s="238"/>
      <c r="D234" s="228" t="s">
        <v>145</v>
      </c>
      <c r="E234" s="239" t="s">
        <v>32</v>
      </c>
      <c r="F234" s="240" t="s">
        <v>715</v>
      </c>
      <c r="G234" s="238"/>
      <c r="H234" s="241">
        <v>61</v>
      </c>
      <c r="I234" s="242"/>
      <c r="J234" s="238"/>
      <c r="K234" s="238"/>
      <c r="L234" s="243"/>
      <c r="M234" s="244"/>
      <c r="N234" s="245"/>
      <c r="O234" s="245"/>
      <c r="P234" s="245"/>
      <c r="Q234" s="245"/>
      <c r="R234" s="245"/>
      <c r="S234" s="245"/>
      <c r="T234" s="246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7" t="s">
        <v>145</v>
      </c>
      <c r="AU234" s="247" t="s">
        <v>85</v>
      </c>
      <c r="AV234" s="14" t="s">
        <v>85</v>
      </c>
      <c r="AW234" s="14" t="s">
        <v>39</v>
      </c>
      <c r="AX234" s="14" t="s">
        <v>77</v>
      </c>
      <c r="AY234" s="247" t="s">
        <v>135</v>
      </c>
    </row>
    <row r="235" s="15" customFormat="1">
      <c r="A235" s="15"/>
      <c r="B235" s="248"/>
      <c r="C235" s="249"/>
      <c r="D235" s="228" t="s">
        <v>145</v>
      </c>
      <c r="E235" s="250" t="s">
        <v>32</v>
      </c>
      <c r="F235" s="251" t="s">
        <v>149</v>
      </c>
      <c r="G235" s="249"/>
      <c r="H235" s="252">
        <v>698</v>
      </c>
      <c r="I235" s="253"/>
      <c r="J235" s="249"/>
      <c r="K235" s="249"/>
      <c r="L235" s="254"/>
      <c r="M235" s="255"/>
      <c r="N235" s="256"/>
      <c r="O235" s="256"/>
      <c r="P235" s="256"/>
      <c r="Q235" s="256"/>
      <c r="R235" s="256"/>
      <c r="S235" s="256"/>
      <c r="T235" s="257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58" t="s">
        <v>145</v>
      </c>
      <c r="AU235" s="258" t="s">
        <v>85</v>
      </c>
      <c r="AV235" s="15" t="s">
        <v>134</v>
      </c>
      <c r="AW235" s="15" t="s">
        <v>39</v>
      </c>
      <c r="AX235" s="15" t="s">
        <v>83</v>
      </c>
      <c r="AY235" s="258" t="s">
        <v>135</v>
      </c>
    </row>
    <row r="236" s="2" customFormat="1" ht="33" customHeight="1">
      <c r="A236" s="39"/>
      <c r="B236" s="40"/>
      <c r="C236" s="213" t="s">
        <v>287</v>
      </c>
      <c r="D236" s="213" t="s">
        <v>138</v>
      </c>
      <c r="E236" s="214" t="s">
        <v>393</v>
      </c>
      <c r="F236" s="215" t="s">
        <v>394</v>
      </c>
      <c r="G236" s="216" t="s">
        <v>141</v>
      </c>
      <c r="H236" s="217">
        <v>19</v>
      </c>
      <c r="I236" s="218"/>
      <c r="J236" s="219">
        <f>ROUND(I236*H236,2)</f>
        <v>0</v>
      </c>
      <c r="K236" s="215" t="s">
        <v>142</v>
      </c>
      <c r="L236" s="45"/>
      <c r="M236" s="220" t="s">
        <v>32</v>
      </c>
      <c r="N236" s="221" t="s">
        <v>48</v>
      </c>
      <c r="O236" s="85"/>
      <c r="P236" s="222">
        <f>O236*H236</f>
        <v>0</v>
      </c>
      <c r="Q236" s="222">
        <v>0</v>
      </c>
      <c r="R236" s="222">
        <f>Q236*H236</f>
        <v>0</v>
      </c>
      <c r="S236" s="222">
        <v>0</v>
      </c>
      <c r="T236" s="223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4" t="s">
        <v>143</v>
      </c>
      <c r="AT236" s="224" t="s">
        <v>138</v>
      </c>
      <c r="AU236" s="224" t="s">
        <v>85</v>
      </c>
      <c r="AY236" s="17" t="s">
        <v>135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7" t="s">
        <v>83</v>
      </c>
      <c r="BK236" s="225">
        <f>ROUND(I236*H236,2)</f>
        <v>0</v>
      </c>
      <c r="BL236" s="17" t="s">
        <v>143</v>
      </c>
      <c r="BM236" s="224" t="s">
        <v>716</v>
      </c>
    </row>
    <row r="237" s="13" customFormat="1">
      <c r="A237" s="13"/>
      <c r="B237" s="226"/>
      <c r="C237" s="227"/>
      <c r="D237" s="228" t="s">
        <v>145</v>
      </c>
      <c r="E237" s="229" t="s">
        <v>32</v>
      </c>
      <c r="F237" s="230" t="s">
        <v>146</v>
      </c>
      <c r="G237" s="227"/>
      <c r="H237" s="229" t="s">
        <v>32</v>
      </c>
      <c r="I237" s="231"/>
      <c r="J237" s="227"/>
      <c r="K237" s="227"/>
      <c r="L237" s="232"/>
      <c r="M237" s="233"/>
      <c r="N237" s="234"/>
      <c r="O237" s="234"/>
      <c r="P237" s="234"/>
      <c r="Q237" s="234"/>
      <c r="R237" s="234"/>
      <c r="S237" s="234"/>
      <c r="T237" s="23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6" t="s">
        <v>145</v>
      </c>
      <c r="AU237" s="236" t="s">
        <v>85</v>
      </c>
      <c r="AV237" s="13" t="s">
        <v>83</v>
      </c>
      <c r="AW237" s="13" t="s">
        <v>39</v>
      </c>
      <c r="AX237" s="13" t="s">
        <v>77</v>
      </c>
      <c r="AY237" s="236" t="s">
        <v>135</v>
      </c>
    </row>
    <row r="238" s="14" customFormat="1">
      <c r="A238" s="14"/>
      <c r="B238" s="237"/>
      <c r="C238" s="238"/>
      <c r="D238" s="228" t="s">
        <v>145</v>
      </c>
      <c r="E238" s="239" t="s">
        <v>32</v>
      </c>
      <c r="F238" s="240" t="s">
        <v>385</v>
      </c>
      <c r="G238" s="238"/>
      <c r="H238" s="241">
        <v>1</v>
      </c>
      <c r="I238" s="242"/>
      <c r="J238" s="238"/>
      <c r="K238" s="238"/>
      <c r="L238" s="243"/>
      <c r="M238" s="244"/>
      <c r="N238" s="245"/>
      <c r="O238" s="245"/>
      <c r="P238" s="245"/>
      <c r="Q238" s="245"/>
      <c r="R238" s="245"/>
      <c r="S238" s="245"/>
      <c r="T238" s="24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7" t="s">
        <v>145</v>
      </c>
      <c r="AU238" s="247" t="s">
        <v>85</v>
      </c>
      <c r="AV238" s="14" t="s">
        <v>85</v>
      </c>
      <c r="AW238" s="14" t="s">
        <v>39</v>
      </c>
      <c r="AX238" s="14" t="s">
        <v>77</v>
      </c>
      <c r="AY238" s="247" t="s">
        <v>135</v>
      </c>
    </row>
    <row r="239" s="14" customFormat="1">
      <c r="A239" s="14"/>
      <c r="B239" s="237"/>
      <c r="C239" s="238"/>
      <c r="D239" s="228" t="s">
        <v>145</v>
      </c>
      <c r="E239" s="239" t="s">
        <v>32</v>
      </c>
      <c r="F239" s="240" t="s">
        <v>717</v>
      </c>
      <c r="G239" s="238"/>
      <c r="H239" s="241">
        <v>1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7" t="s">
        <v>145</v>
      </c>
      <c r="AU239" s="247" t="s">
        <v>85</v>
      </c>
      <c r="AV239" s="14" t="s">
        <v>85</v>
      </c>
      <c r="AW239" s="14" t="s">
        <v>39</v>
      </c>
      <c r="AX239" s="14" t="s">
        <v>77</v>
      </c>
      <c r="AY239" s="247" t="s">
        <v>135</v>
      </c>
    </row>
    <row r="240" s="14" customFormat="1">
      <c r="A240" s="14"/>
      <c r="B240" s="237"/>
      <c r="C240" s="238"/>
      <c r="D240" s="228" t="s">
        <v>145</v>
      </c>
      <c r="E240" s="239" t="s">
        <v>32</v>
      </c>
      <c r="F240" s="240" t="s">
        <v>718</v>
      </c>
      <c r="G240" s="238"/>
      <c r="H240" s="241">
        <v>6</v>
      </c>
      <c r="I240" s="242"/>
      <c r="J240" s="238"/>
      <c r="K240" s="238"/>
      <c r="L240" s="243"/>
      <c r="M240" s="244"/>
      <c r="N240" s="245"/>
      <c r="O240" s="245"/>
      <c r="P240" s="245"/>
      <c r="Q240" s="245"/>
      <c r="R240" s="245"/>
      <c r="S240" s="245"/>
      <c r="T240" s="246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7" t="s">
        <v>145</v>
      </c>
      <c r="AU240" s="247" t="s">
        <v>85</v>
      </c>
      <c r="AV240" s="14" t="s">
        <v>85</v>
      </c>
      <c r="AW240" s="14" t="s">
        <v>39</v>
      </c>
      <c r="AX240" s="14" t="s">
        <v>77</v>
      </c>
      <c r="AY240" s="247" t="s">
        <v>135</v>
      </c>
    </row>
    <row r="241" s="14" customFormat="1">
      <c r="A241" s="14"/>
      <c r="B241" s="237"/>
      <c r="C241" s="238"/>
      <c r="D241" s="228" t="s">
        <v>145</v>
      </c>
      <c r="E241" s="239" t="s">
        <v>32</v>
      </c>
      <c r="F241" s="240" t="s">
        <v>396</v>
      </c>
      <c r="G241" s="238"/>
      <c r="H241" s="241">
        <v>1</v>
      </c>
      <c r="I241" s="242"/>
      <c r="J241" s="238"/>
      <c r="K241" s="238"/>
      <c r="L241" s="243"/>
      <c r="M241" s="244"/>
      <c r="N241" s="245"/>
      <c r="O241" s="245"/>
      <c r="P241" s="245"/>
      <c r="Q241" s="245"/>
      <c r="R241" s="245"/>
      <c r="S241" s="245"/>
      <c r="T241" s="246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7" t="s">
        <v>145</v>
      </c>
      <c r="AU241" s="247" t="s">
        <v>85</v>
      </c>
      <c r="AV241" s="14" t="s">
        <v>85</v>
      </c>
      <c r="AW241" s="14" t="s">
        <v>39</v>
      </c>
      <c r="AX241" s="14" t="s">
        <v>77</v>
      </c>
      <c r="AY241" s="247" t="s">
        <v>135</v>
      </c>
    </row>
    <row r="242" s="14" customFormat="1">
      <c r="A242" s="14"/>
      <c r="B242" s="237"/>
      <c r="C242" s="238"/>
      <c r="D242" s="228" t="s">
        <v>145</v>
      </c>
      <c r="E242" s="239" t="s">
        <v>32</v>
      </c>
      <c r="F242" s="240" t="s">
        <v>719</v>
      </c>
      <c r="G242" s="238"/>
      <c r="H242" s="241">
        <v>5</v>
      </c>
      <c r="I242" s="242"/>
      <c r="J242" s="238"/>
      <c r="K242" s="238"/>
      <c r="L242" s="243"/>
      <c r="M242" s="244"/>
      <c r="N242" s="245"/>
      <c r="O242" s="245"/>
      <c r="P242" s="245"/>
      <c r="Q242" s="245"/>
      <c r="R242" s="245"/>
      <c r="S242" s="245"/>
      <c r="T242" s="24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7" t="s">
        <v>145</v>
      </c>
      <c r="AU242" s="247" t="s">
        <v>85</v>
      </c>
      <c r="AV242" s="14" t="s">
        <v>85</v>
      </c>
      <c r="AW242" s="14" t="s">
        <v>39</v>
      </c>
      <c r="AX242" s="14" t="s">
        <v>77</v>
      </c>
      <c r="AY242" s="247" t="s">
        <v>135</v>
      </c>
    </row>
    <row r="243" s="14" customFormat="1">
      <c r="A243" s="14"/>
      <c r="B243" s="237"/>
      <c r="C243" s="238"/>
      <c r="D243" s="228" t="s">
        <v>145</v>
      </c>
      <c r="E243" s="239" t="s">
        <v>32</v>
      </c>
      <c r="F243" s="240" t="s">
        <v>720</v>
      </c>
      <c r="G243" s="238"/>
      <c r="H243" s="241">
        <v>3</v>
      </c>
      <c r="I243" s="242"/>
      <c r="J243" s="238"/>
      <c r="K243" s="238"/>
      <c r="L243" s="243"/>
      <c r="M243" s="244"/>
      <c r="N243" s="245"/>
      <c r="O243" s="245"/>
      <c r="P243" s="245"/>
      <c r="Q243" s="245"/>
      <c r="R243" s="245"/>
      <c r="S243" s="245"/>
      <c r="T243" s="24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7" t="s">
        <v>145</v>
      </c>
      <c r="AU243" s="247" t="s">
        <v>85</v>
      </c>
      <c r="AV243" s="14" t="s">
        <v>85</v>
      </c>
      <c r="AW243" s="14" t="s">
        <v>39</v>
      </c>
      <c r="AX243" s="14" t="s">
        <v>77</v>
      </c>
      <c r="AY243" s="247" t="s">
        <v>135</v>
      </c>
    </row>
    <row r="244" s="14" customFormat="1">
      <c r="A244" s="14"/>
      <c r="B244" s="237"/>
      <c r="C244" s="238"/>
      <c r="D244" s="228" t="s">
        <v>145</v>
      </c>
      <c r="E244" s="239" t="s">
        <v>32</v>
      </c>
      <c r="F244" s="240" t="s">
        <v>721</v>
      </c>
      <c r="G244" s="238"/>
      <c r="H244" s="241">
        <v>2</v>
      </c>
      <c r="I244" s="242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7" t="s">
        <v>145</v>
      </c>
      <c r="AU244" s="247" t="s">
        <v>85</v>
      </c>
      <c r="AV244" s="14" t="s">
        <v>85</v>
      </c>
      <c r="AW244" s="14" t="s">
        <v>39</v>
      </c>
      <c r="AX244" s="14" t="s">
        <v>77</v>
      </c>
      <c r="AY244" s="247" t="s">
        <v>135</v>
      </c>
    </row>
    <row r="245" s="15" customFormat="1">
      <c r="A245" s="15"/>
      <c r="B245" s="248"/>
      <c r="C245" s="249"/>
      <c r="D245" s="228" t="s">
        <v>145</v>
      </c>
      <c r="E245" s="250" t="s">
        <v>32</v>
      </c>
      <c r="F245" s="251" t="s">
        <v>149</v>
      </c>
      <c r="G245" s="249"/>
      <c r="H245" s="252">
        <v>19</v>
      </c>
      <c r="I245" s="253"/>
      <c r="J245" s="249"/>
      <c r="K245" s="249"/>
      <c r="L245" s="254"/>
      <c r="M245" s="255"/>
      <c r="N245" s="256"/>
      <c r="O245" s="256"/>
      <c r="P245" s="256"/>
      <c r="Q245" s="256"/>
      <c r="R245" s="256"/>
      <c r="S245" s="256"/>
      <c r="T245" s="257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58" t="s">
        <v>145</v>
      </c>
      <c r="AU245" s="258" t="s">
        <v>85</v>
      </c>
      <c r="AV245" s="15" t="s">
        <v>134</v>
      </c>
      <c r="AW245" s="15" t="s">
        <v>39</v>
      </c>
      <c r="AX245" s="15" t="s">
        <v>83</v>
      </c>
      <c r="AY245" s="258" t="s">
        <v>135</v>
      </c>
    </row>
    <row r="246" s="2" customFormat="1" ht="37.8" customHeight="1">
      <c r="A246" s="39"/>
      <c r="B246" s="40"/>
      <c r="C246" s="213" t="s">
        <v>419</v>
      </c>
      <c r="D246" s="213" t="s">
        <v>138</v>
      </c>
      <c r="E246" s="214" t="s">
        <v>398</v>
      </c>
      <c r="F246" s="215" t="s">
        <v>399</v>
      </c>
      <c r="G246" s="216" t="s">
        <v>141</v>
      </c>
      <c r="H246" s="217">
        <v>364</v>
      </c>
      <c r="I246" s="218"/>
      <c r="J246" s="219">
        <f>ROUND(I246*H246,2)</f>
        <v>0</v>
      </c>
      <c r="K246" s="215" t="s">
        <v>142</v>
      </c>
      <c r="L246" s="45"/>
      <c r="M246" s="220" t="s">
        <v>32</v>
      </c>
      <c r="N246" s="221" t="s">
        <v>48</v>
      </c>
      <c r="O246" s="85"/>
      <c r="P246" s="222">
        <f>O246*H246</f>
        <v>0</v>
      </c>
      <c r="Q246" s="222">
        <v>0</v>
      </c>
      <c r="R246" s="222">
        <f>Q246*H246</f>
        <v>0</v>
      </c>
      <c r="S246" s="222">
        <v>0</v>
      </c>
      <c r="T246" s="223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4" t="s">
        <v>143</v>
      </c>
      <c r="AT246" s="224" t="s">
        <v>138</v>
      </c>
      <c r="AU246" s="224" t="s">
        <v>85</v>
      </c>
      <c r="AY246" s="17" t="s">
        <v>135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7" t="s">
        <v>83</v>
      </c>
      <c r="BK246" s="225">
        <f>ROUND(I246*H246,2)</f>
        <v>0</v>
      </c>
      <c r="BL246" s="17" t="s">
        <v>143</v>
      </c>
      <c r="BM246" s="224" t="s">
        <v>722</v>
      </c>
    </row>
    <row r="247" s="13" customFormat="1">
      <c r="A247" s="13"/>
      <c r="B247" s="226"/>
      <c r="C247" s="227"/>
      <c r="D247" s="228" t="s">
        <v>145</v>
      </c>
      <c r="E247" s="229" t="s">
        <v>32</v>
      </c>
      <c r="F247" s="230" t="s">
        <v>146</v>
      </c>
      <c r="G247" s="227"/>
      <c r="H247" s="229" t="s">
        <v>32</v>
      </c>
      <c r="I247" s="231"/>
      <c r="J247" s="227"/>
      <c r="K247" s="227"/>
      <c r="L247" s="232"/>
      <c r="M247" s="233"/>
      <c r="N247" s="234"/>
      <c r="O247" s="234"/>
      <c r="P247" s="234"/>
      <c r="Q247" s="234"/>
      <c r="R247" s="234"/>
      <c r="S247" s="234"/>
      <c r="T247" s="23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6" t="s">
        <v>145</v>
      </c>
      <c r="AU247" s="236" t="s">
        <v>85</v>
      </c>
      <c r="AV247" s="13" t="s">
        <v>83</v>
      </c>
      <c r="AW247" s="13" t="s">
        <v>39</v>
      </c>
      <c r="AX247" s="13" t="s">
        <v>77</v>
      </c>
      <c r="AY247" s="236" t="s">
        <v>135</v>
      </c>
    </row>
    <row r="248" s="14" customFormat="1">
      <c r="A248" s="14"/>
      <c r="B248" s="237"/>
      <c r="C248" s="238"/>
      <c r="D248" s="228" t="s">
        <v>145</v>
      </c>
      <c r="E248" s="239" t="s">
        <v>32</v>
      </c>
      <c r="F248" s="240" t="s">
        <v>723</v>
      </c>
      <c r="G248" s="238"/>
      <c r="H248" s="241">
        <v>10</v>
      </c>
      <c r="I248" s="242"/>
      <c r="J248" s="238"/>
      <c r="K248" s="238"/>
      <c r="L248" s="243"/>
      <c r="M248" s="244"/>
      <c r="N248" s="245"/>
      <c r="O248" s="245"/>
      <c r="P248" s="245"/>
      <c r="Q248" s="245"/>
      <c r="R248" s="245"/>
      <c r="S248" s="245"/>
      <c r="T248" s="24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7" t="s">
        <v>145</v>
      </c>
      <c r="AU248" s="247" t="s">
        <v>85</v>
      </c>
      <c r="AV248" s="14" t="s">
        <v>85</v>
      </c>
      <c r="AW248" s="14" t="s">
        <v>39</v>
      </c>
      <c r="AX248" s="14" t="s">
        <v>77</v>
      </c>
      <c r="AY248" s="247" t="s">
        <v>135</v>
      </c>
    </row>
    <row r="249" s="14" customFormat="1">
      <c r="A249" s="14"/>
      <c r="B249" s="237"/>
      <c r="C249" s="238"/>
      <c r="D249" s="228" t="s">
        <v>145</v>
      </c>
      <c r="E249" s="239" t="s">
        <v>32</v>
      </c>
      <c r="F249" s="240" t="s">
        <v>724</v>
      </c>
      <c r="G249" s="238"/>
      <c r="H249" s="241">
        <v>4</v>
      </c>
      <c r="I249" s="242"/>
      <c r="J249" s="238"/>
      <c r="K249" s="238"/>
      <c r="L249" s="243"/>
      <c r="M249" s="244"/>
      <c r="N249" s="245"/>
      <c r="O249" s="245"/>
      <c r="P249" s="245"/>
      <c r="Q249" s="245"/>
      <c r="R249" s="245"/>
      <c r="S249" s="245"/>
      <c r="T249" s="24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7" t="s">
        <v>145</v>
      </c>
      <c r="AU249" s="247" t="s">
        <v>85</v>
      </c>
      <c r="AV249" s="14" t="s">
        <v>85</v>
      </c>
      <c r="AW249" s="14" t="s">
        <v>39</v>
      </c>
      <c r="AX249" s="14" t="s">
        <v>77</v>
      </c>
      <c r="AY249" s="247" t="s">
        <v>135</v>
      </c>
    </row>
    <row r="250" s="14" customFormat="1">
      <c r="A250" s="14"/>
      <c r="B250" s="237"/>
      <c r="C250" s="238"/>
      <c r="D250" s="228" t="s">
        <v>145</v>
      </c>
      <c r="E250" s="239" t="s">
        <v>32</v>
      </c>
      <c r="F250" s="240" t="s">
        <v>725</v>
      </c>
      <c r="G250" s="238"/>
      <c r="H250" s="241">
        <v>85</v>
      </c>
      <c r="I250" s="242"/>
      <c r="J250" s="238"/>
      <c r="K250" s="238"/>
      <c r="L250" s="243"/>
      <c r="M250" s="244"/>
      <c r="N250" s="245"/>
      <c r="O250" s="245"/>
      <c r="P250" s="245"/>
      <c r="Q250" s="245"/>
      <c r="R250" s="245"/>
      <c r="S250" s="245"/>
      <c r="T250" s="24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7" t="s">
        <v>145</v>
      </c>
      <c r="AU250" s="247" t="s">
        <v>85</v>
      </c>
      <c r="AV250" s="14" t="s">
        <v>85</v>
      </c>
      <c r="AW250" s="14" t="s">
        <v>39</v>
      </c>
      <c r="AX250" s="14" t="s">
        <v>77</v>
      </c>
      <c r="AY250" s="247" t="s">
        <v>135</v>
      </c>
    </row>
    <row r="251" s="14" customFormat="1">
      <c r="A251" s="14"/>
      <c r="B251" s="237"/>
      <c r="C251" s="238"/>
      <c r="D251" s="228" t="s">
        <v>145</v>
      </c>
      <c r="E251" s="239" t="s">
        <v>32</v>
      </c>
      <c r="F251" s="240" t="s">
        <v>726</v>
      </c>
      <c r="G251" s="238"/>
      <c r="H251" s="241">
        <v>10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7" t="s">
        <v>145</v>
      </c>
      <c r="AU251" s="247" t="s">
        <v>85</v>
      </c>
      <c r="AV251" s="14" t="s">
        <v>85</v>
      </c>
      <c r="AW251" s="14" t="s">
        <v>39</v>
      </c>
      <c r="AX251" s="14" t="s">
        <v>77</v>
      </c>
      <c r="AY251" s="247" t="s">
        <v>135</v>
      </c>
    </row>
    <row r="252" s="14" customFormat="1">
      <c r="A252" s="14"/>
      <c r="B252" s="237"/>
      <c r="C252" s="238"/>
      <c r="D252" s="228" t="s">
        <v>145</v>
      </c>
      <c r="E252" s="239" t="s">
        <v>32</v>
      </c>
      <c r="F252" s="240" t="s">
        <v>727</v>
      </c>
      <c r="G252" s="238"/>
      <c r="H252" s="241">
        <v>145</v>
      </c>
      <c r="I252" s="242"/>
      <c r="J252" s="238"/>
      <c r="K252" s="238"/>
      <c r="L252" s="243"/>
      <c r="M252" s="244"/>
      <c r="N252" s="245"/>
      <c r="O252" s="245"/>
      <c r="P252" s="245"/>
      <c r="Q252" s="245"/>
      <c r="R252" s="245"/>
      <c r="S252" s="245"/>
      <c r="T252" s="246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7" t="s">
        <v>145</v>
      </c>
      <c r="AU252" s="247" t="s">
        <v>85</v>
      </c>
      <c r="AV252" s="14" t="s">
        <v>85</v>
      </c>
      <c r="AW252" s="14" t="s">
        <v>39</v>
      </c>
      <c r="AX252" s="14" t="s">
        <v>77</v>
      </c>
      <c r="AY252" s="247" t="s">
        <v>135</v>
      </c>
    </row>
    <row r="253" s="14" customFormat="1">
      <c r="A253" s="14"/>
      <c r="B253" s="237"/>
      <c r="C253" s="238"/>
      <c r="D253" s="228" t="s">
        <v>145</v>
      </c>
      <c r="E253" s="239" t="s">
        <v>32</v>
      </c>
      <c r="F253" s="240" t="s">
        <v>405</v>
      </c>
      <c r="G253" s="238"/>
      <c r="H253" s="241">
        <v>1</v>
      </c>
      <c r="I253" s="242"/>
      <c r="J253" s="238"/>
      <c r="K253" s="238"/>
      <c r="L253" s="243"/>
      <c r="M253" s="244"/>
      <c r="N253" s="245"/>
      <c r="O253" s="245"/>
      <c r="P253" s="245"/>
      <c r="Q253" s="245"/>
      <c r="R253" s="245"/>
      <c r="S253" s="245"/>
      <c r="T253" s="24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7" t="s">
        <v>145</v>
      </c>
      <c r="AU253" s="247" t="s">
        <v>85</v>
      </c>
      <c r="AV253" s="14" t="s">
        <v>85</v>
      </c>
      <c r="AW253" s="14" t="s">
        <v>39</v>
      </c>
      <c r="AX253" s="14" t="s">
        <v>77</v>
      </c>
      <c r="AY253" s="247" t="s">
        <v>135</v>
      </c>
    </row>
    <row r="254" s="14" customFormat="1">
      <c r="A254" s="14"/>
      <c r="B254" s="237"/>
      <c r="C254" s="238"/>
      <c r="D254" s="228" t="s">
        <v>145</v>
      </c>
      <c r="E254" s="239" t="s">
        <v>32</v>
      </c>
      <c r="F254" s="240" t="s">
        <v>728</v>
      </c>
      <c r="G254" s="238"/>
      <c r="H254" s="241">
        <v>2</v>
      </c>
      <c r="I254" s="242"/>
      <c r="J254" s="238"/>
      <c r="K254" s="238"/>
      <c r="L254" s="243"/>
      <c r="M254" s="244"/>
      <c r="N254" s="245"/>
      <c r="O254" s="245"/>
      <c r="P254" s="245"/>
      <c r="Q254" s="245"/>
      <c r="R254" s="245"/>
      <c r="S254" s="245"/>
      <c r="T254" s="24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7" t="s">
        <v>145</v>
      </c>
      <c r="AU254" s="247" t="s">
        <v>85</v>
      </c>
      <c r="AV254" s="14" t="s">
        <v>85</v>
      </c>
      <c r="AW254" s="14" t="s">
        <v>39</v>
      </c>
      <c r="AX254" s="14" t="s">
        <v>77</v>
      </c>
      <c r="AY254" s="247" t="s">
        <v>135</v>
      </c>
    </row>
    <row r="255" s="14" customFormat="1">
      <c r="A255" s="14"/>
      <c r="B255" s="237"/>
      <c r="C255" s="238"/>
      <c r="D255" s="228" t="s">
        <v>145</v>
      </c>
      <c r="E255" s="239" t="s">
        <v>32</v>
      </c>
      <c r="F255" s="240" t="s">
        <v>729</v>
      </c>
      <c r="G255" s="238"/>
      <c r="H255" s="241">
        <v>2</v>
      </c>
      <c r="I255" s="242"/>
      <c r="J255" s="238"/>
      <c r="K255" s="238"/>
      <c r="L255" s="243"/>
      <c r="M255" s="244"/>
      <c r="N255" s="245"/>
      <c r="O255" s="245"/>
      <c r="P255" s="245"/>
      <c r="Q255" s="245"/>
      <c r="R255" s="245"/>
      <c r="S255" s="245"/>
      <c r="T255" s="246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7" t="s">
        <v>145</v>
      </c>
      <c r="AU255" s="247" t="s">
        <v>85</v>
      </c>
      <c r="AV255" s="14" t="s">
        <v>85</v>
      </c>
      <c r="AW255" s="14" t="s">
        <v>39</v>
      </c>
      <c r="AX255" s="14" t="s">
        <v>77</v>
      </c>
      <c r="AY255" s="247" t="s">
        <v>135</v>
      </c>
    </row>
    <row r="256" s="14" customFormat="1">
      <c r="A256" s="14"/>
      <c r="B256" s="237"/>
      <c r="C256" s="238"/>
      <c r="D256" s="228" t="s">
        <v>145</v>
      </c>
      <c r="E256" s="239" t="s">
        <v>32</v>
      </c>
      <c r="F256" s="240" t="s">
        <v>412</v>
      </c>
      <c r="G256" s="238"/>
      <c r="H256" s="241">
        <v>1</v>
      </c>
      <c r="I256" s="242"/>
      <c r="J256" s="238"/>
      <c r="K256" s="238"/>
      <c r="L256" s="243"/>
      <c r="M256" s="244"/>
      <c r="N256" s="245"/>
      <c r="O256" s="245"/>
      <c r="P256" s="245"/>
      <c r="Q256" s="245"/>
      <c r="R256" s="245"/>
      <c r="S256" s="245"/>
      <c r="T256" s="24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7" t="s">
        <v>145</v>
      </c>
      <c r="AU256" s="247" t="s">
        <v>85</v>
      </c>
      <c r="AV256" s="14" t="s">
        <v>85</v>
      </c>
      <c r="AW256" s="14" t="s">
        <v>39</v>
      </c>
      <c r="AX256" s="14" t="s">
        <v>77</v>
      </c>
      <c r="AY256" s="247" t="s">
        <v>135</v>
      </c>
    </row>
    <row r="257" s="14" customFormat="1">
      <c r="A257" s="14"/>
      <c r="B257" s="237"/>
      <c r="C257" s="238"/>
      <c r="D257" s="228" t="s">
        <v>145</v>
      </c>
      <c r="E257" s="239" t="s">
        <v>32</v>
      </c>
      <c r="F257" s="240" t="s">
        <v>730</v>
      </c>
      <c r="G257" s="238"/>
      <c r="H257" s="241">
        <v>3</v>
      </c>
      <c r="I257" s="242"/>
      <c r="J257" s="238"/>
      <c r="K257" s="238"/>
      <c r="L257" s="243"/>
      <c r="M257" s="244"/>
      <c r="N257" s="245"/>
      <c r="O257" s="245"/>
      <c r="P257" s="245"/>
      <c r="Q257" s="245"/>
      <c r="R257" s="245"/>
      <c r="S257" s="245"/>
      <c r="T257" s="246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7" t="s">
        <v>145</v>
      </c>
      <c r="AU257" s="247" t="s">
        <v>85</v>
      </c>
      <c r="AV257" s="14" t="s">
        <v>85</v>
      </c>
      <c r="AW257" s="14" t="s">
        <v>39</v>
      </c>
      <c r="AX257" s="14" t="s">
        <v>77</v>
      </c>
      <c r="AY257" s="247" t="s">
        <v>135</v>
      </c>
    </row>
    <row r="258" s="14" customFormat="1">
      <c r="A258" s="14"/>
      <c r="B258" s="237"/>
      <c r="C258" s="238"/>
      <c r="D258" s="228" t="s">
        <v>145</v>
      </c>
      <c r="E258" s="239" t="s">
        <v>32</v>
      </c>
      <c r="F258" s="240" t="s">
        <v>731</v>
      </c>
      <c r="G258" s="238"/>
      <c r="H258" s="241">
        <v>23</v>
      </c>
      <c r="I258" s="242"/>
      <c r="J258" s="238"/>
      <c r="K258" s="238"/>
      <c r="L258" s="243"/>
      <c r="M258" s="244"/>
      <c r="N258" s="245"/>
      <c r="O258" s="245"/>
      <c r="P258" s="245"/>
      <c r="Q258" s="245"/>
      <c r="R258" s="245"/>
      <c r="S258" s="245"/>
      <c r="T258" s="246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7" t="s">
        <v>145</v>
      </c>
      <c r="AU258" s="247" t="s">
        <v>85</v>
      </c>
      <c r="AV258" s="14" t="s">
        <v>85</v>
      </c>
      <c r="AW258" s="14" t="s">
        <v>39</v>
      </c>
      <c r="AX258" s="14" t="s">
        <v>77</v>
      </c>
      <c r="AY258" s="247" t="s">
        <v>135</v>
      </c>
    </row>
    <row r="259" s="14" customFormat="1">
      <c r="A259" s="14"/>
      <c r="B259" s="237"/>
      <c r="C259" s="238"/>
      <c r="D259" s="228" t="s">
        <v>145</v>
      </c>
      <c r="E259" s="239" t="s">
        <v>32</v>
      </c>
      <c r="F259" s="240" t="s">
        <v>732</v>
      </c>
      <c r="G259" s="238"/>
      <c r="H259" s="241">
        <v>48</v>
      </c>
      <c r="I259" s="242"/>
      <c r="J259" s="238"/>
      <c r="K259" s="238"/>
      <c r="L259" s="243"/>
      <c r="M259" s="244"/>
      <c r="N259" s="245"/>
      <c r="O259" s="245"/>
      <c r="P259" s="245"/>
      <c r="Q259" s="245"/>
      <c r="R259" s="245"/>
      <c r="S259" s="245"/>
      <c r="T259" s="24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7" t="s">
        <v>145</v>
      </c>
      <c r="AU259" s="247" t="s">
        <v>85</v>
      </c>
      <c r="AV259" s="14" t="s">
        <v>85</v>
      </c>
      <c r="AW259" s="14" t="s">
        <v>39</v>
      </c>
      <c r="AX259" s="14" t="s">
        <v>77</v>
      </c>
      <c r="AY259" s="247" t="s">
        <v>135</v>
      </c>
    </row>
    <row r="260" s="14" customFormat="1">
      <c r="A260" s="14"/>
      <c r="B260" s="237"/>
      <c r="C260" s="238"/>
      <c r="D260" s="228" t="s">
        <v>145</v>
      </c>
      <c r="E260" s="239" t="s">
        <v>32</v>
      </c>
      <c r="F260" s="240" t="s">
        <v>733</v>
      </c>
      <c r="G260" s="238"/>
      <c r="H260" s="241">
        <v>30</v>
      </c>
      <c r="I260" s="242"/>
      <c r="J260" s="238"/>
      <c r="K260" s="238"/>
      <c r="L260" s="243"/>
      <c r="M260" s="244"/>
      <c r="N260" s="245"/>
      <c r="O260" s="245"/>
      <c r="P260" s="245"/>
      <c r="Q260" s="245"/>
      <c r="R260" s="245"/>
      <c r="S260" s="245"/>
      <c r="T260" s="24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7" t="s">
        <v>145</v>
      </c>
      <c r="AU260" s="247" t="s">
        <v>85</v>
      </c>
      <c r="AV260" s="14" t="s">
        <v>85</v>
      </c>
      <c r="AW260" s="14" t="s">
        <v>39</v>
      </c>
      <c r="AX260" s="14" t="s">
        <v>77</v>
      </c>
      <c r="AY260" s="247" t="s">
        <v>135</v>
      </c>
    </row>
    <row r="261" s="15" customFormat="1">
      <c r="A261" s="15"/>
      <c r="B261" s="248"/>
      <c r="C261" s="249"/>
      <c r="D261" s="228" t="s">
        <v>145</v>
      </c>
      <c r="E261" s="250" t="s">
        <v>32</v>
      </c>
      <c r="F261" s="251" t="s">
        <v>149</v>
      </c>
      <c r="G261" s="249"/>
      <c r="H261" s="252">
        <v>364</v>
      </c>
      <c r="I261" s="253"/>
      <c r="J261" s="249"/>
      <c r="K261" s="249"/>
      <c r="L261" s="254"/>
      <c r="M261" s="255"/>
      <c r="N261" s="256"/>
      <c r="O261" s="256"/>
      <c r="P261" s="256"/>
      <c r="Q261" s="256"/>
      <c r="R261" s="256"/>
      <c r="S261" s="256"/>
      <c r="T261" s="257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58" t="s">
        <v>145</v>
      </c>
      <c r="AU261" s="258" t="s">
        <v>85</v>
      </c>
      <c r="AV261" s="15" t="s">
        <v>134</v>
      </c>
      <c r="AW261" s="15" t="s">
        <v>39</v>
      </c>
      <c r="AX261" s="15" t="s">
        <v>83</v>
      </c>
      <c r="AY261" s="258" t="s">
        <v>135</v>
      </c>
    </row>
    <row r="262" s="2" customFormat="1" ht="33" customHeight="1">
      <c r="A262" s="39"/>
      <c r="B262" s="40"/>
      <c r="C262" s="213" t="s">
        <v>424</v>
      </c>
      <c r="D262" s="213" t="s">
        <v>138</v>
      </c>
      <c r="E262" s="214" t="s">
        <v>409</v>
      </c>
      <c r="F262" s="215" t="s">
        <v>410</v>
      </c>
      <c r="G262" s="216" t="s">
        <v>141</v>
      </c>
      <c r="H262" s="217">
        <v>23</v>
      </c>
      <c r="I262" s="218"/>
      <c r="J262" s="219">
        <f>ROUND(I262*H262,2)</f>
        <v>0</v>
      </c>
      <c r="K262" s="215" t="s">
        <v>142</v>
      </c>
      <c r="L262" s="45"/>
      <c r="M262" s="220" t="s">
        <v>32</v>
      </c>
      <c r="N262" s="221" t="s">
        <v>48</v>
      </c>
      <c r="O262" s="85"/>
      <c r="P262" s="222">
        <f>O262*H262</f>
        <v>0</v>
      </c>
      <c r="Q262" s="222">
        <v>0</v>
      </c>
      <c r="R262" s="222">
        <f>Q262*H262</f>
        <v>0</v>
      </c>
      <c r="S262" s="222">
        <v>0</v>
      </c>
      <c r="T262" s="223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4" t="s">
        <v>143</v>
      </c>
      <c r="AT262" s="224" t="s">
        <v>138</v>
      </c>
      <c r="AU262" s="224" t="s">
        <v>85</v>
      </c>
      <c r="AY262" s="17" t="s">
        <v>135</v>
      </c>
      <c r="BE262" s="225">
        <f>IF(N262="základní",J262,0)</f>
        <v>0</v>
      </c>
      <c r="BF262" s="225">
        <f>IF(N262="snížená",J262,0)</f>
        <v>0</v>
      </c>
      <c r="BG262" s="225">
        <f>IF(N262="zákl. přenesená",J262,0)</f>
        <v>0</v>
      </c>
      <c r="BH262" s="225">
        <f>IF(N262="sníž. přenesená",J262,0)</f>
        <v>0</v>
      </c>
      <c r="BI262" s="225">
        <f>IF(N262="nulová",J262,0)</f>
        <v>0</v>
      </c>
      <c r="BJ262" s="17" t="s">
        <v>83</v>
      </c>
      <c r="BK262" s="225">
        <f>ROUND(I262*H262,2)</f>
        <v>0</v>
      </c>
      <c r="BL262" s="17" t="s">
        <v>143</v>
      </c>
      <c r="BM262" s="224" t="s">
        <v>734</v>
      </c>
    </row>
    <row r="263" s="13" customFormat="1">
      <c r="A263" s="13"/>
      <c r="B263" s="226"/>
      <c r="C263" s="227"/>
      <c r="D263" s="228" t="s">
        <v>145</v>
      </c>
      <c r="E263" s="229" t="s">
        <v>32</v>
      </c>
      <c r="F263" s="230" t="s">
        <v>146</v>
      </c>
      <c r="G263" s="227"/>
      <c r="H263" s="229" t="s">
        <v>32</v>
      </c>
      <c r="I263" s="231"/>
      <c r="J263" s="227"/>
      <c r="K263" s="227"/>
      <c r="L263" s="232"/>
      <c r="M263" s="233"/>
      <c r="N263" s="234"/>
      <c r="O263" s="234"/>
      <c r="P263" s="234"/>
      <c r="Q263" s="234"/>
      <c r="R263" s="234"/>
      <c r="S263" s="234"/>
      <c r="T263" s="23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6" t="s">
        <v>145</v>
      </c>
      <c r="AU263" s="236" t="s">
        <v>85</v>
      </c>
      <c r="AV263" s="13" t="s">
        <v>83</v>
      </c>
      <c r="AW263" s="13" t="s">
        <v>39</v>
      </c>
      <c r="AX263" s="13" t="s">
        <v>77</v>
      </c>
      <c r="AY263" s="236" t="s">
        <v>135</v>
      </c>
    </row>
    <row r="264" s="14" customFormat="1">
      <c r="A264" s="14"/>
      <c r="B264" s="237"/>
      <c r="C264" s="238"/>
      <c r="D264" s="228" t="s">
        <v>145</v>
      </c>
      <c r="E264" s="239" t="s">
        <v>32</v>
      </c>
      <c r="F264" s="240" t="s">
        <v>385</v>
      </c>
      <c r="G264" s="238"/>
      <c r="H264" s="241">
        <v>1</v>
      </c>
      <c r="I264" s="242"/>
      <c r="J264" s="238"/>
      <c r="K264" s="238"/>
      <c r="L264" s="243"/>
      <c r="M264" s="244"/>
      <c r="N264" s="245"/>
      <c r="O264" s="245"/>
      <c r="P264" s="245"/>
      <c r="Q264" s="245"/>
      <c r="R264" s="245"/>
      <c r="S264" s="245"/>
      <c r="T264" s="24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7" t="s">
        <v>145</v>
      </c>
      <c r="AU264" s="247" t="s">
        <v>85</v>
      </c>
      <c r="AV264" s="14" t="s">
        <v>85</v>
      </c>
      <c r="AW264" s="14" t="s">
        <v>39</v>
      </c>
      <c r="AX264" s="14" t="s">
        <v>77</v>
      </c>
      <c r="AY264" s="247" t="s">
        <v>135</v>
      </c>
    </row>
    <row r="265" s="14" customFormat="1">
      <c r="A265" s="14"/>
      <c r="B265" s="237"/>
      <c r="C265" s="238"/>
      <c r="D265" s="228" t="s">
        <v>145</v>
      </c>
      <c r="E265" s="239" t="s">
        <v>32</v>
      </c>
      <c r="F265" s="240" t="s">
        <v>717</v>
      </c>
      <c r="G265" s="238"/>
      <c r="H265" s="241">
        <v>1</v>
      </c>
      <c r="I265" s="242"/>
      <c r="J265" s="238"/>
      <c r="K265" s="238"/>
      <c r="L265" s="243"/>
      <c r="M265" s="244"/>
      <c r="N265" s="245"/>
      <c r="O265" s="245"/>
      <c r="P265" s="245"/>
      <c r="Q265" s="245"/>
      <c r="R265" s="245"/>
      <c r="S265" s="245"/>
      <c r="T265" s="246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7" t="s">
        <v>145</v>
      </c>
      <c r="AU265" s="247" t="s">
        <v>85</v>
      </c>
      <c r="AV265" s="14" t="s">
        <v>85</v>
      </c>
      <c r="AW265" s="14" t="s">
        <v>39</v>
      </c>
      <c r="AX265" s="14" t="s">
        <v>77</v>
      </c>
      <c r="AY265" s="247" t="s">
        <v>135</v>
      </c>
    </row>
    <row r="266" s="14" customFormat="1">
      <c r="A266" s="14"/>
      <c r="B266" s="237"/>
      <c r="C266" s="238"/>
      <c r="D266" s="228" t="s">
        <v>145</v>
      </c>
      <c r="E266" s="239" t="s">
        <v>32</v>
      </c>
      <c r="F266" s="240" t="s">
        <v>718</v>
      </c>
      <c r="G266" s="238"/>
      <c r="H266" s="241">
        <v>6</v>
      </c>
      <c r="I266" s="242"/>
      <c r="J266" s="238"/>
      <c r="K266" s="238"/>
      <c r="L266" s="243"/>
      <c r="M266" s="244"/>
      <c r="N266" s="245"/>
      <c r="O266" s="245"/>
      <c r="P266" s="245"/>
      <c r="Q266" s="245"/>
      <c r="R266" s="245"/>
      <c r="S266" s="245"/>
      <c r="T266" s="246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7" t="s">
        <v>145</v>
      </c>
      <c r="AU266" s="247" t="s">
        <v>85</v>
      </c>
      <c r="AV266" s="14" t="s">
        <v>85</v>
      </c>
      <c r="AW266" s="14" t="s">
        <v>39</v>
      </c>
      <c r="AX266" s="14" t="s">
        <v>77</v>
      </c>
      <c r="AY266" s="247" t="s">
        <v>135</v>
      </c>
    </row>
    <row r="267" s="14" customFormat="1">
      <c r="A267" s="14"/>
      <c r="B267" s="237"/>
      <c r="C267" s="238"/>
      <c r="D267" s="228" t="s">
        <v>145</v>
      </c>
      <c r="E267" s="239" t="s">
        <v>32</v>
      </c>
      <c r="F267" s="240" t="s">
        <v>396</v>
      </c>
      <c r="G267" s="238"/>
      <c r="H267" s="241">
        <v>1</v>
      </c>
      <c r="I267" s="242"/>
      <c r="J267" s="238"/>
      <c r="K267" s="238"/>
      <c r="L267" s="243"/>
      <c r="M267" s="244"/>
      <c r="N267" s="245"/>
      <c r="O267" s="245"/>
      <c r="P267" s="245"/>
      <c r="Q267" s="245"/>
      <c r="R267" s="245"/>
      <c r="S267" s="245"/>
      <c r="T267" s="24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7" t="s">
        <v>145</v>
      </c>
      <c r="AU267" s="247" t="s">
        <v>85</v>
      </c>
      <c r="AV267" s="14" t="s">
        <v>85</v>
      </c>
      <c r="AW267" s="14" t="s">
        <v>39</v>
      </c>
      <c r="AX267" s="14" t="s">
        <v>77</v>
      </c>
      <c r="AY267" s="247" t="s">
        <v>135</v>
      </c>
    </row>
    <row r="268" s="14" customFormat="1">
      <c r="A268" s="14"/>
      <c r="B268" s="237"/>
      <c r="C268" s="238"/>
      <c r="D268" s="228" t="s">
        <v>145</v>
      </c>
      <c r="E268" s="239" t="s">
        <v>32</v>
      </c>
      <c r="F268" s="240" t="s">
        <v>719</v>
      </c>
      <c r="G268" s="238"/>
      <c r="H268" s="241">
        <v>5</v>
      </c>
      <c r="I268" s="242"/>
      <c r="J268" s="238"/>
      <c r="K268" s="238"/>
      <c r="L268" s="243"/>
      <c r="M268" s="244"/>
      <c r="N268" s="245"/>
      <c r="O268" s="245"/>
      <c r="P268" s="245"/>
      <c r="Q268" s="245"/>
      <c r="R268" s="245"/>
      <c r="S268" s="245"/>
      <c r="T268" s="246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7" t="s">
        <v>145</v>
      </c>
      <c r="AU268" s="247" t="s">
        <v>85</v>
      </c>
      <c r="AV268" s="14" t="s">
        <v>85</v>
      </c>
      <c r="AW268" s="14" t="s">
        <v>39</v>
      </c>
      <c r="AX268" s="14" t="s">
        <v>77</v>
      </c>
      <c r="AY268" s="247" t="s">
        <v>135</v>
      </c>
    </row>
    <row r="269" s="14" customFormat="1">
      <c r="A269" s="14"/>
      <c r="B269" s="237"/>
      <c r="C269" s="238"/>
      <c r="D269" s="228" t="s">
        <v>145</v>
      </c>
      <c r="E269" s="239" t="s">
        <v>32</v>
      </c>
      <c r="F269" s="240" t="s">
        <v>720</v>
      </c>
      <c r="G269" s="238"/>
      <c r="H269" s="241">
        <v>3</v>
      </c>
      <c r="I269" s="242"/>
      <c r="J269" s="238"/>
      <c r="K269" s="238"/>
      <c r="L269" s="243"/>
      <c r="M269" s="244"/>
      <c r="N269" s="245"/>
      <c r="O269" s="245"/>
      <c r="P269" s="245"/>
      <c r="Q269" s="245"/>
      <c r="R269" s="245"/>
      <c r="S269" s="245"/>
      <c r="T269" s="24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7" t="s">
        <v>145</v>
      </c>
      <c r="AU269" s="247" t="s">
        <v>85</v>
      </c>
      <c r="AV269" s="14" t="s">
        <v>85</v>
      </c>
      <c r="AW269" s="14" t="s">
        <v>39</v>
      </c>
      <c r="AX269" s="14" t="s">
        <v>77</v>
      </c>
      <c r="AY269" s="247" t="s">
        <v>135</v>
      </c>
    </row>
    <row r="270" s="14" customFormat="1">
      <c r="A270" s="14"/>
      <c r="B270" s="237"/>
      <c r="C270" s="238"/>
      <c r="D270" s="228" t="s">
        <v>145</v>
      </c>
      <c r="E270" s="239" t="s">
        <v>32</v>
      </c>
      <c r="F270" s="240" t="s">
        <v>721</v>
      </c>
      <c r="G270" s="238"/>
      <c r="H270" s="241">
        <v>2</v>
      </c>
      <c r="I270" s="242"/>
      <c r="J270" s="238"/>
      <c r="K270" s="238"/>
      <c r="L270" s="243"/>
      <c r="M270" s="244"/>
      <c r="N270" s="245"/>
      <c r="O270" s="245"/>
      <c r="P270" s="245"/>
      <c r="Q270" s="245"/>
      <c r="R270" s="245"/>
      <c r="S270" s="245"/>
      <c r="T270" s="246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7" t="s">
        <v>145</v>
      </c>
      <c r="AU270" s="247" t="s">
        <v>85</v>
      </c>
      <c r="AV270" s="14" t="s">
        <v>85</v>
      </c>
      <c r="AW270" s="14" t="s">
        <v>39</v>
      </c>
      <c r="AX270" s="14" t="s">
        <v>77</v>
      </c>
      <c r="AY270" s="247" t="s">
        <v>135</v>
      </c>
    </row>
    <row r="271" s="14" customFormat="1">
      <c r="A271" s="14"/>
      <c r="B271" s="237"/>
      <c r="C271" s="238"/>
      <c r="D271" s="228" t="s">
        <v>145</v>
      </c>
      <c r="E271" s="239" t="s">
        <v>32</v>
      </c>
      <c r="F271" s="240" t="s">
        <v>735</v>
      </c>
      <c r="G271" s="238"/>
      <c r="H271" s="241">
        <v>4</v>
      </c>
      <c r="I271" s="242"/>
      <c r="J271" s="238"/>
      <c r="K271" s="238"/>
      <c r="L271" s="243"/>
      <c r="M271" s="244"/>
      <c r="N271" s="245"/>
      <c r="O271" s="245"/>
      <c r="P271" s="245"/>
      <c r="Q271" s="245"/>
      <c r="R271" s="245"/>
      <c r="S271" s="245"/>
      <c r="T271" s="246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7" t="s">
        <v>145</v>
      </c>
      <c r="AU271" s="247" t="s">
        <v>85</v>
      </c>
      <c r="AV271" s="14" t="s">
        <v>85</v>
      </c>
      <c r="AW271" s="14" t="s">
        <v>39</v>
      </c>
      <c r="AX271" s="14" t="s">
        <v>77</v>
      </c>
      <c r="AY271" s="247" t="s">
        <v>135</v>
      </c>
    </row>
    <row r="272" s="15" customFormat="1">
      <c r="A272" s="15"/>
      <c r="B272" s="248"/>
      <c r="C272" s="249"/>
      <c r="D272" s="228" t="s">
        <v>145</v>
      </c>
      <c r="E272" s="250" t="s">
        <v>32</v>
      </c>
      <c r="F272" s="251" t="s">
        <v>149</v>
      </c>
      <c r="G272" s="249"/>
      <c r="H272" s="252">
        <v>23</v>
      </c>
      <c r="I272" s="253"/>
      <c r="J272" s="249"/>
      <c r="K272" s="249"/>
      <c r="L272" s="254"/>
      <c r="M272" s="255"/>
      <c r="N272" s="256"/>
      <c r="O272" s="256"/>
      <c r="P272" s="256"/>
      <c r="Q272" s="256"/>
      <c r="R272" s="256"/>
      <c r="S272" s="256"/>
      <c r="T272" s="257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58" t="s">
        <v>145</v>
      </c>
      <c r="AU272" s="258" t="s">
        <v>85</v>
      </c>
      <c r="AV272" s="15" t="s">
        <v>134</v>
      </c>
      <c r="AW272" s="15" t="s">
        <v>39</v>
      </c>
      <c r="AX272" s="15" t="s">
        <v>83</v>
      </c>
      <c r="AY272" s="258" t="s">
        <v>135</v>
      </c>
    </row>
    <row r="273" s="2" customFormat="1" ht="37.8" customHeight="1">
      <c r="A273" s="39"/>
      <c r="B273" s="40"/>
      <c r="C273" s="213" t="s">
        <v>428</v>
      </c>
      <c r="D273" s="213" t="s">
        <v>138</v>
      </c>
      <c r="E273" s="214" t="s">
        <v>206</v>
      </c>
      <c r="F273" s="215" t="s">
        <v>207</v>
      </c>
      <c r="G273" s="216" t="s">
        <v>141</v>
      </c>
      <c r="H273" s="217">
        <v>195</v>
      </c>
      <c r="I273" s="218"/>
      <c r="J273" s="219">
        <f>ROUND(I273*H273,2)</f>
        <v>0</v>
      </c>
      <c r="K273" s="215" t="s">
        <v>142</v>
      </c>
      <c r="L273" s="45"/>
      <c r="M273" s="220" t="s">
        <v>32</v>
      </c>
      <c r="N273" s="221" t="s">
        <v>48</v>
      </c>
      <c r="O273" s="85"/>
      <c r="P273" s="222">
        <f>O273*H273</f>
        <v>0</v>
      </c>
      <c r="Q273" s="222">
        <v>0</v>
      </c>
      <c r="R273" s="222">
        <f>Q273*H273</f>
        <v>0</v>
      </c>
      <c r="S273" s="222">
        <v>0</v>
      </c>
      <c r="T273" s="223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4" t="s">
        <v>143</v>
      </c>
      <c r="AT273" s="224" t="s">
        <v>138</v>
      </c>
      <c r="AU273" s="224" t="s">
        <v>85</v>
      </c>
      <c r="AY273" s="17" t="s">
        <v>135</v>
      </c>
      <c r="BE273" s="225">
        <f>IF(N273="základní",J273,0)</f>
        <v>0</v>
      </c>
      <c r="BF273" s="225">
        <f>IF(N273="snížená",J273,0)</f>
        <v>0</v>
      </c>
      <c r="BG273" s="225">
        <f>IF(N273="zákl. přenesená",J273,0)</f>
        <v>0</v>
      </c>
      <c r="BH273" s="225">
        <f>IF(N273="sníž. přenesená",J273,0)</f>
        <v>0</v>
      </c>
      <c r="BI273" s="225">
        <f>IF(N273="nulová",J273,0)</f>
        <v>0</v>
      </c>
      <c r="BJ273" s="17" t="s">
        <v>83</v>
      </c>
      <c r="BK273" s="225">
        <f>ROUND(I273*H273,2)</f>
        <v>0</v>
      </c>
      <c r="BL273" s="17" t="s">
        <v>143</v>
      </c>
      <c r="BM273" s="224" t="s">
        <v>736</v>
      </c>
    </row>
    <row r="274" s="13" customFormat="1">
      <c r="A274" s="13"/>
      <c r="B274" s="226"/>
      <c r="C274" s="227"/>
      <c r="D274" s="228" t="s">
        <v>145</v>
      </c>
      <c r="E274" s="229" t="s">
        <v>32</v>
      </c>
      <c r="F274" s="230" t="s">
        <v>146</v>
      </c>
      <c r="G274" s="227"/>
      <c r="H274" s="229" t="s">
        <v>32</v>
      </c>
      <c r="I274" s="231"/>
      <c r="J274" s="227"/>
      <c r="K274" s="227"/>
      <c r="L274" s="232"/>
      <c r="M274" s="233"/>
      <c r="N274" s="234"/>
      <c r="O274" s="234"/>
      <c r="P274" s="234"/>
      <c r="Q274" s="234"/>
      <c r="R274" s="234"/>
      <c r="S274" s="234"/>
      <c r="T274" s="23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6" t="s">
        <v>145</v>
      </c>
      <c r="AU274" s="236" t="s">
        <v>85</v>
      </c>
      <c r="AV274" s="13" t="s">
        <v>83</v>
      </c>
      <c r="AW274" s="13" t="s">
        <v>39</v>
      </c>
      <c r="AX274" s="13" t="s">
        <v>77</v>
      </c>
      <c r="AY274" s="236" t="s">
        <v>135</v>
      </c>
    </row>
    <row r="275" s="14" customFormat="1">
      <c r="A275" s="14"/>
      <c r="B275" s="237"/>
      <c r="C275" s="238"/>
      <c r="D275" s="228" t="s">
        <v>145</v>
      </c>
      <c r="E275" s="239" t="s">
        <v>32</v>
      </c>
      <c r="F275" s="240" t="s">
        <v>737</v>
      </c>
      <c r="G275" s="238"/>
      <c r="H275" s="241">
        <v>15</v>
      </c>
      <c r="I275" s="242"/>
      <c r="J275" s="238"/>
      <c r="K275" s="238"/>
      <c r="L275" s="243"/>
      <c r="M275" s="244"/>
      <c r="N275" s="245"/>
      <c r="O275" s="245"/>
      <c r="P275" s="245"/>
      <c r="Q275" s="245"/>
      <c r="R275" s="245"/>
      <c r="S275" s="245"/>
      <c r="T275" s="24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7" t="s">
        <v>145</v>
      </c>
      <c r="AU275" s="247" t="s">
        <v>85</v>
      </c>
      <c r="AV275" s="14" t="s">
        <v>85</v>
      </c>
      <c r="AW275" s="14" t="s">
        <v>39</v>
      </c>
      <c r="AX275" s="14" t="s">
        <v>77</v>
      </c>
      <c r="AY275" s="247" t="s">
        <v>135</v>
      </c>
    </row>
    <row r="276" s="14" customFormat="1">
      <c r="A276" s="14"/>
      <c r="B276" s="237"/>
      <c r="C276" s="238"/>
      <c r="D276" s="228" t="s">
        <v>145</v>
      </c>
      <c r="E276" s="239" t="s">
        <v>32</v>
      </c>
      <c r="F276" s="240" t="s">
        <v>738</v>
      </c>
      <c r="G276" s="238"/>
      <c r="H276" s="241">
        <v>102</v>
      </c>
      <c r="I276" s="242"/>
      <c r="J276" s="238"/>
      <c r="K276" s="238"/>
      <c r="L276" s="243"/>
      <c r="M276" s="244"/>
      <c r="N276" s="245"/>
      <c r="O276" s="245"/>
      <c r="P276" s="245"/>
      <c r="Q276" s="245"/>
      <c r="R276" s="245"/>
      <c r="S276" s="245"/>
      <c r="T276" s="246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7" t="s">
        <v>145</v>
      </c>
      <c r="AU276" s="247" t="s">
        <v>85</v>
      </c>
      <c r="AV276" s="14" t="s">
        <v>85</v>
      </c>
      <c r="AW276" s="14" t="s">
        <v>39</v>
      </c>
      <c r="AX276" s="14" t="s">
        <v>77</v>
      </c>
      <c r="AY276" s="247" t="s">
        <v>135</v>
      </c>
    </row>
    <row r="277" s="14" customFormat="1">
      <c r="A277" s="14"/>
      <c r="B277" s="237"/>
      <c r="C277" s="238"/>
      <c r="D277" s="228" t="s">
        <v>145</v>
      </c>
      <c r="E277" s="239" t="s">
        <v>32</v>
      </c>
      <c r="F277" s="240" t="s">
        <v>739</v>
      </c>
      <c r="G277" s="238"/>
      <c r="H277" s="241">
        <v>7</v>
      </c>
      <c r="I277" s="242"/>
      <c r="J277" s="238"/>
      <c r="K277" s="238"/>
      <c r="L277" s="243"/>
      <c r="M277" s="244"/>
      <c r="N277" s="245"/>
      <c r="O277" s="245"/>
      <c r="P277" s="245"/>
      <c r="Q277" s="245"/>
      <c r="R277" s="245"/>
      <c r="S277" s="245"/>
      <c r="T277" s="246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7" t="s">
        <v>145</v>
      </c>
      <c r="AU277" s="247" t="s">
        <v>85</v>
      </c>
      <c r="AV277" s="14" t="s">
        <v>85</v>
      </c>
      <c r="AW277" s="14" t="s">
        <v>39</v>
      </c>
      <c r="AX277" s="14" t="s">
        <v>77</v>
      </c>
      <c r="AY277" s="247" t="s">
        <v>135</v>
      </c>
    </row>
    <row r="278" s="14" customFormat="1">
      <c r="A278" s="14"/>
      <c r="B278" s="237"/>
      <c r="C278" s="238"/>
      <c r="D278" s="228" t="s">
        <v>145</v>
      </c>
      <c r="E278" s="239" t="s">
        <v>32</v>
      </c>
      <c r="F278" s="240" t="s">
        <v>740</v>
      </c>
      <c r="G278" s="238"/>
      <c r="H278" s="241">
        <v>32</v>
      </c>
      <c r="I278" s="242"/>
      <c r="J278" s="238"/>
      <c r="K278" s="238"/>
      <c r="L278" s="243"/>
      <c r="M278" s="244"/>
      <c r="N278" s="245"/>
      <c r="O278" s="245"/>
      <c r="P278" s="245"/>
      <c r="Q278" s="245"/>
      <c r="R278" s="245"/>
      <c r="S278" s="245"/>
      <c r="T278" s="24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7" t="s">
        <v>145</v>
      </c>
      <c r="AU278" s="247" t="s">
        <v>85</v>
      </c>
      <c r="AV278" s="14" t="s">
        <v>85</v>
      </c>
      <c r="AW278" s="14" t="s">
        <v>39</v>
      </c>
      <c r="AX278" s="14" t="s">
        <v>77</v>
      </c>
      <c r="AY278" s="247" t="s">
        <v>135</v>
      </c>
    </row>
    <row r="279" s="14" customFormat="1">
      <c r="A279" s="14"/>
      <c r="B279" s="237"/>
      <c r="C279" s="238"/>
      <c r="D279" s="228" t="s">
        <v>145</v>
      </c>
      <c r="E279" s="239" t="s">
        <v>32</v>
      </c>
      <c r="F279" s="240" t="s">
        <v>741</v>
      </c>
      <c r="G279" s="238"/>
      <c r="H279" s="241">
        <v>35</v>
      </c>
      <c r="I279" s="242"/>
      <c r="J279" s="238"/>
      <c r="K279" s="238"/>
      <c r="L279" s="243"/>
      <c r="M279" s="244"/>
      <c r="N279" s="245"/>
      <c r="O279" s="245"/>
      <c r="P279" s="245"/>
      <c r="Q279" s="245"/>
      <c r="R279" s="245"/>
      <c r="S279" s="245"/>
      <c r="T279" s="246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7" t="s">
        <v>145</v>
      </c>
      <c r="AU279" s="247" t="s">
        <v>85</v>
      </c>
      <c r="AV279" s="14" t="s">
        <v>85</v>
      </c>
      <c r="AW279" s="14" t="s">
        <v>39</v>
      </c>
      <c r="AX279" s="14" t="s">
        <v>77</v>
      </c>
      <c r="AY279" s="247" t="s">
        <v>135</v>
      </c>
    </row>
    <row r="280" s="14" customFormat="1">
      <c r="A280" s="14"/>
      <c r="B280" s="237"/>
      <c r="C280" s="238"/>
      <c r="D280" s="228" t="s">
        <v>145</v>
      </c>
      <c r="E280" s="239" t="s">
        <v>32</v>
      </c>
      <c r="F280" s="240" t="s">
        <v>742</v>
      </c>
      <c r="G280" s="238"/>
      <c r="H280" s="241">
        <v>3</v>
      </c>
      <c r="I280" s="242"/>
      <c r="J280" s="238"/>
      <c r="K280" s="238"/>
      <c r="L280" s="243"/>
      <c r="M280" s="244"/>
      <c r="N280" s="245"/>
      <c r="O280" s="245"/>
      <c r="P280" s="245"/>
      <c r="Q280" s="245"/>
      <c r="R280" s="245"/>
      <c r="S280" s="245"/>
      <c r="T280" s="246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7" t="s">
        <v>145</v>
      </c>
      <c r="AU280" s="247" t="s">
        <v>85</v>
      </c>
      <c r="AV280" s="14" t="s">
        <v>85</v>
      </c>
      <c r="AW280" s="14" t="s">
        <v>39</v>
      </c>
      <c r="AX280" s="14" t="s">
        <v>77</v>
      </c>
      <c r="AY280" s="247" t="s">
        <v>135</v>
      </c>
    </row>
    <row r="281" s="14" customFormat="1">
      <c r="A281" s="14"/>
      <c r="B281" s="237"/>
      <c r="C281" s="238"/>
      <c r="D281" s="228" t="s">
        <v>145</v>
      </c>
      <c r="E281" s="239" t="s">
        <v>32</v>
      </c>
      <c r="F281" s="240" t="s">
        <v>416</v>
      </c>
      <c r="G281" s="238"/>
      <c r="H281" s="241">
        <v>1</v>
      </c>
      <c r="I281" s="242"/>
      <c r="J281" s="238"/>
      <c r="K281" s="238"/>
      <c r="L281" s="243"/>
      <c r="M281" s="244"/>
      <c r="N281" s="245"/>
      <c r="O281" s="245"/>
      <c r="P281" s="245"/>
      <c r="Q281" s="245"/>
      <c r="R281" s="245"/>
      <c r="S281" s="245"/>
      <c r="T281" s="246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7" t="s">
        <v>145</v>
      </c>
      <c r="AU281" s="247" t="s">
        <v>85</v>
      </c>
      <c r="AV281" s="14" t="s">
        <v>85</v>
      </c>
      <c r="AW281" s="14" t="s">
        <v>39</v>
      </c>
      <c r="AX281" s="14" t="s">
        <v>77</v>
      </c>
      <c r="AY281" s="247" t="s">
        <v>135</v>
      </c>
    </row>
    <row r="282" s="15" customFormat="1">
      <c r="A282" s="15"/>
      <c r="B282" s="248"/>
      <c r="C282" s="249"/>
      <c r="D282" s="228" t="s">
        <v>145</v>
      </c>
      <c r="E282" s="250" t="s">
        <v>32</v>
      </c>
      <c r="F282" s="251" t="s">
        <v>149</v>
      </c>
      <c r="G282" s="249"/>
      <c r="H282" s="252">
        <v>195</v>
      </c>
      <c r="I282" s="253"/>
      <c r="J282" s="249"/>
      <c r="K282" s="249"/>
      <c r="L282" s="254"/>
      <c r="M282" s="255"/>
      <c r="N282" s="256"/>
      <c r="O282" s="256"/>
      <c r="P282" s="256"/>
      <c r="Q282" s="256"/>
      <c r="R282" s="256"/>
      <c r="S282" s="256"/>
      <c r="T282" s="257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58" t="s">
        <v>145</v>
      </c>
      <c r="AU282" s="258" t="s">
        <v>85</v>
      </c>
      <c r="AV282" s="15" t="s">
        <v>134</v>
      </c>
      <c r="AW282" s="15" t="s">
        <v>39</v>
      </c>
      <c r="AX282" s="15" t="s">
        <v>83</v>
      </c>
      <c r="AY282" s="258" t="s">
        <v>135</v>
      </c>
    </row>
    <row r="283" s="2" customFormat="1" ht="37.8" customHeight="1">
      <c r="A283" s="39"/>
      <c r="B283" s="40"/>
      <c r="C283" s="213" t="s">
        <v>433</v>
      </c>
      <c r="D283" s="213" t="s">
        <v>138</v>
      </c>
      <c r="E283" s="214" t="s">
        <v>743</v>
      </c>
      <c r="F283" s="215" t="s">
        <v>744</v>
      </c>
      <c r="G283" s="216" t="s">
        <v>141</v>
      </c>
      <c r="H283" s="217">
        <v>6</v>
      </c>
      <c r="I283" s="218"/>
      <c r="J283" s="219">
        <f>ROUND(I283*H283,2)</f>
        <v>0</v>
      </c>
      <c r="K283" s="215" t="s">
        <v>142</v>
      </c>
      <c r="L283" s="45"/>
      <c r="M283" s="220" t="s">
        <v>32</v>
      </c>
      <c r="N283" s="221" t="s">
        <v>48</v>
      </c>
      <c r="O283" s="85"/>
      <c r="P283" s="222">
        <f>O283*H283</f>
        <v>0</v>
      </c>
      <c r="Q283" s="222">
        <v>0</v>
      </c>
      <c r="R283" s="222">
        <f>Q283*H283</f>
        <v>0</v>
      </c>
      <c r="S283" s="222">
        <v>0</v>
      </c>
      <c r="T283" s="223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4" t="s">
        <v>143</v>
      </c>
      <c r="AT283" s="224" t="s">
        <v>138</v>
      </c>
      <c r="AU283" s="224" t="s">
        <v>85</v>
      </c>
      <c r="AY283" s="17" t="s">
        <v>135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17" t="s">
        <v>83</v>
      </c>
      <c r="BK283" s="225">
        <f>ROUND(I283*H283,2)</f>
        <v>0</v>
      </c>
      <c r="BL283" s="17" t="s">
        <v>143</v>
      </c>
      <c r="BM283" s="224" t="s">
        <v>745</v>
      </c>
    </row>
    <row r="284" s="13" customFormat="1">
      <c r="A284" s="13"/>
      <c r="B284" s="226"/>
      <c r="C284" s="227"/>
      <c r="D284" s="228" t="s">
        <v>145</v>
      </c>
      <c r="E284" s="229" t="s">
        <v>32</v>
      </c>
      <c r="F284" s="230" t="s">
        <v>146</v>
      </c>
      <c r="G284" s="227"/>
      <c r="H284" s="229" t="s">
        <v>32</v>
      </c>
      <c r="I284" s="231"/>
      <c r="J284" s="227"/>
      <c r="K284" s="227"/>
      <c r="L284" s="232"/>
      <c r="M284" s="233"/>
      <c r="N284" s="234"/>
      <c r="O284" s="234"/>
      <c r="P284" s="234"/>
      <c r="Q284" s="234"/>
      <c r="R284" s="234"/>
      <c r="S284" s="234"/>
      <c r="T284" s="23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6" t="s">
        <v>145</v>
      </c>
      <c r="AU284" s="236" t="s">
        <v>85</v>
      </c>
      <c r="AV284" s="13" t="s">
        <v>83</v>
      </c>
      <c r="AW284" s="13" t="s">
        <v>39</v>
      </c>
      <c r="AX284" s="13" t="s">
        <v>77</v>
      </c>
      <c r="AY284" s="236" t="s">
        <v>135</v>
      </c>
    </row>
    <row r="285" s="14" customFormat="1">
      <c r="A285" s="14"/>
      <c r="B285" s="237"/>
      <c r="C285" s="238"/>
      <c r="D285" s="228" t="s">
        <v>145</v>
      </c>
      <c r="E285" s="239" t="s">
        <v>32</v>
      </c>
      <c r="F285" s="240" t="s">
        <v>746</v>
      </c>
      <c r="G285" s="238"/>
      <c r="H285" s="241">
        <v>1</v>
      </c>
      <c r="I285" s="242"/>
      <c r="J285" s="238"/>
      <c r="K285" s="238"/>
      <c r="L285" s="243"/>
      <c r="M285" s="244"/>
      <c r="N285" s="245"/>
      <c r="O285" s="245"/>
      <c r="P285" s="245"/>
      <c r="Q285" s="245"/>
      <c r="R285" s="245"/>
      <c r="S285" s="245"/>
      <c r="T285" s="246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7" t="s">
        <v>145</v>
      </c>
      <c r="AU285" s="247" t="s">
        <v>85</v>
      </c>
      <c r="AV285" s="14" t="s">
        <v>85</v>
      </c>
      <c r="AW285" s="14" t="s">
        <v>39</v>
      </c>
      <c r="AX285" s="14" t="s">
        <v>77</v>
      </c>
      <c r="AY285" s="247" t="s">
        <v>135</v>
      </c>
    </row>
    <row r="286" s="14" customFormat="1">
      <c r="A286" s="14"/>
      <c r="B286" s="237"/>
      <c r="C286" s="238"/>
      <c r="D286" s="228" t="s">
        <v>145</v>
      </c>
      <c r="E286" s="239" t="s">
        <v>32</v>
      </c>
      <c r="F286" s="240" t="s">
        <v>747</v>
      </c>
      <c r="G286" s="238"/>
      <c r="H286" s="241">
        <v>4</v>
      </c>
      <c r="I286" s="242"/>
      <c r="J286" s="238"/>
      <c r="K286" s="238"/>
      <c r="L286" s="243"/>
      <c r="M286" s="244"/>
      <c r="N286" s="245"/>
      <c r="O286" s="245"/>
      <c r="P286" s="245"/>
      <c r="Q286" s="245"/>
      <c r="R286" s="245"/>
      <c r="S286" s="245"/>
      <c r="T286" s="246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7" t="s">
        <v>145</v>
      </c>
      <c r="AU286" s="247" t="s">
        <v>85</v>
      </c>
      <c r="AV286" s="14" t="s">
        <v>85</v>
      </c>
      <c r="AW286" s="14" t="s">
        <v>39</v>
      </c>
      <c r="AX286" s="14" t="s">
        <v>77</v>
      </c>
      <c r="AY286" s="247" t="s">
        <v>135</v>
      </c>
    </row>
    <row r="287" s="14" customFormat="1">
      <c r="A287" s="14"/>
      <c r="B287" s="237"/>
      <c r="C287" s="238"/>
      <c r="D287" s="228" t="s">
        <v>145</v>
      </c>
      <c r="E287" s="239" t="s">
        <v>32</v>
      </c>
      <c r="F287" s="240" t="s">
        <v>748</v>
      </c>
      <c r="G287" s="238"/>
      <c r="H287" s="241">
        <v>1</v>
      </c>
      <c r="I287" s="242"/>
      <c r="J287" s="238"/>
      <c r="K287" s="238"/>
      <c r="L287" s="243"/>
      <c r="M287" s="244"/>
      <c r="N287" s="245"/>
      <c r="O287" s="245"/>
      <c r="P287" s="245"/>
      <c r="Q287" s="245"/>
      <c r="R287" s="245"/>
      <c r="S287" s="245"/>
      <c r="T287" s="246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7" t="s">
        <v>145</v>
      </c>
      <c r="AU287" s="247" t="s">
        <v>85</v>
      </c>
      <c r="AV287" s="14" t="s">
        <v>85</v>
      </c>
      <c r="AW287" s="14" t="s">
        <v>39</v>
      </c>
      <c r="AX287" s="14" t="s">
        <v>77</v>
      </c>
      <c r="AY287" s="247" t="s">
        <v>135</v>
      </c>
    </row>
    <row r="288" s="15" customFormat="1">
      <c r="A288" s="15"/>
      <c r="B288" s="248"/>
      <c r="C288" s="249"/>
      <c r="D288" s="228" t="s">
        <v>145</v>
      </c>
      <c r="E288" s="250" t="s">
        <v>32</v>
      </c>
      <c r="F288" s="251" t="s">
        <v>149</v>
      </c>
      <c r="G288" s="249"/>
      <c r="H288" s="252">
        <v>6</v>
      </c>
      <c r="I288" s="253"/>
      <c r="J288" s="249"/>
      <c r="K288" s="249"/>
      <c r="L288" s="254"/>
      <c r="M288" s="255"/>
      <c r="N288" s="256"/>
      <c r="O288" s="256"/>
      <c r="P288" s="256"/>
      <c r="Q288" s="256"/>
      <c r="R288" s="256"/>
      <c r="S288" s="256"/>
      <c r="T288" s="257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58" t="s">
        <v>145</v>
      </c>
      <c r="AU288" s="258" t="s">
        <v>85</v>
      </c>
      <c r="AV288" s="15" t="s">
        <v>134</v>
      </c>
      <c r="AW288" s="15" t="s">
        <v>39</v>
      </c>
      <c r="AX288" s="15" t="s">
        <v>83</v>
      </c>
      <c r="AY288" s="258" t="s">
        <v>135</v>
      </c>
    </row>
    <row r="289" s="2" customFormat="1" ht="37.8" customHeight="1">
      <c r="A289" s="39"/>
      <c r="B289" s="40"/>
      <c r="C289" s="213" t="s">
        <v>437</v>
      </c>
      <c r="D289" s="213" t="s">
        <v>138</v>
      </c>
      <c r="E289" s="214" t="s">
        <v>420</v>
      </c>
      <c r="F289" s="215" t="s">
        <v>421</v>
      </c>
      <c r="G289" s="216" t="s">
        <v>141</v>
      </c>
      <c r="H289" s="217">
        <v>85</v>
      </c>
      <c r="I289" s="218"/>
      <c r="J289" s="219">
        <f>ROUND(I289*H289,2)</f>
        <v>0</v>
      </c>
      <c r="K289" s="215" t="s">
        <v>142</v>
      </c>
      <c r="L289" s="45"/>
      <c r="M289" s="220" t="s">
        <v>32</v>
      </c>
      <c r="N289" s="221" t="s">
        <v>48</v>
      </c>
      <c r="O289" s="85"/>
      <c r="P289" s="222">
        <f>O289*H289</f>
        <v>0</v>
      </c>
      <c r="Q289" s="222">
        <v>0</v>
      </c>
      <c r="R289" s="222">
        <f>Q289*H289</f>
        <v>0</v>
      </c>
      <c r="S289" s="222">
        <v>0</v>
      </c>
      <c r="T289" s="223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4" t="s">
        <v>143</v>
      </c>
      <c r="AT289" s="224" t="s">
        <v>138</v>
      </c>
      <c r="AU289" s="224" t="s">
        <v>85</v>
      </c>
      <c r="AY289" s="17" t="s">
        <v>135</v>
      </c>
      <c r="BE289" s="225">
        <f>IF(N289="základní",J289,0)</f>
        <v>0</v>
      </c>
      <c r="BF289" s="225">
        <f>IF(N289="snížená",J289,0)</f>
        <v>0</v>
      </c>
      <c r="BG289" s="225">
        <f>IF(N289="zákl. přenesená",J289,0)</f>
        <v>0</v>
      </c>
      <c r="BH289" s="225">
        <f>IF(N289="sníž. přenesená",J289,0)</f>
        <v>0</v>
      </c>
      <c r="BI289" s="225">
        <f>IF(N289="nulová",J289,0)</f>
        <v>0</v>
      </c>
      <c r="BJ289" s="17" t="s">
        <v>83</v>
      </c>
      <c r="BK289" s="225">
        <f>ROUND(I289*H289,2)</f>
        <v>0</v>
      </c>
      <c r="BL289" s="17" t="s">
        <v>143</v>
      </c>
      <c r="BM289" s="224" t="s">
        <v>749</v>
      </c>
    </row>
    <row r="290" s="13" customFormat="1">
      <c r="A290" s="13"/>
      <c r="B290" s="226"/>
      <c r="C290" s="227"/>
      <c r="D290" s="228" t="s">
        <v>145</v>
      </c>
      <c r="E290" s="229" t="s">
        <v>32</v>
      </c>
      <c r="F290" s="230" t="s">
        <v>146</v>
      </c>
      <c r="G290" s="227"/>
      <c r="H290" s="229" t="s">
        <v>32</v>
      </c>
      <c r="I290" s="231"/>
      <c r="J290" s="227"/>
      <c r="K290" s="227"/>
      <c r="L290" s="232"/>
      <c r="M290" s="233"/>
      <c r="N290" s="234"/>
      <c r="O290" s="234"/>
      <c r="P290" s="234"/>
      <c r="Q290" s="234"/>
      <c r="R290" s="234"/>
      <c r="S290" s="234"/>
      <c r="T290" s="23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6" t="s">
        <v>145</v>
      </c>
      <c r="AU290" s="236" t="s">
        <v>85</v>
      </c>
      <c r="AV290" s="13" t="s">
        <v>83</v>
      </c>
      <c r="AW290" s="13" t="s">
        <v>39</v>
      </c>
      <c r="AX290" s="13" t="s">
        <v>77</v>
      </c>
      <c r="AY290" s="236" t="s">
        <v>135</v>
      </c>
    </row>
    <row r="291" s="14" customFormat="1">
      <c r="A291" s="14"/>
      <c r="B291" s="237"/>
      <c r="C291" s="238"/>
      <c r="D291" s="228" t="s">
        <v>145</v>
      </c>
      <c r="E291" s="239" t="s">
        <v>32</v>
      </c>
      <c r="F291" s="240" t="s">
        <v>750</v>
      </c>
      <c r="G291" s="238"/>
      <c r="H291" s="241">
        <v>8</v>
      </c>
      <c r="I291" s="242"/>
      <c r="J291" s="238"/>
      <c r="K291" s="238"/>
      <c r="L291" s="243"/>
      <c r="M291" s="244"/>
      <c r="N291" s="245"/>
      <c r="O291" s="245"/>
      <c r="P291" s="245"/>
      <c r="Q291" s="245"/>
      <c r="R291" s="245"/>
      <c r="S291" s="245"/>
      <c r="T291" s="246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7" t="s">
        <v>145</v>
      </c>
      <c r="AU291" s="247" t="s">
        <v>85</v>
      </c>
      <c r="AV291" s="14" t="s">
        <v>85</v>
      </c>
      <c r="AW291" s="14" t="s">
        <v>39</v>
      </c>
      <c r="AX291" s="14" t="s">
        <v>77</v>
      </c>
      <c r="AY291" s="247" t="s">
        <v>135</v>
      </c>
    </row>
    <row r="292" s="14" customFormat="1">
      <c r="A292" s="14"/>
      <c r="B292" s="237"/>
      <c r="C292" s="238"/>
      <c r="D292" s="228" t="s">
        <v>145</v>
      </c>
      <c r="E292" s="239" t="s">
        <v>32</v>
      </c>
      <c r="F292" s="240" t="s">
        <v>751</v>
      </c>
      <c r="G292" s="238"/>
      <c r="H292" s="241">
        <v>41</v>
      </c>
      <c r="I292" s="242"/>
      <c r="J292" s="238"/>
      <c r="K292" s="238"/>
      <c r="L292" s="243"/>
      <c r="M292" s="244"/>
      <c r="N292" s="245"/>
      <c r="O292" s="245"/>
      <c r="P292" s="245"/>
      <c r="Q292" s="245"/>
      <c r="R292" s="245"/>
      <c r="S292" s="245"/>
      <c r="T292" s="246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7" t="s">
        <v>145</v>
      </c>
      <c r="AU292" s="247" t="s">
        <v>85</v>
      </c>
      <c r="AV292" s="14" t="s">
        <v>85</v>
      </c>
      <c r="AW292" s="14" t="s">
        <v>39</v>
      </c>
      <c r="AX292" s="14" t="s">
        <v>77</v>
      </c>
      <c r="AY292" s="247" t="s">
        <v>135</v>
      </c>
    </row>
    <row r="293" s="14" customFormat="1">
      <c r="A293" s="14"/>
      <c r="B293" s="237"/>
      <c r="C293" s="238"/>
      <c r="D293" s="228" t="s">
        <v>145</v>
      </c>
      <c r="E293" s="239" t="s">
        <v>32</v>
      </c>
      <c r="F293" s="240" t="s">
        <v>752</v>
      </c>
      <c r="G293" s="238"/>
      <c r="H293" s="241">
        <v>4</v>
      </c>
      <c r="I293" s="242"/>
      <c r="J293" s="238"/>
      <c r="K293" s="238"/>
      <c r="L293" s="243"/>
      <c r="M293" s="244"/>
      <c r="N293" s="245"/>
      <c r="O293" s="245"/>
      <c r="P293" s="245"/>
      <c r="Q293" s="245"/>
      <c r="R293" s="245"/>
      <c r="S293" s="245"/>
      <c r="T293" s="246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7" t="s">
        <v>145</v>
      </c>
      <c r="AU293" s="247" t="s">
        <v>85</v>
      </c>
      <c r="AV293" s="14" t="s">
        <v>85</v>
      </c>
      <c r="AW293" s="14" t="s">
        <v>39</v>
      </c>
      <c r="AX293" s="14" t="s">
        <v>77</v>
      </c>
      <c r="AY293" s="247" t="s">
        <v>135</v>
      </c>
    </row>
    <row r="294" s="14" customFormat="1">
      <c r="A294" s="14"/>
      <c r="B294" s="237"/>
      <c r="C294" s="238"/>
      <c r="D294" s="228" t="s">
        <v>145</v>
      </c>
      <c r="E294" s="239" t="s">
        <v>32</v>
      </c>
      <c r="F294" s="240" t="s">
        <v>753</v>
      </c>
      <c r="G294" s="238"/>
      <c r="H294" s="241">
        <v>15</v>
      </c>
      <c r="I294" s="242"/>
      <c r="J294" s="238"/>
      <c r="K294" s="238"/>
      <c r="L294" s="243"/>
      <c r="M294" s="244"/>
      <c r="N294" s="245"/>
      <c r="O294" s="245"/>
      <c r="P294" s="245"/>
      <c r="Q294" s="245"/>
      <c r="R294" s="245"/>
      <c r="S294" s="245"/>
      <c r="T294" s="24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7" t="s">
        <v>145</v>
      </c>
      <c r="AU294" s="247" t="s">
        <v>85</v>
      </c>
      <c r="AV294" s="14" t="s">
        <v>85</v>
      </c>
      <c r="AW294" s="14" t="s">
        <v>39</v>
      </c>
      <c r="AX294" s="14" t="s">
        <v>77</v>
      </c>
      <c r="AY294" s="247" t="s">
        <v>135</v>
      </c>
    </row>
    <row r="295" s="14" customFormat="1">
      <c r="A295" s="14"/>
      <c r="B295" s="237"/>
      <c r="C295" s="238"/>
      <c r="D295" s="228" t="s">
        <v>145</v>
      </c>
      <c r="E295" s="239" t="s">
        <v>32</v>
      </c>
      <c r="F295" s="240" t="s">
        <v>754</v>
      </c>
      <c r="G295" s="238"/>
      <c r="H295" s="241">
        <v>15</v>
      </c>
      <c r="I295" s="242"/>
      <c r="J295" s="238"/>
      <c r="K295" s="238"/>
      <c r="L295" s="243"/>
      <c r="M295" s="244"/>
      <c r="N295" s="245"/>
      <c r="O295" s="245"/>
      <c r="P295" s="245"/>
      <c r="Q295" s="245"/>
      <c r="R295" s="245"/>
      <c r="S295" s="245"/>
      <c r="T295" s="246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7" t="s">
        <v>145</v>
      </c>
      <c r="AU295" s="247" t="s">
        <v>85</v>
      </c>
      <c r="AV295" s="14" t="s">
        <v>85</v>
      </c>
      <c r="AW295" s="14" t="s">
        <v>39</v>
      </c>
      <c r="AX295" s="14" t="s">
        <v>77</v>
      </c>
      <c r="AY295" s="247" t="s">
        <v>135</v>
      </c>
    </row>
    <row r="296" s="14" customFormat="1">
      <c r="A296" s="14"/>
      <c r="B296" s="237"/>
      <c r="C296" s="238"/>
      <c r="D296" s="228" t="s">
        <v>145</v>
      </c>
      <c r="E296" s="239" t="s">
        <v>32</v>
      </c>
      <c r="F296" s="240" t="s">
        <v>755</v>
      </c>
      <c r="G296" s="238"/>
      <c r="H296" s="241">
        <v>1</v>
      </c>
      <c r="I296" s="242"/>
      <c r="J296" s="238"/>
      <c r="K296" s="238"/>
      <c r="L296" s="243"/>
      <c r="M296" s="244"/>
      <c r="N296" s="245"/>
      <c r="O296" s="245"/>
      <c r="P296" s="245"/>
      <c r="Q296" s="245"/>
      <c r="R296" s="245"/>
      <c r="S296" s="245"/>
      <c r="T296" s="246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7" t="s">
        <v>145</v>
      </c>
      <c r="AU296" s="247" t="s">
        <v>85</v>
      </c>
      <c r="AV296" s="14" t="s">
        <v>85</v>
      </c>
      <c r="AW296" s="14" t="s">
        <v>39</v>
      </c>
      <c r="AX296" s="14" t="s">
        <v>77</v>
      </c>
      <c r="AY296" s="247" t="s">
        <v>135</v>
      </c>
    </row>
    <row r="297" s="14" customFormat="1">
      <c r="A297" s="14"/>
      <c r="B297" s="237"/>
      <c r="C297" s="238"/>
      <c r="D297" s="228" t="s">
        <v>145</v>
      </c>
      <c r="E297" s="239" t="s">
        <v>32</v>
      </c>
      <c r="F297" s="240" t="s">
        <v>416</v>
      </c>
      <c r="G297" s="238"/>
      <c r="H297" s="241">
        <v>1</v>
      </c>
      <c r="I297" s="242"/>
      <c r="J297" s="238"/>
      <c r="K297" s="238"/>
      <c r="L297" s="243"/>
      <c r="M297" s="244"/>
      <c r="N297" s="245"/>
      <c r="O297" s="245"/>
      <c r="P297" s="245"/>
      <c r="Q297" s="245"/>
      <c r="R297" s="245"/>
      <c r="S297" s="245"/>
      <c r="T297" s="246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7" t="s">
        <v>145</v>
      </c>
      <c r="AU297" s="247" t="s">
        <v>85</v>
      </c>
      <c r="AV297" s="14" t="s">
        <v>85</v>
      </c>
      <c r="AW297" s="14" t="s">
        <v>39</v>
      </c>
      <c r="AX297" s="14" t="s">
        <v>77</v>
      </c>
      <c r="AY297" s="247" t="s">
        <v>135</v>
      </c>
    </row>
    <row r="298" s="15" customFormat="1">
      <c r="A298" s="15"/>
      <c r="B298" s="248"/>
      <c r="C298" s="249"/>
      <c r="D298" s="228" t="s">
        <v>145</v>
      </c>
      <c r="E298" s="250" t="s">
        <v>32</v>
      </c>
      <c r="F298" s="251" t="s">
        <v>149</v>
      </c>
      <c r="G298" s="249"/>
      <c r="H298" s="252">
        <v>85</v>
      </c>
      <c r="I298" s="253"/>
      <c r="J298" s="249"/>
      <c r="K298" s="249"/>
      <c r="L298" s="254"/>
      <c r="M298" s="255"/>
      <c r="N298" s="256"/>
      <c r="O298" s="256"/>
      <c r="P298" s="256"/>
      <c r="Q298" s="256"/>
      <c r="R298" s="256"/>
      <c r="S298" s="256"/>
      <c r="T298" s="257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58" t="s">
        <v>145</v>
      </c>
      <c r="AU298" s="258" t="s">
        <v>85</v>
      </c>
      <c r="AV298" s="15" t="s">
        <v>134</v>
      </c>
      <c r="AW298" s="15" t="s">
        <v>39</v>
      </c>
      <c r="AX298" s="15" t="s">
        <v>83</v>
      </c>
      <c r="AY298" s="258" t="s">
        <v>135</v>
      </c>
    </row>
    <row r="299" s="2" customFormat="1" ht="37.8" customHeight="1">
      <c r="A299" s="39"/>
      <c r="B299" s="40"/>
      <c r="C299" s="213" t="s">
        <v>441</v>
      </c>
      <c r="D299" s="213" t="s">
        <v>138</v>
      </c>
      <c r="E299" s="214" t="s">
        <v>425</v>
      </c>
      <c r="F299" s="215" t="s">
        <v>426</v>
      </c>
      <c r="G299" s="216" t="s">
        <v>141</v>
      </c>
      <c r="H299" s="217">
        <v>8</v>
      </c>
      <c r="I299" s="218"/>
      <c r="J299" s="219">
        <f>ROUND(I299*H299,2)</f>
        <v>0</v>
      </c>
      <c r="K299" s="215" t="s">
        <v>142</v>
      </c>
      <c r="L299" s="45"/>
      <c r="M299" s="220" t="s">
        <v>32</v>
      </c>
      <c r="N299" s="221" t="s">
        <v>48</v>
      </c>
      <c r="O299" s="85"/>
      <c r="P299" s="222">
        <f>O299*H299</f>
        <v>0</v>
      </c>
      <c r="Q299" s="222">
        <v>0</v>
      </c>
      <c r="R299" s="222">
        <f>Q299*H299</f>
        <v>0</v>
      </c>
      <c r="S299" s="222">
        <v>0</v>
      </c>
      <c r="T299" s="223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4" t="s">
        <v>143</v>
      </c>
      <c r="AT299" s="224" t="s">
        <v>138</v>
      </c>
      <c r="AU299" s="224" t="s">
        <v>85</v>
      </c>
      <c r="AY299" s="17" t="s">
        <v>135</v>
      </c>
      <c r="BE299" s="225">
        <f>IF(N299="základní",J299,0)</f>
        <v>0</v>
      </c>
      <c r="BF299" s="225">
        <f>IF(N299="snížená",J299,0)</f>
        <v>0</v>
      </c>
      <c r="BG299" s="225">
        <f>IF(N299="zákl. přenesená",J299,0)</f>
        <v>0</v>
      </c>
      <c r="BH299" s="225">
        <f>IF(N299="sníž. přenesená",J299,0)</f>
        <v>0</v>
      </c>
      <c r="BI299" s="225">
        <f>IF(N299="nulová",J299,0)</f>
        <v>0</v>
      </c>
      <c r="BJ299" s="17" t="s">
        <v>83</v>
      </c>
      <c r="BK299" s="225">
        <f>ROUND(I299*H299,2)</f>
        <v>0</v>
      </c>
      <c r="BL299" s="17" t="s">
        <v>143</v>
      </c>
      <c r="BM299" s="224" t="s">
        <v>756</v>
      </c>
    </row>
    <row r="300" s="13" customFormat="1">
      <c r="A300" s="13"/>
      <c r="B300" s="226"/>
      <c r="C300" s="227"/>
      <c r="D300" s="228" t="s">
        <v>145</v>
      </c>
      <c r="E300" s="229" t="s">
        <v>32</v>
      </c>
      <c r="F300" s="230" t="s">
        <v>146</v>
      </c>
      <c r="G300" s="227"/>
      <c r="H300" s="229" t="s">
        <v>32</v>
      </c>
      <c r="I300" s="231"/>
      <c r="J300" s="227"/>
      <c r="K300" s="227"/>
      <c r="L300" s="232"/>
      <c r="M300" s="233"/>
      <c r="N300" s="234"/>
      <c r="O300" s="234"/>
      <c r="P300" s="234"/>
      <c r="Q300" s="234"/>
      <c r="R300" s="234"/>
      <c r="S300" s="234"/>
      <c r="T300" s="23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6" t="s">
        <v>145</v>
      </c>
      <c r="AU300" s="236" t="s">
        <v>85</v>
      </c>
      <c r="AV300" s="13" t="s">
        <v>83</v>
      </c>
      <c r="AW300" s="13" t="s">
        <v>39</v>
      </c>
      <c r="AX300" s="13" t="s">
        <v>77</v>
      </c>
      <c r="AY300" s="236" t="s">
        <v>135</v>
      </c>
    </row>
    <row r="301" s="14" customFormat="1">
      <c r="A301" s="14"/>
      <c r="B301" s="237"/>
      <c r="C301" s="238"/>
      <c r="D301" s="228" t="s">
        <v>145</v>
      </c>
      <c r="E301" s="239" t="s">
        <v>32</v>
      </c>
      <c r="F301" s="240" t="s">
        <v>746</v>
      </c>
      <c r="G301" s="238"/>
      <c r="H301" s="241">
        <v>1</v>
      </c>
      <c r="I301" s="242"/>
      <c r="J301" s="238"/>
      <c r="K301" s="238"/>
      <c r="L301" s="243"/>
      <c r="M301" s="244"/>
      <c r="N301" s="245"/>
      <c r="O301" s="245"/>
      <c r="P301" s="245"/>
      <c r="Q301" s="245"/>
      <c r="R301" s="245"/>
      <c r="S301" s="245"/>
      <c r="T301" s="246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7" t="s">
        <v>145</v>
      </c>
      <c r="AU301" s="247" t="s">
        <v>85</v>
      </c>
      <c r="AV301" s="14" t="s">
        <v>85</v>
      </c>
      <c r="AW301" s="14" t="s">
        <v>39</v>
      </c>
      <c r="AX301" s="14" t="s">
        <v>77</v>
      </c>
      <c r="AY301" s="247" t="s">
        <v>135</v>
      </c>
    </row>
    <row r="302" s="14" customFormat="1">
      <c r="A302" s="14"/>
      <c r="B302" s="237"/>
      <c r="C302" s="238"/>
      <c r="D302" s="228" t="s">
        <v>145</v>
      </c>
      <c r="E302" s="239" t="s">
        <v>32</v>
      </c>
      <c r="F302" s="240" t="s">
        <v>757</v>
      </c>
      <c r="G302" s="238"/>
      <c r="H302" s="241">
        <v>5</v>
      </c>
      <c r="I302" s="242"/>
      <c r="J302" s="238"/>
      <c r="K302" s="238"/>
      <c r="L302" s="243"/>
      <c r="M302" s="244"/>
      <c r="N302" s="245"/>
      <c r="O302" s="245"/>
      <c r="P302" s="245"/>
      <c r="Q302" s="245"/>
      <c r="R302" s="245"/>
      <c r="S302" s="245"/>
      <c r="T302" s="246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7" t="s">
        <v>145</v>
      </c>
      <c r="AU302" s="247" t="s">
        <v>85</v>
      </c>
      <c r="AV302" s="14" t="s">
        <v>85</v>
      </c>
      <c r="AW302" s="14" t="s">
        <v>39</v>
      </c>
      <c r="AX302" s="14" t="s">
        <v>77</v>
      </c>
      <c r="AY302" s="247" t="s">
        <v>135</v>
      </c>
    </row>
    <row r="303" s="14" customFormat="1">
      <c r="A303" s="14"/>
      <c r="B303" s="237"/>
      <c r="C303" s="238"/>
      <c r="D303" s="228" t="s">
        <v>145</v>
      </c>
      <c r="E303" s="239" t="s">
        <v>32</v>
      </c>
      <c r="F303" s="240" t="s">
        <v>748</v>
      </c>
      <c r="G303" s="238"/>
      <c r="H303" s="241">
        <v>1</v>
      </c>
      <c r="I303" s="242"/>
      <c r="J303" s="238"/>
      <c r="K303" s="238"/>
      <c r="L303" s="243"/>
      <c r="M303" s="244"/>
      <c r="N303" s="245"/>
      <c r="O303" s="245"/>
      <c r="P303" s="245"/>
      <c r="Q303" s="245"/>
      <c r="R303" s="245"/>
      <c r="S303" s="245"/>
      <c r="T303" s="246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7" t="s">
        <v>145</v>
      </c>
      <c r="AU303" s="247" t="s">
        <v>85</v>
      </c>
      <c r="AV303" s="14" t="s">
        <v>85</v>
      </c>
      <c r="AW303" s="14" t="s">
        <v>39</v>
      </c>
      <c r="AX303" s="14" t="s">
        <v>77</v>
      </c>
      <c r="AY303" s="247" t="s">
        <v>135</v>
      </c>
    </row>
    <row r="304" s="14" customFormat="1">
      <c r="A304" s="14"/>
      <c r="B304" s="237"/>
      <c r="C304" s="238"/>
      <c r="D304" s="228" t="s">
        <v>145</v>
      </c>
      <c r="E304" s="239" t="s">
        <v>32</v>
      </c>
      <c r="F304" s="240" t="s">
        <v>758</v>
      </c>
      <c r="G304" s="238"/>
      <c r="H304" s="241">
        <v>1</v>
      </c>
      <c r="I304" s="242"/>
      <c r="J304" s="238"/>
      <c r="K304" s="238"/>
      <c r="L304" s="243"/>
      <c r="M304" s="244"/>
      <c r="N304" s="245"/>
      <c r="O304" s="245"/>
      <c r="P304" s="245"/>
      <c r="Q304" s="245"/>
      <c r="R304" s="245"/>
      <c r="S304" s="245"/>
      <c r="T304" s="246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7" t="s">
        <v>145</v>
      </c>
      <c r="AU304" s="247" t="s">
        <v>85</v>
      </c>
      <c r="AV304" s="14" t="s">
        <v>85</v>
      </c>
      <c r="AW304" s="14" t="s">
        <v>39</v>
      </c>
      <c r="AX304" s="14" t="s">
        <v>77</v>
      </c>
      <c r="AY304" s="247" t="s">
        <v>135</v>
      </c>
    </row>
    <row r="305" s="15" customFormat="1">
      <c r="A305" s="15"/>
      <c r="B305" s="248"/>
      <c r="C305" s="249"/>
      <c r="D305" s="228" t="s">
        <v>145</v>
      </c>
      <c r="E305" s="250" t="s">
        <v>32</v>
      </c>
      <c r="F305" s="251" t="s">
        <v>149</v>
      </c>
      <c r="G305" s="249"/>
      <c r="H305" s="252">
        <v>8</v>
      </c>
      <c r="I305" s="253"/>
      <c r="J305" s="249"/>
      <c r="K305" s="249"/>
      <c r="L305" s="254"/>
      <c r="M305" s="255"/>
      <c r="N305" s="256"/>
      <c r="O305" s="256"/>
      <c r="P305" s="256"/>
      <c r="Q305" s="256"/>
      <c r="R305" s="256"/>
      <c r="S305" s="256"/>
      <c r="T305" s="257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58" t="s">
        <v>145</v>
      </c>
      <c r="AU305" s="258" t="s">
        <v>85</v>
      </c>
      <c r="AV305" s="15" t="s">
        <v>134</v>
      </c>
      <c r="AW305" s="15" t="s">
        <v>39</v>
      </c>
      <c r="AX305" s="15" t="s">
        <v>83</v>
      </c>
      <c r="AY305" s="258" t="s">
        <v>135</v>
      </c>
    </row>
    <row r="306" s="2" customFormat="1" ht="24.15" customHeight="1">
      <c r="A306" s="39"/>
      <c r="B306" s="40"/>
      <c r="C306" s="213" t="s">
        <v>445</v>
      </c>
      <c r="D306" s="213" t="s">
        <v>138</v>
      </c>
      <c r="E306" s="214" t="s">
        <v>429</v>
      </c>
      <c r="F306" s="215" t="s">
        <v>430</v>
      </c>
      <c r="G306" s="216" t="s">
        <v>141</v>
      </c>
      <c r="H306" s="217">
        <v>1</v>
      </c>
      <c r="I306" s="218"/>
      <c r="J306" s="219">
        <f>ROUND(I306*H306,2)</f>
        <v>0</v>
      </c>
      <c r="K306" s="215" t="s">
        <v>142</v>
      </c>
      <c r="L306" s="45"/>
      <c r="M306" s="220" t="s">
        <v>32</v>
      </c>
      <c r="N306" s="221" t="s">
        <v>48</v>
      </c>
      <c r="O306" s="85"/>
      <c r="P306" s="222">
        <f>O306*H306</f>
        <v>0</v>
      </c>
      <c r="Q306" s="222">
        <v>0</v>
      </c>
      <c r="R306" s="222">
        <f>Q306*H306</f>
        <v>0</v>
      </c>
      <c r="S306" s="222">
        <v>0</v>
      </c>
      <c r="T306" s="223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4" t="s">
        <v>143</v>
      </c>
      <c r="AT306" s="224" t="s">
        <v>138</v>
      </c>
      <c r="AU306" s="224" t="s">
        <v>85</v>
      </c>
      <c r="AY306" s="17" t="s">
        <v>135</v>
      </c>
      <c r="BE306" s="225">
        <f>IF(N306="základní",J306,0)</f>
        <v>0</v>
      </c>
      <c r="BF306" s="225">
        <f>IF(N306="snížená",J306,0)</f>
        <v>0</v>
      </c>
      <c r="BG306" s="225">
        <f>IF(N306="zákl. přenesená",J306,0)</f>
        <v>0</v>
      </c>
      <c r="BH306" s="225">
        <f>IF(N306="sníž. přenesená",J306,0)</f>
        <v>0</v>
      </c>
      <c r="BI306" s="225">
        <f>IF(N306="nulová",J306,0)</f>
        <v>0</v>
      </c>
      <c r="BJ306" s="17" t="s">
        <v>83</v>
      </c>
      <c r="BK306" s="225">
        <f>ROUND(I306*H306,2)</f>
        <v>0</v>
      </c>
      <c r="BL306" s="17" t="s">
        <v>143</v>
      </c>
      <c r="BM306" s="224" t="s">
        <v>759</v>
      </c>
    </row>
    <row r="307" s="13" customFormat="1">
      <c r="A307" s="13"/>
      <c r="B307" s="226"/>
      <c r="C307" s="227"/>
      <c r="D307" s="228" t="s">
        <v>145</v>
      </c>
      <c r="E307" s="229" t="s">
        <v>32</v>
      </c>
      <c r="F307" s="230" t="s">
        <v>146</v>
      </c>
      <c r="G307" s="227"/>
      <c r="H307" s="229" t="s">
        <v>32</v>
      </c>
      <c r="I307" s="231"/>
      <c r="J307" s="227"/>
      <c r="K307" s="227"/>
      <c r="L307" s="232"/>
      <c r="M307" s="233"/>
      <c r="N307" s="234"/>
      <c r="O307" s="234"/>
      <c r="P307" s="234"/>
      <c r="Q307" s="234"/>
      <c r="R307" s="234"/>
      <c r="S307" s="234"/>
      <c r="T307" s="23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6" t="s">
        <v>145</v>
      </c>
      <c r="AU307" s="236" t="s">
        <v>85</v>
      </c>
      <c r="AV307" s="13" t="s">
        <v>83</v>
      </c>
      <c r="AW307" s="13" t="s">
        <v>39</v>
      </c>
      <c r="AX307" s="13" t="s">
        <v>77</v>
      </c>
      <c r="AY307" s="236" t="s">
        <v>135</v>
      </c>
    </row>
    <row r="308" s="14" customFormat="1">
      <c r="A308" s="14"/>
      <c r="B308" s="237"/>
      <c r="C308" s="238"/>
      <c r="D308" s="228" t="s">
        <v>145</v>
      </c>
      <c r="E308" s="239" t="s">
        <v>32</v>
      </c>
      <c r="F308" s="240" t="s">
        <v>432</v>
      </c>
      <c r="G308" s="238"/>
      <c r="H308" s="241">
        <v>1</v>
      </c>
      <c r="I308" s="242"/>
      <c r="J308" s="238"/>
      <c r="K308" s="238"/>
      <c r="L308" s="243"/>
      <c r="M308" s="244"/>
      <c r="N308" s="245"/>
      <c r="O308" s="245"/>
      <c r="P308" s="245"/>
      <c r="Q308" s="245"/>
      <c r="R308" s="245"/>
      <c r="S308" s="245"/>
      <c r="T308" s="246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7" t="s">
        <v>145</v>
      </c>
      <c r="AU308" s="247" t="s">
        <v>85</v>
      </c>
      <c r="AV308" s="14" t="s">
        <v>85</v>
      </c>
      <c r="AW308" s="14" t="s">
        <v>39</v>
      </c>
      <c r="AX308" s="14" t="s">
        <v>77</v>
      </c>
      <c r="AY308" s="247" t="s">
        <v>135</v>
      </c>
    </row>
    <row r="309" s="15" customFormat="1">
      <c r="A309" s="15"/>
      <c r="B309" s="248"/>
      <c r="C309" s="249"/>
      <c r="D309" s="228" t="s">
        <v>145</v>
      </c>
      <c r="E309" s="250" t="s">
        <v>32</v>
      </c>
      <c r="F309" s="251" t="s">
        <v>149</v>
      </c>
      <c r="G309" s="249"/>
      <c r="H309" s="252">
        <v>1</v>
      </c>
      <c r="I309" s="253"/>
      <c r="J309" s="249"/>
      <c r="K309" s="249"/>
      <c r="L309" s="254"/>
      <c r="M309" s="255"/>
      <c r="N309" s="256"/>
      <c r="O309" s="256"/>
      <c r="P309" s="256"/>
      <c r="Q309" s="256"/>
      <c r="R309" s="256"/>
      <c r="S309" s="256"/>
      <c r="T309" s="257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58" t="s">
        <v>145</v>
      </c>
      <c r="AU309" s="258" t="s">
        <v>85</v>
      </c>
      <c r="AV309" s="15" t="s">
        <v>134</v>
      </c>
      <c r="AW309" s="15" t="s">
        <v>39</v>
      </c>
      <c r="AX309" s="15" t="s">
        <v>83</v>
      </c>
      <c r="AY309" s="258" t="s">
        <v>135</v>
      </c>
    </row>
    <row r="310" s="2" customFormat="1" ht="33" customHeight="1">
      <c r="A310" s="39"/>
      <c r="B310" s="40"/>
      <c r="C310" s="213" t="s">
        <v>450</v>
      </c>
      <c r="D310" s="213" t="s">
        <v>138</v>
      </c>
      <c r="E310" s="214" t="s">
        <v>213</v>
      </c>
      <c r="F310" s="215" t="s">
        <v>214</v>
      </c>
      <c r="G310" s="216" t="s">
        <v>141</v>
      </c>
      <c r="H310" s="217">
        <v>25</v>
      </c>
      <c r="I310" s="218"/>
      <c r="J310" s="219">
        <f>ROUND(I310*H310,2)</f>
        <v>0</v>
      </c>
      <c r="K310" s="215" t="s">
        <v>142</v>
      </c>
      <c r="L310" s="45"/>
      <c r="M310" s="220" t="s">
        <v>32</v>
      </c>
      <c r="N310" s="221" t="s">
        <v>48</v>
      </c>
      <c r="O310" s="85"/>
      <c r="P310" s="222">
        <f>O310*H310</f>
        <v>0</v>
      </c>
      <c r="Q310" s="222">
        <v>0</v>
      </c>
      <c r="R310" s="222">
        <f>Q310*H310</f>
        <v>0</v>
      </c>
      <c r="S310" s="222">
        <v>0</v>
      </c>
      <c r="T310" s="223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24" t="s">
        <v>143</v>
      </c>
      <c r="AT310" s="224" t="s">
        <v>138</v>
      </c>
      <c r="AU310" s="224" t="s">
        <v>85</v>
      </c>
      <c r="AY310" s="17" t="s">
        <v>135</v>
      </c>
      <c r="BE310" s="225">
        <f>IF(N310="základní",J310,0)</f>
        <v>0</v>
      </c>
      <c r="BF310" s="225">
        <f>IF(N310="snížená",J310,0)</f>
        <v>0</v>
      </c>
      <c r="BG310" s="225">
        <f>IF(N310="zákl. přenesená",J310,0)</f>
        <v>0</v>
      </c>
      <c r="BH310" s="225">
        <f>IF(N310="sníž. přenesená",J310,0)</f>
        <v>0</v>
      </c>
      <c r="BI310" s="225">
        <f>IF(N310="nulová",J310,0)</f>
        <v>0</v>
      </c>
      <c r="BJ310" s="17" t="s">
        <v>83</v>
      </c>
      <c r="BK310" s="225">
        <f>ROUND(I310*H310,2)</f>
        <v>0</v>
      </c>
      <c r="BL310" s="17" t="s">
        <v>143</v>
      </c>
      <c r="BM310" s="224" t="s">
        <v>760</v>
      </c>
    </row>
    <row r="311" s="13" customFormat="1">
      <c r="A311" s="13"/>
      <c r="B311" s="226"/>
      <c r="C311" s="227"/>
      <c r="D311" s="228" t="s">
        <v>145</v>
      </c>
      <c r="E311" s="229" t="s">
        <v>32</v>
      </c>
      <c r="F311" s="230" t="s">
        <v>146</v>
      </c>
      <c r="G311" s="227"/>
      <c r="H311" s="229" t="s">
        <v>32</v>
      </c>
      <c r="I311" s="231"/>
      <c r="J311" s="227"/>
      <c r="K311" s="227"/>
      <c r="L311" s="232"/>
      <c r="M311" s="233"/>
      <c r="N311" s="234"/>
      <c r="O311" s="234"/>
      <c r="P311" s="234"/>
      <c r="Q311" s="234"/>
      <c r="R311" s="234"/>
      <c r="S311" s="234"/>
      <c r="T311" s="23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6" t="s">
        <v>145</v>
      </c>
      <c r="AU311" s="236" t="s">
        <v>85</v>
      </c>
      <c r="AV311" s="13" t="s">
        <v>83</v>
      </c>
      <c r="AW311" s="13" t="s">
        <v>39</v>
      </c>
      <c r="AX311" s="13" t="s">
        <v>77</v>
      </c>
      <c r="AY311" s="236" t="s">
        <v>135</v>
      </c>
    </row>
    <row r="312" s="14" customFormat="1">
      <c r="A312" s="14"/>
      <c r="B312" s="237"/>
      <c r="C312" s="238"/>
      <c r="D312" s="228" t="s">
        <v>145</v>
      </c>
      <c r="E312" s="239" t="s">
        <v>32</v>
      </c>
      <c r="F312" s="240" t="s">
        <v>761</v>
      </c>
      <c r="G312" s="238"/>
      <c r="H312" s="241">
        <v>1</v>
      </c>
      <c r="I312" s="242"/>
      <c r="J312" s="238"/>
      <c r="K312" s="238"/>
      <c r="L312" s="243"/>
      <c r="M312" s="244"/>
      <c r="N312" s="245"/>
      <c r="O312" s="245"/>
      <c r="P312" s="245"/>
      <c r="Q312" s="245"/>
      <c r="R312" s="245"/>
      <c r="S312" s="245"/>
      <c r="T312" s="246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7" t="s">
        <v>145</v>
      </c>
      <c r="AU312" s="247" t="s">
        <v>85</v>
      </c>
      <c r="AV312" s="14" t="s">
        <v>85</v>
      </c>
      <c r="AW312" s="14" t="s">
        <v>39</v>
      </c>
      <c r="AX312" s="14" t="s">
        <v>77</v>
      </c>
      <c r="AY312" s="247" t="s">
        <v>135</v>
      </c>
    </row>
    <row r="313" s="14" customFormat="1">
      <c r="A313" s="14"/>
      <c r="B313" s="237"/>
      <c r="C313" s="238"/>
      <c r="D313" s="228" t="s">
        <v>145</v>
      </c>
      <c r="E313" s="239" t="s">
        <v>32</v>
      </c>
      <c r="F313" s="240" t="s">
        <v>762</v>
      </c>
      <c r="G313" s="238"/>
      <c r="H313" s="241">
        <v>10</v>
      </c>
      <c r="I313" s="242"/>
      <c r="J313" s="238"/>
      <c r="K313" s="238"/>
      <c r="L313" s="243"/>
      <c r="M313" s="244"/>
      <c r="N313" s="245"/>
      <c r="O313" s="245"/>
      <c r="P313" s="245"/>
      <c r="Q313" s="245"/>
      <c r="R313" s="245"/>
      <c r="S313" s="245"/>
      <c r="T313" s="246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7" t="s">
        <v>145</v>
      </c>
      <c r="AU313" s="247" t="s">
        <v>85</v>
      </c>
      <c r="AV313" s="14" t="s">
        <v>85</v>
      </c>
      <c r="AW313" s="14" t="s">
        <v>39</v>
      </c>
      <c r="AX313" s="14" t="s">
        <v>77</v>
      </c>
      <c r="AY313" s="247" t="s">
        <v>135</v>
      </c>
    </row>
    <row r="314" s="14" customFormat="1">
      <c r="A314" s="14"/>
      <c r="B314" s="237"/>
      <c r="C314" s="238"/>
      <c r="D314" s="228" t="s">
        <v>145</v>
      </c>
      <c r="E314" s="239" t="s">
        <v>32</v>
      </c>
      <c r="F314" s="240" t="s">
        <v>763</v>
      </c>
      <c r="G314" s="238"/>
      <c r="H314" s="241">
        <v>14</v>
      </c>
      <c r="I314" s="242"/>
      <c r="J314" s="238"/>
      <c r="K314" s="238"/>
      <c r="L314" s="243"/>
      <c r="M314" s="244"/>
      <c r="N314" s="245"/>
      <c r="O314" s="245"/>
      <c r="P314" s="245"/>
      <c r="Q314" s="245"/>
      <c r="R314" s="245"/>
      <c r="S314" s="245"/>
      <c r="T314" s="246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7" t="s">
        <v>145</v>
      </c>
      <c r="AU314" s="247" t="s">
        <v>85</v>
      </c>
      <c r="AV314" s="14" t="s">
        <v>85</v>
      </c>
      <c r="AW314" s="14" t="s">
        <v>39</v>
      </c>
      <c r="AX314" s="14" t="s">
        <v>77</v>
      </c>
      <c r="AY314" s="247" t="s">
        <v>135</v>
      </c>
    </row>
    <row r="315" s="15" customFormat="1">
      <c r="A315" s="15"/>
      <c r="B315" s="248"/>
      <c r="C315" s="249"/>
      <c r="D315" s="228" t="s">
        <v>145</v>
      </c>
      <c r="E315" s="250" t="s">
        <v>32</v>
      </c>
      <c r="F315" s="251" t="s">
        <v>149</v>
      </c>
      <c r="G315" s="249"/>
      <c r="H315" s="252">
        <v>25</v>
      </c>
      <c r="I315" s="253"/>
      <c r="J315" s="249"/>
      <c r="K315" s="249"/>
      <c r="L315" s="254"/>
      <c r="M315" s="255"/>
      <c r="N315" s="256"/>
      <c r="O315" s="256"/>
      <c r="P315" s="256"/>
      <c r="Q315" s="256"/>
      <c r="R315" s="256"/>
      <c r="S315" s="256"/>
      <c r="T315" s="257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58" t="s">
        <v>145</v>
      </c>
      <c r="AU315" s="258" t="s">
        <v>85</v>
      </c>
      <c r="AV315" s="15" t="s">
        <v>134</v>
      </c>
      <c r="AW315" s="15" t="s">
        <v>39</v>
      </c>
      <c r="AX315" s="15" t="s">
        <v>83</v>
      </c>
      <c r="AY315" s="258" t="s">
        <v>135</v>
      </c>
    </row>
    <row r="316" s="2" customFormat="1" ht="33" customHeight="1">
      <c r="A316" s="39"/>
      <c r="B316" s="40"/>
      <c r="C316" s="213" t="s">
        <v>454</v>
      </c>
      <c r="D316" s="213" t="s">
        <v>138</v>
      </c>
      <c r="E316" s="214" t="s">
        <v>764</v>
      </c>
      <c r="F316" s="215" t="s">
        <v>765</v>
      </c>
      <c r="G316" s="216" t="s">
        <v>141</v>
      </c>
      <c r="H316" s="217">
        <v>1</v>
      </c>
      <c r="I316" s="218"/>
      <c r="J316" s="219">
        <f>ROUND(I316*H316,2)</f>
        <v>0</v>
      </c>
      <c r="K316" s="215" t="s">
        <v>142</v>
      </c>
      <c r="L316" s="45"/>
      <c r="M316" s="220" t="s">
        <v>32</v>
      </c>
      <c r="N316" s="221" t="s">
        <v>48</v>
      </c>
      <c r="O316" s="85"/>
      <c r="P316" s="222">
        <f>O316*H316</f>
        <v>0</v>
      </c>
      <c r="Q316" s="222">
        <v>0</v>
      </c>
      <c r="R316" s="222">
        <f>Q316*H316</f>
        <v>0</v>
      </c>
      <c r="S316" s="222">
        <v>0</v>
      </c>
      <c r="T316" s="223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24" t="s">
        <v>143</v>
      </c>
      <c r="AT316" s="224" t="s">
        <v>138</v>
      </c>
      <c r="AU316" s="224" t="s">
        <v>85</v>
      </c>
      <c r="AY316" s="17" t="s">
        <v>135</v>
      </c>
      <c r="BE316" s="225">
        <f>IF(N316="základní",J316,0)</f>
        <v>0</v>
      </c>
      <c r="BF316" s="225">
        <f>IF(N316="snížená",J316,0)</f>
        <v>0</v>
      </c>
      <c r="BG316" s="225">
        <f>IF(N316="zákl. přenesená",J316,0)</f>
        <v>0</v>
      </c>
      <c r="BH316" s="225">
        <f>IF(N316="sníž. přenesená",J316,0)</f>
        <v>0</v>
      </c>
      <c r="BI316" s="225">
        <f>IF(N316="nulová",J316,0)</f>
        <v>0</v>
      </c>
      <c r="BJ316" s="17" t="s">
        <v>83</v>
      </c>
      <c r="BK316" s="225">
        <f>ROUND(I316*H316,2)</f>
        <v>0</v>
      </c>
      <c r="BL316" s="17" t="s">
        <v>143</v>
      </c>
      <c r="BM316" s="224" t="s">
        <v>766</v>
      </c>
    </row>
    <row r="317" s="13" customFormat="1">
      <c r="A317" s="13"/>
      <c r="B317" s="226"/>
      <c r="C317" s="227"/>
      <c r="D317" s="228" t="s">
        <v>145</v>
      </c>
      <c r="E317" s="229" t="s">
        <v>32</v>
      </c>
      <c r="F317" s="230" t="s">
        <v>146</v>
      </c>
      <c r="G317" s="227"/>
      <c r="H317" s="229" t="s">
        <v>32</v>
      </c>
      <c r="I317" s="231"/>
      <c r="J317" s="227"/>
      <c r="K317" s="227"/>
      <c r="L317" s="232"/>
      <c r="M317" s="233"/>
      <c r="N317" s="234"/>
      <c r="O317" s="234"/>
      <c r="P317" s="234"/>
      <c r="Q317" s="234"/>
      <c r="R317" s="234"/>
      <c r="S317" s="234"/>
      <c r="T317" s="23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6" t="s">
        <v>145</v>
      </c>
      <c r="AU317" s="236" t="s">
        <v>85</v>
      </c>
      <c r="AV317" s="13" t="s">
        <v>83</v>
      </c>
      <c r="AW317" s="13" t="s">
        <v>39</v>
      </c>
      <c r="AX317" s="13" t="s">
        <v>77</v>
      </c>
      <c r="AY317" s="236" t="s">
        <v>135</v>
      </c>
    </row>
    <row r="318" s="14" customFormat="1">
      <c r="A318" s="14"/>
      <c r="B318" s="237"/>
      <c r="C318" s="238"/>
      <c r="D318" s="228" t="s">
        <v>145</v>
      </c>
      <c r="E318" s="239" t="s">
        <v>32</v>
      </c>
      <c r="F318" s="240" t="s">
        <v>216</v>
      </c>
      <c r="G318" s="238"/>
      <c r="H318" s="241">
        <v>1</v>
      </c>
      <c r="I318" s="242"/>
      <c r="J318" s="238"/>
      <c r="K318" s="238"/>
      <c r="L318" s="243"/>
      <c r="M318" s="244"/>
      <c r="N318" s="245"/>
      <c r="O318" s="245"/>
      <c r="P318" s="245"/>
      <c r="Q318" s="245"/>
      <c r="R318" s="245"/>
      <c r="S318" s="245"/>
      <c r="T318" s="246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7" t="s">
        <v>145</v>
      </c>
      <c r="AU318" s="247" t="s">
        <v>85</v>
      </c>
      <c r="AV318" s="14" t="s">
        <v>85</v>
      </c>
      <c r="AW318" s="14" t="s">
        <v>39</v>
      </c>
      <c r="AX318" s="14" t="s">
        <v>77</v>
      </c>
      <c r="AY318" s="247" t="s">
        <v>135</v>
      </c>
    </row>
    <row r="319" s="15" customFormat="1">
      <c r="A319" s="15"/>
      <c r="B319" s="248"/>
      <c r="C319" s="249"/>
      <c r="D319" s="228" t="s">
        <v>145</v>
      </c>
      <c r="E319" s="250" t="s">
        <v>32</v>
      </c>
      <c r="F319" s="251" t="s">
        <v>149</v>
      </c>
      <c r="G319" s="249"/>
      <c r="H319" s="252">
        <v>1</v>
      </c>
      <c r="I319" s="253"/>
      <c r="J319" s="249"/>
      <c r="K319" s="249"/>
      <c r="L319" s="254"/>
      <c r="M319" s="255"/>
      <c r="N319" s="256"/>
      <c r="O319" s="256"/>
      <c r="P319" s="256"/>
      <c r="Q319" s="256"/>
      <c r="R319" s="256"/>
      <c r="S319" s="256"/>
      <c r="T319" s="257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58" t="s">
        <v>145</v>
      </c>
      <c r="AU319" s="258" t="s">
        <v>85</v>
      </c>
      <c r="AV319" s="15" t="s">
        <v>134</v>
      </c>
      <c r="AW319" s="15" t="s">
        <v>39</v>
      </c>
      <c r="AX319" s="15" t="s">
        <v>83</v>
      </c>
      <c r="AY319" s="258" t="s">
        <v>135</v>
      </c>
    </row>
    <row r="320" s="2" customFormat="1" ht="37.8" customHeight="1">
      <c r="A320" s="39"/>
      <c r="B320" s="40"/>
      <c r="C320" s="213" t="s">
        <v>460</v>
      </c>
      <c r="D320" s="213" t="s">
        <v>138</v>
      </c>
      <c r="E320" s="214" t="s">
        <v>438</v>
      </c>
      <c r="F320" s="215" t="s">
        <v>439</v>
      </c>
      <c r="G320" s="216" t="s">
        <v>141</v>
      </c>
      <c r="H320" s="217">
        <v>5</v>
      </c>
      <c r="I320" s="218"/>
      <c r="J320" s="219">
        <f>ROUND(I320*H320,2)</f>
        <v>0</v>
      </c>
      <c r="K320" s="215" t="s">
        <v>142</v>
      </c>
      <c r="L320" s="45"/>
      <c r="M320" s="220" t="s">
        <v>32</v>
      </c>
      <c r="N320" s="221" t="s">
        <v>48</v>
      </c>
      <c r="O320" s="85"/>
      <c r="P320" s="222">
        <f>O320*H320</f>
        <v>0</v>
      </c>
      <c r="Q320" s="222">
        <v>0</v>
      </c>
      <c r="R320" s="222">
        <f>Q320*H320</f>
        <v>0</v>
      </c>
      <c r="S320" s="222">
        <v>0</v>
      </c>
      <c r="T320" s="223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24" t="s">
        <v>143</v>
      </c>
      <c r="AT320" s="224" t="s">
        <v>138</v>
      </c>
      <c r="AU320" s="224" t="s">
        <v>85</v>
      </c>
      <c r="AY320" s="17" t="s">
        <v>135</v>
      </c>
      <c r="BE320" s="225">
        <f>IF(N320="základní",J320,0)</f>
        <v>0</v>
      </c>
      <c r="BF320" s="225">
        <f>IF(N320="snížená",J320,0)</f>
        <v>0</v>
      </c>
      <c r="BG320" s="225">
        <f>IF(N320="zákl. přenesená",J320,0)</f>
        <v>0</v>
      </c>
      <c r="BH320" s="225">
        <f>IF(N320="sníž. přenesená",J320,0)</f>
        <v>0</v>
      </c>
      <c r="BI320" s="225">
        <f>IF(N320="nulová",J320,0)</f>
        <v>0</v>
      </c>
      <c r="BJ320" s="17" t="s">
        <v>83</v>
      </c>
      <c r="BK320" s="225">
        <f>ROUND(I320*H320,2)</f>
        <v>0</v>
      </c>
      <c r="BL320" s="17" t="s">
        <v>143</v>
      </c>
      <c r="BM320" s="224" t="s">
        <v>767</v>
      </c>
    </row>
    <row r="321" s="13" customFormat="1">
      <c r="A321" s="13"/>
      <c r="B321" s="226"/>
      <c r="C321" s="227"/>
      <c r="D321" s="228" t="s">
        <v>145</v>
      </c>
      <c r="E321" s="229" t="s">
        <v>32</v>
      </c>
      <c r="F321" s="230" t="s">
        <v>146</v>
      </c>
      <c r="G321" s="227"/>
      <c r="H321" s="229" t="s">
        <v>32</v>
      </c>
      <c r="I321" s="231"/>
      <c r="J321" s="227"/>
      <c r="K321" s="227"/>
      <c r="L321" s="232"/>
      <c r="M321" s="233"/>
      <c r="N321" s="234"/>
      <c r="O321" s="234"/>
      <c r="P321" s="234"/>
      <c r="Q321" s="234"/>
      <c r="R321" s="234"/>
      <c r="S321" s="234"/>
      <c r="T321" s="23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6" t="s">
        <v>145</v>
      </c>
      <c r="AU321" s="236" t="s">
        <v>85</v>
      </c>
      <c r="AV321" s="13" t="s">
        <v>83</v>
      </c>
      <c r="AW321" s="13" t="s">
        <v>39</v>
      </c>
      <c r="AX321" s="13" t="s">
        <v>77</v>
      </c>
      <c r="AY321" s="236" t="s">
        <v>135</v>
      </c>
    </row>
    <row r="322" s="14" customFormat="1">
      <c r="A322" s="14"/>
      <c r="B322" s="237"/>
      <c r="C322" s="238"/>
      <c r="D322" s="228" t="s">
        <v>145</v>
      </c>
      <c r="E322" s="239" t="s">
        <v>32</v>
      </c>
      <c r="F322" s="240" t="s">
        <v>761</v>
      </c>
      <c r="G322" s="238"/>
      <c r="H322" s="241">
        <v>1</v>
      </c>
      <c r="I322" s="242"/>
      <c r="J322" s="238"/>
      <c r="K322" s="238"/>
      <c r="L322" s="243"/>
      <c r="M322" s="244"/>
      <c r="N322" s="245"/>
      <c r="O322" s="245"/>
      <c r="P322" s="245"/>
      <c r="Q322" s="245"/>
      <c r="R322" s="245"/>
      <c r="S322" s="245"/>
      <c r="T322" s="246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7" t="s">
        <v>145</v>
      </c>
      <c r="AU322" s="247" t="s">
        <v>85</v>
      </c>
      <c r="AV322" s="14" t="s">
        <v>85</v>
      </c>
      <c r="AW322" s="14" t="s">
        <v>39</v>
      </c>
      <c r="AX322" s="14" t="s">
        <v>77</v>
      </c>
      <c r="AY322" s="247" t="s">
        <v>135</v>
      </c>
    </row>
    <row r="323" s="14" customFormat="1">
      <c r="A323" s="14"/>
      <c r="B323" s="237"/>
      <c r="C323" s="238"/>
      <c r="D323" s="228" t="s">
        <v>145</v>
      </c>
      <c r="E323" s="239" t="s">
        <v>32</v>
      </c>
      <c r="F323" s="240" t="s">
        <v>768</v>
      </c>
      <c r="G323" s="238"/>
      <c r="H323" s="241">
        <v>2</v>
      </c>
      <c r="I323" s="242"/>
      <c r="J323" s="238"/>
      <c r="K323" s="238"/>
      <c r="L323" s="243"/>
      <c r="M323" s="244"/>
      <c r="N323" s="245"/>
      <c r="O323" s="245"/>
      <c r="P323" s="245"/>
      <c r="Q323" s="245"/>
      <c r="R323" s="245"/>
      <c r="S323" s="245"/>
      <c r="T323" s="246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7" t="s">
        <v>145</v>
      </c>
      <c r="AU323" s="247" t="s">
        <v>85</v>
      </c>
      <c r="AV323" s="14" t="s">
        <v>85</v>
      </c>
      <c r="AW323" s="14" t="s">
        <v>39</v>
      </c>
      <c r="AX323" s="14" t="s">
        <v>77</v>
      </c>
      <c r="AY323" s="247" t="s">
        <v>135</v>
      </c>
    </row>
    <row r="324" s="14" customFormat="1">
      <c r="A324" s="14"/>
      <c r="B324" s="237"/>
      <c r="C324" s="238"/>
      <c r="D324" s="228" t="s">
        <v>145</v>
      </c>
      <c r="E324" s="239" t="s">
        <v>32</v>
      </c>
      <c r="F324" s="240" t="s">
        <v>769</v>
      </c>
      <c r="G324" s="238"/>
      <c r="H324" s="241">
        <v>2</v>
      </c>
      <c r="I324" s="242"/>
      <c r="J324" s="238"/>
      <c r="K324" s="238"/>
      <c r="L324" s="243"/>
      <c r="M324" s="244"/>
      <c r="N324" s="245"/>
      <c r="O324" s="245"/>
      <c r="P324" s="245"/>
      <c r="Q324" s="245"/>
      <c r="R324" s="245"/>
      <c r="S324" s="245"/>
      <c r="T324" s="246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7" t="s">
        <v>145</v>
      </c>
      <c r="AU324" s="247" t="s">
        <v>85</v>
      </c>
      <c r="AV324" s="14" t="s">
        <v>85</v>
      </c>
      <c r="AW324" s="14" t="s">
        <v>39</v>
      </c>
      <c r="AX324" s="14" t="s">
        <v>77</v>
      </c>
      <c r="AY324" s="247" t="s">
        <v>135</v>
      </c>
    </row>
    <row r="325" s="15" customFormat="1">
      <c r="A325" s="15"/>
      <c r="B325" s="248"/>
      <c r="C325" s="249"/>
      <c r="D325" s="228" t="s">
        <v>145</v>
      </c>
      <c r="E325" s="250" t="s">
        <v>32</v>
      </c>
      <c r="F325" s="251" t="s">
        <v>149</v>
      </c>
      <c r="G325" s="249"/>
      <c r="H325" s="252">
        <v>5</v>
      </c>
      <c r="I325" s="253"/>
      <c r="J325" s="249"/>
      <c r="K325" s="249"/>
      <c r="L325" s="254"/>
      <c r="M325" s="255"/>
      <c r="N325" s="256"/>
      <c r="O325" s="256"/>
      <c r="P325" s="256"/>
      <c r="Q325" s="256"/>
      <c r="R325" s="256"/>
      <c r="S325" s="256"/>
      <c r="T325" s="257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58" t="s">
        <v>145</v>
      </c>
      <c r="AU325" s="258" t="s">
        <v>85</v>
      </c>
      <c r="AV325" s="15" t="s">
        <v>134</v>
      </c>
      <c r="AW325" s="15" t="s">
        <v>39</v>
      </c>
      <c r="AX325" s="15" t="s">
        <v>83</v>
      </c>
      <c r="AY325" s="258" t="s">
        <v>135</v>
      </c>
    </row>
    <row r="326" s="2" customFormat="1" ht="33" customHeight="1">
      <c r="A326" s="39"/>
      <c r="B326" s="40"/>
      <c r="C326" s="213" t="s">
        <v>465</v>
      </c>
      <c r="D326" s="213" t="s">
        <v>138</v>
      </c>
      <c r="E326" s="214" t="s">
        <v>442</v>
      </c>
      <c r="F326" s="215" t="s">
        <v>443</v>
      </c>
      <c r="G326" s="216" t="s">
        <v>141</v>
      </c>
      <c r="H326" s="217">
        <v>1</v>
      </c>
      <c r="I326" s="218"/>
      <c r="J326" s="219">
        <f>ROUND(I326*H326,2)</f>
        <v>0</v>
      </c>
      <c r="K326" s="215" t="s">
        <v>142</v>
      </c>
      <c r="L326" s="45"/>
      <c r="M326" s="220" t="s">
        <v>32</v>
      </c>
      <c r="N326" s="221" t="s">
        <v>48</v>
      </c>
      <c r="O326" s="85"/>
      <c r="P326" s="222">
        <f>O326*H326</f>
        <v>0</v>
      </c>
      <c r="Q326" s="222">
        <v>0</v>
      </c>
      <c r="R326" s="222">
        <f>Q326*H326</f>
        <v>0</v>
      </c>
      <c r="S326" s="222">
        <v>0</v>
      </c>
      <c r="T326" s="223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4" t="s">
        <v>143</v>
      </c>
      <c r="AT326" s="224" t="s">
        <v>138</v>
      </c>
      <c r="AU326" s="224" t="s">
        <v>85</v>
      </c>
      <c r="AY326" s="17" t="s">
        <v>135</v>
      </c>
      <c r="BE326" s="225">
        <f>IF(N326="základní",J326,0)</f>
        <v>0</v>
      </c>
      <c r="BF326" s="225">
        <f>IF(N326="snížená",J326,0)</f>
        <v>0</v>
      </c>
      <c r="BG326" s="225">
        <f>IF(N326="zákl. přenesená",J326,0)</f>
        <v>0</v>
      </c>
      <c r="BH326" s="225">
        <f>IF(N326="sníž. přenesená",J326,0)</f>
        <v>0</v>
      </c>
      <c r="BI326" s="225">
        <f>IF(N326="nulová",J326,0)</f>
        <v>0</v>
      </c>
      <c r="BJ326" s="17" t="s">
        <v>83</v>
      </c>
      <c r="BK326" s="225">
        <f>ROUND(I326*H326,2)</f>
        <v>0</v>
      </c>
      <c r="BL326" s="17" t="s">
        <v>143</v>
      </c>
      <c r="BM326" s="224" t="s">
        <v>770</v>
      </c>
    </row>
    <row r="327" s="13" customFormat="1">
      <c r="A327" s="13"/>
      <c r="B327" s="226"/>
      <c r="C327" s="227"/>
      <c r="D327" s="228" t="s">
        <v>145</v>
      </c>
      <c r="E327" s="229" t="s">
        <v>32</v>
      </c>
      <c r="F327" s="230" t="s">
        <v>146</v>
      </c>
      <c r="G327" s="227"/>
      <c r="H327" s="229" t="s">
        <v>32</v>
      </c>
      <c r="I327" s="231"/>
      <c r="J327" s="227"/>
      <c r="K327" s="227"/>
      <c r="L327" s="232"/>
      <c r="M327" s="233"/>
      <c r="N327" s="234"/>
      <c r="O327" s="234"/>
      <c r="P327" s="234"/>
      <c r="Q327" s="234"/>
      <c r="R327" s="234"/>
      <c r="S327" s="234"/>
      <c r="T327" s="23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6" t="s">
        <v>145</v>
      </c>
      <c r="AU327" s="236" t="s">
        <v>85</v>
      </c>
      <c r="AV327" s="13" t="s">
        <v>83</v>
      </c>
      <c r="AW327" s="13" t="s">
        <v>39</v>
      </c>
      <c r="AX327" s="13" t="s">
        <v>77</v>
      </c>
      <c r="AY327" s="236" t="s">
        <v>135</v>
      </c>
    </row>
    <row r="328" s="14" customFormat="1">
      <c r="A328" s="14"/>
      <c r="B328" s="237"/>
      <c r="C328" s="238"/>
      <c r="D328" s="228" t="s">
        <v>145</v>
      </c>
      <c r="E328" s="239" t="s">
        <v>32</v>
      </c>
      <c r="F328" s="240" t="s">
        <v>216</v>
      </c>
      <c r="G328" s="238"/>
      <c r="H328" s="241">
        <v>1</v>
      </c>
      <c r="I328" s="242"/>
      <c r="J328" s="238"/>
      <c r="K328" s="238"/>
      <c r="L328" s="243"/>
      <c r="M328" s="244"/>
      <c r="N328" s="245"/>
      <c r="O328" s="245"/>
      <c r="P328" s="245"/>
      <c r="Q328" s="245"/>
      <c r="R328" s="245"/>
      <c r="S328" s="245"/>
      <c r="T328" s="246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7" t="s">
        <v>145</v>
      </c>
      <c r="AU328" s="247" t="s">
        <v>85</v>
      </c>
      <c r="AV328" s="14" t="s">
        <v>85</v>
      </c>
      <c r="AW328" s="14" t="s">
        <v>39</v>
      </c>
      <c r="AX328" s="14" t="s">
        <v>77</v>
      </c>
      <c r="AY328" s="247" t="s">
        <v>135</v>
      </c>
    </row>
    <row r="329" s="15" customFormat="1">
      <c r="A329" s="15"/>
      <c r="B329" s="248"/>
      <c r="C329" s="249"/>
      <c r="D329" s="228" t="s">
        <v>145</v>
      </c>
      <c r="E329" s="250" t="s">
        <v>32</v>
      </c>
      <c r="F329" s="251" t="s">
        <v>149</v>
      </c>
      <c r="G329" s="249"/>
      <c r="H329" s="252">
        <v>1</v>
      </c>
      <c r="I329" s="253"/>
      <c r="J329" s="249"/>
      <c r="K329" s="249"/>
      <c r="L329" s="254"/>
      <c r="M329" s="255"/>
      <c r="N329" s="256"/>
      <c r="O329" s="256"/>
      <c r="P329" s="256"/>
      <c r="Q329" s="256"/>
      <c r="R329" s="256"/>
      <c r="S329" s="256"/>
      <c r="T329" s="257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58" t="s">
        <v>145</v>
      </c>
      <c r="AU329" s="258" t="s">
        <v>85</v>
      </c>
      <c r="AV329" s="15" t="s">
        <v>134</v>
      </c>
      <c r="AW329" s="15" t="s">
        <v>39</v>
      </c>
      <c r="AX329" s="15" t="s">
        <v>83</v>
      </c>
      <c r="AY329" s="258" t="s">
        <v>135</v>
      </c>
    </row>
    <row r="330" s="2" customFormat="1" ht="24.15" customHeight="1">
      <c r="A330" s="39"/>
      <c r="B330" s="40"/>
      <c r="C330" s="213" t="s">
        <v>471</v>
      </c>
      <c r="D330" s="213" t="s">
        <v>138</v>
      </c>
      <c r="E330" s="214" t="s">
        <v>219</v>
      </c>
      <c r="F330" s="215" t="s">
        <v>220</v>
      </c>
      <c r="G330" s="216" t="s">
        <v>141</v>
      </c>
      <c r="H330" s="217">
        <v>21</v>
      </c>
      <c r="I330" s="218"/>
      <c r="J330" s="219">
        <f>ROUND(I330*H330,2)</f>
        <v>0</v>
      </c>
      <c r="K330" s="215" t="s">
        <v>142</v>
      </c>
      <c r="L330" s="45"/>
      <c r="M330" s="220" t="s">
        <v>32</v>
      </c>
      <c r="N330" s="221" t="s">
        <v>48</v>
      </c>
      <c r="O330" s="85"/>
      <c r="P330" s="222">
        <f>O330*H330</f>
        <v>0</v>
      </c>
      <c r="Q330" s="222">
        <v>0</v>
      </c>
      <c r="R330" s="222">
        <f>Q330*H330</f>
        <v>0</v>
      </c>
      <c r="S330" s="222">
        <v>0</v>
      </c>
      <c r="T330" s="223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4" t="s">
        <v>143</v>
      </c>
      <c r="AT330" s="224" t="s">
        <v>138</v>
      </c>
      <c r="AU330" s="224" t="s">
        <v>85</v>
      </c>
      <c r="AY330" s="17" t="s">
        <v>135</v>
      </c>
      <c r="BE330" s="225">
        <f>IF(N330="základní",J330,0)</f>
        <v>0</v>
      </c>
      <c r="BF330" s="225">
        <f>IF(N330="snížená",J330,0)</f>
        <v>0</v>
      </c>
      <c r="BG330" s="225">
        <f>IF(N330="zákl. přenesená",J330,0)</f>
        <v>0</v>
      </c>
      <c r="BH330" s="225">
        <f>IF(N330="sníž. přenesená",J330,0)</f>
        <v>0</v>
      </c>
      <c r="BI330" s="225">
        <f>IF(N330="nulová",J330,0)</f>
        <v>0</v>
      </c>
      <c r="BJ330" s="17" t="s">
        <v>83</v>
      </c>
      <c r="BK330" s="225">
        <f>ROUND(I330*H330,2)</f>
        <v>0</v>
      </c>
      <c r="BL330" s="17" t="s">
        <v>143</v>
      </c>
      <c r="BM330" s="224" t="s">
        <v>771</v>
      </c>
    </row>
    <row r="331" s="13" customFormat="1">
      <c r="A331" s="13"/>
      <c r="B331" s="226"/>
      <c r="C331" s="227"/>
      <c r="D331" s="228" t="s">
        <v>145</v>
      </c>
      <c r="E331" s="229" t="s">
        <v>32</v>
      </c>
      <c r="F331" s="230" t="s">
        <v>146</v>
      </c>
      <c r="G331" s="227"/>
      <c r="H331" s="229" t="s">
        <v>32</v>
      </c>
      <c r="I331" s="231"/>
      <c r="J331" s="227"/>
      <c r="K331" s="227"/>
      <c r="L331" s="232"/>
      <c r="M331" s="233"/>
      <c r="N331" s="234"/>
      <c r="O331" s="234"/>
      <c r="P331" s="234"/>
      <c r="Q331" s="234"/>
      <c r="R331" s="234"/>
      <c r="S331" s="234"/>
      <c r="T331" s="23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6" t="s">
        <v>145</v>
      </c>
      <c r="AU331" s="236" t="s">
        <v>85</v>
      </c>
      <c r="AV331" s="13" t="s">
        <v>83</v>
      </c>
      <c r="AW331" s="13" t="s">
        <v>39</v>
      </c>
      <c r="AX331" s="13" t="s">
        <v>77</v>
      </c>
      <c r="AY331" s="236" t="s">
        <v>135</v>
      </c>
    </row>
    <row r="332" s="14" customFormat="1">
      <c r="A332" s="14"/>
      <c r="B332" s="237"/>
      <c r="C332" s="238"/>
      <c r="D332" s="228" t="s">
        <v>145</v>
      </c>
      <c r="E332" s="239" t="s">
        <v>32</v>
      </c>
      <c r="F332" s="240" t="s">
        <v>772</v>
      </c>
      <c r="G332" s="238"/>
      <c r="H332" s="241">
        <v>21</v>
      </c>
      <c r="I332" s="242"/>
      <c r="J332" s="238"/>
      <c r="K332" s="238"/>
      <c r="L332" s="243"/>
      <c r="M332" s="244"/>
      <c r="N332" s="245"/>
      <c r="O332" s="245"/>
      <c r="P332" s="245"/>
      <c r="Q332" s="245"/>
      <c r="R332" s="245"/>
      <c r="S332" s="245"/>
      <c r="T332" s="246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7" t="s">
        <v>145</v>
      </c>
      <c r="AU332" s="247" t="s">
        <v>85</v>
      </c>
      <c r="AV332" s="14" t="s">
        <v>85</v>
      </c>
      <c r="AW332" s="14" t="s">
        <v>39</v>
      </c>
      <c r="AX332" s="14" t="s">
        <v>77</v>
      </c>
      <c r="AY332" s="247" t="s">
        <v>135</v>
      </c>
    </row>
    <row r="333" s="15" customFormat="1">
      <c r="A333" s="15"/>
      <c r="B333" s="248"/>
      <c r="C333" s="249"/>
      <c r="D333" s="228" t="s">
        <v>145</v>
      </c>
      <c r="E333" s="250" t="s">
        <v>32</v>
      </c>
      <c r="F333" s="251" t="s">
        <v>149</v>
      </c>
      <c r="G333" s="249"/>
      <c r="H333" s="252">
        <v>21</v>
      </c>
      <c r="I333" s="253"/>
      <c r="J333" s="249"/>
      <c r="K333" s="249"/>
      <c r="L333" s="254"/>
      <c r="M333" s="255"/>
      <c r="N333" s="256"/>
      <c r="O333" s="256"/>
      <c r="P333" s="256"/>
      <c r="Q333" s="256"/>
      <c r="R333" s="256"/>
      <c r="S333" s="256"/>
      <c r="T333" s="257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58" t="s">
        <v>145</v>
      </c>
      <c r="AU333" s="258" t="s">
        <v>85</v>
      </c>
      <c r="AV333" s="15" t="s">
        <v>134</v>
      </c>
      <c r="AW333" s="15" t="s">
        <v>39</v>
      </c>
      <c r="AX333" s="15" t="s">
        <v>83</v>
      </c>
      <c r="AY333" s="258" t="s">
        <v>135</v>
      </c>
    </row>
    <row r="334" s="2" customFormat="1" ht="37.8" customHeight="1">
      <c r="A334" s="39"/>
      <c r="B334" s="40"/>
      <c r="C334" s="213" t="s">
        <v>476</v>
      </c>
      <c r="D334" s="213" t="s">
        <v>138</v>
      </c>
      <c r="E334" s="214" t="s">
        <v>446</v>
      </c>
      <c r="F334" s="215" t="s">
        <v>447</v>
      </c>
      <c r="G334" s="216" t="s">
        <v>141</v>
      </c>
      <c r="H334" s="217">
        <v>0</v>
      </c>
      <c r="I334" s="218"/>
      <c r="J334" s="219">
        <f>ROUND(I334*H334,2)</f>
        <v>0</v>
      </c>
      <c r="K334" s="215" t="s">
        <v>142</v>
      </c>
      <c r="L334" s="45"/>
      <c r="M334" s="220" t="s">
        <v>32</v>
      </c>
      <c r="N334" s="221" t="s">
        <v>48</v>
      </c>
      <c r="O334" s="85"/>
      <c r="P334" s="222">
        <f>O334*H334</f>
        <v>0</v>
      </c>
      <c r="Q334" s="222">
        <v>0</v>
      </c>
      <c r="R334" s="222">
        <f>Q334*H334</f>
        <v>0</v>
      </c>
      <c r="S334" s="222">
        <v>0</v>
      </c>
      <c r="T334" s="223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4" t="s">
        <v>143</v>
      </c>
      <c r="AT334" s="224" t="s">
        <v>138</v>
      </c>
      <c r="AU334" s="224" t="s">
        <v>85</v>
      </c>
      <c r="AY334" s="17" t="s">
        <v>135</v>
      </c>
      <c r="BE334" s="225">
        <f>IF(N334="základní",J334,0)</f>
        <v>0</v>
      </c>
      <c r="BF334" s="225">
        <f>IF(N334="snížená",J334,0)</f>
        <v>0</v>
      </c>
      <c r="BG334" s="225">
        <f>IF(N334="zákl. přenesená",J334,0)</f>
        <v>0</v>
      </c>
      <c r="BH334" s="225">
        <f>IF(N334="sníž. přenesená",J334,0)</f>
        <v>0</v>
      </c>
      <c r="BI334" s="225">
        <f>IF(N334="nulová",J334,0)</f>
        <v>0</v>
      </c>
      <c r="BJ334" s="17" t="s">
        <v>83</v>
      </c>
      <c r="BK334" s="225">
        <f>ROUND(I334*H334,2)</f>
        <v>0</v>
      </c>
      <c r="BL334" s="17" t="s">
        <v>143</v>
      </c>
      <c r="BM334" s="224" t="s">
        <v>773</v>
      </c>
    </row>
    <row r="335" s="2" customFormat="1" ht="24.15" customHeight="1">
      <c r="A335" s="39"/>
      <c r="B335" s="40"/>
      <c r="C335" s="213" t="s">
        <v>482</v>
      </c>
      <c r="D335" s="213" t="s">
        <v>138</v>
      </c>
      <c r="E335" s="214" t="s">
        <v>225</v>
      </c>
      <c r="F335" s="215" t="s">
        <v>226</v>
      </c>
      <c r="G335" s="216" t="s">
        <v>141</v>
      </c>
      <c r="H335" s="217">
        <v>54</v>
      </c>
      <c r="I335" s="218"/>
      <c r="J335" s="219">
        <f>ROUND(I335*H335,2)</f>
        <v>0</v>
      </c>
      <c r="K335" s="215" t="s">
        <v>142</v>
      </c>
      <c r="L335" s="45"/>
      <c r="M335" s="220" t="s">
        <v>32</v>
      </c>
      <c r="N335" s="221" t="s">
        <v>48</v>
      </c>
      <c r="O335" s="85"/>
      <c r="P335" s="222">
        <f>O335*H335</f>
        <v>0</v>
      </c>
      <c r="Q335" s="222">
        <v>0</v>
      </c>
      <c r="R335" s="222">
        <f>Q335*H335</f>
        <v>0</v>
      </c>
      <c r="S335" s="222">
        <v>0</v>
      </c>
      <c r="T335" s="223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24" t="s">
        <v>143</v>
      </c>
      <c r="AT335" s="224" t="s">
        <v>138</v>
      </c>
      <c r="AU335" s="224" t="s">
        <v>85</v>
      </c>
      <c r="AY335" s="17" t="s">
        <v>135</v>
      </c>
      <c r="BE335" s="225">
        <f>IF(N335="základní",J335,0)</f>
        <v>0</v>
      </c>
      <c r="BF335" s="225">
        <f>IF(N335="snížená",J335,0)</f>
        <v>0</v>
      </c>
      <c r="BG335" s="225">
        <f>IF(N335="zákl. přenesená",J335,0)</f>
        <v>0</v>
      </c>
      <c r="BH335" s="225">
        <f>IF(N335="sníž. přenesená",J335,0)</f>
        <v>0</v>
      </c>
      <c r="BI335" s="225">
        <f>IF(N335="nulová",J335,0)</f>
        <v>0</v>
      </c>
      <c r="BJ335" s="17" t="s">
        <v>83</v>
      </c>
      <c r="BK335" s="225">
        <f>ROUND(I335*H335,2)</f>
        <v>0</v>
      </c>
      <c r="BL335" s="17" t="s">
        <v>143</v>
      </c>
      <c r="BM335" s="224" t="s">
        <v>774</v>
      </c>
    </row>
    <row r="336" s="13" customFormat="1">
      <c r="A336" s="13"/>
      <c r="B336" s="226"/>
      <c r="C336" s="227"/>
      <c r="D336" s="228" t="s">
        <v>145</v>
      </c>
      <c r="E336" s="229" t="s">
        <v>32</v>
      </c>
      <c r="F336" s="230" t="s">
        <v>146</v>
      </c>
      <c r="G336" s="227"/>
      <c r="H336" s="229" t="s">
        <v>32</v>
      </c>
      <c r="I336" s="231"/>
      <c r="J336" s="227"/>
      <c r="K336" s="227"/>
      <c r="L336" s="232"/>
      <c r="M336" s="233"/>
      <c r="N336" s="234"/>
      <c r="O336" s="234"/>
      <c r="P336" s="234"/>
      <c r="Q336" s="234"/>
      <c r="R336" s="234"/>
      <c r="S336" s="234"/>
      <c r="T336" s="23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6" t="s">
        <v>145</v>
      </c>
      <c r="AU336" s="236" t="s">
        <v>85</v>
      </c>
      <c r="AV336" s="13" t="s">
        <v>83</v>
      </c>
      <c r="AW336" s="13" t="s">
        <v>39</v>
      </c>
      <c r="AX336" s="13" t="s">
        <v>77</v>
      </c>
      <c r="AY336" s="236" t="s">
        <v>135</v>
      </c>
    </row>
    <row r="337" s="14" customFormat="1">
      <c r="A337" s="14"/>
      <c r="B337" s="237"/>
      <c r="C337" s="238"/>
      <c r="D337" s="228" t="s">
        <v>145</v>
      </c>
      <c r="E337" s="239" t="s">
        <v>32</v>
      </c>
      <c r="F337" s="240" t="s">
        <v>775</v>
      </c>
      <c r="G337" s="238"/>
      <c r="H337" s="241">
        <v>2</v>
      </c>
      <c r="I337" s="242"/>
      <c r="J337" s="238"/>
      <c r="K337" s="238"/>
      <c r="L337" s="243"/>
      <c r="M337" s="244"/>
      <c r="N337" s="245"/>
      <c r="O337" s="245"/>
      <c r="P337" s="245"/>
      <c r="Q337" s="245"/>
      <c r="R337" s="245"/>
      <c r="S337" s="245"/>
      <c r="T337" s="246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7" t="s">
        <v>145</v>
      </c>
      <c r="AU337" s="247" t="s">
        <v>85</v>
      </c>
      <c r="AV337" s="14" t="s">
        <v>85</v>
      </c>
      <c r="AW337" s="14" t="s">
        <v>39</v>
      </c>
      <c r="AX337" s="14" t="s">
        <v>77</v>
      </c>
      <c r="AY337" s="247" t="s">
        <v>135</v>
      </c>
    </row>
    <row r="338" s="14" customFormat="1">
      <c r="A338" s="14"/>
      <c r="B338" s="237"/>
      <c r="C338" s="238"/>
      <c r="D338" s="228" t="s">
        <v>145</v>
      </c>
      <c r="E338" s="239" t="s">
        <v>32</v>
      </c>
      <c r="F338" s="240" t="s">
        <v>776</v>
      </c>
      <c r="G338" s="238"/>
      <c r="H338" s="241">
        <v>4</v>
      </c>
      <c r="I338" s="242"/>
      <c r="J338" s="238"/>
      <c r="K338" s="238"/>
      <c r="L338" s="243"/>
      <c r="M338" s="244"/>
      <c r="N338" s="245"/>
      <c r="O338" s="245"/>
      <c r="P338" s="245"/>
      <c r="Q338" s="245"/>
      <c r="R338" s="245"/>
      <c r="S338" s="245"/>
      <c r="T338" s="246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7" t="s">
        <v>145</v>
      </c>
      <c r="AU338" s="247" t="s">
        <v>85</v>
      </c>
      <c r="AV338" s="14" t="s">
        <v>85</v>
      </c>
      <c r="AW338" s="14" t="s">
        <v>39</v>
      </c>
      <c r="AX338" s="14" t="s">
        <v>77</v>
      </c>
      <c r="AY338" s="247" t="s">
        <v>135</v>
      </c>
    </row>
    <row r="339" s="14" customFormat="1">
      <c r="A339" s="14"/>
      <c r="B339" s="237"/>
      <c r="C339" s="238"/>
      <c r="D339" s="228" t="s">
        <v>145</v>
      </c>
      <c r="E339" s="239" t="s">
        <v>32</v>
      </c>
      <c r="F339" s="240" t="s">
        <v>777</v>
      </c>
      <c r="G339" s="238"/>
      <c r="H339" s="241">
        <v>1</v>
      </c>
      <c r="I339" s="242"/>
      <c r="J339" s="238"/>
      <c r="K339" s="238"/>
      <c r="L339" s="243"/>
      <c r="M339" s="244"/>
      <c r="N339" s="245"/>
      <c r="O339" s="245"/>
      <c r="P339" s="245"/>
      <c r="Q339" s="245"/>
      <c r="R339" s="245"/>
      <c r="S339" s="245"/>
      <c r="T339" s="246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7" t="s">
        <v>145</v>
      </c>
      <c r="AU339" s="247" t="s">
        <v>85</v>
      </c>
      <c r="AV339" s="14" t="s">
        <v>85</v>
      </c>
      <c r="AW339" s="14" t="s">
        <v>39</v>
      </c>
      <c r="AX339" s="14" t="s">
        <v>77</v>
      </c>
      <c r="AY339" s="247" t="s">
        <v>135</v>
      </c>
    </row>
    <row r="340" s="14" customFormat="1">
      <c r="A340" s="14"/>
      <c r="B340" s="237"/>
      <c r="C340" s="238"/>
      <c r="D340" s="228" t="s">
        <v>145</v>
      </c>
      <c r="E340" s="239" t="s">
        <v>32</v>
      </c>
      <c r="F340" s="240" t="s">
        <v>778</v>
      </c>
      <c r="G340" s="238"/>
      <c r="H340" s="241">
        <v>44</v>
      </c>
      <c r="I340" s="242"/>
      <c r="J340" s="238"/>
      <c r="K340" s="238"/>
      <c r="L340" s="243"/>
      <c r="M340" s="244"/>
      <c r="N340" s="245"/>
      <c r="O340" s="245"/>
      <c r="P340" s="245"/>
      <c r="Q340" s="245"/>
      <c r="R340" s="245"/>
      <c r="S340" s="245"/>
      <c r="T340" s="246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7" t="s">
        <v>145</v>
      </c>
      <c r="AU340" s="247" t="s">
        <v>85</v>
      </c>
      <c r="AV340" s="14" t="s">
        <v>85</v>
      </c>
      <c r="AW340" s="14" t="s">
        <v>39</v>
      </c>
      <c r="AX340" s="14" t="s">
        <v>77</v>
      </c>
      <c r="AY340" s="247" t="s">
        <v>135</v>
      </c>
    </row>
    <row r="341" s="14" customFormat="1">
      <c r="A341" s="14"/>
      <c r="B341" s="237"/>
      <c r="C341" s="238"/>
      <c r="D341" s="228" t="s">
        <v>145</v>
      </c>
      <c r="E341" s="239" t="s">
        <v>32</v>
      </c>
      <c r="F341" s="240" t="s">
        <v>779</v>
      </c>
      <c r="G341" s="238"/>
      <c r="H341" s="241">
        <v>2</v>
      </c>
      <c r="I341" s="242"/>
      <c r="J341" s="238"/>
      <c r="K341" s="238"/>
      <c r="L341" s="243"/>
      <c r="M341" s="244"/>
      <c r="N341" s="245"/>
      <c r="O341" s="245"/>
      <c r="P341" s="245"/>
      <c r="Q341" s="245"/>
      <c r="R341" s="245"/>
      <c r="S341" s="245"/>
      <c r="T341" s="246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7" t="s">
        <v>145</v>
      </c>
      <c r="AU341" s="247" t="s">
        <v>85</v>
      </c>
      <c r="AV341" s="14" t="s">
        <v>85</v>
      </c>
      <c r="AW341" s="14" t="s">
        <v>39</v>
      </c>
      <c r="AX341" s="14" t="s">
        <v>77</v>
      </c>
      <c r="AY341" s="247" t="s">
        <v>135</v>
      </c>
    </row>
    <row r="342" s="14" customFormat="1">
      <c r="A342" s="14"/>
      <c r="B342" s="237"/>
      <c r="C342" s="238"/>
      <c r="D342" s="228" t="s">
        <v>145</v>
      </c>
      <c r="E342" s="239" t="s">
        <v>32</v>
      </c>
      <c r="F342" s="240" t="s">
        <v>780</v>
      </c>
      <c r="G342" s="238"/>
      <c r="H342" s="241">
        <v>1</v>
      </c>
      <c r="I342" s="242"/>
      <c r="J342" s="238"/>
      <c r="K342" s="238"/>
      <c r="L342" s="243"/>
      <c r="M342" s="244"/>
      <c r="N342" s="245"/>
      <c r="O342" s="245"/>
      <c r="P342" s="245"/>
      <c r="Q342" s="245"/>
      <c r="R342" s="245"/>
      <c r="S342" s="245"/>
      <c r="T342" s="246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7" t="s">
        <v>145</v>
      </c>
      <c r="AU342" s="247" t="s">
        <v>85</v>
      </c>
      <c r="AV342" s="14" t="s">
        <v>85</v>
      </c>
      <c r="AW342" s="14" t="s">
        <v>39</v>
      </c>
      <c r="AX342" s="14" t="s">
        <v>77</v>
      </c>
      <c r="AY342" s="247" t="s">
        <v>135</v>
      </c>
    </row>
    <row r="343" s="15" customFormat="1">
      <c r="A343" s="15"/>
      <c r="B343" s="248"/>
      <c r="C343" s="249"/>
      <c r="D343" s="228" t="s">
        <v>145</v>
      </c>
      <c r="E343" s="250" t="s">
        <v>32</v>
      </c>
      <c r="F343" s="251" t="s">
        <v>149</v>
      </c>
      <c r="G343" s="249"/>
      <c r="H343" s="252">
        <v>54</v>
      </c>
      <c r="I343" s="253"/>
      <c r="J343" s="249"/>
      <c r="K343" s="249"/>
      <c r="L343" s="254"/>
      <c r="M343" s="255"/>
      <c r="N343" s="256"/>
      <c r="O343" s="256"/>
      <c r="P343" s="256"/>
      <c r="Q343" s="256"/>
      <c r="R343" s="256"/>
      <c r="S343" s="256"/>
      <c r="T343" s="257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58" t="s">
        <v>145</v>
      </c>
      <c r="AU343" s="258" t="s">
        <v>85</v>
      </c>
      <c r="AV343" s="15" t="s">
        <v>134</v>
      </c>
      <c r="AW343" s="15" t="s">
        <v>39</v>
      </c>
      <c r="AX343" s="15" t="s">
        <v>83</v>
      </c>
      <c r="AY343" s="258" t="s">
        <v>135</v>
      </c>
    </row>
    <row r="344" s="2" customFormat="1" ht="37.8" customHeight="1">
      <c r="A344" s="39"/>
      <c r="B344" s="40"/>
      <c r="C344" s="213" t="s">
        <v>487</v>
      </c>
      <c r="D344" s="213" t="s">
        <v>138</v>
      </c>
      <c r="E344" s="214" t="s">
        <v>455</v>
      </c>
      <c r="F344" s="215" t="s">
        <v>456</v>
      </c>
      <c r="G344" s="216" t="s">
        <v>141</v>
      </c>
      <c r="H344" s="217">
        <v>12</v>
      </c>
      <c r="I344" s="218"/>
      <c r="J344" s="219">
        <f>ROUND(I344*H344,2)</f>
        <v>0</v>
      </c>
      <c r="K344" s="215" t="s">
        <v>142</v>
      </c>
      <c r="L344" s="45"/>
      <c r="M344" s="220" t="s">
        <v>32</v>
      </c>
      <c r="N344" s="221" t="s">
        <v>48</v>
      </c>
      <c r="O344" s="85"/>
      <c r="P344" s="222">
        <f>O344*H344</f>
        <v>0</v>
      </c>
      <c r="Q344" s="222">
        <v>0</v>
      </c>
      <c r="R344" s="222">
        <f>Q344*H344</f>
        <v>0</v>
      </c>
      <c r="S344" s="222">
        <v>0</v>
      </c>
      <c r="T344" s="223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24" t="s">
        <v>143</v>
      </c>
      <c r="AT344" s="224" t="s">
        <v>138</v>
      </c>
      <c r="AU344" s="224" t="s">
        <v>85</v>
      </c>
      <c r="AY344" s="17" t="s">
        <v>135</v>
      </c>
      <c r="BE344" s="225">
        <f>IF(N344="základní",J344,0)</f>
        <v>0</v>
      </c>
      <c r="BF344" s="225">
        <f>IF(N344="snížená",J344,0)</f>
        <v>0</v>
      </c>
      <c r="BG344" s="225">
        <f>IF(N344="zákl. přenesená",J344,0)</f>
        <v>0</v>
      </c>
      <c r="BH344" s="225">
        <f>IF(N344="sníž. přenesená",J344,0)</f>
        <v>0</v>
      </c>
      <c r="BI344" s="225">
        <f>IF(N344="nulová",J344,0)</f>
        <v>0</v>
      </c>
      <c r="BJ344" s="17" t="s">
        <v>83</v>
      </c>
      <c r="BK344" s="225">
        <f>ROUND(I344*H344,2)</f>
        <v>0</v>
      </c>
      <c r="BL344" s="17" t="s">
        <v>143</v>
      </c>
      <c r="BM344" s="224" t="s">
        <v>781</v>
      </c>
    </row>
    <row r="345" s="13" customFormat="1">
      <c r="A345" s="13"/>
      <c r="B345" s="226"/>
      <c r="C345" s="227"/>
      <c r="D345" s="228" t="s">
        <v>145</v>
      </c>
      <c r="E345" s="229" t="s">
        <v>32</v>
      </c>
      <c r="F345" s="230" t="s">
        <v>146</v>
      </c>
      <c r="G345" s="227"/>
      <c r="H345" s="229" t="s">
        <v>32</v>
      </c>
      <c r="I345" s="231"/>
      <c r="J345" s="227"/>
      <c r="K345" s="227"/>
      <c r="L345" s="232"/>
      <c r="M345" s="233"/>
      <c r="N345" s="234"/>
      <c r="O345" s="234"/>
      <c r="P345" s="234"/>
      <c r="Q345" s="234"/>
      <c r="R345" s="234"/>
      <c r="S345" s="234"/>
      <c r="T345" s="235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6" t="s">
        <v>145</v>
      </c>
      <c r="AU345" s="236" t="s">
        <v>85</v>
      </c>
      <c r="AV345" s="13" t="s">
        <v>83</v>
      </c>
      <c r="AW345" s="13" t="s">
        <v>39</v>
      </c>
      <c r="AX345" s="13" t="s">
        <v>77</v>
      </c>
      <c r="AY345" s="236" t="s">
        <v>135</v>
      </c>
    </row>
    <row r="346" s="14" customFormat="1">
      <c r="A346" s="14"/>
      <c r="B346" s="237"/>
      <c r="C346" s="238"/>
      <c r="D346" s="228" t="s">
        <v>145</v>
      </c>
      <c r="E346" s="239" t="s">
        <v>32</v>
      </c>
      <c r="F346" s="240" t="s">
        <v>782</v>
      </c>
      <c r="G346" s="238"/>
      <c r="H346" s="241">
        <v>2</v>
      </c>
      <c r="I346" s="242"/>
      <c r="J346" s="238"/>
      <c r="K346" s="238"/>
      <c r="L346" s="243"/>
      <c r="M346" s="244"/>
      <c r="N346" s="245"/>
      <c r="O346" s="245"/>
      <c r="P346" s="245"/>
      <c r="Q346" s="245"/>
      <c r="R346" s="245"/>
      <c r="S346" s="245"/>
      <c r="T346" s="246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7" t="s">
        <v>145</v>
      </c>
      <c r="AU346" s="247" t="s">
        <v>85</v>
      </c>
      <c r="AV346" s="14" t="s">
        <v>85</v>
      </c>
      <c r="AW346" s="14" t="s">
        <v>39</v>
      </c>
      <c r="AX346" s="14" t="s">
        <v>77</v>
      </c>
      <c r="AY346" s="247" t="s">
        <v>135</v>
      </c>
    </row>
    <row r="347" s="14" customFormat="1">
      <c r="A347" s="14"/>
      <c r="B347" s="237"/>
      <c r="C347" s="238"/>
      <c r="D347" s="228" t="s">
        <v>145</v>
      </c>
      <c r="E347" s="239" t="s">
        <v>32</v>
      </c>
      <c r="F347" s="240" t="s">
        <v>783</v>
      </c>
      <c r="G347" s="238"/>
      <c r="H347" s="241">
        <v>10</v>
      </c>
      <c r="I347" s="242"/>
      <c r="J347" s="238"/>
      <c r="K347" s="238"/>
      <c r="L347" s="243"/>
      <c r="M347" s="244"/>
      <c r="N347" s="245"/>
      <c r="O347" s="245"/>
      <c r="P347" s="245"/>
      <c r="Q347" s="245"/>
      <c r="R347" s="245"/>
      <c r="S347" s="245"/>
      <c r="T347" s="246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7" t="s">
        <v>145</v>
      </c>
      <c r="AU347" s="247" t="s">
        <v>85</v>
      </c>
      <c r="AV347" s="14" t="s">
        <v>85</v>
      </c>
      <c r="AW347" s="14" t="s">
        <v>39</v>
      </c>
      <c r="AX347" s="14" t="s">
        <v>77</v>
      </c>
      <c r="AY347" s="247" t="s">
        <v>135</v>
      </c>
    </row>
    <row r="348" s="15" customFormat="1">
      <c r="A348" s="15"/>
      <c r="B348" s="248"/>
      <c r="C348" s="249"/>
      <c r="D348" s="228" t="s">
        <v>145</v>
      </c>
      <c r="E348" s="250" t="s">
        <v>32</v>
      </c>
      <c r="F348" s="251" t="s">
        <v>149</v>
      </c>
      <c r="G348" s="249"/>
      <c r="H348" s="252">
        <v>12</v>
      </c>
      <c r="I348" s="253"/>
      <c r="J348" s="249"/>
      <c r="K348" s="249"/>
      <c r="L348" s="254"/>
      <c r="M348" s="255"/>
      <c r="N348" s="256"/>
      <c r="O348" s="256"/>
      <c r="P348" s="256"/>
      <c r="Q348" s="256"/>
      <c r="R348" s="256"/>
      <c r="S348" s="256"/>
      <c r="T348" s="257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58" t="s">
        <v>145</v>
      </c>
      <c r="AU348" s="258" t="s">
        <v>85</v>
      </c>
      <c r="AV348" s="15" t="s">
        <v>134</v>
      </c>
      <c r="AW348" s="15" t="s">
        <v>39</v>
      </c>
      <c r="AX348" s="15" t="s">
        <v>83</v>
      </c>
      <c r="AY348" s="258" t="s">
        <v>135</v>
      </c>
    </row>
    <row r="349" s="12" customFormat="1" ht="22.8" customHeight="1">
      <c r="A349" s="12"/>
      <c r="B349" s="197"/>
      <c r="C349" s="198"/>
      <c r="D349" s="199" t="s">
        <v>76</v>
      </c>
      <c r="E349" s="211" t="s">
        <v>229</v>
      </c>
      <c r="F349" s="211" t="s">
        <v>229</v>
      </c>
      <c r="G349" s="198"/>
      <c r="H349" s="198"/>
      <c r="I349" s="201"/>
      <c r="J349" s="212">
        <f>BK349</f>
        <v>0</v>
      </c>
      <c r="K349" s="198"/>
      <c r="L349" s="203"/>
      <c r="M349" s="204"/>
      <c r="N349" s="205"/>
      <c r="O349" s="205"/>
      <c r="P349" s="206">
        <f>SUM(P350:P471)</f>
        <v>0</v>
      </c>
      <c r="Q349" s="205"/>
      <c r="R349" s="206">
        <f>SUM(R350:R471)</f>
        <v>0</v>
      </c>
      <c r="S349" s="205"/>
      <c r="T349" s="207">
        <f>SUM(T350:T471)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08" t="s">
        <v>134</v>
      </c>
      <c r="AT349" s="209" t="s">
        <v>76</v>
      </c>
      <c r="AU349" s="209" t="s">
        <v>83</v>
      </c>
      <c r="AY349" s="208" t="s">
        <v>135</v>
      </c>
      <c r="BK349" s="210">
        <f>SUM(BK350:BK471)</f>
        <v>0</v>
      </c>
    </row>
    <row r="350" s="2" customFormat="1" ht="49.05" customHeight="1">
      <c r="A350" s="39"/>
      <c r="B350" s="40"/>
      <c r="C350" s="213" t="s">
        <v>492</v>
      </c>
      <c r="D350" s="213" t="s">
        <v>138</v>
      </c>
      <c r="E350" s="214" t="s">
        <v>466</v>
      </c>
      <c r="F350" s="215" t="s">
        <v>467</v>
      </c>
      <c r="G350" s="216" t="s">
        <v>141</v>
      </c>
      <c r="H350" s="217">
        <v>2</v>
      </c>
      <c r="I350" s="218"/>
      <c r="J350" s="219">
        <f>ROUND(I350*H350,2)</f>
        <v>0</v>
      </c>
      <c r="K350" s="215" t="s">
        <v>142</v>
      </c>
      <c r="L350" s="45"/>
      <c r="M350" s="220" t="s">
        <v>32</v>
      </c>
      <c r="N350" s="221" t="s">
        <v>48</v>
      </c>
      <c r="O350" s="85"/>
      <c r="P350" s="222">
        <f>O350*H350</f>
        <v>0</v>
      </c>
      <c r="Q350" s="222">
        <v>0</v>
      </c>
      <c r="R350" s="222">
        <f>Q350*H350</f>
        <v>0</v>
      </c>
      <c r="S350" s="222">
        <v>0</v>
      </c>
      <c r="T350" s="223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24" t="s">
        <v>143</v>
      </c>
      <c r="AT350" s="224" t="s">
        <v>138</v>
      </c>
      <c r="AU350" s="224" t="s">
        <v>85</v>
      </c>
      <c r="AY350" s="17" t="s">
        <v>135</v>
      </c>
      <c r="BE350" s="225">
        <f>IF(N350="základní",J350,0)</f>
        <v>0</v>
      </c>
      <c r="BF350" s="225">
        <f>IF(N350="snížená",J350,0)</f>
        <v>0</v>
      </c>
      <c r="BG350" s="225">
        <f>IF(N350="zákl. přenesená",J350,0)</f>
        <v>0</v>
      </c>
      <c r="BH350" s="225">
        <f>IF(N350="sníž. přenesená",J350,0)</f>
        <v>0</v>
      </c>
      <c r="BI350" s="225">
        <f>IF(N350="nulová",J350,0)</f>
        <v>0</v>
      </c>
      <c r="BJ350" s="17" t="s">
        <v>83</v>
      </c>
      <c r="BK350" s="225">
        <f>ROUND(I350*H350,2)</f>
        <v>0</v>
      </c>
      <c r="BL350" s="17" t="s">
        <v>143</v>
      </c>
      <c r="BM350" s="224" t="s">
        <v>784</v>
      </c>
    </row>
    <row r="351" s="13" customFormat="1">
      <c r="A351" s="13"/>
      <c r="B351" s="226"/>
      <c r="C351" s="227"/>
      <c r="D351" s="228" t="s">
        <v>145</v>
      </c>
      <c r="E351" s="229" t="s">
        <v>32</v>
      </c>
      <c r="F351" s="230" t="s">
        <v>146</v>
      </c>
      <c r="G351" s="227"/>
      <c r="H351" s="229" t="s">
        <v>32</v>
      </c>
      <c r="I351" s="231"/>
      <c r="J351" s="227"/>
      <c r="K351" s="227"/>
      <c r="L351" s="232"/>
      <c r="M351" s="233"/>
      <c r="N351" s="234"/>
      <c r="O351" s="234"/>
      <c r="P351" s="234"/>
      <c r="Q351" s="234"/>
      <c r="R351" s="234"/>
      <c r="S351" s="234"/>
      <c r="T351" s="235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6" t="s">
        <v>145</v>
      </c>
      <c r="AU351" s="236" t="s">
        <v>85</v>
      </c>
      <c r="AV351" s="13" t="s">
        <v>83</v>
      </c>
      <c r="AW351" s="13" t="s">
        <v>39</v>
      </c>
      <c r="AX351" s="13" t="s">
        <v>77</v>
      </c>
      <c r="AY351" s="236" t="s">
        <v>135</v>
      </c>
    </row>
    <row r="352" s="14" customFormat="1">
      <c r="A352" s="14"/>
      <c r="B352" s="237"/>
      <c r="C352" s="238"/>
      <c r="D352" s="228" t="s">
        <v>145</v>
      </c>
      <c r="E352" s="239" t="s">
        <v>32</v>
      </c>
      <c r="F352" s="240" t="s">
        <v>469</v>
      </c>
      <c r="G352" s="238"/>
      <c r="H352" s="241">
        <v>1</v>
      </c>
      <c r="I352" s="242"/>
      <c r="J352" s="238"/>
      <c r="K352" s="238"/>
      <c r="L352" s="243"/>
      <c r="M352" s="244"/>
      <c r="N352" s="245"/>
      <c r="O352" s="245"/>
      <c r="P352" s="245"/>
      <c r="Q352" s="245"/>
      <c r="R352" s="245"/>
      <c r="S352" s="245"/>
      <c r="T352" s="246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7" t="s">
        <v>145</v>
      </c>
      <c r="AU352" s="247" t="s">
        <v>85</v>
      </c>
      <c r="AV352" s="14" t="s">
        <v>85</v>
      </c>
      <c r="AW352" s="14" t="s">
        <v>39</v>
      </c>
      <c r="AX352" s="14" t="s">
        <v>77</v>
      </c>
      <c r="AY352" s="247" t="s">
        <v>135</v>
      </c>
    </row>
    <row r="353" s="14" customFormat="1">
      <c r="A353" s="14"/>
      <c r="B353" s="237"/>
      <c r="C353" s="238"/>
      <c r="D353" s="228" t="s">
        <v>145</v>
      </c>
      <c r="E353" s="239" t="s">
        <v>32</v>
      </c>
      <c r="F353" s="240" t="s">
        <v>470</v>
      </c>
      <c r="G353" s="238"/>
      <c r="H353" s="241">
        <v>1</v>
      </c>
      <c r="I353" s="242"/>
      <c r="J353" s="238"/>
      <c r="K353" s="238"/>
      <c r="L353" s="243"/>
      <c r="M353" s="244"/>
      <c r="N353" s="245"/>
      <c r="O353" s="245"/>
      <c r="P353" s="245"/>
      <c r="Q353" s="245"/>
      <c r="R353" s="245"/>
      <c r="S353" s="245"/>
      <c r="T353" s="246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7" t="s">
        <v>145</v>
      </c>
      <c r="AU353" s="247" t="s">
        <v>85</v>
      </c>
      <c r="AV353" s="14" t="s">
        <v>85</v>
      </c>
      <c r="AW353" s="14" t="s">
        <v>39</v>
      </c>
      <c r="AX353" s="14" t="s">
        <v>77</v>
      </c>
      <c r="AY353" s="247" t="s">
        <v>135</v>
      </c>
    </row>
    <row r="354" s="15" customFormat="1">
      <c r="A354" s="15"/>
      <c r="B354" s="248"/>
      <c r="C354" s="249"/>
      <c r="D354" s="228" t="s">
        <v>145</v>
      </c>
      <c r="E354" s="250" t="s">
        <v>32</v>
      </c>
      <c r="F354" s="251" t="s">
        <v>149</v>
      </c>
      <c r="G354" s="249"/>
      <c r="H354" s="252">
        <v>2</v>
      </c>
      <c r="I354" s="253"/>
      <c r="J354" s="249"/>
      <c r="K354" s="249"/>
      <c r="L354" s="254"/>
      <c r="M354" s="255"/>
      <c r="N354" s="256"/>
      <c r="O354" s="256"/>
      <c r="P354" s="256"/>
      <c r="Q354" s="256"/>
      <c r="R354" s="256"/>
      <c r="S354" s="256"/>
      <c r="T354" s="257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58" t="s">
        <v>145</v>
      </c>
      <c r="AU354" s="258" t="s">
        <v>85</v>
      </c>
      <c r="AV354" s="15" t="s">
        <v>134</v>
      </c>
      <c r="AW354" s="15" t="s">
        <v>39</v>
      </c>
      <c r="AX354" s="15" t="s">
        <v>83</v>
      </c>
      <c r="AY354" s="258" t="s">
        <v>135</v>
      </c>
    </row>
    <row r="355" s="2" customFormat="1" ht="49.05" customHeight="1">
      <c r="A355" s="39"/>
      <c r="B355" s="40"/>
      <c r="C355" s="213" t="s">
        <v>497</v>
      </c>
      <c r="D355" s="213" t="s">
        <v>138</v>
      </c>
      <c r="E355" s="214" t="s">
        <v>472</v>
      </c>
      <c r="F355" s="215" t="s">
        <v>473</v>
      </c>
      <c r="G355" s="216" t="s">
        <v>141</v>
      </c>
      <c r="H355" s="217">
        <v>1</v>
      </c>
      <c r="I355" s="218"/>
      <c r="J355" s="219">
        <f>ROUND(I355*H355,2)</f>
        <v>0</v>
      </c>
      <c r="K355" s="215" t="s">
        <v>142</v>
      </c>
      <c r="L355" s="45"/>
      <c r="M355" s="220" t="s">
        <v>32</v>
      </c>
      <c r="N355" s="221" t="s">
        <v>48</v>
      </c>
      <c r="O355" s="85"/>
      <c r="P355" s="222">
        <f>O355*H355</f>
        <v>0</v>
      </c>
      <c r="Q355" s="222">
        <v>0</v>
      </c>
      <c r="R355" s="222">
        <f>Q355*H355</f>
        <v>0</v>
      </c>
      <c r="S355" s="222">
        <v>0</v>
      </c>
      <c r="T355" s="223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4" t="s">
        <v>143</v>
      </c>
      <c r="AT355" s="224" t="s">
        <v>138</v>
      </c>
      <c r="AU355" s="224" t="s">
        <v>85</v>
      </c>
      <c r="AY355" s="17" t="s">
        <v>135</v>
      </c>
      <c r="BE355" s="225">
        <f>IF(N355="základní",J355,0)</f>
        <v>0</v>
      </c>
      <c r="BF355" s="225">
        <f>IF(N355="snížená",J355,0)</f>
        <v>0</v>
      </c>
      <c r="BG355" s="225">
        <f>IF(N355="zákl. přenesená",J355,0)</f>
        <v>0</v>
      </c>
      <c r="BH355" s="225">
        <f>IF(N355="sníž. přenesená",J355,0)</f>
        <v>0</v>
      </c>
      <c r="BI355" s="225">
        <f>IF(N355="nulová",J355,0)</f>
        <v>0</v>
      </c>
      <c r="BJ355" s="17" t="s">
        <v>83</v>
      </c>
      <c r="BK355" s="225">
        <f>ROUND(I355*H355,2)</f>
        <v>0</v>
      </c>
      <c r="BL355" s="17" t="s">
        <v>143</v>
      </c>
      <c r="BM355" s="224" t="s">
        <v>785</v>
      </c>
    </row>
    <row r="356" s="13" customFormat="1">
      <c r="A356" s="13"/>
      <c r="B356" s="226"/>
      <c r="C356" s="227"/>
      <c r="D356" s="228" t="s">
        <v>145</v>
      </c>
      <c r="E356" s="229" t="s">
        <v>32</v>
      </c>
      <c r="F356" s="230" t="s">
        <v>146</v>
      </c>
      <c r="G356" s="227"/>
      <c r="H356" s="229" t="s">
        <v>32</v>
      </c>
      <c r="I356" s="231"/>
      <c r="J356" s="227"/>
      <c r="K356" s="227"/>
      <c r="L356" s="232"/>
      <c r="M356" s="233"/>
      <c r="N356" s="234"/>
      <c r="O356" s="234"/>
      <c r="P356" s="234"/>
      <c r="Q356" s="234"/>
      <c r="R356" s="234"/>
      <c r="S356" s="234"/>
      <c r="T356" s="235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6" t="s">
        <v>145</v>
      </c>
      <c r="AU356" s="236" t="s">
        <v>85</v>
      </c>
      <c r="AV356" s="13" t="s">
        <v>83</v>
      </c>
      <c r="AW356" s="13" t="s">
        <v>39</v>
      </c>
      <c r="AX356" s="13" t="s">
        <v>77</v>
      </c>
      <c r="AY356" s="236" t="s">
        <v>135</v>
      </c>
    </row>
    <row r="357" s="14" customFormat="1">
      <c r="A357" s="14"/>
      <c r="B357" s="237"/>
      <c r="C357" s="238"/>
      <c r="D357" s="228" t="s">
        <v>145</v>
      </c>
      <c r="E357" s="239" t="s">
        <v>32</v>
      </c>
      <c r="F357" s="240" t="s">
        <v>475</v>
      </c>
      <c r="G357" s="238"/>
      <c r="H357" s="241">
        <v>1</v>
      </c>
      <c r="I357" s="242"/>
      <c r="J357" s="238"/>
      <c r="K357" s="238"/>
      <c r="L357" s="243"/>
      <c r="M357" s="244"/>
      <c r="N357" s="245"/>
      <c r="O357" s="245"/>
      <c r="P357" s="245"/>
      <c r="Q357" s="245"/>
      <c r="R357" s="245"/>
      <c r="S357" s="245"/>
      <c r="T357" s="246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7" t="s">
        <v>145</v>
      </c>
      <c r="AU357" s="247" t="s">
        <v>85</v>
      </c>
      <c r="AV357" s="14" t="s">
        <v>85</v>
      </c>
      <c r="AW357" s="14" t="s">
        <v>39</v>
      </c>
      <c r="AX357" s="14" t="s">
        <v>77</v>
      </c>
      <c r="AY357" s="247" t="s">
        <v>135</v>
      </c>
    </row>
    <row r="358" s="15" customFormat="1">
      <c r="A358" s="15"/>
      <c r="B358" s="248"/>
      <c r="C358" s="249"/>
      <c r="D358" s="228" t="s">
        <v>145</v>
      </c>
      <c r="E358" s="250" t="s">
        <v>32</v>
      </c>
      <c r="F358" s="251" t="s">
        <v>149</v>
      </c>
      <c r="G358" s="249"/>
      <c r="H358" s="252">
        <v>1</v>
      </c>
      <c r="I358" s="253"/>
      <c r="J358" s="249"/>
      <c r="K358" s="249"/>
      <c r="L358" s="254"/>
      <c r="M358" s="255"/>
      <c r="N358" s="256"/>
      <c r="O358" s="256"/>
      <c r="P358" s="256"/>
      <c r="Q358" s="256"/>
      <c r="R358" s="256"/>
      <c r="S358" s="256"/>
      <c r="T358" s="257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58" t="s">
        <v>145</v>
      </c>
      <c r="AU358" s="258" t="s">
        <v>85</v>
      </c>
      <c r="AV358" s="15" t="s">
        <v>134</v>
      </c>
      <c r="AW358" s="15" t="s">
        <v>39</v>
      </c>
      <c r="AX358" s="15" t="s">
        <v>83</v>
      </c>
      <c r="AY358" s="258" t="s">
        <v>135</v>
      </c>
    </row>
    <row r="359" s="2" customFormat="1" ht="24.15" customHeight="1">
      <c r="A359" s="39"/>
      <c r="B359" s="40"/>
      <c r="C359" s="213" t="s">
        <v>502</v>
      </c>
      <c r="D359" s="213" t="s">
        <v>138</v>
      </c>
      <c r="E359" s="214" t="s">
        <v>477</v>
      </c>
      <c r="F359" s="215" t="s">
        <v>478</v>
      </c>
      <c r="G359" s="216" t="s">
        <v>141</v>
      </c>
      <c r="H359" s="217">
        <v>2</v>
      </c>
      <c r="I359" s="218"/>
      <c r="J359" s="219">
        <f>ROUND(I359*H359,2)</f>
        <v>0</v>
      </c>
      <c r="K359" s="215" t="s">
        <v>142</v>
      </c>
      <c r="L359" s="45"/>
      <c r="M359" s="220" t="s">
        <v>32</v>
      </c>
      <c r="N359" s="221" t="s">
        <v>48</v>
      </c>
      <c r="O359" s="85"/>
      <c r="P359" s="222">
        <f>O359*H359</f>
        <v>0</v>
      </c>
      <c r="Q359" s="222">
        <v>0</v>
      </c>
      <c r="R359" s="222">
        <f>Q359*H359</f>
        <v>0</v>
      </c>
      <c r="S359" s="222">
        <v>0</v>
      </c>
      <c r="T359" s="223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24" t="s">
        <v>143</v>
      </c>
      <c r="AT359" s="224" t="s">
        <v>138</v>
      </c>
      <c r="AU359" s="224" t="s">
        <v>85</v>
      </c>
      <c r="AY359" s="17" t="s">
        <v>135</v>
      </c>
      <c r="BE359" s="225">
        <f>IF(N359="základní",J359,0)</f>
        <v>0</v>
      </c>
      <c r="BF359" s="225">
        <f>IF(N359="snížená",J359,0)</f>
        <v>0</v>
      </c>
      <c r="BG359" s="225">
        <f>IF(N359="zákl. přenesená",J359,0)</f>
        <v>0</v>
      </c>
      <c r="BH359" s="225">
        <f>IF(N359="sníž. přenesená",J359,0)</f>
        <v>0</v>
      </c>
      <c r="BI359" s="225">
        <f>IF(N359="nulová",J359,0)</f>
        <v>0</v>
      </c>
      <c r="BJ359" s="17" t="s">
        <v>83</v>
      </c>
      <c r="BK359" s="225">
        <f>ROUND(I359*H359,2)</f>
        <v>0</v>
      </c>
      <c r="BL359" s="17" t="s">
        <v>143</v>
      </c>
      <c r="BM359" s="224" t="s">
        <v>786</v>
      </c>
    </row>
    <row r="360" s="13" customFormat="1">
      <c r="A360" s="13"/>
      <c r="B360" s="226"/>
      <c r="C360" s="227"/>
      <c r="D360" s="228" t="s">
        <v>145</v>
      </c>
      <c r="E360" s="229" t="s">
        <v>32</v>
      </c>
      <c r="F360" s="230" t="s">
        <v>146</v>
      </c>
      <c r="G360" s="227"/>
      <c r="H360" s="229" t="s">
        <v>32</v>
      </c>
      <c r="I360" s="231"/>
      <c r="J360" s="227"/>
      <c r="K360" s="227"/>
      <c r="L360" s="232"/>
      <c r="M360" s="233"/>
      <c r="N360" s="234"/>
      <c r="O360" s="234"/>
      <c r="P360" s="234"/>
      <c r="Q360" s="234"/>
      <c r="R360" s="234"/>
      <c r="S360" s="234"/>
      <c r="T360" s="235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6" t="s">
        <v>145</v>
      </c>
      <c r="AU360" s="236" t="s">
        <v>85</v>
      </c>
      <c r="AV360" s="13" t="s">
        <v>83</v>
      </c>
      <c r="AW360" s="13" t="s">
        <v>39</v>
      </c>
      <c r="AX360" s="13" t="s">
        <v>77</v>
      </c>
      <c r="AY360" s="236" t="s">
        <v>135</v>
      </c>
    </row>
    <row r="361" s="14" customFormat="1">
      <c r="A361" s="14"/>
      <c r="B361" s="237"/>
      <c r="C361" s="238"/>
      <c r="D361" s="228" t="s">
        <v>145</v>
      </c>
      <c r="E361" s="239" t="s">
        <v>32</v>
      </c>
      <c r="F361" s="240" t="s">
        <v>787</v>
      </c>
      <c r="G361" s="238"/>
      <c r="H361" s="241">
        <v>1</v>
      </c>
      <c r="I361" s="242"/>
      <c r="J361" s="238"/>
      <c r="K361" s="238"/>
      <c r="L361" s="243"/>
      <c r="M361" s="244"/>
      <c r="N361" s="245"/>
      <c r="O361" s="245"/>
      <c r="P361" s="245"/>
      <c r="Q361" s="245"/>
      <c r="R361" s="245"/>
      <c r="S361" s="245"/>
      <c r="T361" s="246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7" t="s">
        <v>145</v>
      </c>
      <c r="AU361" s="247" t="s">
        <v>85</v>
      </c>
      <c r="AV361" s="14" t="s">
        <v>85</v>
      </c>
      <c r="AW361" s="14" t="s">
        <v>39</v>
      </c>
      <c r="AX361" s="14" t="s">
        <v>77</v>
      </c>
      <c r="AY361" s="247" t="s">
        <v>135</v>
      </c>
    </row>
    <row r="362" s="14" customFormat="1">
      <c r="A362" s="14"/>
      <c r="B362" s="237"/>
      <c r="C362" s="238"/>
      <c r="D362" s="228" t="s">
        <v>145</v>
      </c>
      <c r="E362" s="239" t="s">
        <v>32</v>
      </c>
      <c r="F362" s="240" t="s">
        <v>788</v>
      </c>
      <c r="G362" s="238"/>
      <c r="H362" s="241">
        <v>1</v>
      </c>
      <c r="I362" s="242"/>
      <c r="J362" s="238"/>
      <c r="K362" s="238"/>
      <c r="L362" s="243"/>
      <c r="M362" s="244"/>
      <c r="N362" s="245"/>
      <c r="O362" s="245"/>
      <c r="P362" s="245"/>
      <c r="Q362" s="245"/>
      <c r="R362" s="245"/>
      <c r="S362" s="245"/>
      <c r="T362" s="246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7" t="s">
        <v>145</v>
      </c>
      <c r="AU362" s="247" t="s">
        <v>85</v>
      </c>
      <c r="AV362" s="14" t="s">
        <v>85</v>
      </c>
      <c r="AW362" s="14" t="s">
        <v>39</v>
      </c>
      <c r="AX362" s="14" t="s">
        <v>77</v>
      </c>
      <c r="AY362" s="247" t="s">
        <v>135</v>
      </c>
    </row>
    <row r="363" s="15" customFormat="1">
      <c r="A363" s="15"/>
      <c r="B363" s="248"/>
      <c r="C363" s="249"/>
      <c r="D363" s="228" t="s">
        <v>145</v>
      </c>
      <c r="E363" s="250" t="s">
        <v>32</v>
      </c>
      <c r="F363" s="251" t="s">
        <v>149</v>
      </c>
      <c r="G363" s="249"/>
      <c r="H363" s="252">
        <v>2</v>
      </c>
      <c r="I363" s="253"/>
      <c r="J363" s="249"/>
      <c r="K363" s="249"/>
      <c r="L363" s="254"/>
      <c r="M363" s="255"/>
      <c r="N363" s="256"/>
      <c r="O363" s="256"/>
      <c r="P363" s="256"/>
      <c r="Q363" s="256"/>
      <c r="R363" s="256"/>
      <c r="S363" s="256"/>
      <c r="T363" s="257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58" t="s">
        <v>145</v>
      </c>
      <c r="AU363" s="258" t="s">
        <v>85</v>
      </c>
      <c r="AV363" s="15" t="s">
        <v>134</v>
      </c>
      <c r="AW363" s="15" t="s">
        <v>39</v>
      </c>
      <c r="AX363" s="15" t="s">
        <v>83</v>
      </c>
      <c r="AY363" s="258" t="s">
        <v>135</v>
      </c>
    </row>
    <row r="364" s="2" customFormat="1" ht="24.15" customHeight="1">
      <c r="A364" s="39"/>
      <c r="B364" s="40"/>
      <c r="C364" s="213" t="s">
        <v>507</v>
      </c>
      <c r="D364" s="213" t="s">
        <v>138</v>
      </c>
      <c r="E364" s="214" t="s">
        <v>483</v>
      </c>
      <c r="F364" s="215" t="s">
        <v>484</v>
      </c>
      <c r="G364" s="216" t="s">
        <v>141</v>
      </c>
      <c r="H364" s="217">
        <v>1</v>
      </c>
      <c r="I364" s="218"/>
      <c r="J364" s="219">
        <f>ROUND(I364*H364,2)</f>
        <v>0</v>
      </c>
      <c r="K364" s="215" t="s">
        <v>142</v>
      </c>
      <c r="L364" s="45"/>
      <c r="M364" s="220" t="s">
        <v>32</v>
      </c>
      <c r="N364" s="221" t="s">
        <v>48</v>
      </c>
      <c r="O364" s="85"/>
      <c r="P364" s="222">
        <f>O364*H364</f>
        <v>0</v>
      </c>
      <c r="Q364" s="222">
        <v>0</v>
      </c>
      <c r="R364" s="222">
        <f>Q364*H364</f>
        <v>0</v>
      </c>
      <c r="S364" s="222">
        <v>0</v>
      </c>
      <c r="T364" s="223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24" t="s">
        <v>143</v>
      </c>
      <c r="AT364" s="224" t="s">
        <v>138</v>
      </c>
      <c r="AU364" s="224" t="s">
        <v>85</v>
      </c>
      <c r="AY364" s="17" t="s">
        <v>135</v>
      </c>
      <c r="BE364" s="225">
        <f>IF(N364="základní",J364,0)</f>
        <v>0</v>
      </c>
      <c r="BF364" s="225">
        <f>IF(N364="snížená",J364,0)</f>
        <v>0</v>
      </c>
      <c r="BG364" s="225">
        <f>IF(N364="zákl. přenesená",J364,0)</f>
        <v>0</v>
      </c>
      <c r="BH364" s="225">
        <f>IF(N364="sníž. přenesená",J364,0)</f>
        <v>0</v>
      </c>
      <c r="BI364" s="225">
        <f>IF(N364="nulová",J364,0)</f>
        <v>0</v>
      </c>
      <c r="BJ364" s="17" t="s">
        <v>83</v>
      </c>
      <c r="BK364" s="225">
        <f>ROUND(I364*H364,2)</f>
        <v>0</v>
      </c>
      <c r="BL364" s="17" t="s">
        <v>143</v>
      </c>
      <c r="BM364" s="224" t="s">
        <v>789</v>
      </c>
    </row>
    <row r="365" s="13" customFormat="1">
      <c r="A365" s="13"/>
      <c r="B365" s="226"/>
      <c r="C365" s="227"/>
      <c r="D365" s="228" t="s">
        <v>145</v>
      </c>
      <c r="E365" s="229" t="s">
        <v>32</v>
      </c>
      <c r="F365" s="230" t="s">
        <v>146</v>
      </c>
      <c r="G365" s="227"/>
      <c r="H365" s="229" t="s">
        <v>32</v>
      </c>
      <c r="I365" s="231"/>
      <c r="J365" s="227"/>
      <c r="K365" s="227"/>
      <c r="L365" s="232"/>
      <c r="M365" s="233"/>
      <c r="N365" s="234"/>
      <c r="O365" s="234"/>
      <c r="P365" s="234"/>
      <c r="Q365" s="234"/>
      <c r="R365" s="234"/>
      <c r="S365" s="234"/>
      <c r="T365" s="235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6" t="s">
        <v>145</v>
      </c>
      <c r="AU365" s="236" t="s">
        <v>85</v>
      </c>
      <c r="AV365" s="13" t="s">
        <v>83</v>
      </c>
      <c r="AW365" s="13" t="s">
        <v>39</v>
      </c>
      <c r="AX365" s="13" t="s">
        <v>77</v>
      </c>
      <c r="AY365" s="236" t="s">
        <v>135</v>
      </c>
    </row>
    <row r="366" s="14" customFormat="1">
      <c r="A366" s="14"/>
      <c r="B366" s="237"/>
      <c r="C366" s="238"/>
      <c r="D366" s="228" t="s">
        <v>145</v>
      </c>
      <c r="E366" s="239" t="s">
        <v>32</v>
      </c>
      <c r="F366" s="240" t="s">
        <v>790</v>
      </c>
      <c r="G366" s="238"/>
      <c r="H366" s="241">
        <v>1</v>
      </c>
      <c r="I366" s="242"/>
      <c r="J366" s="238"/>
      <c r="K366" s="238"/>
      <c r="L366" s="243"/>
      <c r="M366" s="244"/>
      <c r="N366" s="245"/>
      <c r="O366" s="245"/>
      <c r="P366" s="245"/>
      <c r="Q366" s="245"/>
      <c r="R366" s="245"/>
      <c r="S366" s="245"/>
      <c r="T366" s="246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7" t="s">
        <v>145</v>
      </c>
      <c r="AU366" s="247" t="s">
        <v>85</v>
      </c>
      <c r="AV366" s="14" t="s">
        <v>85</v>
      </c>
      <c r="AW366" s="14" t="s">
        <v>39</v>
      </c>
      <c r="AX366" s="14" t="s">
        <v>77</v>
      </c>
      <c r="AY366" s="247" t="s">
        <v>135</v>
      </c>
    </row>
    <row r="367" s="15" customFormat="1">
      <c r="A367" s="15"/>
      <c r="B367" s="248"/>
      <c r="C367" s="249"/>
      <c r="D367" s="228" t="s">
        <v>145</v>
      </c>
      <c r="E367" s="250" t="s">
        <v>32</v>
      </c>
      <c r="F367" s="251" t="s">
        <v>149</v>
      </c>
      <c r="G367" s="249"/>
      <c r="H367" s="252">
        <v>1</v>
      </c>
      <c r="I367" s="253"/>
      <c r="J367" s="249"/>
      <c r="K367" s="249"/>
      <c r="L367" s="254"/>
      <c r="M367" s="255"/>
      <c r="N367" s="256"/>
      <c r="O367" s="256"/>
      <c r="P367" s="256"/>
      <c r="Q367" s="256"/>
      <c r="R367" s="256"/>
      <c r="S367" s="256"/>
      <c r="T367" s="257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58" t="s">
        <v>145</v>
      </c>
      <c r="AU367" s="258" t="s">
        <v>85</v>
      </c>
      <c r="AV367" s="15" t="s">
        <v>134</v>
      </c>
      <c r="AW367" s="15" t="s">
        <v>39</v>
      </c>
      <c r="AX367" s="15" t="s">
        <v>83</v>
      </c>
      <c r="AY367" s="258" t="s">
        <v>135</v>
      </c>
    </row>
    <row r="368" s="2" customFormat="1" ht="24.15" customHeight="1">
      <c r="A368" s="39"/>
      <c r="B368" s="40"/>
      <c r="C368" s="213" t="s">
        <v>512</v>
      </c>
      <c r="D368" s="213" t="s">
        <v>138</v>
      </c>
      <c r="E368" s="214" t="s">
        <v>791</v>
      </c>
      <c r="F368" s="215" t="s">
        <v>792</v>
      </c>
      <c r="G368" s="216" t="s">
        <v>141</v>
      </c>
      <c r="H368" s="217">
        <v>1</v>
      </c>
      <c r="I368" s="218"/>
      <c r="J368" s="219">
        <f>ROUND(I368*H368,2)</f>
        <v>0</v>
      </c>
      <c r="K368" s="215" t="s">
        <v>142</v>
      </c>
      <c r="L368" s="45"/>
      <c r="M368" s="220" t="s">
        <v>32</v>
      </c>
      <c r="N368" s="221" t="s">
        <v>48</v>
      </c>
      <c r="O368" s="85"/>
      <c r="P368" s="222">
        <f>O368*H368</f>
        <v>0</v>
      </c>
      <c r="Q368" s="222">
        <v>0</v>
      </c>
      <c r="R368" s="222">
        <f>Q368*H368</f>
        <v>0</v>
      </c>
      <c r="S368" s="222">
        <v>0</v>
      </c>
      <c r="T368" s="223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24" t="s">
        <v>143</v>
      </c>
      <c r="AT368" s="224" t="s">
        <v>138</v>
      </c>
      <c r="AU368" s="224" t="s">
        <v>85</v>
      </c>
      <c r="AY368" s="17" t="s">
        <v>135</v>
      </c>
      <c r="BE368" s="225">
        <f>IF(N368="základní",J368,0)</f>
        <v>0</v>
      </c>
      <c r="BF368" s="225">
        <f>IF(N368="snížená",J368,0)</f>
        <v>0</v>
      </c>
      <c r="BG368" s="225">
        <f>IF(N368="zákl. přenesená",J368,0)</f>
        <v>0</v>
      </c>
      <c r="BH368" s="225">
        <f>IF(N368="sníž. přenesená",J368,0)</f>
        <v>0</v>
      </c>
      <c r="BI368" s="225">
        <f>IF(N368="nulová",J368,0)</f>
        <v>0</v>
      </c>
      <c r="BJ368" s="17" t="s">
        <v>83</v>
      </c>
      <c r="BK368" s="225">
        <f>ROUND(I368*H368,2)</f>
        <v>0</v>
      </c>
      <c r="BL368" s="17" t="s">
        <v>143</v>
      </c>
      <c r="BM368" s="224" t="s">
        <v>793</v>
      </c>
    </row>
    <row r="369" s="13" customFormat="1">
      <c r="A369" s="13"/>
      <c r="B369" s="226"/>
      <c r="C369" s="227"/>
      <c r="D369" s="228" t="s">
        <v>145</v>
      </c>
      <c r="E369" s="229" t="s">
        <v>32</v>
      </c>
      <c r="F369" s="230" t="s">
        <v>146</v>
      </c>
      <c r="G369" s="227"/>
      <c r="H369" s="229" t="s">
        <v>32</v>
      </c>
      <c r="I369" s="231"/>
      <c r="J369" s="227"/>
      <c r="K369" s="227"/>
      <c r="L369" s="232"/>
      <c r="M369" s="233"/>
      <c r="N369" s="234"/>
      <c r="O369" s="234"/>
      <c r="P369" s="234"/>
      <c r="Q369" s="234"/>
      <c r="R369" s="234"/>
      <c r="S369" s="234"/>
      <c r="T369" s="235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6" t="s">
        <v>145</v>
      </c>
      <c r="AU369" s="236" t="s">
        <v>85</v>
      </c>
      <c r="AV369" s="13" t="s">
        <v>83</v>
      </c>
      <c r="AW369" s="13" t="s">
        <v>39</v>
      </c>
      <c r="AX369" s="13" t="s">
        <v>77</v>
      </c>
      <c r="AY369" s="236" t="s">
        <v>135</v>
      </c>
    </row>
    <row r="370" s="14" customFormat="1">
      <c r="A370" s="14"/>
      <c r="B370" s="237"/>
      <c r="C370" s="238"/>
      <c r="D370" s="228" t="s">
        <v>145</v>
      </c>
      <c r="E370" s="239" t="s">
        <v>32</v>
      </c>
      <c r="F370" s="240" t="s">
        <v>794</v>
      </c>
      <c r="G370" s="238"/>
      <c r="H370" s="241">
        <v>1</v>
      </c>
      <c r="I370" s="242"/>
      <c r="J370" s="238"/>
      <c r="K370" s="238"/>
      <c r="L370" s="243"/>
      <c r="M370" s="244"/>
      <c r="N370" s="245"/>
      <c r="O370" s="245"/>
      <c r="P370" s="245"/>
      <c r="Q370" s="245"/>
      <c r="R370" s="245"/>
      <c r="S370" s="245"/>
      <c r="T370" s="246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7" t="s">
        <v>145</v>
      </c>
      <c r="AU370" s="247" t="s">
        <v>85</v>
      </c>
      <c r="AV370" s="14" t="s">
        <v>85</v>
      </c>
      <c r="AW370" s="14" t="s">
        <v>39</v>
      </c>
      <c r="AX370" s="14" t="s">
        <v>77</v>
      </c>
      <c r="AY370" s="247" t="s">
        <v>135</v>
      </c>
    </row>
    <row r="371" s="15" customFormat="1">
      <c r="A371" s="15"/>
      <c r="B371" s="248"/>
      <c r="C371" s="249"/>
      <c r="D371" s="228" t="s">
        <v>145</v>
      </c>
      <c r="E371" s="250" t="s">
        <v>32</v>
      </c>
      <c r="F371" s="251" t="s">
        <v>149</v>
      </c>
      <c r="G371" s="249"/>
      <c r="H371" s="252">
        <v>1</v>
      </c>
      <c r="I371" s="253"/>
      <c r="J371" s="249"/>
      <c r="K371" s="249"/>
      <c r="L371" s="254"/>
      <c r="M371" s="255"/>
      <c r="N371" s="256"/>
      <c r="O371" s="256"/>
      <c r="P371" s="256"/>
      <c r="Q371" s="256"/>
      <c r="R371" s="256"/>
      <c r="S371" s="256"/>
      <c r="T371" s="257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58" t="s">
        <v>145</v>
      </c>
      <c r="AU371" s="258" t="s">
        <v>85</v>
      </c>
      <c r="AV371" s="15" t="s">
        <v>134</v>
      </c>
      <c r="AW371" s="15" t="s">
        <v>39</v>
      </c>
      <c r="AX371" s="15" t="s">
        <v>83</v>
      </c>
      <c r="AY371" s="258" t="s">
        <v>135</v>
      </c>
    </row>
    <row r="372" s="2" customFormat="1" ht="24.15" customHeight="1">
      <c r="A372" s="39"/>
      <c r="B372" s="40"/>
      <c r="C372" s="213" t="s">
        <v>517</v>
      </c>
      <c r="D372" s="213" t="s">
        <v>138</v>
      </c>
      <c r="E372" s="214" t="s">
        <v>493</v>
      </c>
      <c r="F372" s="215" t="s">
        <v>494</v>
      </c>
      <c r="G372" s="216" t="s">
        <v>141</v>
      </c>
      <c r="H372" s="217">
        <v>1</v>
      </c>
      <c r="I372" s="218"/>
      <c r="J372" s="219">
        <f>ROUND(I372*H372,2)</f>
        <v>0</v>
      </c>
      <c r="K372" s="215" t="s">
        <v>142</v>
      </c>
      <c r="L372" s="45"/>
      <c r="M372" s="220" t="s">
        <v>32</v>
      </c>
      <c r="N372" s="221" t="s">
        <v>48</v>
      </c>
      <c r="O372" s="85"/>
      <c r="P372" s="222">
        <f>O372*H372</f>
        <v>0</v>
      </c>
      <c r="Q372" s="222">
        <v>0</v>
      </c>
      <c r="R372" s="222">
        <f>Q372*H372</f>
        <v>0</v>
      </c>
      <c r="S372" s="222">
        <v>0</v>
      </c>
      <c r="T372" s="223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24" t="s">
        <v>143</v>
      </c>
      <c r="AT372" s="224" t="s">
        <v>138</v>
      </c>
      <c r="AU372" s="224" t="s">
        <v>85</v>
      </c>
      <c r="AY372" s="17" t="s">
        <v>135</v>
      </c>
      <c r="BE372" s="225">
        <f>IF(N372="základní",J372,0)</f>
        <v>0</v>
      </c>
      <c r="BF372" s="225">
        <f>IF(N372="snížená",J372,0)</f>
        <v>0</v>
      </c>
      <c r="BG372" s="225">
        <f>IF(N372="zákl. přenesená",J372,0)</f>
        <v>0</v>
      </c>
      <c r="BH372" s="225">
        <f>IF(N372="sníž. přenesená",J372,0)</f>
        <v>0</v>
      </c>
      <c r="BI372" s="225">
        <f>IF(N372="nulová",J372,0)</f>
        <v>0</v>
      </c>
      <c r="BJ372" s="17" t="s">
        <v>83</v>
      </c>
      <c r="BK372" s="225">
        <f>ROUND(I372*H372,2)</f>
        <v>0</v>
      </c>
      <c r="BL372" s="17" t="s">
        <v>143</v>
      </c>
      <c r="BM372" s="224" t="s">
        <v>795</v>
      </c>
    </row>
    <row r="373" s="13" customFormat="1">
      <c r="A373" s="13"/>
      <c r="B373" s="226"/>
      <c r="C373" s="227"/>
      <c r="D373" s="228" t="s">
        <v>145</v>
      </c>
      <c r="E373" s="229" t="s">
        <v>32</v>
      </c>
      <c r="F373" s="230" t="s">
        <v>146</v>
      </c>
      <c r="G373" s="227"/>
      <c r="H373" s="229" t="s">
        <v>32</v>
      </c>
      <c r="I373" s="231"/>
      <c r="J373" s="227"/>
      <c r="K373" s="227"/>
      <c r="L373" s="232"/>
      <c r="M373" s="233"/>
      <c r="N373" s="234"/>
      <c r="O373" s="234"/>
      <c r="P373" s="234"/>
      <c r="Q373" s="234"/>
      <c r="R373" s="234"/>
      <c r="S373" s="234"/>
      <c r="T373" s="235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6" t="s">
        <v>145</v>
      </c>
      <c r="AU373" s="236" t="s">
        <v>85</v>
      </c>
      <c r="AV373" s="13" t="s">
        <v>83</v>
      </c>
      <c r="AW373" s="13" t="s">
        <v>39</v>
      </c>
      <c r="AX373" s="13" t="s">
        <v>77</v>
      </c>
      <c r="AY373" s="236" t="s">
        <v>135</v>
      </c>
    </row>
    <row r="374" s="14" customFormat="1">
      <c r="A374" s="14"/>
      <c r="B374" s="237"/>
      <c r="C374" s="238"/>
      <c r="D374" s="228" t="s">
        <v>145</v>
      </c>
      <c r="E374" s="239" t="s">
        <v>32</v>
      </c>
      <c r="F374" s="240" t="s">
        <v>496</v>
      </c>
      <c r="G374" s="238"/>
      <c r="H374" s="241">
        <v>1</v>
      </c>
      <c r="I374" s="242"/>
      <c r="J374" s="238"/>
      <c r="K374" s="238"/>
      <c r="L374" s="243"/>
      <c r="M374" s="244"/>
      <c r="N374" s="245"/>
      <c r="O374" s="245"/>
      <c r="P374" s="245"/>
      <c r="Q374" s="245"/>
      <c r="R374" s="245"/>
      <c r="S374" s="245"/>
      <c r="T374" s="246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7" t="s">
        <v>145</v>
      </c>
      <c r="AU374" s="247" t="s">
        <v>85</v>
      </c>
      <c r="AV374" s="14" t="s">
        <v>85</v>
      </c>
      <c r="AW374" s="14" t="s">
        <v>39</v>
      </c>
      <c r="AX374" s="14" t="s">
        <v>77</v>
      </c>
      <c r="AY374" s="247" t="s">
        <v>135</v>
      </c>
    </row>
    <row r="375" s="15" customFormat="1">
      <c r="A375" s="15"/>
      <c r="B375" s="248"/>
      <c r="C375" s="249"/>
      <c r="D375" s="228" t="s">
        <v>145</v>
      </c>
      <c r="E375" s="250" t="s">
        <v>32</v>
      </c>
      <c r="F375" s="251" t="s">
        <v>149</v>
      </c>
      <c r="G375" s="249"/>
      <c r="H375" s="252">
        <v>1</v>
      </c>
      <c r="I375" s="253"/>
      <c r="J375" s="249"/>
      <c r="K375" s="249"/>
      <c r="L375" s="254"/>
      <c r="M375" s="255"/>
      <c r="N375" s="256"/>
      <c r="O375" s="256"/>
      <c r="P375" s="256"/>
      <c r="Q375" s="256"/>
      <c r="R375" s="256"/>
      <c r="S375" s="256"/>
      <c r="T375" s="257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58" t="s">
        <v>145</v>
      </c>
      <c r="AU375" s="258" t="s">
        <v>85</v>
      </c>
      <c r="AV375" s="15" t="s">
        <v>134</v>
      </c>
      <c r="AW375" s="15" t="s">
        <v>39</v>
      </c>
      <c r="AX375" s="15" t="s">
        <v>83</v>
      </c>
      <c r="AY375" s="258" t="s">
        <v>135</v>
      </c>
    </row>
    <row r="376" s="2" customFormat="1" ht="24.15" customHeight="1">
      <c r="A376" s="39"/>
      <c r="B376" s="40"/>
      <c r="C376" s="213" t="s">
        <v>522</v>
      </c>
      <c r="D376" s="213" t="s">
        <v>138</v>
      </c>
      <c r="E376" s="214" t="s">
        <v>231</v>
      </c>
      <c r="F376" s="215" t="s">
        <v>232</v>
      </c>
      <c r="G376" s="216" t="s">
        <v>141</v>
      </c>
      <c r="H376" s="217">
        <v>5</v>
      </c>
      <c r="I376" s="218"/>
      <c r="J376" s="219">
        <f>ROUND(I376*H376,2)</f>
        <v>0</v>
      </c>
      <c r="K376" s="215" t="s">
        <v>32</v>
      </c>
      <c r="L376" s="45"/>
      <c r="M376" s="220" t="s">
        <v>32</v>
      </c>
      <c r="N376" s="221" t="s">
        <v>48</v>
      </c>
      <c r="O376" s="85"/>
      <c r="P376" s="222">
        <f>O376*H376</f>
        <v>0</v>
      </c>
      <c r="Q376" s="222">
        <v>0</v>
      </c>
      <c r="R376" s="222">
        <f>Q376*H376</f>
        <v>0</v>
      </c>
      <c r="S376" s="222">
        <v>0</v>
      </c>
      <c r="T376" s="223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24" t="s">
        <v>143</v>
      </c>
      <c r="AT376" s="224" t="s">
        <v>138</v>
      </c>
      <c r="AU376" s="224" t="s">
        <v>85</v>
      </c>
      <c r="AY376" s="17" t="s">
        <v>135</v>
      </c>
      <c r="BE376" s="225">
        <f>IF(N376="základní",J376,0)</f>
        <v>0</v>
      </c>
      <c r="BF376" s="225">
        <f>IF(N376="snížená",J376,0)</f>
        <v>0</v>
      </c>
      <c r="BG376" s="225">
        <f>IF(N376="zákl. přenesená",J376,0)</f>
        <v>0</v>
      </c>
      <c r="BH376" s="225">
        <f>IF(N376="sníž. přenesená",J376,0)</f>
        <v>0</v>
      </c>
      <c r="BI376" s="225">
        <f>IF(N376="nulová",J376,0)</f>
        <v>0</v>
      </c>
      <c r="BJ376" s="17" t="s">
        <v>83</v>
      </c>
      <c r="BK376" s="225">
        <f>ROUND(I376*H376,2)</f>
        <v>0</v>
      </c>
      <c r="BL376" s="17" t="s">
        <v>143</v>
      </c>
      <c r="BM376" s="224" t="s">
        <v>796</v>
      </c>
    </row>
    <row r="377" s="13" customFormat="1">
      <c r="A377" s="13"/>
      <c r="B377" s="226"/>
      <c r="C377" s="227"/>
      <c r="D377" s="228" t="s">
        <v>145</v>
      </c>
      <c r="E377" s="229" t="s">
        <v>32</v>
      </c>
      <c r="F377" s="230" t="s">
        <v>146</v>
      </c>
      <c r="G377" s="227"/>
      <c r="H377" s="229" t="s">
        <v>32</v>
      </c>
      <c r="I377" s="231"/>
      <c r="J377" s="227"/>
      <c r="K377" s="227"/>
      <c r="L377" s="232"/>
      <c r="M377" s="233"/>
      <c r="N377" s="234"/>
      <c r="O377" s="234"/>
      <c r="P377" s="234"/>
      <c r="Q377" s="234"/>
      <c r="R377" s="234"/>
      <c r="S377" s="234"/>
      <c r="T377" s="235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6" t="s">
        <v>145</v>
      </c>
      <c r="AU377" s="236" t="s">
        <v>85</v>
      </c>
      <c r="AV377" s="13" t="s">
        <v>83</v>
      </c>
      <c r="AW377" s="13" t="s">
        <v>39</v>
      </c>
      <c r="AX377" s="13" t="s">
        <v>77</v>
      </c>
      <c r="AY377" s="236" t="s">
        <v>135</v>
      </c>
    </row>
    <row r="378" s="14" customFormat="1">
      <c r="A378" s="14"/>
      <c r="B378" s="237"/>
      <c r="C378" s="238"/>
      <c r="D378" s="228" t="s">
        <v>145</v>
      </c>
      <c r="E378" s="239" t="s">
        <v>32</v>
      </c>
      <c r="F378" s="240" t="s">
        <v>797</v>
      </c>
      <c r="G378" s="238"/>
      <c r="H378" s="241">
        <v>5</v>
      </c>
      <c r="I378" s="242"/>
      <c r="J378" s="238"/>
      <c r="K378" s="238"/>
      <c r="L378" s="243"/>
      <c r="M378" s="244"/>
      <c r="N378" s="245"/>
      <c r="O378" s="245"/>
      <c r="P378" s="245"/>
      <c r="Q378" s="245"/>
      <c r="R378" s="245"/>
      <c r="S378" s="245"/>
      <c r="T378" s="246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7" t="s">
        <v>145</v>
      </c>
      <c r="AU378" s="247" t="s">
        <v>85</v>
      </c>
      <c r="AV378" s="14" t="s">
        <v>85</v>
      </c>
      <c r="AW378" s="14" t="s">
        <v>39</v>
      </c>
      <c r="AX378" s="14" t="s">
        <v>77</v>
      </c>
      <c r="AY378" s="247" t="s">
        <v>135</v>
      </c>
    </row>
    <row r="379" s="15" customFormat="1">
      <c r="A379" s="15"/>
      <c r="B379" s="248"/>
      <c r="C379" s="249"/>
      <c r="D379" s="228" t="s">
        <v>145</v>
      </c>
      <c r="E379" s="250" t="s">
        <v>32</v>
      </c>
      <c r="F379" s="251" t="s">
        <v>149</v>
      </c>
      <c r="G379" s="249"/>
      <c r="H379" s="252">
        <v>5</v>
      </c>
      <c r="I379" s="253"/>
      <c r="J379" s="249"/>
      <c r="K379" s="249"/>
      <c r="L379" s="254"/>
      <c r="M379" s="255"/>
      <c r="N379" s="256"/>
      <c r="O379" s="256"/>
      <c r="P379" s="256"/>
      <c r="Q379" s="256"/>
      <c r="R379" s="256"/>
      <c r="S379" s="256"/>
      <c r="T379" s="257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58" t="s">
        <v>145</v>
      </c>
      <c r="AU379" s="258" t="s">
        <v>85</v>
      </c>
      <c r="AV379" s="15" t="s">
        <v>134</v>
      </c>
      <c r="AW379" s="15" t="s">
        <v>39</v>
      </c>
      <c r="AX379" s="15" t="s">
        <v>83</v>
      </c>
      <c r="AY379" s="258" t="s">
        <v>135</v>
      </c>
    </row>
    <row r="380" s="2" customFormat="1" ht="33" customHeight="1">
      <c r="A380" s="39"/>
      <c r="B380" s="40"/>
      <c r="C380" s="213" t="s">
        <v>527</v>
      </c>
      <c r="D380" s="213" t="s">
        <v>138</v>
      </c>
      <c r="E380" s="214" t="s">
        <v>498</v>
      </c>
      <c r="F380" s="215" t="s">
        <v>499</v>
      </c>
      <c r="G380" s="216" t="s">
        <v>141</v>
      </c>
      <c r="H380" s="217">
        <v>3</v>
      </c>
      <c r="I380" s="218"/>
      <c r="J380" s="219">
        <f>ROUND(I380*H380,2)</f>
        <v>0</v>
      </c>
      <c r="K380" s="215" t="s">
        <v>142</v>
      </c>
      <c r="L380" s="45"/>
      <c r="M380" s="220" t="s">
        <v>32</v>
      </c>
      <c r="N380" s="221" t="s">
        <v>48</v>
      </c>
      <c r="O380" s="85"/>
      <c r="P380" s="222">
        <f>O380*H380</f>
        <v>0</v>
      </c>
      <c r="Q380" s="222">
        <v>0</v>
      </c>
      <c r="R380" s="222">
        <f>Q380*H380</f>
        <v>0</v>
      </c>
      <c r="S380" s="222">
        <v>0</v>
      </c>
      <c r="T380" s="223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24" t="s">
        <v>143</v>
      </c>
      <c r="AT380" s="224" t="s">
        <v>138</v>
      </c>
      <c r="AU380" s="224" t="s">
        <v>85</v>
      </c>
      <c r="AY380" s="17" t="s">
        <v>135</v>
      </c>
      <c r="BE380" s="225">
        <f>IF(N380="základní",J380,0)</f>
        <v>0</v>
      </c>
      <c r="BF380" s="225">
        <f>IF(N380="snížená",J380,0)</f>
        <v>0</v>
      </c>
      <c r="BG380" s="225">
        <f>IF(N380="zákl. přenesená",J380,0)</f>
        <v>0</v>
      </c>
      <c r="BH380" s="225">
        <f>IF(N380="sníž. přenesená",J380,0)</f>
        <v>0</v>
      </c>
      <c r="BI380" s="225">
        <f>IF(N380="nulová",J380,0)</f>
        <v>0</v>
      </c>
      <c r="BJ380" s="17" t="s">
        <v>83</v>
      </c>
      <c r="BK380" s="225">
        <f>ROUND(I380*H380,2)</f>
        <v>0</v>
      </c>
      <c r="BL380" s="17" t="s">
        <v>143</v>
      </c>
      <c r="BM380" s="224" t="s">
        <v>798</v>
      </c>
    </row>
    <row r="381" s="13" customFormat="1">
      <c r="A381" s="13"/>
      <c r="B381" s="226"/>
      <c r="C381" s="227"/>
      <c r="D381" s="228" t="s">
        <v>145</v>
      </c>
      <c r="E381" s="229" t="s">
        <v>32</v>
      </c>
      <c r="F381" s="230" t="s">
        <v>146</v>
      </c>
      <c r="G381" s="227"/>
      <c r="H381" s="229" t="s">
        <v>32</v>
      </c>
      <c r="I381" s="231"/>
      <c r="J381" s="227"/>
      <c r="K381" s="227"/>
      <c r="L381" s="232"/>
      <c r="M381" s="233"/>
      <c r="N381" s="234"/>
      <c r="O381" s="234"/>
      <c r="P381" s="234"/>
      <c r="Q381" s="234"/>
      <c r="R381" s="234"/>
      <c r="S381" s="234"/>
      <c r="T381" s="235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6" t="s">
        <v>145</v>
      </c>
      <c r="AU381" s="236" t="s">
        <v>85</v>
      </c>
      <c r="AV381" s="13" t="s">
        <v>83</v>
      </c>
      <c r="AW381" s="13" t="s">
        <v>39</v>
      </c>
      <c r="AX381" s="13" t="s">
        <v>77</v>
      </c>
      <c r="AY381" s="236" t="s">
        <v>135</v>
      </c>
    </row>
    <row r="382" s="14" customFormat="1">
      <c r="A382" s="14"/>
      <c r="B382" s="237"/>
      <c r="C382" s="238"/>
      <c r="D382" s="228" t="s">
        <v>145</v>
      </c>
      <c r="E382" s="239" t="s">
        <v>32</v>
      </c>
      <c r="F382" s="240" t="s">
        <v>799</v>
      </c>
      <c r="G382" s="238"/>
      <c r="H382" s="241">
        <v>3</v>
      </c>
      <c r="I382" s="242"/>
      <c r="J382" s="238"/>
      <c r="K382" s="238"/>
      <c r="L382" s="243"/>
      <c r="M382" s="244"/>
      <c r="N382" s="245"/>
      <c r="O382" s="245"/>
      <c r="P382" s="245"/>
      <c r="Q382" s="245"/>
      <c r="R382" s="245"/>
      <c r="S382" s="245"/>
      <c r="T382" s="246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7" t="s">
        <v>145</v>
      </c>
      <c r="AU382" s="247" t="s">
        <v>85</v>
      </c>
      <c r="AV382" s="14" t="s">
        <v>85</v>
      </c>
      <c r="AW382" s="14" t="s">
        <v>39</v>
      </c>
      <c r="AX382" s="14" t="s">
        <v>77</v>
      </c>
      <c r="AY382" s="247" t="s">
        <v>135</v>
      </c>
    </row>
    <row r="383" s="15" customFormat="1">
      <c r="A383" s="15"/>
      <c r="B383" s="248"/>
      <c r="C383" s="249"/>
      <c r="D383" s="228" t="s">
        <v>145</v>
      </c>
      <c r="E383" s="250" t="s">
        <v>32</v>
      </c>
      <c r="F383" s="251" t="s">
        <v>149</v>
      </c>
      <c r="G383" s="249"/>
      <c r="H383" s="252">
        <v>3</v>
      </c>
      <c r="I383" s="253"/>
      <c r="J383" s="249"/>
      <c r="K383" s="249"/>
      <c r="L383" s="254"/>
      <c r="M383" s="255"/>
      <c r="N383" s="256"/>
      <c r="O383" s="256"/>
      <c r="P383" s="256"/>
      <c r="Q383" s="256"/>
      <c r="R383" s="256"/>
      <c r="S383" s="256"/>
      <c r="T383" s="257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58" t="s">
        <v>145</v>
      </c>
      <c r="AU383" s="258" t="s">
        <v>85</v>
      </c>
      <c r="AV383" s="15" t="s">
        <v>134</v>
      </c>
      <c r="AW383" s="15" t="s">
        <v>39</v>
      </c>
      <c r="AX383" s="15" t="s">
        <v>83</v>
      </c>
      <c r="AY383" s="258" t="s">
        <v>135</v>
      </c>
    </row>
    <row r="384" s="2" customFormat="1" ht="24.15" customHeight="1">
      <c r="A384" s="39"/>
      <c r="B384" s="40"/>
      <c r="C384" s="213" t="s">
        <v>532</v>
      </c>
      <c r="D384" s="213" t="s">
        <v>138</v>
      </c>
      <c r="E384" s="214" t="s">
        <v>503</v>
      </c>
      <c r="F384" s="215" t="s">
        <v>504</v>
      </c>
      <c r="G384" s="216" t="s">
        <v>141</v>
      </c>
      <c r="H384" s="217">
        <v>1</v>
      </c>
      <c r="I384" s="218"/>
      <c r="J384" s="219">
        <f>ROUND(I384*H384,2)</f>
        <v>0</v>
      </c>
      <c r="K384" s="215" t="s">
        <v>142</v>
      </c>
      <c r="L384" s="45"/>
      <c r="M384" s="220" t="s">
        <v>32</v>
      </c>
      <c r="N384" s="221" t="s">
        <v>48</v>
      </c>
      <c r="O384" s="85"/>
      <c r="P384" s="222">
        <f>O384*H384</f>
        <v>0</v>
      </c>
      <c r="Q384" s="222">
        <v>0</v>
      </c>
      <c r="R384" s="222">
        <f>Q384*H384</f>
        <v>0</v>
      </c>
      <c r="S384" s="222">
        <v>0</v>
      </c>
      <c r="T384" s="223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24" t="s">
        <v>143</v>
      </c>
      <c r="AT384" s="224" t="s">
        <v>138</v>
      </c>
      <c r="AU384" s="224" t="s">
        <v>85</v>
      </c>
      <c r="AY384" s="17" t="s">
        <v>135</v>
      </c>
      <c r="BE384" s="225">
        <f>IF(N384="základní",J384,0)</f>
        <v>0</v>
      </c>
      <c r="BF384" s="225">
        <f>IF(N384="snížená",J384,0)</f>
        <v>0</v>
      </c>
      <c r="BG384" s="225">
        <f>IF(N384="zákl. přenesená",J384,0)</f>
        <v>0</v>
      </c>
      <c r="BH384" s="225">
        <f>IF(N384="sníž. přenesená",J384,0)</f>
        <v>0</v>
      </c>
      <c r="BI384" s="225">
        <f>IF(N384="nulová",J384,0)</f>
        <v>0</v>
      </c>
      <c r="BJ384" s="17" t="s">
        <v>83</v>
      </c>
      <c r="BK384" s="225">
        <f>ROUND(I384*H384,2)</f>
        <v>0</v>
      </c>
      <c r="BL384" s="17" t="s">
        <v>143</v>
      </c>
      <c r="BM384" s="224" t="s">
        <v>800</v>
      </c>
    </row>
    <row r="385" s="13" customFormat="1">
      <c r="A385" s="13"/>
      <c r="B385" s="226"/>
      <c r="C385" s="227"/>
      <c r="D385" s="228" t="s">
        <v>145</v>
      </c>
      <c r="E385" s="229" t="s">
        <v>32</v>
      </c>
      <c r="F385" s="230" t="s">
        <v>146</v>
      </c>
      <c r="G385" s="227"/>
      <c r="H385" s="229" t="s">
        <v>32</v>
      </c>
      <c r="I385" s="231"/>
      <c r="J385" s="227"/>
      <c r="K385" s="227"/>
      <c r="L385" s="232"/>
      <c r="M385" s="233"/>
      <c r="N385" s="234"/>
      <c r="O385" s="234"/>
      <c r="P385" s="234"/>
      <c r="Q385" s="234"/>
      <c r="R385" s="234"/>
      <c r="S385" s="234"/>
      <c r="T385" s="23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6" t="s">
        <v>145</v>
      </c>
      <c r="AU385" s="236" t="s">
        <v>85</v>
      </c>
      <c r="AV385" s="13" t="s">
        <v>83</v>
      </c>
      <c r="AW385" s="13" t="s">
        <v>39</v>
      </c>
      <c r="AX385" s="13" t="s">
        <v>77</v>
      </c>
      <c r="AY385" s="236" t="s">
        <v>135</v>
      </c>
    </row>
    <row r="386" s="14" customFormat="1">
      <c r="A386" s="14"/>
      <c r="B386" s="237"/>
      <c r="C386" s="238"/>
      <c r="D386" s="228" t="s">
        <v>145</v>
      </c>
      <c r="E386" s="239" t="s">
        <v>32</v>
      </c>
      <c r="F386" s="240" t="s">
        <v>801</v>
      </c>
      <c r="G386" s="238"/>
      <c r="H386" s="241">
        <v>1</v>
      </c>
      <c r="I386" s="242"/>
      <c r="J386" s="238"/>
      <c r="K386" s="238"/>
      <c r="L386" s="243"/>
      <c r="M386" s="244"/>
      <c r="N386" s="245"/>
      <c r="O386" s="245"/>
      <c r="P386" s="245"/>
      <c r="Q386" s="245"/>
      <c r="R386" s="245"/>
      <c r="S386" s="245"/>
      <c r="T386" s="246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7" t="s">
        <v>145</v>
      </c>
      <c r="AU386" s="247" t="s">
        <v>85</v>
      </c>
      <c r="AV386" s="14" t="s">
        <v>85</v>
      </c>
      <c r="AW386" s="14" t="s">
        <v>39</v>
      </c>
      <c r="AX386" s="14" t="s">
        <v>77</v>
      </c>
      <c r="AY386" s="247" t="s">
        <v>135</v>
      </c>
    </row>
    <row r="387" s="15" customFormat="1">
      <c r="A387" s="15"/>
      <c r="B387" s="248"/>
      <c r="C387" s="249"/>
      <c r="D387" s="228" t="s">
        <v>145</v>
      </c>
      <c r="E387" s="250" t="s">
        <v>32</v>
      </c>
      <c r="F387" s="251" t="s">
        <v>149</v>
      </c>
      <c r="G387" s="249"/>
      <c r="H387" s="252">
        <v>1</v>
      </c>
      <c r="I387" s="253"/>
      <c r="J387" s="249"/>
      <c r="K387" s="249"/>
      <c r="L387" s="254"/>
      <c r="M387" s="255"/>
      <c r="N387" s="256"/>
      <c r="O387" s="256"/>
      <c r="P387" s="256"/>
      <c r="Q387" s="256"/>
      <c r="R387" s="256"/>
      <c r="S387" s="256"/>
      <c r="T387" s="257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58" t="s">
        <v>145</v>
      </c>
      <c r="AU387" s="258" t="s">
        <v>85</v>
      </c>
      <c r="AV387" s="15" t="s">
        <v>134</v>
      </c>
      <c r="AW387" s="15" t="s">
        <v>39</v>
      </c>
      <c r="AX387" s="15" t="s">
        <v>83</v>
      </c>
      <c r="AY387" s="258" t="s">
        <v>135</v>
      </c>
    </row>
    <row r="388" s="2" customFormat="1" ht="24.15" customHeight="1">
      <c r="A388" s="39"/>
      <c r="B388" s="40"/>
      <c r="C388" s="213" t="s">
        <v>537</v>
      </c>
      <c r="D388" s="213" t="s">
        <v>138</v>
      </c>
      <c r="E388" s="214" t="s">
        <v>802</v>
      </c>
      <c r="F388" s="215" t="s">
        <v>803</v>
      </c>
      <c r="G388" s="216" t="s">
        <v>141</v>
      </c>
      <c r="H388" s="217">
        <v>1</v>
      </c>
      <c r="I388" s="218"/>
      <c r="J388" s="219">
        <f>ROUND(I388*H388,2)</f>
        <v>0</v>
      </c>
      <c r="K388" s="215" t="s">
        <v>142</v>
      </c>
      <c r="L388" s="45"/>
      <c r="M388" s="220" t="s">
        <v>32</v>
      </c>
      <c r="N388" s="221" t="s">
        <v>48</v>
      </c>
      <c r="O388" s="85"/>
      <c r="P388" s="222">
        <f>O388*H388</f>
        <v>0</v>
      </c>
      <c r="Q388" s="222">
        <v>0</v>
      </c>
      <c r="R388" s="222">
        <f>Q388*H388</f>
        <v>0</v>
      </c>
      <c r="S388" s="222">
        <v>0</v>
      </c>
      <c r="T388" s="223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24" t="s">
        <v>143</v>
      </c>
      <c r="AT388" s="224" t="s">
        <v>138</v>
      </c>
      <c r="AU388" s="224" t="s">
        <v>85</v>
      </c>
      <c r="AY388" s="17" t="s">
        <v>135</v>
      </c>
      <c r="BE388" s="225">
        <f>IF(N388="základní",J388,0)</f>
        <v>0</v>
      </c>
      <c r="BF388" s="225">
        <f>IF(N388="snížená",J388,0)</f>
        <v>0</v>
      </c>
      <c r="BG388" s="225">
        <f>IF(N388="zákl. přenesená",J388,0)</f>
        <v>0</v>
      </c>
      <c r="BH388" s="225">
        <f>IF(N388="sníž. přenesená",J388,0)</f>
        <v>0</v>
      </c>
      <c r="BI388" s="225">
        <f>IF(N388="nulová",J388,0)</f>
        <v>0</v>
      </c>
      <c r="BJ388" s="17" t="s">
        <v>83</v>
      </c>
      <c r="BK388" s="225">
        <f>ROUND(I388*H388,2)</f>
        <v>0</v>
      </c>
      <c r="BL388" s="17" t="s">
        <v>143</v>
      </c>
      <c r="BM388" s="224" t="s">
        <v>804</v>
      </c>
    </row>
    <row r="389" s="13" customFormat="1">
      <c r="A389" s="13"/>
      <c r="B389" s="226"/>
      <c r="C389" s="227"/>
      <c r="D389" s="228" t="s">
        <v>145</v>
      </c>
      <c r="E389" s="229" t="s">
        <v>32</v>
      </c>
      <c r="F389" s="230" t="s">
        <v>146</v>
      </c>
      <c r="G389" s="227"/>
      <c r="H389" s="229" t="s">
        <v>32</v>
      </c>
      <c r="I389" s="231"/>
      <c r="J389" s="227"/>
      <c r="K389" s="227"/>
      <c r="L389" s="232"/>
      <c r="M389" s="233"/>
      <c r="N389" s="234"/>
      <c r="O389" s="234"/>
      <c r="P389" s="234"/>
      <c r="Q389" s="234"/>
      <c r="R389" s="234"/>
      <c r="S389" s="234"/>
      <c r="T389" s="235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6" t="s">
        <v>145</v>
      </c>
      <c r="AU389" s="236" t="s">
        <v>85</v>
      </c>
      <c r="AV389" s="13" t="s">
        <v>83</v>
      </c>
      <c r="AW389" s="13" t="s">
        <v>39</v>
      </c>
      <c r="AX389" s="13" t="s">
        <v>77</v>
      </c>
      <c r="AY389" s="236" t="s">
        <v>135</v>
      </c>
    </row>
    <row r="390" s="14" customFormat="1">
      <c r="A390" s="14"/>
      <c r="B390" s="237"/>
      <c r="C390" s="238"/>
      <c r="D390" s="228" t="s">
        <v>145</v>
      </c>
      <c r="E390" s="239" t="s">
        <v>32</v>
      </c>
      <c r="F390" s="240" t="s">
        <v>805</v>
      </c>
      <c r="G390" s="238"/>
      <c r="H390" s="241">
        <v>1</v>
      </c>
      <c r="I390" s="242"/>
      <c r="J390" s="238"/>
      <c r="K390" s="238"/>
      <c r="L390" s="243"/>
      <c r="M390" s="244"/>
      <c r="N390" s="245"/>
      <c r="O390" s="245"/>
      <c r="P390" s="245"/>
      <c r="Q390" s="245"/>
      <c r="R390" s="245"/>
      <c r="S390" s="245"/>
      <c r="T390" s="246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7" t="s">
        <v>145</v>
      </c>
      <c r="AU390" s="247" t="s">
        <v>85</v>
      </c>
      <c r="AV390" s="14" t="s">
        <v>85</v>
      </c>
      <c r="AW390" s="14" t="s">
        <v>39</v>
      </c>
      <c r="AX390" s="14" t="s">
        <v>77</v>
      </c>
      <c r="AY390" s="247" t="s">
        <v>135</v>
      </c>
    </row>
    <row r="391" s="15" customFormat="1">
      <c r="A391" s="15"/>
      <c r="B391" s="248"/>
      <c r="C391" s="249"/>
      <c r="D391" s="228" t="s">
        <v>145</v>
      </c>
      <c r="E391" s="250" t="s">
        <v>32</v>
      </c>
      <c r="F391" s="251" t="s">
        <v>149</v>
      </c>
      <c r="G391" s="249"/>
      <c r="H391" s="252">
        <v>1</v>
      </c>
      <c r="I391" s="253"/>
      <c r="J391" s="249"/>
      <c r="K391" s="249"/>
      <c r="L391" s="254"/>
      <c r="M391" s="255"/>
      <c r="N391" s="256"/>
      <c r="O391" s="256"/>
      <c r="P391" s="256"/>
      <c r="Q391" s="256"/>
      <c r="R391" s="256"/>
      <c r="S391" s="256"/>
      <c r="T391" s="257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58" t="s">
        <v>145</v>
      </c>
      <c r="AU391" s="258" t="s">
        <v>85</v>
      </c>
      <c r="AV391" s="15" t="s">
        <v>134</v>
      </c>
      <c r="AW391" s="15" t="s">
        <v>39</v>
      </c>
      <c r="AX391" s="15" t="s">
        <v>83</v>
      </c>
      <c r="AY391" s="258" t="s">
        <v>135</v>
      </c>
    </row>
    <row r="392" s="2" customFormat="1" ht="24.15" customHeight="1">
      <c r="A392" s="39"/>
      <c r="B392" s="40"/>
      <c r="C392" s="213" t="s">
        <v>542</v>
      </c>
      <c r="D392" s="213" t="s">
        <v>138</v>
      </c>
      <c r="E392" s="214" t="s">
        <v>508</v>
      </c>
      <c r="F392" s="215" t="s">
        <v>509</v>
      </c>
      <c r="G392" s="216" t="s">
        <v>141</v>
      </c>
      <c r="H392" s="217">
        <v>1</v>
      </c>
      <c r="I392" s="218"/>
      <c r="J392" s="219">
        <f>ROUND(I392*H392,2)</f>
        <v>0</v>
      </c>
      <c r="K392" s="215" t="s">
        <v>142</v>
      </c>
      <c r="L392" s="45"/>
      <c r="M392" s="220" t="s">
        <v>32</v>
      </c>
      <c r="N392" s="221" t="s">
        <v>48</v>
      </c>
      <c r="O392" s="85"/>
      <c r="P392" s="222">
        <f>O392*H392</f>
        <v>0</v>
      </c>
      <c r="Q392" s="222">
        <v>0</v>
      </c>
      <c r="R392" s="222">
        <f>Q392*H392</f>
        <v>0</v>
      </c>
      <c r="S392" s="222">
        <v>0</v>
      </c>
      <c r="T392" s="223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24" t="s">
        <v>143</v>
      </c>
      <c r="AT392" s="224" t="s">
        <v>138</v>
      </c>
      <c r="AU392" s="224" t="s">
        <v>85</v>
      </c>
      <c r="AY392" s="17" t="s">
        <v>135</v>
      </c>
      <c r="BE392" s="225">
        <f>IF(N392="základní",J392,0)</f>
        <v>0</v>
      </c>
      <c r="BF392" s="225">
        <f>IF(N392="snížená",J392,0)</f>
        <v>0</v>
      </c>
      <c r="BG392" s="225">
        <f>IF(N392="zákl. přenesená",J392,0)</f>
        <v>0</v>
      </c>
      <c r="BH392" s="225">
        <f>IF(N392="sníž. přenesená",J392,0)</f>
        <v>0</v>
      </c>
      <c r="BI392" s="225">
        <f>IF(N392="nulová",J392,0)</f>
        <v>0</v>
      </c>
      <c r="BJ392" s="17" t="s">
        <v>83</v>
      </c>
      <c r="BK392" s="225">
        <f>ROUND(I392*H392,2)</f>
        <v>0</v>
      </c>
      <c r="BL392" s="17" t="s">
        <v>143</v>
      </c>
      <c r="BM392" s="224" t="s">
        <v>806</v>
      </c>
    </row>
    <row r="393" s="13" customFormat="1">
      <c r="A393" s="13"/>
      <c r="B393" s="226"/>
      <c r="C393" s="227"/>
      <c r="D393" s="228" t="s">
        <v>145</v>
      </c>
      <c r="E393" s="229" t="s">
        <v>32</v>
      </c>
      <c r="F393" s="230" t="s">
        <v>146</v>
      </c>
      <c r="G393" s="227"/>
      <c r="H393" s="229" t="s">
        <v>32</v>
      </c>
      <c r="I393" s="231"/>
      <c r="J393" s="227"/>
      <c r="K393" s="227"/>
      <c r="L393" s="232"/>
      <c r="M393" s="233"/>
      <c r="N393" s="234"/>
      <c r="O393" s="234"/>
      <c r="P393" s="234"/>
      <c r="Q393" s="234"/>
      <c r="R393" s="234"/>
      <c r="S393" s="234"/>
      <c r="T393" s="235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6" t="s">
        <v>145</v>
      </c>
      <c r="AU393" s="236" t="s">
        <v>85</v>
      </c>
      <c r="AV393" s="13" t="s">
        <v>83</v>
      </c>
      <c r="AW393" s="13" t="s">
        <v>39</v>
      </c>
      <c r="AX393" s="13" t="s">
        <v>77</v>
      </c>
      <c r="AY393" s="236" t="s">
        <v>135</v>
      </c>
    </row>
    <row r="394" s="14" customFormat="1">
      <c r="A394" s="14"/>
      <c r="B394" s="237"/>
      <c r="C394" s="238"/>
      <c r="D394" s="228" t="s">
        <v>145</v>
      </c>
      <c r="E394" s="239" t="s">
        <v>32</v>
      </c>
      <c r="F394" s="240" t="s">
        <v>511</v>
      </c>
      <c r="G394" s="238"/>
      <c r="H394" s="241">
        <v>1</v>
      </c>
      <c r="I394" s="242"/>
      <c r="J394" s="238"/>
      <c r="K394" s="238"/>
      <c r="L394" s="243"/>
      <c r="M394" s="244"/>
      <c r="N394" s="245"/>
      <c r="O394" s="245"/>
      <c r="P394" s="245"/>
      <c r="Q394" s="245"/>
      <c r="R394" s="245"/>
      <c r="S394" s="245"/>
      <c r="T394" s="246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7" t="s">
        <v>145</v>
      </c>
      <c r="AU394" s="247" t="s">
        <v>85</v>
      </c>
      <c r="AV394" s="14" t="s">
        <v>85</v>
      </c>
      <c r="AW394" s="14" t="s">
        <v>39</v>
      </c>
      <c r="AX394" s="14" t="s">
        <v>77</v>
      </c>
      <c r="AY394" s="247" t="s">
        <v>135</v>
      </c>
    </row>
    <row r="395" s="15" customFormat="1">
      <c r="A395" s="15"/>
      <c r="B395" s="248"/>
      <c r="C395" s="249"/>
      <c r="D395" s="228" t="s">
        <v>145</v>
      </c>
      <c r="E395" s="250" t="s">
        <v>32</v>
      </c>
      <c r="F395" s="251" t="s">
        <v>149</v>
      </c>
      <c r="G395" s="249"/>
      <c r="H395" s="252">
        <v>1</v>
      </c>
      <c r="I395" s="253"/>
      <c r="J395" s="249"/>
      <c r="K395" s="249"/>
      <c r="L395" s="254"/>
      <c r="M395" s="255"/>
      <c r="N395" s="256"/>
      <c r="O395" s="256"/>
      <c r="P395" s="256"/>
      <c r="Q395" s="256"/>
      <c r="R395" s="256"/>
      <c r="S395" s="256"/>
      <c r="T395" s="257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58" t="s">
        <v>145</v>
      </c>
      <c r="AU395" s="258" t="s">
        <v>85</v>
      </c>
      <c r="AV395" s="15" t="s">
        <v>134</v>
      </c>
      <c r="AW395" s="15" t="s">
        <v>39</v>
      </c>
      <c r="AX395" s="15" t="s">
        <v>83</v>
      </c>
      <c r="AY395" s="258" t="s">
        <v>135</v>
      </c>
    </row>
    <row r="396" s="2" customFormat="1" ht="24.15" customHeight="1">
      <c r="A396" s="39"/>
      <c r="B396" s="40"/>
      <c r="C396" s="213" t="s">
        <v>547</v>
      </c>
      <c r="D396" s="213" t="s">
        <v>138</v>
      </c>
      <c r="E396" s="214" t="s">
        <v>807</v>
      </c>
      <c r="F396" s="215" t="s">
        <v>808</v>
      </c>
      <c r="G396" s="216" t="s">
        <v>141</v>
      </c>
      <c r="H396" s="217">
        <v>1</v>
      </c>
      <c r="I396" s="218"/>
      <c r="J396" s="219">
        <f>ROUND(I396*H396,2)</f>
        <v>0</v>
      </c>
      <c r="K396" s="215" t="s">
        <v>142</v>
      </c>
      <c r="L396" s="45"/>
      <c r="M396" s="220" t="s">
        <v>32</v>
      </c>
      <c r="N396" s="221" t="s">
        <v>48</v>
      </c>
      <c r="O396" s="85"/>
      <c r="P396" s="222">
        <f>O396*H396</f>
        <v>0</v>
      </c>
      <c r="Q396" s="222">
        <v>0</v>
      </c>
      <c r="R396" s="222">
        <f>Q396*H396</f>
        <v>0</v>
      </c>
      <c r="S396" s="222">
        <v>0</v>
      </c>
      <c r="T396" s="223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24" t="s">
        <v>143</v>
      </c>
      <c r="AT396" s="224" t="s">
        <v>138</v>
      </c>
      <c r="AU396" s="224" t="s">
        <v>85</v>
      </c>
      <c r="AY396" s="17" t="s">
        <v>135</v>
      </c>
      <c r="BE396" s="225">
        <f>IF(N396="základní",J396,0)</f>
        <v>0</v>
      </c>
      <c r="BF396" s="225">
        <f>IF(N396="snížená",J396,0)</f>
        <v>0</v>
      </c>
      <c r="BG396" s="225">
        <f>IF(N396="zákl. přenesená",J396,0)</f>
        <v>0</v>
      </c>
      <c r="BH396" s="225">
        <f>IF(N396="sníž. přenesená",J396,0)</f>
        <v>0</v>
      </c>
      <c r="BI396" s="225">
        <f>IF(N396="nulová",J396,0)</f>
        <v>0</v>
      </c>
      <c r="BJ396" s="17" t="s">
        <v>83</v>
      </c>
      <c r="BK396" s="225">
        <f>ROUND(I396*H396,2)</f>
        <v>0</v>
      </c>
      <c r="BL396" s="17" t="s">
        <v>143</v>
      </c>
      <c r="BM396" s="224" t="s">
        <v>809</v>
      </c>
    </row>
    <row r="397" s="13" customFormat="1">
      <c r="A397" s="13"/>
      <c r="B397" s="226"/>
      <c r="C397" s="227"/>
      <c r="D397" s="228" t="s">
        <v>145</v>
      </c>
      <c r="E397" s="229" t="s">
        <v>32</v>
      </c>
      <c r="F397" s="230" t="s">
        <v>146</v>
      </c>
      <c r="G397" s="227"/>
      <c r="H397" s="229" t="s">
        <v>32</v>
      </c>
      <c r="I397" s="231"/>
      <c r="J397" s="227"/>
      <c r="K397" s="227"/>
      <c r="L397" s="232"/>
      <c r="M397" s="233"/>
      <c r="N397" s="234"/>
      <c r="O397" s="234"/>
      <c r="P397" s="234"/>
      <c r="Q397" s="234"/>
      <c r="R397" s="234"/>
      <c r="S397" s="234"/>
      <c r="T397" s="235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6" t="s">
        <v>145</v>
      </c>
      <c r="AU397" s="236" t="s">
        <v>85</v>
      </c>
      <c r="AV397" s="13" t="s">
        <v>83</v>
      </c>
      <c r="AW397" s="13" t="s">
        <v>39</v>
      </c>
      <c r="AX397" s="13" t="s">
        <v>77</v>
      </c>
      <c r="AY397" s="236" t="s">
        <v>135</v>
      </c>
    </row>
    <row r="398" s="14" customFormat="1">
      <c r="A398" s="14"/>
      <c r="B398" s="237"/>
      <c r="C398" s="238"/>
      <c r="D398" s="228" t="s">
        <v>145</v>
      </c>
      <c r="E398" s="239" t="s">
        <v>32</v>
      </c>
      <c r="F398" s="240" t="s">
        <v>810</v>
      </c>
      <c r="G398" s="238"/>
      <c r="H398" s="241">
        <v>1</v>
      </c>
      <c r="I398" s="242"/>
      <c r="J398" s="238"/>
      <c r="K398" s="238"/>
      <c r="L398" s="243"/>
      <c r="M398" s="244"/>
      <c r="N398" s="245"/>
      <c r="O398" s="245"/>
      <c r="P398" s="245"/>
      <c r="Q398" s="245"/>
      <c r="R398" s="245"/>
      <c r="S398" s="245"/>
      <c r="T398" s="246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7" t="s">
        <v>145</v>
      </c>
      <c r="AU398" s="247" t="s">
        <v>85</v>
      </c>
      <c r="AV398" s="14" t="s">
        <v>85</v>
      </c>
      <c r="AW398" s="14" t="s">
        <v>39</v>
      </c>
      <c r="AX398" s="14" t="s">
        <v>77</v>
      </c>
      <c r="AY398" s="247" t="s">
        <v>135</v>
      </c>
    </row>
    <row r="399" s="15" customFormat="1">
      <c r="A399" s="15"/>
      <c r="B399" s="248"/>
      <c r="C399" s="249"/>
      <c r="D399" s="228" t="s">
        <v>145</v>
      </c>
      <c r="E399" s="250" t="s">
        <v>32</v>
      </c>
      <c r="F399" s="251" t="s">
        <v>149</v>
      </c>
      <c r="G399" s="249"/>
      <c r="H399" s="252">
        <v>1</v>
      </c>
      <c r="I399" s="253"/>
      <c r="J399" s="249"/>
      <c r="K399" s="249"/>
      <c r="L399" s="254"/>
      <c r="M399" s="255"/>
      <c r="N399" s="256"/>
      <c r="O399" s="256"/>
      <c r="P399" s="256"/>
      <c r="Q399" s="256"/>
      <c r="R399" s="256"/>
      <c r="S399" s="256"/>
      <c r="T399" s="257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58" t="s">
        <v>145</v>
      </c>
      <c r="AU399" s="258" t="s">
        <v>85</v>
      </c>
      <c r="AV399" s="15" t="s">
        <v>134</v>
      </c>
      <c r="AW399" s="15" t="s">
        <v>39</v>
      </c>
      <c r="AX399" s="15" t="s">
        <v>83</v>
      </c>
      <c r="AY399" s="258" t="s">
        <v>135</v>
      </c>
    </row>
    <row r="400" s="2" customFormat="1" ht="24.15" customHeight="1">
      <c r="A400" s="39"/>
      <c r="B400" s="40"/>
      <c r="C400" s="213" t="s">
        <v>552</v>
      </c>
      <c r="D400" s="213" t="s">
        <v>138</v>
      </c>
      <c r="E400" s="214" t="s">
        <v>513</v>
      </c>
      <c r="F400" s="215" t="s">
        <v>514</v>
      </c>
      <c r="G400" s="216" t="s">
        <v>141</v>
      </c>
      <c r="H400" s="217">
        <v>1</v>
      </c>
      <c r="I400" s="218"/>
      <c r="J400" s="219">
        <f>ROUND(I400*H400,2)</f>
        <v>0</v>
      </c>
      <c r="K400" s="215" t="s">
        <v>142</v>
      </c>
      <c r="L400" s="45"/>
      <c r="M400" s="220" t="s">
        <v>32</v>
      </c>
      <c r="N400" s="221" t="s">
        <v>48</v>
      </c>
      <c r="O400" s="85"/>
      <c r="P400" s="222">
        <f>O400*H400</f>
        <v>0</v>
      </c>
      <c r="Q400" s="222">
        <v>0</v>
      </c>
      <c r="R400" s="222">
        <f>Q400*H400</f>
        <v>0</v>
      </c>
      <c r="S400" s="222">
        <v>0</v>
      </c>
      <c r="T400" s="223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24" t="s">
        <v>143</v>
      </c>
      <c r="AT400" s="224" t="s">
        <v>138</v>
      </c>
      <c r="AU400" s="224" t="s">
        <v>85</v>
      </c>
      <c r="AY400" s="17" t="s">
        <v>135</v>
      </c>
      <c r="BE400" s="225">
        <f>IF(N400="základní",J400,0)</f>
        <v>0</v>
      </c>
      <c r="BF400" s="225">
        <f>IF(N400="snížená",J400,0)</f>
        <v>0</v>
      </c>
      <c r="BG400" s="225">
        <f>IF(N400="zákl. přenesená",J400,0)</f>
        <v>0</v>
      </c>
      <c r="BH400" s="225">
        <f>IF(N400="sníž. přenesená",J400,0)</f>
        <v>0</v>
      </c>
      <c r="BI400" s="225">
        <f>IF(N400="nulová",J400,0)</f>
        <v>0</v>
      </c>
      <c r="BJ400" s="17" t="s">
        <v>83</v>
      </c>
      <c r="BK400" s="225">
        <f>ROUND(I400*H400,2)</f>
        <v>0</v>
      </c>
      <c r="BL400" s="17" t="s">
        <v>143</v>
      </c>
      <c r="BM400" s="224" t="s">
        <v>811</v>
      </c>
    </row>
    <row r="401" s="13" customFormat="1">
      <c r="A401" s="13"/>
      <c r="B401" s="226"/>
      <c r="C401" s="227"/>
      <c r="D401" s="228" t="s">
        <v>145</v>
      </c>
      <c r="E401" s="229" t="s">
        <v>32</v>
      </c>
      <c r="F401" s="230" t="s">
        <v>146</v>
      </c>
      <c r="G401" s="227"/>
      <c r="H401" s="229" t="s">
        <v>32</v>
      </c>
      <c r="I401" s="231"/>
      <c r="J401" s="227"/>
      <c r="K401" s="227"/>
      <c r="L401" s="232"/>
      <c r="M401" s="233"/>
      <c r="N401" s="234"/>
      <c r="O401" s="234"/>
      <c r="P401" s="234"/>
      <c r="Q401" s="234"/>
      <c r="R401" s="234"/>
      <c r="S401" s="234"/>
      <c r="T401" s="235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6" t="s">
        <v>145</v>
      </c>
      <c r="AU401" s="236" t="s">
        <v>85</v>
      </c>
      <c r="AV401" s="13" t="s">
        <v>83</v>
      </c>
      <c r="AW401" s="13" t="s">
        <v>39</v>
      </c>
      <c r="AX401" s="13" t="s">
        <v>77</v>
      </c>
      <c r="AY401" s="236" t="s">
        <v>135</v>
      </c>
    </row>
    <row r="402" s="14" customFormat="1">
      <c r="A402" s="14"/>
      <c r="B402" s="237"/>
      <c r="C402" s="238"/>
      <c r="D402" s="228" t="s">
        <v>145</v>
      </c>
      <c r="E402" s="239" t="s">
        <v>32</v>
      </c>
      <c r="F402" s="240" t="s">
        <v>516</v>
      </c>
      <c r="G402" s="238"/>
      <c r="H402" s="241">
        <v>1</v>
      </c>
      <c r="I402" s="242"/>
      <c r="J402" s="238"/>
      <c r="K402" s="238"/>
      <c r="L402" s="243"/>
      <c r="M402" s="244"/>
      <c r="N402" s="245"/>
      <c r="O402" s="245"/>
      <c r="P402" s="245"/>
      <c r="Q402" s="245"/>
      <c r="R402" s="245"/>
      <c r="S402" s="245"/>
      <c r="T402" s="246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7" t="s">
        <v>145</v>
      </c>
      <c r="AU402" s="247" t="s">
        <v>85</v>
      </c>
      <c r="AV402" s="14" t="s">
        <v>85</v>
      </c>
      <c r="AW402" s="14" t="s">
        <v>39</v>
      </c>
      <c r="AX402" s="14" t="s">
        <v>77</v>
      </c>
      <c r="AY402" s="247" t="s">
        <v>135</v>
      </c>
    </row>
    <row r="403" s="15" customFormat="1">
      <c r="A403" s="15"/>
      <c r="B403" s="248"/>
      <c r="C403" s="249"/>
      <c r="D403" s="228" t="s">
        <v>145</v>
      </c>
      <c r="E403" s="250" t="s">
        <v>32</v>
      </c>
      <c r="F403" s="251" t="s">
        <v>149</v>
      </c>
      <c r="G403" s="249"/>
      <c r="H403" s="252">
        <v>1</v>
      </c>
      <c r="I403" s="253"/>
      <c r="J403" s="249"/>
      <c r="K403" s="249"/>
      <c r="L403" s="254"/>
      <c r="M403" s="255"/>
      <c r="N403" s="256"/>
      <c r="O403" s="256"/>
      <c r="P403" s="256"/>
      <c r="Q403" s="256"/>
      <c r="R403" s="256"/>
      <c r="S403" s="256"/>
      <c r="T403" s="257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58" t="s">
        <v>145</v>
      </c>
      <c r="AU403" s="258" t="s">
        <v>85</v>
      </c>
      <c r="AV403" s="15" t="s">
        <v>134</v>
      </c>
      <c r="AW403" s="15" t="s">
        <v>39</v>
      </c>
      <c r="AX403" s="15" t="s">
        <v>83</v>
      </c>
      <c r="AY403" s="258" t="s">
        <v>135</v>
      </c>
    </row>
    <row r="404" s="2" customFormat="1" ht="24.15" customHeight="1">
      <c r="A404" s="39"/>
      <c r="B404" s="40"/>
      <c r="C404" s="213" t="s">
        <v>557</v>
      </c>
      <c r="D404" s="213" t="s">
        <v>138</v>
      </c>
      <c r="E404" s="214" t="s">
        <v>812</v>
      </c>
      <c r="F404" s="215" t="s">
        <v>813</v>
      </c>
      <c r="G404" s="216" t="s">
        <v>141</v>
      </c>
      <c r="H404" s="217">
        <v>1</v>
      </c>
      <c r="I404" s="218"/>
      <c r="J404" s="219">
        <f>ROUND(I404*H404,2)</f>
        <v>0</v>
      </c>
      <c r="K404" s="215" t="s">
        <v>142</v>
      </c>
      <c r="L404" s="45"/>
      <c r="M404" s="220" t="s">
        <v>32</v>
      </c>
      <c r="N404" s="221" t="s">
        <v>48</v>
      </c>
      <c r="O404" s="85"/>
      <c r="P404" s="222">
        <f>O404*H404</f>
        <v>0</v>
      </c>
      <c r="Q404" s="222">
        <v>0</v>
      </c>
      <c r="R404" s="222">
        <f>Q404*H404</f>
        <v>0</v>
      </c>
      <c r="S404" s="222">
        <v>0</v>
      </c>
      <c r="T404" s="223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24" t="s">
        <v>143</v>
      </c>
      <c r="AT404" s="224" t="s">
        <v>138</v>
      </c>
      <c r="AU404" s="224" t="s">
        <v>85</v>
      </c>
      <c r="AY404" s="17" t="s">
        <v>135</v>
      </c>
      <c r="BE404" s="225">
        <f>IF(N404="základní",J404,0)</f>
        <v>0</v>
      </c>
      <c r="BF404" s="225">
        <f>IF(N404="snížená",J404,0)</f>
        <v>0</v>
      </c>
      <c r="BG404" s="225">
        <f>IF(N404="zákl. přenesená",J404,0)</f>
        <v>0</v>
      </c>
      <c r="BH404" s="225">
        <f>IF(N404="sníž. přenesená",J404,0)</f>
        <v>0</v>
      </c>
      <c r="BI404" s="225">
        <f>IF(N404="nulová",J404,0)</f>
        <v>0</v>
      </c>
      <c r="BJ404" s="17" t="s">
        <v>83</v>
      </c>
      <c r="BK404" s="225">
        <f>ROUND(I404*H404,2)</f>
        <v>0</v>
      </c>
      <c r="BL404" s="17" t="s">
        <v>143</v>
      </c>
      <c r="BM404" s="224" t="s">
        <v>814</v>
      </c>
    </row>
    <row r="405" s="13" customFormat="1">
      <c r="A405" s="13"/>
      <c r="B405" s="226"/>
      <c r="C405" s="227"/>
      <c r="D405" s="228" t="s">
        <v>145</v>
      </c>
      <c r="E405" s="229" t="s">
        <v>32</v>
      </c>
      <c r="F405" s="230" t="s">
        <v>146</v>
      </c>
      <c r="G405" s="227"/>
      <c r="H405" s="229" t="s">
        <v>32</v>
      </c>
      <c r="I405" s="231"/>
      <c r="J405" s="227"/>
      <c r="K405" s="227"/>
      <c r="L405" s="232"/>
      <c r="M405" s="233"/>
      <c r="N405" s="234"/>
      <c r="O405" s="234"/>
      <c r="P405" s="234"/>
      <c r="Q405" s="234"/>
      <c r="R405" s="234"/>
      <c r="S405" s="234"/>
      <c r="T405" s="235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6" t="s">
        <v>145</v>
      </c>
      <c r="AU405" s="236" t="s">
        <v>85</v>
      </c>
      <c r="AV405" s="13" t="s">
        <v>83</v>
      </c>
      <c r="AW405" s="13" t="s">
        <v>39</v>
      </c>
      <c r="AX405" s="13" t="s">
        <v>77</v>
      </c>
      <c r="AY405" s="236" t="s">
        <v>135</v>
      </c>
    </row>
    <row r="406" s="14" customFormat="1">
      <c r="A406" s="14"/>
      <c r="B406" s="237"/>
      <c r="C406" s="238"/>
      <c r="D406" s="228" t="s">
        <v>145</v>
      </c>
      <c r="E406" s="239" t="s">
        <v>32</v>
      </c>
      <c r="F406" s="240" t="s">
        <v>815</v>
      </c>
      <c r="G406" s="238"/>
      <c r="H406" s="241">
        <v>1</v>
      </c>
      <c r="I406" s="242"/>
      <c r="J406" s="238"/>
      <c r="K406" s="238"/>
      <c r="L406" s="243"/>
      <c r="M406" s="244"/>
      <c r="N406" s="245"/>
      <c r="O406" s="245"/>
      <c r="P406" s="245"/>
      <c r="Q406" s="245"/>
      <c r="R406" s="245"/>
      <c r="S406" s="245"/>
      <c r="T406" s="246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7" t="s">
        <v>145</v>
      </c>
      <c r="AU406" s="247" t="s">
        <v>85</v>
      </c>
      <c r="AV406" s="14" t="s">
        <v>85</v>
      </c>
      <c r="AW406" s="14" t="s">
        <v>39</v>
      </c>
      <c r="AX406" s="14" t="s">
        <v>77</v>
      </c>
      <c r="AY406" s="247" t="s">
        <v>135</v>
      </c>
    </row>
    <row r="407" s="15" customFormat="1">
      <c r="A407" s="15"/>
      <c r="B407" s="248"/>
      <c r="C407" s="249"/>
      <c r="D407" s="228" t="s">
        <v>145</v>
      </c>
      <c r="E407" s="250" t="s">
        <v>32</v>
      </c>
      <c r="F407" s="251" t="s">
        <v>149</v>
      </c>
      <c r="G407" s="249"/>
      <c r="H407" s="252">
        <v>1</v>
      </c>
      <c r="I407" s="253"/>
      <c r="J407" s="249"/>
      <c r="K407" s="249"/>
      <c r="L407" s="254"/>
      <c r="M407" s="255"/>
      <c r="N407" s="256"/>
      <c r="O407" s="256"/>
      <c r="P407" s="256"/>
      <c r="Q407" s="256"/>
      <c r="R407" s="256"/>
      <c r="S407" s="256"/>
      <c r="T407" s="257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58" t="s">
        <v>145</v>
      </c>
      <c r="AU407" s="258" t="s">
        <v>85</v>
      </c>
      <c r="AV407" s="15" t="s">
        <v>134</v>
      </c>
      <c r="AW407" s="15" t="s">
        <v>39</v>
      </c>
      <c r="AX407" s="15" t="s">
        <v>83</v>
      </c>
      <c r="AY407" s="258" t="s">
        <v>135</v>
      </c>
    </row>
    <row r="408" s="2" customFormat="1" ht="24.15" customHeight="1">
      <c r="A408" s="39"/>
      <c r="B408" s="40"/>
      <c r="C408" s="213" t="s">
        <v>564</v>
      </c>
      <c r="D408" s="213" t="s">
        <v>138</v>
      </c>
      <c r="E408" s="214" t="s">
        <v>235</v>
      </c>
      <c r="F408" s="215" t="s">
        <v>236</v>
      </c>
      <c r="G408" s="216" t="s">
        <v>141</v>
      </c>
      <c r="H408" s="217">
        <v>3</v>
      </c>
      <c r="I408" s="218"/>
      <c r="J408" s="219">
        <f>ROUND(I408*H408,2)</f>
        <v>0</v>
      </c>
      <c r="K408" s="215" t="s">
        <v>32</v>
      </c>
      <c r="L408" s="45"/>
      <c r="M408" s="220" t="s">
        <v>32</v>
      </c>
      <c r="N408" s="221" t="s">
        <v>48</v>
      </c>
      <c r="O408" s="85"/>
      <c r="P408" s="222">
        <f>O408*H408</f>
        <v>0</v>
      </c>
      <c r="Q408" s="222">
        <v>0</v>
      </c>
      <c r="R408" s="222">
        <f>Q408*H408</f>
        <v>0</v>
      </c>
      <c r="S408" s="222">
        <v>0</v>
      </c>
      <c r="T408" s="223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24" t="s">
        <v>143</v>
      </c>
      <c r="AT408" s="224" t="s">
        <v>138</v>
      </c>
      <c r="AU408" s="224" t="s">
        <v>85</v>
      </c>
      <c r="AY408" s="17" t="s">
        <v>135</v>
      </c>
      <c r="BE408" s="225">
        <f>IF(N408="základní",J408,0)</f>
        <v>0</v>
      </c>
      <c r="BF408" s="225">
        <f>IF(N408="snížená",J408,0)</f>
        <v>0</v>
      </c>
      <c r="BG408" s="225">
        <f>IF(N408="zákl. přenesená",J408,0)</f>
        <v>0</v>
      </c>
      <c r="BH408" s="225">
        <f>IF(N408="sníž. přenesená",J408,0)</f>
        <v>0</v>
      </c>
      <c r="BI408" s="225">
        <f>IF(N408="nulová",J408,0)</f>
        <v>0</v>
      </c>
      <c r="BJ408" s="17" t="s">
        <v>83</v>
      </c>
      <c r="BK408" s="225">
        <f>ROUND(I408*H408,2)</f>
        <v>0</v>
      </c>
      <c r="BL408" s="17" t="s">
        <v>143</v>
      </c>
      <c r="BM408" s="224" t="s">
        <v>816</v>
      </c>
    </row>
    <row r="409" s="13" customFormat="1">
      <c r="A409" s="13"/>
      <c r="B409" s="226"/>
      <c r="C409" s="227"/>
      <c r="D409" s="228" t="s">
        <v>145</v>
      </c>
      <c r="E409" s="229" t="s">
        <v>32</v>
      </c>
      <c r="F409" s="230" t="s">
        <v>146</v>
      </c>
      <c r="G409" s="227"/>
      <c r="H409" s="229" t="s">
        <v>32</v>
      </c>
      <c r="I409" s="231"/>
      <c r="J409" s="227"/>
      <c r="K409" s="227"/>
      <c r="L409" s="232"/>
      <c r="M409" s="233"/>
      <c r="N409" s="234"/>
      <c r="O409" s="234"/>
      <c r="P409" s="234"/>
      <c r="Q409" s="234"/>
      <c r="R409" s="234"/>
      <c r="S409" s="234"/>
      <c r="T409" s="235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6" t="s">
        <v>145</v>
      </c>
      <c r="AU409" s="236" t="s">
        <v>85</v>
      </c>
      <c r="AV409" s="13" t="s">
        <v>83</v>
      </c>
      <c r="AW409" s="13" t="s">
        <v>39</v>
      </c>
      <c r="AX409" s="13" t="s">
        <v>77</v>
      </c>
      <c r="AY409" s="236" t="s">
        <v>135</v>
      </c>
    </row>
    <row r="410" s="14" customFormat="1">
      <c r="A410" s="14"/>
      <c r="B410" s="237"/>
      <c r="C410" s="238"/>
      <c r="D410" s="228" t="s">
        <v>145</v>
      </c>
      <c r="E410" s="239" t="s">
        <v>32</v>
      </c>
      <c r="F410" s="240" t="s">
        <v>817</v>
      </c>
      <c r="G410" s="238"/>
      <c r="H410" s="241">
        <v>3</v>
      </c>
      <c r="I410" s="242"/>
      <c r="J410" s="238"/>
      <c r="K410" s="238"/>
      <c r="L410" s="243"/>
      <c r="M410" s="244"/>
      <c r="N410" s="245"/>
      <c r="O410" s="245"/>
      <c r="P410" s="245"/>
      <c r="Q410" s="245"/>
      <c r="R410" s="245"/>
      <c r="S410" s="245"/>
      <c r="T410" s="246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7" t="s">
        <v>145</v>
      </c>
      <c r="AU410" s="247" t="s">
        <v>85</v>
      </c>
      <c r="AV410" s="14" t="s">
        <v>85</v>
      </c>
      <c r="AW410" s="14" t="s">
        <v>39</v>
      </c>
      <c r="AX410" s="14" t="s">
        <v>77</v>
      </c>
      <c r="AY410" s="247" t="s">
        <v>135</v>
      </c>
    </row>
    <row r="411" s="15" customFormat="1">
      <c r="A411" s="15"/>
      <c r="B411" s="248"/>
      <c r="C411" s="249"/>
      <c r="D411" s="228" t="s">
        <v>145</v>
      </c>
      <c r="E411" s="250" t="s">
        <v>32</v>
      </c>
      <c r="F411" s="251" t="s">
        <v>149</v>
      </c>
      <c r="G411" s="249"/>
      <c r="H411" s="252">
        <v>3</v>
      </c>
      <c r="I411" s="253"/>
      <c r="J411" s="249"/>
      <c r="K411" s="249"/>
      <c r="L411" s="254"/>
      <c r="M411" s="255"/>
      <c r="N411" s="256"/>
      <c r="O411" s="256"/>
      <c r="P411" s="256"/>
      <c r="Q411" s="256"/>
      <c r="R411" s="256"/>
      <c r="S411" s="256"/>
      <c r="T411" s="257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58" t="s">
        <v>145</v>
      </c>
      <c r="AU411" s="258" t="s">
        <v>85</v>
      </c>
      <c r="AV411" s="15" t="s">
        <v>134</v>
      </c>
      <c r="AW411" s="15" t="s">
        <v>39</v>
      </c>
      <c r="AX411" s="15" t="s">
        <v>83</v>
      </c>
      <c r="AY411" s="258" t="s">
        <v>135</v>
      </c>
    </row>
    <row r="412" s="2" customFormat="1" ht="33" customHeight="1">
      <c r="A412" s="39"/>
      <c r="B412" s="40"/>
      <c r="C412" s="213" t="s">
        <v>573</v>
      </c>
      <c r="D412" s="213" t="s">
        <v>138</v>
      </c>
      <c r="E412" s="214" t="s">
        <v>518</v>
      </c>
      <c r="F412" s="215" t="s">
        <v>519</v>
      </c>
      <c r="G412" s="216" t="s">
        <v>141</v>
      </c>
      <c r="H412" s="217">
        <v>3</v>
      </c>
      <c r="I412" s="218"/>
      <c r="J412" s="219">
        <f>ROUND(I412*H412,2)</f>
        <v>0</v>
      </c>
      <c r="K412" s="215" t="s">
        <v>142</v>
      </c>
      <c r="L412" s="45"/>
      <c r="M412" s="220" t="s">
        <v>32</v>
      </c>
      <c r="N412" s="221" t="s">
        <v>48</v>
      </c>
      <c r="O412" s="85"/>
      <c r="P412" s="222">
        <f>O412*H412</f>
        <v>0</v>
      </c>
      <c r="Q412" s="222">
        <v>0</v>
      </c>
      <c r="R412" s="222">
        <f>Q412*H412</f>
        <v>0</v>
      </c>
      <c r="S412" s="222">
        <v>0</v>
      </c>
      <c r="T412" s="223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24" t="s">
        <v>143</v>
      </c>
      <c r="AT412" s="224" t="s">
        <v>138</v>
      </c>
      <c r="AU412" s="224" t="s">
        <v>85</v>
      </c>
      <c r="AY412" s="17" t="s">
        <v>135</v>
      </c>
      <c r="BE412" s="225">
        <f>IF(N412="základní",J412,0)</f>
        <v>0</v>
      </c>
      <c r="BF412" s="225">
        <f>IF(N412="snížená",J412,0)</f>
        <v>0</v>
      </c>
      <c r="BG412" s="225">
        <f>IF(N412="zákl. přenesená",J412,0)</f>
        <v>0</v>
      </c>
      <c r="BH412" s="225">
        <f>IF(N412="sníž. přenesená",J412,0)</f>
        <v>0</v>
      </c>
      <c r="BI412" s="225">
        <f>IF(N412="nulová",J412,0)</f>
        <v>0</v>
      </c>
      <c r="BJ412" s="17" t="s">
        <v>83</v>
      </c>
      <c r="BK412" s="225">
        <f>ROUND(I412*H412,2)</f>
        <v>0</v>
      </c>
      <c r="BL412" s="17" t="s">
        <v>143</v>
      </c>
      <c r="BM412" s="224" t="s">
        <v>818</v>
      </c>
    </row>
    <row r="413" s="13" customFormat="1">
      <c r="A413" s="13"/>
      <c r="B413" s="226"/>
      <c r="C413" s="227"/>
      <c r="D413" s="228" t="s">
        <v>145</v>
      </c>
      <c r="E413" s="229" t="s">
        <v>32</v>
      </c>
      <c r="F413" s="230" t="s">
        <v>146</v>
      </c>
      <c r="G413" s="227"/>
      <c r="H413" s="229" t="s">
        <v>32</v>
      </c>
      <c r="I413" s="231"/>
      <c r="J413" s="227"/>
      <c r="K413" s="227"/>
      <c r="L413" s="232"/>
      <c r="M413" s="233"/>
      <c r="N413" s="234"/>
      <c r="O413" s="234"/>
      <c r="P413" s="234"/>
      <c r="Q413" s="234"/>
      <c r="R413" s="234"/>
      <c r="S413" s="234"/>
      <c r="T413" s="235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6" t="s">
        <v>145</v>
      </c>
      <c r="AU413" s="236" t="s">
        <v>85</v>
      </c>
      <c r="AV413" s="13" t="s">
        <v>83</v>
      </c>
      <c r="AW413" s="13" t="s">
        <v>39</v>
      </c>
      <c r="AX413" s="13" t="s">
        <v>77</v>
      </c>
      <c r="AY413" s="236" t="s">
        <v>135</v>
      </c>
    </row>
    <row r="414" s="14" customFormat="1">
      <c r="A414" s="14"/>
      <c r="B414" s="237"/>
      <c r="C414" s="238"/>
      <c r="D414" s="228" t="s">
        <v>145</v>
      </c>
      <c r="E414" s="239" t="s">
        <v>32</v>
      </c>
      <c r="F414" s="240" t="s">
        <v>819</v>
      </c>
      <c r="G414" s="238"/>
      <c r="H414" s="241">
        <v>3</v>
      </c>
      <c r="I414" s="242"/>
      <c r="J414" s="238"/>
      <c r="K414" s="238"/>
      <c r="L414" s="243"/>
      <c r="M414" s="244"/>
      <c r="N414" s="245"/>
      <c r="O414" s="245"/>
      <c r="P414" s="245"/>
      <c r="Q414" s="245"/>
      <c r="R414" s="245"/>
      <c r="S414" s="245"/>
      <c r="T414" s="246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7" t="s">
        <v>145</v>
      </c>
      <c r="AU414" s="247" t="s">
        <v>85</v>
      </c>
      <c r="AV414" s="14" t="s">
        <v>85</v>
      </c>
      <c r="AW414" s="14" t="s">
        <v>39</v>
      </c>
      <c r="AX414" s="14" t="s">
        <v>77</v>
      </c>
      <c r="AY414" s="247" t="s">
        <v>135</v>
      </c>
    </row>
    <row r="415" s="15" customFormat="1">
      <c r="A415" s="15"/>
      <c r="B415" s="248"/>
      <c r="C415" s="249"/>
      <c r="D415" s="228" t="s">
        <v>145</v>
      </c>
      <c r="E415" s="250" t="s">
        <v>32</v>
      </c>
      <c r="F415" s="251" t="s">
        <v>149</v>
      </c>
      <c r="G415" s="249"/>
      <c r="H415" s="252">
        <v>3</v>
      </c>
      <c r="I415" s="253"/>
      <c r="J415" s="249"/>
      <c r="K415" s="249"/>
      <c r="L415" s="254"/>
      <c r="M415" s="255"/>
      <c r="N415" s="256"/>
      <c r="O415" s="256"/>
      <c r="P415" s="256"/>
      <c r="Q415" s="256"/>
      <c r="R415" s="256"/>
      <c r="S415" s="256"/>
      <c r="T415" s="257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58" t="s">
        <v>145</v>
      </c>
      <c r="AU415" s="258" t="s">
        <v>85</v>
      </c>
      <c r="AV415" s="15" t="s">
        <v>134</v>
      </c>
      <c r="AW415" s="15" t="s">
        <v>39</v>
      </c>
      <c r="AX415" s="15" t="s">
        <v>83</v>
      </c>
      <c r="AY415" s="258" t="s">
        <v>135</v>
      </c>
    </row>
    <row r="416" s="2" customFormat="1" ht="24.15" customHeight="1">
      <c r="A416" s="39"/>
      <c r="B416" s="40"/>
      <c r="C416" s="213" t="s">
        <v>579</v>
      </c>
      <c r="D416" s="213" t="s">
        <v>138</v>
      </c>
      <c r="E416" s="214" t="s">
        <v>523</v>
      </c>
      <c r="F416" s="215" t="s">
        <v>524</v>
      </c>
      <c r="G416" s="216" t="s">
        <v>141</v>
      </c>
      <c r="H416" s="217">
        <v>1</v>
      </c>
      <c r="I416" s="218"/>
      <c r="J416" s="219">
        <f>ROUND(I416*H416,2)</f>
        <v>0</v>
      </c>
      <c r="K416" s="215" t="s">
        <v>142</v>
      </c>
      <c r="L416" s="45"/>
      <c r="M416" s="220" t="s">
        <v>32</v>
      </c>
      <c r="N416" s="221" t="s">
        <v>48</v>
      </c>
      <c r="O416" s="85"/>
      <c r="P416" s="222">
        <f>O416*H416</f>
        <v>0</v>
      </c>
      <c r="Q416" s="222">
        <v>0</v>
      </c>
      <c r="R416" s="222">
        <f>Q416*H416</f>
        <v>0</v>
      </c>
      <c r="S416" s="222">
        <v>0</v>
      </c>
      <c r="T416" s="223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24" t="s">
        <v>143</v>
      </c>
      <c r="AT416" s="224" t="s">
        <v>138</v>
      </c>
      <c r="AU416" s="224" t="s">
        <v>85</v>
      </c>
      <c r="AY416" s="17" t="s">
        <v>135</v>
      </c>
      <c r="BE416" s="225">
        <f>IF(N416="základní",J416,0)</f>
        <v>0</v>
      </c>
      <c r="BF416" s="225">
        <f>IF(N416="snížená",J416,0)</f>
        <v>0</v>
      </c>
      <c r="BG416" s="225">
        <f>IF(N416="zákl. přenesená",J416,0)</f>
        <v>0</v>
      </c>
      <c r="BH416" s="225">
        <f>IF(N416="sníž. přenesená",J416,0)</f>
        <v>0</v>
      </c>
      <c r="BI416" s="225">
        <f>IF(N416="nulová",J416,0)</f>
        <v>0</v>
      </c>
      <c r="BJ416" s="17" t="s">
        <v>83</v>
      </c>
      <c r="BK416" s="225">
        <f>ROUND(I416*H416,2)</f>
        <v>0</v>
      </c>
      <c r="BL416" s="17" t="s">
        <v>143</v>
      </c>
      <c r="BM416" s="224" t="s">
        <v>820</v>
      </c>
    </row>
    <row r="417" s="13" customFormat="1">
      <c r="A417" s="13"/>
      <c r="B417" s="226"/>
      <c r="C417" s="227"/>
      <c r="D417" s="228" t="s">
        <v>145</v>
      </c>
      <c r="E417" s="229" t="s">
        <v>32</v>
      </c>
      <c r="F417" s="230" t="s">
        <v>146</v>
      </c>
      <c r="G417" s="227"/>
      <c r="H417" s="229" t="s">
        <v>32</v>
      </c>
      <c r="I417" s="231"/>
      <c r="J417" s="227"/>
      <c r="K417" s="227"/>
      <c r="L417" s="232"/>
      <c r="M417" s="233"/>
      <c r="N417" s="234"/>
      <c r="O417" s="234"/>
      <c r="P417" s="234"/>
      <c r="Q417" s="234"/>
      <c r="R417" s="234"/>
      <c r="S417" s="234"/>
      <c r="T417" s="235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6" t="s">
        <v>145</v>
      </c>
      <c r="AU417" s="236" t="s">
        <v>85</v>
      </c>
      <c r="AV417" s="13" t="s">
        <v>83</v>
      </c>
      <c r="AW417" s="13" t="s">
        <v>39</v>
      </c>
      <c r="AX417" s="13" t="s">
        <v>77</v>
      </c>
      <c r="AY417" s="236" t="s">
        <v>135</v>
      </c>
    </row>
    <row r="418" s="14" customFormat="1">
      <c r="A418" s="14"/>
      <c r="B418" s="237"/>
      <c r="C418" s="238"/>
      <c r="D418" s="228" t="s">
        <v>145</v>
      </c>
      <c r="E418" s="239" t="s">
        <v>32</v>
      </c>
      <c r="F418" s="240" t="s">
        <v>526</v>
      </c>
      <c r="G418" s="238"/>
      <c r="H418" s="241">
        <v>1</v>
      </c>
      <c r="I418" s="242"/>
      <c r="J418" s="238"/>
      <c r="K418" s="238"/>
      <c r="L418" s="243"/>
      <c r="M418" s="244"/>
      <c r="N418" s="245"/>
      <c r="O418" s="245"/>
      <c r="P418" s="245"/>
      <c r="Q418" s="245"/>
      <c r="R418" s="245"/>
      <c r="S418" s="245"/>
      <c r="T418" s="246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7" t="s">
        <v>145</v>
      </c>
      <c r="AU418" s="247" t="s">
        <v>85</v>
      </c>
      <c r="AV418" s="14" t="s">
        <v>85</v>
      </c>
      <c r="AW418" s="14" t="s">
        <v>39</v>
      </c>
      <c r="AX418" s="14" t="s">
        <v>77</v>
      </c>
      <c r="AY418" s="247" t="s">
        <v>135</v>
      </c>
    </row>
    <row r="419" s="15" customFormat="1">
      <c r="A419" s="15"/>
      <c r="B419" s="248"/>
      <c r="C419" s="249"/>
      <c r="D419" s="228" t="s">
        <v>145</v>
      </c>
      <c r="E419" s="250" t="s">
        <v>32</v>
      </c>
      <c r="F419" s="251" t="s">
        <v>149</v>
      </c>
      <c r="G419" s="249"/>
      <c r="H419" s="252">
        <v>1</v>
      </c>
      <c r="I419" s="253"/>
      <c r="J419" s="249"/>
      <c r="K419" s="249"/>
      <c r="L419" s="254"/>
      <c r="M419" s="255"/>
      <c r="N419" s="256"/>
      <c r="O419" s="256"/>
      <c r="P419" s="256"/>
      <c r="Q419" s="256"/>
      <c r="R419" s="256"/>
      <c r="S419" s="256"/>
      <c r="T419" s="257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58" t="s">
        <v>145</v>
      </c>
      <c r="AU419" s="258" t="s">
        <v>85</v>
      </c>
      <c r="AV419" s="15" t="s">
        <v>134</v>
      </c>
      <c r="AW419" s="15" t="s">
        <v>39</v>
      </c>
      <c r="AX419" s="15" t="s">
        <v>83</v>
      </c>
      <c r="AY419" s="258" t="s">
        <v>135</v>
      </c>
    </row>
    <row r="420" s="2" customFormat="1" ht="24.15" customHeight="1">
      <c r="A420" s="39"/>
      <c r="B420" s="40"/>
      <c r="C420" s="213" t="s">
        <v>584</v>
      </c>
      <c r="D420" s="213" t="s">
        <v>138</v>
      </c>
      <c r="E420" s="214" t="s">
        <v>528</v>
      </c>
      <c r="F420" s="215" t="s">
        <v>529</v>
      </c>
      <c r="G420" s="216" t="s">
        <v>141</v>
      </c>
      <c r="H420" s="217">
        <v>1</v>
      </c>
      <c r="I420" s="218"/>
      <c r="J420" s="219">
        <f>ROUND(I420*H420,2)</f>
        <v>0</v>
      </c>
      <c r="K420" s="215" t="s">
        <v>142</v>
      </c>
      <c r="L420" s="45"/>
      <c r="M420" s="220" t="s">
        <v>32</v>
      </c>
      <c r="N420" s="221" t="s">
        <v>48</v>
      </c>
      <c r="O420" s="85"/>
      <c r="P420" s="222">
        <f>O420*H420</f>
        <v>0</v>
      </c>
      <c r="Q420" s="222">
        <v>0</v>
      </c>
      <c r="R420" s="222">
        <f>Q420*H420</f>
        <v>0</v>
      </c>
      <c r="S420" s="222">
        <v>0</v>
      </c>
      <c r="T420" s="223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24" t="s">
        <v>143</v>
      </c>
      <c r="AT420" s="224" t="s">
        <v>138</v>
      </c>
      <c r="AU420" s="224" t="s">
        <v>85</v>
      </c>
      <c r="AY420" s="17" t="s">
        <v>135</v>
      </c>
      <c r="BE420" s="225">
        <f>IF(N420="základní",J420,0)</f>
        <v>0</v>
      </c>
      <c r="BF420" s="225">
        <f>IF(N420="snížená",J420,0)</f>
        <v>0</v>
      </c>
      <c r="BG420" s="225">
        <f>IF(N420="zákl. přenesená",J420,0)</f>
        <v>0</v>
      </c>
      <c r="BH420" s="225">
        <f>IF(N420="sníž. přenesená",J420,0)</f>
        <v>0</v>
      </c>
      <c r="BI420" s="225">
        <f>IF(N420="nulová",J420,0)</f>
        <v>0</v>
      </c>
      <c r="BJ420" s="17" t="s">
        <v>83</v>
      </c>
      <c r="BK420" s="225">
        <f>ROUND(I420*H420,2)</f>
        <v>0</v>
      </c>
      <c r="BL420" s="17" t="s">
        <v>143</v>
      </c>
      <c r="BM420" s="224" t="s">
        <v>821</v>
      </c>
    </row>
    <row r="421" s="13" customFormat="1">
      <c r="A421" s="13"/>
      <c r="B421" s="226"/>
      <c r="C421" s="227"/>
      <c r="D421" s="228" t="s">
        <v>145</v>
      </c>
      <c r="E421" s="229" t="s">
        <v>32</v>
      </c>
      <c r="F421" s="230" t="s">
        <v>146</v>
      </c>
      <c r="G421" s="227"/>
      <c r="H421" s="229" t="s">
        <v>32</v>
      </c>
      <c r="I421" s="231"/>
      <c r="J421" s="227"/>
      <c r="K421" s="227"/>
      <c r="L421" s="232"/>
      <c r="M421" s="233"/>
      <c r="N421" s="234"/>
      <c r="O421" s="234"/>
      <c r="P421" s="234"/>
      <c r="Q421" s="234"/>
      <c r="R421" s="234"/>
      <c r="S421" s="234"/>
      <c r="T421" s="235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6" t="s">
        <v>145</v>
      </c>
      <c r="AU421" s="236" t="s">
        <v>85</v>
      </c>
      <c r="AV421" s="13" t="s">
        <v>83</v>
      </c>
      <c r="AW421" s="13" t="s">
        <v>39</v>
      </c>
      <c r="AX421" s="13" t="s">
        <v>77</v>
      </c>
      <c r="AY421" s="236" t="s">
        <v>135</v>
      </c>
    </row>
    <row r="422" s="14" customFormat="1">
      <c r="A422" s="14"/>
      <c r="B422" s="237"/>
      <c r="C422" s="238"/>
      <c r="D422" s="228" t="s">
        <v>145</v>
      </c>
      <c r="E422" s="239" t="s">
        <v>32</v>
      </c>
      <c r="F422" s="240" t="s">
        <v>822</v>
      </c>
      <c r="G422" s="238"/>
      <c r="H422" s="241">
        <v>1</v>
      </c>
      <c r="I422" s="242"/>
      <c r="J422" s="238"/>
      <c r="K422" s="238"/>
      <c r="L422" s="243"/>
      <c r="M422" s="244"/>
      <c r="N422" s="245"/>
      <c r="O422" s="245"/>
      <c r="P422" s="245"/>
      <c r="Q422" s="245"/>
      <c r="R422" s="245"/>
      <c r="S422" s="245"/>
      <c r="T422" s="246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7" t="s">
        <v>145</v>
      </c>
      <c r="AU422" s="247" t="s">
        <v>85</v>
      </c>
      <c r="AV422" s="14" t="s">
        <v>85</v>
      </c>
      <c r="AW422" s="14" t="s">
        <v>39</v>
      </c>
      <c r="AX422" s="14" t="s">
        <v>77</v>
      </c>
      <c r="AY422" s="247" t="s">
        <v>135</v>
      </c>
    </row>
    <row r="423" s="15" customFormat="1">
      <c r="A423" s="15"/>
      <c r="B423" s="248"/>
      <c r="C423" s="249"/>
      <c r="D423" s="228" t="s">
        <v>145</v>
      </c>
      <c r="E423" s="250" t="s">
        <v>32</v>
      </c>
      <c r="F423" s="251" t="s">
        <v>149</v>
      </c>
      <c r="G423" s="249"/>
      <c r="H423" s="252">
        <v>1</v>
      </c>
      <c r="I423" s="253"/>
      <c r="J423" s="249"/>
      <c r="K423" s="249"/>
      <c r="L423" s="254"/>
      <c r="M423" s="255"/>
      <c r="N423" s="256"/>
      <c r="O423" s="256"/>
      <c r="P423" s="256"/>
      <c r="Q423" s="256"/>
      <c r="R423" s="256"/>
      <c r="S423" s="256"/>
      <c r="T423" s="257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58" t="s">
        <v>145</v>
      </c>
      <c r="AU423" s="258" t="s">
        <v>85</v>
      </c>
      <c r="AV423" s="15" t="s">
        <v>134</v>
      </c>
      <c r="AW423" s="15" t="s">
        <v>39</v>
      </c>
      <c r="AX423" s="15" t="s">
        <v>83</v>
      </c>
      <c r="AY423" s="258" t="s">
        <v>135</v>
      </c>
    </row>
    <row r="424" s="2" customFormat="1" ht="24.15" customHeight="1">
      <c r="A424" s="39"/>
      <c r="B424" s="40"/>
      <c r="C424" s="213" t="s">
        <v>589</v>
      </c>
      <c r="D424" s="213" t="s">
        <v>138</v>
      </c>
      <c r="E424" s="214" t="s">
        <v>823</v>
      </c>
      <c r="F424" s="215" t="s">
        <v>824</v>
      </c>
      <c r="G424" s="216" t="s">
        <v>141</v>
      </c>
      <c r="H424" s="217">
        <v>1</v>
      </c>
      <c r="I424" s="218"/>
      <c r="J424" s="219">
        <f>ROUND(I424*H424,2)</f>
        <v>0</v>
      </c>
      <c r="K424" s="215" t="s">
        <v>142</v>
      </c>
      <c r="L424" s="45"/>
      <c r="M424" s="220" t="s">
        <v>32</v>
      </c>
      <c r="N424" s="221" t="s">
        <v>48</v>
      </c>
      <c r="O424" s="85"/>
      <c r="P424" s="222">
        <f>O424*H424</f>
        <v>0</v>
      </c>
      <c r="Q424" s="222">
        <v>0</v>
      </c>
      <c r="R424" s="222">
        <f>Q424*H424</f>
        <v>0</v>
      </c>
      <c r="S424" s="222">
        <v>0</v>
      </c>
      <c r="T424" s="223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24" t="s">
        <v>143</v>
      </c>
      <c r="AT424" s="224" t="s">
        <v>138</v>
      </c>
      <c r="AU424" s="224" t="s">
        <v>85</v>
      </c>
      <c r="AY424" s="17" t="s">
        <v>135</v>
      </c>
      <c r="BE424" s="225">
        <f>IF(N424="základní",J424,0)</f>
        <v>0</v>
      </c>
      <c r="BF424" s="225">
        <f>IF(N424="snížená",J424,0)</f>
        <v>0</v>
      </c>
      <c r="BG424" s="225">
        <f>IF(N424="zákl. přenesená",J424,0)</f>
        <v>0</v>
      </c>
      <c r="BH424" s="225">
        <f>IF(N424="sníž. přenesená",J424,0)</f>
        <v>0</v>
      </c>
      <c r="BI424" s="225">
        <f>IF(N424="nulová",J424,0)</f>
        <v>0</v>
      </c>
      <c r="BJ424" s="17" t="s">
        <v>83</v>
      </c>
      <c r="BK424" s="225">
        <f>ROUND(I424*H424,2)</f>
        <v>0</v>
      </c>
      <c r="BL424" s="17" t="s">
        <v>143</v>
      </c>
      <c r="BM424" s="224" t="s">
        <v>825</v>
      </c>
    </row>
    <row r="425" s="13" customFormat="1">
      <c r="A425" s="13"/>
      <c r="B425" s="226"/>
      <c r="C425" s="227"/>
      <c r="D425" s="228" t="s">
        <v>145</v>
      </c>
      <c r="E425" s="229" t="s">
        <v>32</v>
      </c>
      <c r="F425" s="230" t="s">
        <v>146</v>
      </c>
      <c r="G425" s="227"/>
      <c r="H425" s="229" t="s">
        <v>32</v>
      </c>
      <c r="I425" s="231"/>
      <c r="J425" s="227"/>
      <c r="K425" s="227"/>
      <c r="L425" s="232"/>
      <c r="M425" s="233"/>
      <c r="N425" s="234"/>
      <c r="O425" s="234"/>
      <c r="P425" s="234"/>
      <c r="Q425" s="234"/>
      <c r="R425" s="234"/>
      <c r="S425" s="234"/>
      <c r="T425" s="235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6" t="s">
        <v>145</v>
      </c>
      <c r="AU425" s="236" t="s">
        <v>85</v>
      </c>
      <c r="AV425" s="13" t="s">
        <v>83</v>
      </c>
      <c r="AW425" s="13" t="s">
        <v>39</v>
      </c>
      <c r="AX425" s="13" t="s">
        <v>77</v>
      </c>
      <c r="AY425" s="236" t="s">
        <v>135</v>
      </c>
    </row>
    <row r="426" s="14" customFormat="1">
      <c r="A426" s="14"/>
      <c r="B426" s="237"/>
      <c r="C426" s="238"/>
      <c r="D426" s="228" t="s">
        <v>145</v>
      </c>
      <c r="E426" s="239" t="s">
        <v>32</v>
      </c>
      <c r="F426" s="240" t="s">
        <v>826</v>
      </c>
      <c r="G426" s="238"/>
      <c r="H426" s="241">
        <v>1</v>
      </c>
      <c r="I426" s="242"/>
      <c r="J426" s="238"/>
      <c r="K426" s="238"/>
      <c r="L426" s="243"/>
      <c r="M426" s="244"/>
      <c r="N426" s="245"/>
      <c r="O426" s="245"/>
      <c r="P426" s="245"/>
      <c r="Q426" s="245"/>
      <c r="R426" s="245"/>
      <c r="S426" s="245"/>
      <c r="T426" s="246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7" t="s">
        <v>145</v>
      </c>
      <c r="AU426" s="247" t="s">
        <v>85</v>
      </c>
      <c r="AV426" s="14" t="s">
        <v>85</v>
      </c>
      <c r="AW426" s="14" t="s">
        <v>39</v>
      </c>
      <c r="AX426" s="14" t="s">
        <v>77</v>
      </c>
      <c r="AY426" s="247" t="s">
        <v>135</v>
      </c>
    </row>
    <row r="427" s="15" customFormat="1">
      <c r="A427" s="15"/>
      <c r="B427" s="248"/>
      <c r="C427" s="249"/>
      <c r="D427" s="228" t="s">
        <v>145</v>
      </c>
      <c r="E427" s="250" t="s">
        <v>32</v>
      </c>
      <c r="F427" s="251" t="s">
        <v>149</v>
      </c>
      <c r="G427" s="249"/>
      <c r="H427" s="252">
        <v>1</v>
      </c>
      <c r="I427" s="253"/>
      <c r="J427" s="249"/>
      <c r="K427" s="249"/>
      <c r="L427" s="254"/>
      <c r="M427" s="255"/>
      <c r="N427" s="256"/>
      <c r="O427" s="256"/>
      <c r="P427" s="256"/>
      <c r="Q427" s="256"/>
      <c r="R427" s="256"/>
      <c r="S427" s="256"/>
      <c r="T427" s="257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58" t="s">
        <v>145</v>
      </c>
      <c r="AU427" s="258" t="s">
        <v>85</v>
      </c>
      <c r="AV427" s="15" t="s">
        <v>134</v>
      </c>
      <c r="AW427" s="15" t="s">
        <v>39</v>
      </c>
      <c r="AX427" s="15" t="s">
        <v>83</v>
      </c>
      <c r="AY427" s="258" t="s">
        <v>135</v>
      </c>
    </row>
    <row r="428" s="2" customFormat="1" ht="24.15" customHeight="1">
      <c r="A428" s="39"/>
      <c r="B428" s="40"/>
      <c r="C428" s="213" t="s">
        <v>594</v>
      </c>
      <c r="D428" s="213" t="s">
        <v>138</v>
      </c>
      <c r="E428" s="214" t="s">
        <v>533</v>
      </c>
      <c r="F428" s="215" t="s">
        <v>534</v>
      </c>
      <c r="G428" s="216" t="s">
        <v>141</v>
      </c>
      <c r="H428" s="217">
        <v>1</v>
      </c>
      <c r="I428" s="218"/>
      <c r="J428" s="219">
        <f>ROUND(I428*H428,2)</f>
        <v>0</v>
      </c>
      <c r="K428" s="215" t="s">
        <v>142</v>
      </c>
      <c r="L428" s="45"/>
      <c r="M428" s="220" t="s">
        <v>32</v>
      </c>
      <c r="N428" s="221" t="s">
        <v>48</v>
      </c>
      <c r="O428" s="85"/>
      <c r="P428" s="222">
        <f>O428*H428</f>
        <v>0</v>
      </c>
      <c r="Q428" s="222">
        <v>0</v>
      </c>
      <c r="R428" s="222">
        <f>Q428*H428</f>
        <v>0</v>
      </c>
      <c r="S428" s="222">
        <v>0</v>
      </c>
      <c r="T428" s="223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24" t="s">
        <v>143</v>
      </c>
      <c r="AT428" s="224" t="s">
        <v>138</v>
      </c>
      <c r="AU428" s="224" t="s">
        <v>85</v>
      </c>
      <c r="AY428" s="17" t="s">
        <v>135</v>
      </c>
      <c r="BE428" s="225">
        <f>IF(N428="základní",J428,0)</f>
        <v>0</v>
      </c>
      <c r="BF428" s="225">
        <f>IF(N428="snížená",J428,0)</f>
        <v>0</v>
      </c>
      <c r="BG428" s="225">
        <f>IF(N428="zákl. přenesená",J428,0)</f>
        <v>0</v>
      </c>
      <c r="BH428" s="225">
        <f>IF(N428="sníž. přenesená",J428,0)</f>
        <v>0</v>
      </c>
      <c r="BI428" s="225">
        <f>IF(N428="nulová",J428,0)</f>
        <v>0</v>
      </c>
      <c r="BJ428" s="17" t="s">
        <v>83</v>
      </c>
      <c r="BK428" s="225">
        <f>ROUND(I428*H428,2)</f>
        <v>0</v>
      </c>
      <c r="BL428" s="17" t="s">
        <v>143</v>
      </c>
      <c r="BM428" s="224" t="s">
        <v>827</v>
      </c>
    </row>
    <row r="429" s="13" customFormat="1">
      <c r="A429" s="13"/>
      <c r="B429" s="226"/>
      <c r="C429" s="227"/>
      <c r="D429" s="228" t="s">
        <v>145</v>
      </c>
      <c r="E429" s="229" t="s">
        <v>32</v>
      </c>
      <c r="F429" s="230" t="s">
        <v>146</v>
      </c>
      <c r="G429" s="227"/>
      <c r="H429" s="229" t="s">
        <v>32</v>
      </c>
      <c r="I429" s="231"/>
      <c r="J429" s="227"/>
      <c r="K429" s="227"/>
      <c r="L429" s="232"/>
      <c r="M429" s="233"/>
      <c r="N429" s="234"/>
      <c r="O429" s="234"/>
      <c r="P429" s="234"/>
      <c r="Q429" s="234"/>
      <c r="R429" s="234"/>
      <c r="S429" s="234"/>
      <c r="T429" s="235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6" t="s">
        <v>145</v>
      </c>
      <c r="AU429" s="236" t="s">
        <v>85</v>
      </c>
      <c r="AV429" s="13" t="s">
        <v>83</v>
      </c>
      <c r="AW429" s="13" t="s">
        <v>39</v>
      </c>
      <c r="AX429" s="13" t="s">
        <v>77</v>
      </c>
      <c r="AY429" s="236" t="s">
        <v>135</v>
      </c>
    </row>
    <row r="430" s="14" customFormat="1">
      <c r="A430" s="14"/>
      <c r="B430" s="237"/>
      <c r="C430" s="238"/>
      <c r="D430" s="228" t="s">
        <v>145</v>
      </c>
      <c r="E430" s="239" t="s">
        <v>32</v>
      </c>
      <c r="F430" s="240" t="s">
        <v>536</v>
      </c>
      <c r="G430" s="238"/>
      <c r="H430" s="241">
        <v>1</v>
      </c>
      <c r="I430" s="242"/>
      <c r="J430" s="238"/>
      <c r="K430" s="238"/>
      <c r="L430" s="243"/>
      <c r="M430" s="244"/>
      <c r="N430" s="245"/>
      <c r="O430" s="245"/>
      <c r="P430" s="245"/>
      <c r="Q430" s="245"/>
      <c r="R430" s="245"/>
      <c r="S430" s="245"/>
      <c r="T430" s="246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7" t="s">
        <v>145</v>
      </c>
      <c r="AU430" s="247" t="s">
        <v>85</v>
      </c>
      <c r="AV430" s="14" t="s">
        <v>85</v>
      </c>
      <c r="AW430" s="14" t="s">
        <v>39</v>
      </c>
      <c r="AX430" s="14" t="s">
        <v>77</v>
      </c>
      <c r="AY430" s="247" t="s">
        <v>135</v>
      </c>
    </row>
    <row r="431" s="15" customFormat="1">
      <c r="A431" s="15"/>
      <c r="B431" s="248"/>
      <c r="C431" s="249"/>
      <c r="D431" s="228" t="s">
        <v>145</v>
      </c>
      <c r="E431" s="250" t="s">
        <v>32</v>
      </c>
      <c r="F431" s="251" t="s">
        <v>149</v>
      </c>
      <c r="G431" s="249"/>
      <c r="H431" s="252">
        <v>1</v>
      </c>
      <c r="I431" s="253"/>
      <c r="J431" s="249"/>
      <c r="K431" s="249"/>
      <c r="L431" s="254"/>
      <c r="M431" s="255"/>
      <c r="N431" s="256"/>
      <c r="O431" s="256"/>
      <c r="P431" s="256"/>
      <c r="Q431" s="256"/>
      <c r="R431" s="256"/>
      <c r="S431" s="256"/>
      <c r="T431" s="257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58" t="s">
        <v>145</v>
      </c>
      <c r="AU431" s="258" t="s">
        <v>85</v>
      </c>
      <c r="AV431" s="15" t="s">
        <v>134</v>
      </c>
      <c r="AW431" s="15" t="s">
        <v>39</v>
      </c>
      <c r="AX431" s="15" t="s">
        <v>83</v>
      </c>
      <c r="AY431" s="258" t="s">
        <v>135</v>
      </c>
    </row>
    <row r="432" s="2" customFormat="1" ht="24.15" customHeight="1">
      <c r="A432" s="39"/>
      <c r="B432" s="40"/>
      <c r="C432" s="213" t="s">
        <v>597</v>
      </c>
      <c r="D432" s="213" t="s">
        <v>138</v>
      </c>
      <c r="E432" s="214" t="s">
        <v>538</v>
      </c>
      <c r="F432" s="215" t="s">
        <v>539</v>
      </c>
      <c r="G432" s="216" t="s">
        <v>141</v>
      </c>
      <c r="H432" s="217">
        <v>1</v>
      </c>
      <c r="I432" s="218"/>
      <c r="J432" s="219">
        <f>ROUND(I432*H432,2)</f>
        <v>0</v>
      </c>
      <c r="K432" s="215" t="s">
        <v>142</v>
      </c>
      <c r="L432" s="45"/>
      <c r="M432" s="220" t="s">
        <v>32</v>
      </c>
      <c r="N432" s="221" t="s">
        <v>48</v>
      </c>
      <c r="O432" s="85"/>
      <c r="P432" s="222">
        <f>O432*H432</f>
        <v>0</v>
      </c>
      <c r="Q432" s="222">
        <v>0</v>
      </c>
      <c r="R432" s="222">
        <f>Q432*H432</f>
        <v>0</v>
      </c>
      <c r="S432" s="222">
        <v>0</v>
      </c>
      <c r="T432" s="223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24" t="s">
        <v>143</v>
      </c>
      <c r="AT432" s="224" t="s">
        <v>138</v>
      </c>
      <c r="AU432" s="224" t="s">
        <v>85</v>
      </c>
      <c r="AY432" s="17" t="s">
        <v>135</v>
      </c>
      <c r="BE432" s="225">
        <f>IF(N432="základní",J432,0)</f>
        <v>0</v>
      </c>
      <c r="BF432" s="225">
        <f>IF(N432="snížená",J432,0)</f>
        <v>0</v>
      </c>
      <c r="BG432" s="225">
        <f>IF(N432="zákl. přenesená",J432,0)</f>
        <v>0</v>
      </c>
      <c r="BH432" s="225">
        <f>IF(N432="sníž. přenesená",J432,0)</f>
        <v>0</v>
      </c>
      <c r="BI432" s="225">
        <f>IF(N432="nulová",J432,0)</f>
        <v>0</v>
      </c>
      <c r="BJ432" s="17" t="s">
        <v>83</v>
      </c>
      <c r="BK432" s="225">
        <f>ROUND(I432*H432,2)</f>
        <v>0</v>
      </c>
      <c r="BL432" s="17" t="s">
        <v>143</v>
      </c>
      <c r="BM432" s="224" t="s">
        <v>828</v>
      </c>
    </row>
    <row r="433" s="13" customFormat="1">
      <c r="A433" s="13"/>
      <c r="B433" s="226"/>
      <c r="C433" s="227"/>
      <c r="D433" s="228" t="s">
        <v>145</v>
      </c>
      <c r="E433" s="229" t="s">
        <v>32</v>
      </c>
      <c r="F433" s="230" t="s">
        <v>146</v>
      </c>
      <c r="G433" s="227"/>
      <c r="H433" s="229" t="s">
        <v>32</v>
      </c>
      <c r="I433" s="231"/>
      <c r="J433" s="227"/>
      <c r="K433" s="227"/>
      <c r="L433" s="232"/>
      <c r="M433" s="233"/>
      <c r="N433" s="234"/>
      <c r="O433" s="234"/>
      <c r="P433" s="234"/>
      <c r="Q433" s="234"/>
      <c r="R433" s="234"/>
      <c r="S433" s="234"/>
      <c r="T433" s="235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6" t="s">
        <v>145</v>
      </c>
      <c r="AU433" s="236" t="s">
        <v>85</v>
      </c>
      <c r="AV433" s="13" t="s">
        <v>83</v>
      </c>
      <c r="AW433" s="13" t="s">
        <v>39</v>
      </c>
      <c r="AX433" s="13" t="s">
        <v>77</v>
      </c>
      <c r="AY433" s="236" t="s">
        <v>135</v>
      </c>
    </row>
    <row r="434" s="14" customFormat="1">
      <c r="A434" s="14"/>
      <c r="B434" s="237"/>
      <c r="C434" s="238"/>
      <c r="D434" s="228" t="s">
        <v>145</v>
      </c>
      <c r="E434" s="239" t="s">
        <v>32</v>
      </c>
      <c r="F434" s="240" t="s">
        <v>541</v>
      </c>
      <c r="G434" s="238"/>
      <c r="H434" s="241">
        <v>1</v>
      </c>
      <c r="I434" s="242"/>
      <c r="J434" s="238"/>
      <c r="K434" s="238"/>
      <c r="L434" s="243"/>
      <c r="M434" s="244"/>
      <c r="N434" s="245"/>
      <c r="O434" s="245"/>
      <c r="P434" s="245"/>
      <c r="Q434" s="245"/>
      <c r="R434" s="245"/>
      <c r="S434" s="245"/>
      <c r="T434" s="246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7" t="s">
        <v>145</v>
      </c>
      <c r="AU434" s="247" t="s">
        <v>85</v>
      </c>
      <c r="AV434" s="14" t="s">
        <v>85</v>
      </c>
      <c r="AW434" s="14" t="s">
        <v>39</v>
      </c>
      <c r="AX434" s="14" t="s">
        <v>77</v>
      </c>
      <c r="AY434" s="247" t="s">
        <v>135</v>
      </c>
    </row>
    <row r="435" s="15" customFormat="1">
      <c r="A435" s="15"/>
      <c r="B435" s="248"/>
      <c r="C435" s="249"/>
      <c r="D435" s="228" t="s">
        <v>145</v>
      </c>
      <c r="E435" s="250" t="s">
        <v>32</v>
      </c>
      <c r="F435" s="251" t="s">
        <v>149</v>
      </c>
      <c r="G435" s="249"/>
      <c r="H435" s="252">
        <v>1</v>
      </c>
      <c r="I435" s="253"/>
      <c r="J435" s="249"/>
      <c r="K435" s="249"/>
      <c r="L435" s="254"/>
      <c r="M435" s="255"/>
      <c r="N435" s="256"/>
      <c r="O435" s="256"/>
      <c r="P435" s="256"/>
      <c r="Q435" s="256"/>
      <c r="R435" s="256"/>
      <c r="S435" s="256"/>
      <c r="T435" s="257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58" t="s">
        <v>145</v>
      </c>
      <c r="AU435" s="258" t="s">
        <v>85</v>
      </c>
      <c r="AV435" s="15" t="s">
        <v>134</v>
      </c>
      <c r="AW435" s="15" t="s">
        <v>39</v>
      </c>
      <c r="AX435" s="15" t="s">
        <v>83</v>
      </c>
      <c r="AY435" s="258" t="s">
        <v>135</v>
      </c>
    </row>
    <row r="436" s="2" customFormat="1" ht="24.15" customHeight="1">
      <c r="A436" s="39"/>
      <c r="B436" s="40"/>
      <c r="C436" s="213" t="s">
        <v>599</v>
      </c>
      <c r="D436" s="213" t="s">
        <v>138</v>
      </c>
      <c r="E436" s="214" t="s">
        <v>543</v>
      </c>
      <c r="F436" s="215" t="s">
        <v>544</v>
      </c>
      <c r="G436" s="216" t="s">
        <v>141</v>
      </c>
      <c r="H436" s="217">
        <v>1</v>
      </c>
      <c r="I436" s="218"/>
      <c r="J436" s="219">
        <f>ROUND(I436*H436,2)</f>
        <v>0</v>
      </c>
      <c r="K436" s="215" t="s">
        <v>142</v>
      </c>
      <c r="L436" s="45"/>
      <c r="M436" s="220" t="s">
        <v>32</v>
      </c>
      <c r="N436" s="221" t="s">
        <v>48</v>
      </c>
      <c r="O436" s="85"/>
      <c r="P436" s="222">
        <f>O436*H436</f>
        <v>0</v>
      </c>
      <c r="Q436" s="222">
        <v>0</v>
      </c>
      <c r="R436" s="222">
        <f>Q436*H436</f>
        <v>0</v>
      </c>
      <c r="S436" s="222">
        <v>0</v>
      </c>
      <c r="T436" s="223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24" t="s">
        <v>143</v>
      </c>
      <c r="AT436" s="224" t="s">
        <v>138</v>
      </c>
      <c r="AU436" s="224" t="s">
        <v>85</v>
      </c>
      <c r="AY436" s="17" t="s">
        <v>135</v>
      </c>
      <c r="BE436" s="225">
        <f>IF(N436="základní",J436,0)</f>
        <v>0</v>
      </c>
      <c r="BF436" s="225">
        <f>IF(N436="snížená",J436,0)</f>
        <v>0</v>
      </c>
      <c r="BG436" s="225">
        <f>IF(N436="zákl. přenesená",J436,0)</f>
        <v>0</v>
      </c>
      <c r="BH436" s="225">
        <f>IF(N436="sníž. přenesená",J436,0)</f>
        <v>0</v>
      </c>
      <c r="BI436" s="225">
        <f>IF(N436="nulová",J436,0)</f>
        <v>0</v>
      </c>
      <c r="BJ436" s="17" t="s">
        <v>83</v>
      </c>
      <c r="BK436" s="225">
        <f>ROUND(I436*H436,2)</f>
        <v>0</v>
      </c>
      <c r="BL436" s="17" t="s">
        <v>143</v>
      </c>
      <c r="BM436" s="224" t="s">
        <v>829</v>
      </c>
    </row>
    <row r="437" s="13" customFormat="1">
      <c r="A437" s="13"/>
      <c r="B437" s="226"/>
      <c r="C437" s="227"/>
      <c r="D437" s="228" t="s">
        <v>145</v>
      </c>
      <c r="E437" s="229" t="s">
        <v>32</v>
      </c>
      <c r="F437" s="230" t="s">
        <v>146</v>
      </c>
      <c r="G437" s="227"/>
      <c r="H437" s="229" t="s">
        <v>32</v>
      </c>
      <c r="I437" s="231"/>
      <c r="J437" s="227"/>
      <c r="K437" s="227"/>
      <c r="L437" s="232"/>
      <c r="M437" s="233"/>
      <c r="N437" s="234"/>
      <c r="O437" s="234"/>
      <c r="P437" s="234"/>
      <c r="Q437" s="234"/>
      <c r="R437" s="234"/>
      <c r="S437" s="234"/>
      <c r="T437" s="235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6" t="s">
        <v>145</v>
      </c>
      <c r="AU437" s="236" t="s">
        <v>85</v>
      </c>
      <c r="AV437" s="13" t="s">
        <v>83</v>
      </c>
      <c r="AW437" s="13" t="s">
        <v>39</v>
      </c>
      <c r="AX437" s="13" t="s">
        <v>77</v>
      </c>
      <c r="AY437" s="236" t="s">
        <v>135</v>
      </c>
    </row>
    <row r="438" s="14" customFormat="1">
      <c r="A438" s="14"/>
      <c r="B438" s="237"/>
      <c r="C438" s="238"/>
      <c r="D438" s="228" t="s">
        <v>145</v>
      </c>
      <c r="E438" s="239" t="s">
        <v>32</v>
      </c>
      <c r="F438" s="240" t="s">
        <v>830</v>
      </c>
      <c r="G438" s="238"/>
      <c r="H438" s="241">
        <v>1</v>
      </c>
      <c r="I438" s="242"/>
      <c r="J438" s="238"/>
      <c r="K438" s="238"/>
      <c r="L438" s="243"/>
      <c r="M438" s="244"/>
      <c r="N438" s="245"/>
      <c r="O438" s="245"/>
      <c r="P438" s="245"/>
      <c r="Q438" s="245"/>
      <c r="R438" s="245"/>
      <c r="S438" s="245"/>
      <c r="T438" s="246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7" t="s">
        <v>145</v>
      </c>
      <c r="AU438" s="247" t="s">
        <v>85</v>
      </c>
      <c r="AV438" s="14" t="s">
        <v>85</v>
      </c>
      <c r="AW438" s="14" t="s">
        <v>39</v>
      </c>
      <c r="AX438" s="14" t="s">
        <v>77</v>
      </c>
      <c r="AY438" s="247" t="s">
        <v>135</v>
      </c>
    </row>
    <row r="439" s="15" customFormat="1">
      <c r="A439" s="15"/>
      <c r="B439" s="248"/>
      <c r="C439" s="249"/>
      <c r="D439" s="228" t="s">
        <v>145</v>
      </c>
      <c r="E439" s="250" t="s">
        <v>32</v>
      </c>
      <c r="F439" s="251" t="s">
        <v>149</v>
      </c>
      <c r="G439" s="249"/>
      <c r="H439" s="252">
        <v>1</v>
      </c>
      <c r="I439" s="253"/>
      <c r="J439" s="249"/>
      <c r="K439" s="249"/>
      <c r="L439" s="254"/>
      <c r="M439" s="255"/>
      <c r="N439" s="256"/>
      <c r="O439" s="256"/>
      <c r="P439" s="256"/>
      <c r="Q439" s="256"/>
      <c r="R439" s="256"/>
      <c r="S439" s="256"/>
      <c r="T439" s="257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58" t="s">
        <v>145</v>
      </c>
      <c r="AU439" s="258" t="s">
        <v>85</v>
      </c>
      <c r="AV439" s="15" t="s">
        <v>134</v>
      </c>
      <c r="AW439" s="15" t="s">
        <v>39</v>
      </c>
      <c r="AX439" s="15" t="s">
        <v>83</v>
      </c>
      <c r="AY439" s="258" t="s">
        <v>135</v>
      </c>
    </row>
    <row r="440" s="2" customFormat="1" ht="24.15" customHeight="1">
      <c r="A440" s="39"/>
      <c r="B440" s="40"/>
      <c r="C440" s="213" t="s">
        <v>601</v>
      </c>
      <c r="D440" s="213" t="s">
        <v>138</v>
      </c>
      <c r="E440" s="214" t="s">
        <v>831</v>
      </c>
      <c r="F440" s="215" t="s">
        <v>832</v>
      </c>
      <c r="G440" s="216" t="s">
        <v>141</v>
      </c>
      <c r="H440" s="217">
        <v>1</v>
      </c>
      <c r="I440" s="218"/>
      <c r="J440" s="219">
        <f>ROUND(I440*H440,2)</f>
        <v>0</v>
      </c>
      <c r="K440" s="215" t="s">
        <v>142</v>
      </c>
      <c r="L440" s="45"/>
      <c r="M440" s="220" t="s">
        <v>32</v>
      </c>
      <c r="N440" s="221" t="s">
        <v>48</v>
      </c>
      <c r="O440" s="85"/>
      <c r="P440" s="222">
        <f>O440*H440</f>
        <v>0</v>
      </c>
      <c r="Q440" s="222">
        <v>0</v>
      </c>
      <c r="R440" s="222">
        <f>Q440*H440</f>
        <v>0</v>
      </c>
      <c r="S440" s="222">
        <v>0</v>
      </c>
      <c r="T440" s="223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24" t="s">
        <v>143</v>
      </c>
      <c r="AT440" s="224" t="s">
        <v>138</v>
      </c>
      <c r="AU440" s="224" t="s">
        <v>85</v>
      </c>
      <c r="AY440" s="17" t="s">
        <v>135</v>
      </c>
      <c r="BE440" s="225">
        <f>IF(N440="základní",J440,0)</f>
        <v>0</v>
      </c>
      <c r="BF440" s="225">
        <f>IF(N440="snížená",J440,0)</f>
        <v>0</v>
      </c>
      <c r="BG440" s="225">
        <f>IF(N440="zákl. přenesená",J440,0)</f>
        <v>0</v>
      </c>
      <c r="BH440" s="225">
        <f>IF(N440="sníž. přenesená",J440,0)</f>
        <v>0</v>
      </c>
      <c r="BI440" s="225">
        <f>IF(N440="nulová",J440,0)</f>
        <v>0</v>
      </c>
      <c r="BJ440" s="17" t="s">
        <v>83</v>
      </c>
      <c r="BK440" s="225">
        <f>ROUND(I440*H440,2)</f>
        <v>0</v>
      </c>
      <c r="BL440" s="17" t="s">
        <v>143</v>
      </c>
      <c r="BM440" s="224" t="s">
        <v>833</v>
      </c>
    </row>
    <row r="441" s="13" customFormat="1">
      <c r="A441" s="13"/>
      <c r="B441" s="226"/>
      <c r="C441" s="227"/>
      <c r="D441" s="228" t="s">
        <v>145</v>
      </c>
      <c r="E441" s="229" t="s">
        <v>32</v>
      </c>
      <c r="F441" s="230" t="s">
        <v>146</v>
      </c>
      <c r="G441" s="227"/>
      <c r="H441" s="229" t="s">
        <v>32</v>
      </c>
      <c r="I441" s="231"/>
      <c r="J441" s="227"/>
      <c r="K441" s="227"/>
      <c r="L441" s="232"/>
      <c r="M441" s="233"/>
      <c r="N441" s="234"/>
      <c r="O441" s="234"/>
      <c r="P441" s="234"/>
      <c r="Q441" s="234"/>
      <c r="R441" s="234"/>
      <c r="S441" s="234"/>
      <c r="T441" s="235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6" t="s">
        <v>145</v>
      </c>
      <c r="AU441" s="236" t="s">
        <v>85</v>
      </c>
      <c r="AV441" s="13" t="s">
        <v>83</v>
      </c>
      <c r="AW441" s="13" t="s">
        <v>39</v>
      </c>
      <c r="AX441" s="13" t="s">
        <v>77</v>
      </c>
      <c r="AY441" s="236" t="s">
        <v>135</v>
      </c>
    </row>
    <row r="442" s="14" customFormat="1">
      <c r="A442" s="14"/>
      <c r="B442" s="237"/>
      <c r="C442" s="238"/>
      <c r="D442" s="228" t="s">
        <v>145</v>
      </c>
      <c r="E442" s="239" t="s">
        <v>32</v>
      </c>
      <c r="F442" s="240" t="s">
        <v>834</v>
      </c>
      <c r="G442" s="238"/>
      <c r="H442" s="241">
        <v>1</v>
      </c>
      <c r="I442" s="242"/>
      <c r="J442" s="238"/>
      <c r="K442" s="238"/>
      <c r="L442" s="243"/>
      <c r="M442" s="244"/>
      <c r="N442" s="245"/>
      <c r="O442" s="245"/>
      <c r="P442" s="245"/>
      <c r="Q442" s="245"/>
      <c r="R442" s="245"/>
      <c r="S442" s="245"/>
      <c r="T442" s="246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7" t="s">
        <v>145</v>
      </c>
      <c r="AU442" s="247" t="s">
        <v>85</v>
      </c>
      <c r="AV442" s="14" t="s">
        <v>85</v>
      </c>
      <c r="AW442" s="14" t="s">
        <v>39</v>
      </c>
      <c r="AX442" s="14" t="s">
        <v>77</v>
      </c>
      <c r="AY442" s="247" t="s">
        <v>135</v>
      </c>
    </row>
    <row r="443" s="15" customFormat="1">
      <c r="A443" s="15"/>
      <c r="B443" s="248"/>
      <c r="C443" s="249"/>
      <c r="D443" s="228" t="s">
        <v>145</v>
      </c>
      <c r="E443" s="250" t="s">
        <v>32</v>
      </c>
      <c r="F443" s="251" t="s">
        <v>149</v>
      </c>
      <c r="G443" s="249"/>
      <c r="H443" s="252">
        <v>1</v>
      </c>
      <c r="I443" s="253"/>
      <c r="J443" s="249"/>
      <c r="K443" s="249"/>
      <c r="L443" s="254"/>
      <c r="M443" s="255"/>
      <c r="N443" s="256"/>
      <c r="O443" s="256"/>
      <c r="P443" s="256"/>
      <c r="Q443" s="256"/>
      <c r="R443" s="256"/>
      <c r="S443" s="256"/>
      <c r="T443" s="257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58" t="s">
        <v>145</v>
      </c>
      <c r="AU443" s="258" t="s">
        <v>85</v>
      </c>
      <c r="AV443" s="15" t="s">
        <v>134</v>
      </c>
      <c r="AW443" s="15" t="s">
        <v>39</v>
      </c>
      <c r="AX443" s="15" t="s">
        <v>83</v>
      </c>
      <c r="AY443" s="258" t="s">
        <v>135</v>
      </c>
    </row>
    <row r="444" s="2" customFormat="1" ht="24.15" customHeight="1">
      <c r="A444" s="39"/>
      <c r="B444" s="40"/>
      <c r="C444" s="213" t="s">
        <v>603</v>
      </c>
      <c r="D444" s="213" t="s">
        <v>138</v>
      </c>
      <c r="E444" s="214" t="s">
        <v>240</v>
      </c>
      <c r="F444" s="215" t="s">
        <v>241</v>
      </c>
      <c r="G444" s="216" t="s">
        <v>141</v>
      </c>
      <c r="H444" s="217">
        <v>1</v>
      </c>
      <c r="I444" s="218"/>
      <c r="J444" s="219">
        <f>ROUND(I444*H444,2)</f>
        <v>0</v>
      </c>
      <c r="K444" s="215" t="s">
        <v>142</v>
      </c>
      <c r="L444" s="45"/>
      <c r="M444" s="220" t="s">
        <v>32</v>
      </c>
      <c r="N444" s="221" t="s">
        <v>48</v>
      </c>
      <c r="O444" s="85"/>
      <c r="P444" s="222">
        <f>O444*H444</f>
        <v>0</v>
      </c>
      <c r="Q444" s="222">
        <v>0</v>
      </c>
      <c r="R444" s="222">
        <f>Q444*H444</f>
        <v>0</v>
      </c>
      <c r="S444" s="222">
        <v>0</v>
      </c>
      <c r="T444" s="223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24" t="s">
        <v>143</v>
      </c>
      <c r="AT444" s="224" t="s">
        <v>138</v>
      </c>
      <c r="AU444" s="224" t="s">
        <v>85</v>
      </c>
      <c r="AY444" s="17" t="s">
        <v>135</v>
      </c>
      <c r="BE444" s="225">
        <f>IF(N444="základní",J444,0)</f>
        <v>0</v>
      </c>
      <c r="BF444" s="225">
        <f>IF(N444="snížená",J444,0)</f>
        <v>0</v>
      </c>
      <c r="BG444" s="225">
        <f>IF(N444="zákl. přenesená",J444,0)</f>
        <v>0</v>
      </c>
      <c r="BH444" s="225">
        <f>IF(N444="sníž. přenesená",J444,0)</f>
        <v>0</v>
      </c>
      <c r="BI444" s="225">
        <f>IF(N444="nulová",J444,0)</f>
        <v>0</v>
      </c>
      <c r="BJ444" s="17" t="s">
        <v>83</v>
      </c>
      <c r="BK444" s="225">
        <f>ROUND(I444*H444,2)</f>
        <v>0</v>
      </c>
      <c r="BL444" s="17" t="s">
        <v>143</v>
      </c>
      <c r="BM444" s="224" t="s">
        <v>835</v>
      </c>
    </row>
    <row r="445" s="13" customFormat="1">
      <c r="A445" s="13"/>
      <c r="B445" s="226"/>
      <c r="C445" s="227"/>
      <c r="D445" s="228" t="s">
        <v>145</v>
      </c>
      <c r="E445" s="229" t="s">
        <v>32</v>
      </c>
      <c r="F445" s="230" t="s">
        <v>146</v>
      </c>
      <c r="G445" s="227"/>
      <c r="H445" s="229" t="s">
        <v>32</v>
      </c>
      <c r="I445" s="231"/>
      <c r="J445" s="227"/>
      <c r="K445" s="227"/>
      <c r="L445" s="232"/>
      <c r="M445" s="233"/>
      <c r="N445" s="234"/>
      <c r="O445" s="234"/>
      <c r="P445" s="234"/>
      <c r="Q445" s="234"/>
      <c r="R445" s="234"/>
      <c r="S445" s="234"/>
      <c r="T445" s="235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6" t="s">
        <v>145</v>
      </c>
      <c r="AU445" s="236" t="s">
        <v>85</v>
      </c>
      <c r="AV445" s="13" t="s">
        <v>83</v>
      </c>
      <c r="AW445" s="13" t="s">
        <v>39</v>
      </c>
      <c r="AX445" s="13" t="s">
        <v>77</v>
      </c>
      <c r="AY445" s="236" t="s">
        <v>135</v>
      </c>
    </row>
    <row r="446" s="14" customFormat="1">
      <c r="A446" s="14"/>
      <c r="B446" s="237"/>
      <c r="C446" s="238"/>
      <c r="D446" s="228" t="s">
        <v>145</v>
      </c>
      <c r="E446" s="239" t="s">
        <v>32</v>
      </c>
      <c r="F446" s="240" t="s">
        <v>243</v>
      </c>
      <c r="G446" s="238"/>
      <c r="H446" s="241">
        <v>1</v>
      </c>
      <c r="I446" s="242"/>
      <c r="J446" s="238"/>
      <c r="K446" s="238"/>
      <c r="L446" s="243"/>
      <c r="M446" s="244"/>
      <c r="N446" s="245"/>
      <c r="O446" s="245"/>
      <c r="P446" s="245"/>
      <c r="Q446" s="245"/>
      <c r="R446" s="245"/>
      <c r="S446" s="245"/>
      <c r="T446" s="246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7" t="s">
        <v>145</v>
      </c>
      <c r="AU446" s="247" t="s">
        <v>85</v>
      </c>
      <c r="AV446" s="14" t="s">
        <v>85</v>
      </c>
      <c r="AW446" s="14" t="s">
        <v>39</v>
      </c>
      <c r="AX446" s="14" t="s">
        <v>77</v>
      </c>
      <c r="AY446" s="247" t="s">
        <v>135</v>
      </c>
    </row>
    <row r="447" s="15" customFormat="1">
      <c r="A447" s="15"/>
      <c r="B447" s="248"/>
      <c r="C447" s="249"/>
      <c r="D447" s="228" t="s">
        <v>145</v>
      </c>
      <c r="E447" s="250" t="s">
        <v>32</v>
      </c>
      <c r="F447" s="251" t="s">
        <v>149</v>
      </c>
      <c r="G447" s="249"/>
      <c r="H447" s="252">
        <v>1</v>
      </c>
      <c r="I447" s="253"/>
      <c r="J447" s="249"/>
      <c r="K447" s="249"/>
      <c r="L447" s="254"/>
      <c r="M447" s="255"/>
      <c r="N447" s="256"/>
      <c r="O447" s="256"/>
      <c r="P447" s="256"/>
      <c r="Q447" s="256"/>
      <c r="R447" s="256"/>
      <c r="S447" s="256"/>
      <c r="T447" s="257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58" t="s">
        <v>145</v>
      </c>
      <c r="AU447" s="258" t="s">
        <v>85</v>
      </c>
      <c r="AV447" s="15" t="s">
        <v>134</v>
      </c>
      <c r="AW447" s="15" t="s">
        <v>39</v>
      </c>
      <c r="AX447" s="15" t="s">
        <v>83</v>
      </c>
      <c r="AY447" s="258" t="s">
        <v>135</v>
      </c>
    </row>
    <row r="448" s="2" customFormat="1" ht="24.15" customHeight="1">
      <c r="A448" s="39"/>
      <c r="B448" s="40"/>
      <c r="C448" s="213" t="s">
        <v>605</v>
      </c>
      <c r="D448" s="213" t="s">
        <v>138</v>
      </c>
      <c r="E448" s="214" t="s">
        <v>836</v>
      </c>
      <c r="F448" s="215" t="s">
        <v>837</v>
      </c>
      <c r="G448" s="216" t="s">
        <v>141</v>
      </c>
      <c r="H448" s="217">
        <v>1</v>
      </c>
      <c r="I448" s="218"/>
      <c r="J448" s="219">
        <f>ROUND(I448*H448,2)</f>
        <v>0</v>
      </c>
      <c r="K448" s="215" t="s">
        <v>142</v>
      </c>
      <c r="L448" s="45"/>
      <c r="M448" s="220" t="s">
        <v>32</v>
      </c>
      <c r="N448" s="221" t="s">
        <v>48</v>
      </c>
      <c r="O448" s="85"/>
      <c r="P448" s="222">
        <f>O448*H448</f>
        <v>0</v>
      </c>
      <c r="Q448" s="222">
        <v>0</v>
      </c>
      <c r="R448" s="222">
        <f>Q448*H448</f>
        <v>0</v>
      </c>
      <c r="S448" s="222">
        <v>0</v>
      </c>
      <c r="T448" s="223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24" t="s">
        <v>143</v>
      </c>
      <c r="AT448" s="224" t="s">
        <v>138</v>
      </c>
      <c r="AU448" s="224" t="s">
        <v>85</v>
      </c>
      <c r="AY448" s="17" t="s">
        <v>135</v>
      </c>
      <c r="BE448" s="225">
        <f>IF(N448="základní",J448,0)</f>
        <v>0</v>
      </c>
      <c r="BF448" s="225">
        <f>IF(N448="snížená",J448,0)</f>
        <v>0</v>
      </c>
      <c r="BG448" s="225">
        <f>IF(N448="zákl. přenesená",J448,0)</f>
        <v>0</v>
      </c>
      <c r="BH448" s="225">
        <f>IF(N448="sníž. přenesená",J448,0)</f>
        <v>0</v>
      </c>
      <c r="BI448" s="225">
        <f>IF(N448="nulová",J448,0)</f>
        <v>0</v>
      </c>
      <c r="BJ448" s="17" t="s">
        <v>83</v>
      </c>
      <c r="BK448" s="225">
        <f>ROUND(I448*H448,2)</f>
        <v>0</v>
      </c>
      <c r="BL448" s="17" t="s">
        <v>143</v>
      </c>
      <c r="BM448" s="224" t="s">
        <v>838</v>
      </c>
    </row>
    <row r="449" s="13" customFormat="1">
      <c r="A449" s="13"/>
      <c r="B449" s="226"/>
      <c r="C449" s="227"/>
      <c r="D449" s="228" t="s">
        <v>145</v>
      </c>
      <c r="E449" s="229" t="s">
        <v>32</v>
      </c>
      <c r="F449" s="230" t="s">
        <v>146</v>
      </c>
      <c r="G449" s="227"/>
      <c r="H449" s="229" t="s">
        <v>32</v>
      </c>
      <c r="I449" s="231"/>
      <c r="J449" s="227"/>
      <c r="K449" s="227"/>
      <c r="L449" s="232"/>
      <c r="M449" s="233"/>
      <c r="N449" s="234"/>
      <c r="O449" s="234"/>
      <c r="P449" s="234"/>
      <c r="Q449" s="234"/>
      <c r="R449" s="234"/>
      <c r="S449" s="234"/>
      <c r="T449" s="235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6" t="s">
        <v>145</v>
      </c>
      <c r="AU449" s="236" t="s">
        <v>85</v>
      </c>
      <c r="AV449" s="13" t="s">
        <v>83</v>
      </c>
      <c r="AW449" s="13" t="s">
        <v>39</v>
      </c>
      <c r="AX449" s="13" t="s">
        <v>77</v>
      </c>
      <c r="AY449" s="236" t="s">
        <v>135</v>
      </c>
    </row>
    <row r="450" s="14" customFormat="1">
      <c r="A450" s="14"/>
      <c r="B450" s="237"/>
      <c r="C450" s="238"/>
      <c r="D450" s="228" t="s">
        <v>145</v>
      </c>
      <c r="E450" s="239" t="s">
        <v>32</v>
      </c>
      <c r="F450" s="240" t="s">
        <v>839</v>
      </c>
      <c r="G450" s="238"/>
      <c r="H450" s="241">
        <v>1</v>
      </c>
      <c r="I450" s="242"/>
      <c r="J450" s="238"/>
      <c r="K450" s="238"/>
      <c r="L450" s="243"/>
      <c r="M450" s="244"/>
      <c r="N450" s="245"/>
      <c r="O450" s="245"/>
      <c r="P450" s="245"/>
      <c r="Q450" s="245"/>
      <c r="R450" s="245"/>
      <c r="S450" s="245"/>
      <c r="T450" s="246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47" t="s">
        <v>145</v>
      </c>
      <c r="AU450" s="247" t="s">
        <v>85</v>
      </c>
      <c r="AV450" s="14" t="s">
        <v>85</v>
      </c>
      <c r="AW450" s="14" t="s">
        <v>39</v>
      </c>
      <c r="AX450" s="14" t="s">
        <v>77</v>
      </c>
      <c r="AY450" s="247" t="s">
        <v>135</v>
      </c>
    </row>
    <row r="451" s="15" customFormat="1">
      <c r="A451" s="15"/>
      <c r="B451" s="248"/>
      <c r="C451" s="249"/>
      <c r="D451" s="228" t="s">
        <v>145</v>
      </c>
      <c r="E451" s="250" t="s">
        <v>32</v>
      </c>
      <c r="F451" s="251" t="s">
        <v>149</v>
      </c>
      <c r="G451" s="249"/>
      <c r="H451" s="252">
        <v>1</v>
      </c>
      <c r="I451" s="253"/>
      <c r="J451" s="249"/>
      <c r="K451" s="249"/>
      <c r="L451" s="254"/>
      <c r="M451" s="255"/>
      <c r="N451" s="256"/>
      <c r="O451" s="256"/>
      <c r="P451" s="256"/>
      <c r="Q451" s="256"/>
      <c r="R451" s="256"/>
      <c r="S451" s="256"/>
      <c r="T451" s="257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58" t="s">
        <v>145</v>
      </c>
      <c r="AU451" s="258" t="s">
        <v>85</v>
      </c>
      <c r="AV451" s="15" t="s">
        <v>134</v>
      </c>
      <c r="AW451" s="15" t="s">
        <v>39</v>
      </c>
      <c r="AX451" s="15" t="s">
        <v>83</v>
      </c>
      <c r="AY451" s="258" t="s">
        <v>135</v>
      </c>
    </row>
    <row r="452" s="2" customFormat="1" ht="24.15" customHeight="1">
      <c r="A452" s="39"/>
      <c r="B452" s="40"/>
      <c r="C452" s="213" t="s">
        <v>607</v>
      </c>
      <c r="D452" s="213" t="s">
        <v>138</v>
      </c>
      <c r="E452" s="214" t="s">
        <v>548</v>
      </c>
      <c r="F452" s="215" t="s">
        <v>549</v>
      </c>
      <c r="G452" s="216" t="s">
        <v>141</v>
      </c>
      <c r="H452" s="217">
        <v>1</v>
      </c>
      <c r="I452" s="218"/>
      <c r="J452" s="219">
        <f>ROUND(I452*H452,2)</f>
        <v>0</v>
      </c>
      <c r="K452" s="215" t="s">
        <v>142</v>
      </c>
      <c r="L452" s="45"/>
      <c r="M452" s="220" t="s">
        <v>32</v>
      </c>
      <c r="N452" s="221" t="s">
        <v>48</v>
      </c>
      <c r="O452" s="85"/>
      <c r="P452" s="222">
        <f>O452*H452</f>
        <v>0</v>
      </c>
      <c r="Q452" s="222">
        <v>0</v>
      </c>
      <c r="R452" s="222">
        <f>Q452*H452</f>
        <v>0</v>
      </c>
      <c r="S452" s="222">
        <v>0</v>
      </c>
      <c r="T452" s="223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24" t="s">
        <v>143</v>
      </c>
      <c r="AT452" s="224" t="s">
        <v>138</v>
      </c>
      <c r="AU452" s="224" t="s">
        <v>85</v>
      </c>
      <c r="AY452" s="17" t="s">
        <v>135</v>
      </c>
      <c r="BE452" s="225">
        <f>IF(N452="základní",J452,0)</f>
        <v>0</v>
      </c>
      <c r="BF452" s="225">
        <f>IF(N452="snížená",J452,0)</f>
        <v>0</v>
      </c>
      <c r="BG452" s="225">
        <f>IF(N452="zákl. přenesená",J452,0)</f>
        <v>0</v>
      </c>
      <c r="BH452" s="225">
        <f>IF(N452="sníž. přenesená",J452,0)</f>
        <v>0</v>
      </c>
      <c r="BI452" s="225">
        <f>IF(N452="nulová",J452,0)</f>
        <v>0</v>
      </c>
      <c r="BJ452" s="17" t="s">
        <v>83</v>
      </c>
      <c r="BK452" s="225">
        <f>ROUND(I452*H452,2)</f>
        <v>0</v>
      </c>
      <c r="BL452" s="17" t="s">
        <v>143</v>
      </c>
      <c r="BM452" s="224" t="s">
        <v>840</v>
      </c>
    </row>
    <row r="453" s="13" customFormat="1">
      <c r="A453" s="13"/>
      <c r="B453" s="226"/>
      <c r="C453" s="227"/>
      <c r="D453" s="228" t="s">
        <v>145</v>
      </c>
      <c r="E453" s="229" t="s">
        <v>32</v>
      </c>
      <c r="F453" s="230" t="s">
        <v>146</v>
      </c>
      <c r="G453" s="227"/>
      <c r="H453" s="229" t="s">
        <v>32</v>
      </c>
      <c r="I453" s="231"/>
      <c r="J453" s="227"/>
      <c r="K453" s="227"/>
      <c r="L453" s="232"/>
      <c r="M453" s="233"/>
      <c r="N453" s="234"/>
      <c r="O453" s="234"/>
      <c r="P453" s="234"/>
      <c r="Q453" s="234"/>
      <c r="R453" s="234"/>
      <c r="S453" s="234"/>
      <c r="T453" s="235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6" t="s">
        <v>145</v>
      </c>
      <c r="AU453" s="236" t="s">
        <v>85</v>
      </c>
      <c r="AV453" s="13" t="s">
        <v>83</v>
      </c>
      <c r="AW453" s="13" t="s">
        <v>39</v>
      </c>
      <c r="AX453" s="13" t="s">
        <v>77</v>
      </c>
      <c r="AY453" s="236" t="s">
        <v>135</v>
      </c>
    </row>
    <row r="454" s="14" customFormat="1">
      <c r="A454" s="14"/>
      <c r="B454" s="237"/>
      <c r="C454" s="238"/>
      <c r="D454" s="228" t="s">
        <v>145</v>
      </c>
      <c r="E454" s="239" t="s">
        <v>32</v>
      </c>
      <c r="F454" s="240" t="s">
        <v>841</v>
      </c>
      <c r="G454" s="238"/>
      <c r="H454" s="241">
        <v>1</v>
      </c>
      <c r="I454" s="242"/>
      <c r="J454" s="238"/>
      <c r="K454" s="238"/>
      <c r="L454" s="243"/>
      <c r="M454" s="244"/>
      <c r="N454" s="245"/>
      <c r="O454" s="245"/>
      <c r="P454" s="245"/>
      <c r="Q454" s="245"/>
      <c r="R454" s="245"/>
      <c r="S454" s="245"/>
      <c r="T454" s="246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7" t="s">
        <v>145</v>
      </c>
      <c r="AU454" s="247" t="s">
        <v>85</v>
      </c>
      <c r="AV454" s="14" t="s">
        <v>85</v>
      </c>
      <c r="AW454" s="14" t="s">
        <v>39</v>
      </c>
      <c r="AX454" s="14" t="s">
        <v>77</v>
      </c>
      <c r="AY454" s="247" t="s">
        <v>135</v>
      </c>
    </row>
    <row r="455" s="15" customFormat="1">
      <c r="A455" s="15"/>
      <c r="B455" s="248"/>
      <c r="C455" s="249"/>
      <c r="D455" s="228" t="s">
        <v>145</v>
      </c>
      <c r="E455" s="250" t="s">
        <v>32</v>
      </c>
      <c r="F455" s="251" t="s">
        <v>149</v>
      </c>
      <c r="G455" s="249"/>
      <c r="H455" s="252">
        <v>1</v>
      </c>
      <c r="I455" s="253"/>
      <c r="J455" s="249"/>
      <c r="K455" s="249"/>
      <c r="L455" s="254"/>
      <c r="M455" s="255"/>
      <c r="N455" s="256"/>
      <c r="O455" s="256"/>
      <c r="P455" s="256"/>
      <c r="Q455" s="256"/>
      <c r="R455" s="256"/>
      <c r="S455" s="256"/>
      <c r="T455" s="257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58" t="s">
        <v>145</v>
      </c>
      <c r="AU455" s="258" t="s">
        <v>85</v>
      </c>
      <c r="AV455" s="15" t="s">
        <v>134</v>
      </c>
      <c r="AW455" s="15" t="s">
        <v>39</v>
      </c>
      <c r="AX455" s="15" t="s">
        <v>83</v>
      </c>
      <c r="AY455" s="258" t="s">
        <v>135</v>
      </c>
    </row>
    <row r="456" s="2" customFormat="1" ht="24.15" customHeight="1">
      <c r="A456" s="39"/>
      <c r="B456" s="40"/>
      <c r="C456" s="213" t="s">
        <v>609</v>
      </c>
      <c r="D456" s="213" t="s">
        <v>138</v>
      </c>
      <c r="E456" s="214" t="s">
        <v>842</v>
      </c>
      <c r="F456" s="215" t="s">
        <v>843</v>
      </c>
      <c r="G456" s="216" t="s">
        <v>141</v>
      </c>
      <c r="H456" s="217">
        <v>1</v>
      </c>
      <c r="I456" s="218"/>
      <c r="J456" s="219">
        <f>ROUND(I456*H456,2)</f>
        <v>0</v>
      </c>
      <c r="K456" s="215" t="s">
        <v>142</v>
      </c>
      <c r="L456" s="45"/>
      <c r="M456" s="220" t="s">
        <v>32</v>
      </c>
      <c r="N456" s="221" t="s">
        <v>48</v>
      </c>
      <c r="O456" s="85"/>
      <c r="P456" s="222">
        <f>O456*H456</f>
        <v>0</v>
      </c>
      <c r="Q456" s="222">
        <v>0</v>
      </c>
      <c r="R456" s="222">
        <f>Q456*H456</f>
        <v>0</v>
      </c>
      <c r="S456" s="222">
        <v>0</v>
      </c>
      <c r="T456" s="223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24" t="s">
        <v>143</v>
      </c>
      <c r="AT456" s="224" t="s">
        <v>138</v>
      </c>
      <c r="AU456" s="224" t="s">
        <v>85</v>
      </c>
      <c r="AY456" s="17" t="s">
        <v>135</v>
      </c>
      <c r="BE456" s="225">
        <f>IF(N456="základní",J456,0)</f>
        <v>0</v>
      </c>
      <c r="BF456" s="225">
        <f>IF(N456="snížená",J456,0)</f>
        <v>0</v>
      </c>
      <c r="BG456" s="225">
        <f>IF(N456="zákl. přenesená",J456,0)</f>
        <v>0</v>
      </c>
      <c r="BH456" s="225">
        <f>IF(N456="sníž. přenesená",J456,0)</f>
        <v>0</v>
      </c>
      <c r="BI456" s="225">
        <f>IF(N456="nulová",J456,0)</f>
        <v>0</v>
      </c>
      <c r="BJ456" s="17" t="s">
        <v>83</v>
      </c>
      <c r="BK456" s="225">
        <f>ROUND(I456*H456,2)</f>
        <v>0</v>
      </c>
      <c r="BL456" s="17" t="s">
        <v>143</v>
      </c>
      <c r="BM456" s="224" t="s">
        <v>844</v>
      </c>
    </row>
    <row r="457" s="13" customFormat="1">
      <c r="A457" s="13"/>
      <c r="B457" s="226"/>
      <c r="C457" s="227"/>
      <c r="D457" s="228" t="s">
        <v>145</v>
      </c>
      <c r="E457" s="229" t="s">
        <v>32</v>
      </c>
      <c r="F457" s="230" t="s">
        <v>146</v>
      </c>
      <c r="G457" s="227"/>
      <c r="H457" s="229" t="s">
        <v>32</v>
      </c>
      <c r="I457" s="231"/>
      <c r="J457" s="227"/>
      <c r="K457" s="227"/>
      <c r="L457" s="232"/>
      <c r="M457" s="233"/>
      <c r="N457" s="234"/>
      <c r="O457" s="234"/>
      <c r="P457" s="234"/>
      <c r="Q457" s="234"/>
      <c r="R457" s="234"/>
      <c r="S457" s="234"/>
      <c r="T457" s="235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6" t="s">
        <v>145</v>
      </c>
      <c r="AU457" s="236" t="s">
        <v>85</v>
      </c>
      <c r="AV457" s="13" t="s">
        <v>83</v>
      </c>
      <c r="AW457" s="13" t="s">
        <v>39</v>
      </c>
      <c r="AX457" s="13" t="s">
        <v>77</v>
      </c>
      <c r="AY457" s="236" t="s">
        <v>135</v>
      </c>
    </row>
    <row r="458" s="14" customFormat="1">
      <c r="A458" s="14"/>
      <c r="B458" s="237"/>
      <c r="C458" s="238"/>
      <c r="D458" s="228" t="s">
        <v>145</v>
      </c>
      <c r="E458" s="239" t="s">
        <v>32</v>
      </c>
      <c r="F458" s="240" t="s">
        <v>845</v>
      </c>
      <c r="G458" s="238"/>
      <c r="H458" s="241">
        <v>1</v>
      </c>
      <c r="I458" s="242"/>
      <c r="J458" s="238"/>
      <c r="K458" s="238"/>
      <c r="L458" s="243"/>
      <c r="M458" s="244"/>
      <c r="N458" s="245"/>
      <c r="O458" s="245"/>
      <c r="P458" s="245"/>
      <c r="Q458" s="245"/>
      <c r="R458" s="245"/>
      <c r="S458" s="245"/>
      <c r="T458" s="246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7" t="s">
        <v>145</v>
      </c>
      <c r="AU458" s="247" t="s">
        <v>85</v>
      </c>
      <c r="AV458" s="14" t="s">
        <v>85</v>
      </c>
      <c r="AW458" s="14" t="s">
        <v>39</v>
      </c>
      <c r="AX458" s="14" t="s">
        <v>77</v>
      </c>
      <c r="AY458" s="247" t="s">
        <v>135</v>
      </c>
    </row>
    <row r="459" s="15" customFormat="1">
      <c r="A459" s="15"/>
      <c r="B459" s="248"/>
      <c r="C459" s="249"/>
      <c r="D459" s="228" t="s">
        <v>145</v>
      </c>
      <c r="E459" s="250" t="s">
        <v>32</v>
      </c>
      <c r="F459" s="251" t="s">
        <v>149</v>
      </c>
      <c r="G459" s="249"/>
      <c r="H459" s="252">
        <v>1</v>
      </c>
      <c r="I459" s="253"/>
      <c r="J459" s="249"/>
      <c r="K459" s="249"/>
      <c r="L459" s="254"/>
      <c r="M459" s="255"/>
      <c r="N459" s="256"/>
      <c r="O459" s="256"/>
      <c r="P459" s="256"/>
      <c r="Q459" s="256"/>
      <c r="R459" s="256"/>
      <c r="S459" s="256"/>
      <c r="T459" s="257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58" t="s">
        <v>145</v>
      </c>
      <c r="AU459" s="258" t="s">
        <v>85</v>
      </c>
      <c r="AV459" s="15" t="s">
        <v>134</v>
      </c>
      <c r="AW459" s="15" t="s">
        <v>39</v>
      </c>
      <c r="AX459" s="15" t="s">
        <v>83</v>
      </c>
      <c r="AY459" s="258" t="s">
        <v>135</v>
      </c>
    </row>
    <row r="460" s="2" customFormat="1" ht="24.15" customHeight="1">
      <c r="A460" s="39"/>
      <c r="B460" s="40"/>
      <c r="C460" s="213" t="s">
        <v>613</v>
      </c>
      <c r="D460" s="213" t="s">
        <v>138</v>
      </c>
      <c r="E460" s="214" t="s">
        <v>245</v>
      </c>
      <c r="F460" s="215" t="s">
        <v>246</v>
      </c>
      <c r="G460" s="216" t="s">
        <v>141</v>
      </c>
      <c r="H460" s="217">
        <v>2</v>
      </c>
      <c r="I460" s="218"/>
      <c r="J460" s="219">
        <f>ROUND(I460*H460,2)</f>
        <v>0</v>
      </c>
      <c r="K460" s="215" t="s">
        <v>32</v>
      </c>
      <c r="L460" s="45"/>
      <c r="M460" s="220" t="s">
        <v>32</v>
      </c>
      <c r="N460" s="221" t="s">
        <v>48</v>
      </c>
      <c r="O460" s="85"/>
      <c r="P460" s="222">
        <f>O460*H460</f>
        <v>0</v>
      </c>
      <c r="Q460" s="222">
        <v>0</v>
      </c>
      <c r="R460" s="222">
        <f>Q460*H460</f>
        <v>0</v>
      </c>
      <c r="S460" s="222">
        <v>0</v>
      </c>
      <c r="T460" s="223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24" t="s">
        <v>143</v>
      </c>
      <c r="AT460" s="224" t="s">
        <v>138</v>
      </c>
      <c r="AU460" s="224" t="s">
        <v>85</v>
      </c>
      <c r="AY460" s="17" t="s">
        <v>135</v>
      </c>
      <c r="BE460" s="225">
        <f>IF(N460="základní",J460,0)</f>
        <v>0</v>
      </c>
      <c r="BF460" s="225">
        <f>IF(N460="snížená",J460,0)</f>
        <v>0</v>
      </c>
      <c r="BG460" s="225">
        <f>IF(N460="zákl. přenesená",J460,0)</f>
        <v>0</v>
      </c>
      <c r="BH460" s="225">
        <f>IF(N460="sníž. přenesená",J460,0)</f>
        <v>0</v>
      </c>
      <c r="BI460" s="225">
        <f>IF(N460="nulová",J460,0)</f>
        <v>0</v>
      </c>
      <c r="BJ460" s="17" t="s">
        <v>83</v>
      </c>
      <c r="BK460" s="225">
        <f>ROUND(I460*H460,2)</f>
        <v>0</v>
      </c>
      <c r="BL460" s="17" t="s">
        <v>143</v>
      </c>
      <c r="BM460" s="224" t="s">
        <v>846</v>
      </c>
    </row>
    <row r="461" s="13" customFormat="1">
      <c r="A461" s="13"/>
      <c r="B461" s="226"/>
      <c r="C461" s="227"/>
      <c r="D461" s="228" t="s">
        <v>145</v>
      </c>
      <c r="E461" s="229" t="s">
        <v>32</v>
      </c>
      <c r="F461" s="230" t="s">
        <v>146</v>
      </c>
      <c r="G461" s="227"/>
      <c r="H461" s="229" t="s">
        <v>32</v>
      </c>
      <c r="I461" s="231"/>
      <c r="J461" s="227"/>
      <c r="K461" s="227"/>
      <c r="L461" s="232"/>
      <c r="M461" s="233"/>
      <c r="N461" s="234"/>
      <c r="O461" s="234"/>
      <c r="P461" s="234"/>
      <c r="Q461" s="234"/>
      <c r="R461" s="234"/>
      <c r="S461" s="234"/>
      <c r="T461" s="235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6" t="s">
        <v>145</v>
      </c>
      <c r="AU461" s="236" t="s">
        <v>85</v>
      </c>
      <c r="AV461" s="13" t="s">
        <v>83</v>
      </c>
      <c r="AW461" s="13" t="s">
        <v>39</v>
      </c>
      <c r="AX461" s="13" t="s">
        <v>77</v>
      </c>
      <c r="AY461" s="236" t="s">
        <v>135</v>
      </c>
    </row>
    <row r="462" s="14" customFormat="1">
      <c r="A462" s="14"/>
      <c r="B462" s="237"/>
      <c r="C462" s="238"/>
      <c r="D462" s="228" t="s">
        <v>145</v>
      </c>
      <c r="E462" s="239" t="s">
        <v>32</v>
      </c>
      <c r="F462" s="240" t="s">
        <v>847</v>
      </c>
      <c r="G462" s="238"/>
      <c r="H462" s="241">
        <v>2</v>
      </c>
      <c r="I462" s="242"/>
      <c r="J462" s="238"/>
      <c r="K462" s="238"/>
      <c r="L462" s="243"/>
      <c r="M462" s="244"/>
      <c r="N462" s="245"/>
      <c r="O462" s="245"/>
      <c r="P462" s="245"/>
      <c r="Q462" s="245"/>
      <c r="R462" s="245"/>
      <c r="S462" s="245"/>
      <c r="T462" s="246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7" t="s">
        <v>145</v>
      </c>
      <c r="AU462" s="247" t="s">
        <v>85</v>
      </c>
      <c r="AV462" s="14" t="s">
        <v>85</v>
      </c>
      <c r="AW462" s="14" t="s">
        <v>39</v>
      </c>
      <c r="AX462" s="14" t="s">
        <v>77</v>
      </c>
      <c r="AY462" s="247" t="s">
        <v>135</v>
      </c>
    </row>
    <row r="463" s="15" customFormat="1">
      <c r="A463" s="15"/>
      <c r="B463" s="248"/>
      <c r="C463" s="249"/>
      <c r="D463" s="228" t="s">
        <v>145</v>
      </c>
      <c r="E463" s="250" t="s">
        <v>32</v>
      </c>
      <c r="F463" s="251" t="s">
        <v>149</v>
      </c>
      <c r="G463" s="249"/>
      <c r="H463" s="252">
        <v>2</v>
      </c>
      <c r="I463" s="253"/>
      <c r="J463" s="249"/>
      <c r="K463" s="249"/>
      <c r="L463" s="254"/>
      <c r="M463" s="255"/>
      <c r="N463" s="256"/>
      <c r="O463" s="256"/>
      <c r="P463" s="256"/>
      <c r="Q463" s="256"/>
      <c r="R463" s="256"/>
      <c r="S463" s="256"/>
      <c r="T463" s="257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58" t="s">
        <v>145</v>
      </c>
      <c r="AU463" s="258" t="s">
        <v>85</v>
      </c>
      <c r="AV463" s="15" t="s">
        <v>134</v>
      </c>
      <c r="AW463" s="15" t="s">
        <v>39</v>
      </c>
      <c r="AX463" s="15" t="s">
        <v>83</v>
      </c>
      <c r="AY463" s="258" t="s">
        <v>135</v>
      </c>
    </row>
    <row r="464" s="2" customFormat="1" ht="37.8" customHeight="1">
      <c r="A464" s="39"/>
      <c r="B464" s="40"/>
      <c r="C464" s="213" t="s">
        <v>620</v>
      </c>
      <c r="D464" s="213" t="s">
        <v>138</v>
      </c>
      <c r="E464" s="214" t="s">
        <v>553</v>
      </c>
      <c r="F464" s="215" t="s">
        <v>554</v>
      </c>
      <c r="G464" s="216" t="s">
        <v>141</v>
      </c>
      <c r="H464" s="217">
        <v>1</v>
      </c>
      <c r="I464" s="218"/>
      <c r="J464" s="219">
        <f>ROUND(I464*H464,2)</f>
        <v>0</v>
      </c>
      <c r="K464" s="215" t="s">
        <v>142</v>
      </c>
      <c r="L464" s="45"/>
      <c r="M464" s="220" t="s">
        <v>32</v>
      </c>
      <c r="N464" s="221" t="s">
        <v>48</v>
      </c>
      <c r="O464" s="85"/>
      <c r="P464" s="222">
        <f>O464*H464</f>
        <v>0</v>
      </c>
      <c r="Q464" s="222">
        <v>0</v>
      </c>
      <c r="R464" s="222">
        <f>Q464*H464</f>
        <v>0</v>
      </c>
      <c r="S464" s="222">
        <v>0</v>
      </c>
      <c r="T464" s="223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24" t="s">
        <v>143</v>
      </c>
      <c r="AT464" s="224" t="s">
        <v>138</v>
      </c>
      <c r="AU464" s="224" t="s">
        <v>85</v>
      </c>
      <c r="AY464" s="17" t="s">
        <v>135</v>
      </c>
      <c r="BE464" s="225">
        <f>IF(N464="základní",J464,0)</f>
        <v>0</v>
      </c>
      <c r="BF464" s="225">
        <f>IF(N464="snížená",J464,0)</f>
        <v>0</v>
      </c>
      <c r="BG464" s="225">
        <f>IF(N464="zákl. přenesená",J464,0)</f>
        <v>0</v>
      </c>
      <c r="BH464" s="225">
        <f>IF(N464="sníž. přenesená",J464,0)</f>
        <v>0</v>
      </c>
      <c r="BI464" s="225">
        <f>IF(N464="nulová",J464,0)</f>
        <v>0</v>
      </c>
      <c r="BJ464" s="17" t="s">
        <v>83</v>
      </c>
      <c r="BK464" s="225">
        <f>ROUND(I464*H464,2)</f>
        <v>0</v>
      </c>
      <c r="BL464" s="17" t="s">
        <v>143</v>
      </c>
      <c r="BM464" s="224" t="s">
        <v>848</v>
      </c>
    </row>
    <row r="465" s="13" customFormat="1">
      <c r="A465" s="13"/>
      <c r="B465" s="226"/>
      <c r="C465" s="227"/>
      <c r="D465" s="228" t="s">
        <v>145</v>
      </c>
      <c r="E465" s="229" t="s">
        <v>32</v>
      </c>
      <c r="F465" s="230" t="s">
        <v>146</v>
      </c>
      <c r="G465" s="227"/>
      <c r="H465" s="229" t="s">
        <v>32</v>
      </c>
      <c r="I465" s="231"/>
      <c r="J465" s="227"/>
      <c r="K465" s="227"/>
      <c r="L465" s="232"/>
      <c r="M465" s="233"/>
      <c r="N465" s="234"/>
      <c r="O465" s="234"/>
      <c r="P465" s="234"/>
      <c r="Q465" s="234"/>
      <c r="R465" s="234"/>
      <c r="S465" s="234"/>
      <c r="T465" s="235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6" t="s">
        <v>145</v>
      </c>
      <c r="AU465" s="236" t="s">
        <v>85</v>
      </c>
      <c r="AV465" s="13" t="s">
        <v>83</v>
      </c>
      <c r="AW465" s="13" t="s">
        <v>39</v>
      </c>
      <c r="AX465" s="13" t="s">
        <v>77</v>
      </c>
      <c r="AY465" s="236" t="s">
        <v>135</v>
      </c>
    </row>
    <row r="466" s="14" customFormat="1">
      <c r="A466" s="14"/>
      <c r="B466" s="237"/>
      <c r="C466" s="238"/>
      <c r="D466" s="228" t="s">
        <v>145</v>
      </c>
      <c r="E466" s="239" t="s">
        <v>32</v>
      </c>
      <c r="F466" s="240" t="s">
        <v>248</v>
      </c>
      <c r="G466" s="238"/>
      <c r="H466" s="241">
        <v>1</v>
      </c>
      <c r="I466" s="242"/>
      <c r="J466" s="238"/>
      <c r="K466" s="238"/>
      <c r="L466" s="243"/>
      <c r="M466" s="244"/>
      <c r="N466" s="245"/>
      <c r="O466" s="245"/>
      <c r="P466" s="245"/>
      <c r="Q466" s="245"/>
      <c r="R466" s="245"/>
      <c r="S466" s="245"/>
      <c r="T466" s="246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47" t="s">
        <v>145</v>
      </c>
      <c r="AU466" s="247" t="s">
        <v>85</v>
      </c>
      <c r="AV466" s="14" t="s">
        <v>85</v>
      </c>
      <c r="AW466" s="14" t="s">
        <v>39</v>
      </c>
      <c r="AX466" s="14" t="s">
        <v>77</v>
      </c>
      <c r="AY466" s="247" t="s">
        <v>135</v>
      </c>
    </row>
    <row r="467" s="15" customFormat="1">
      <c r="A467" s="15"/>
      <c r="B467" s="248"/>
      <c r="C467" s="249"/>
      <c r="D467" s="228" t="s">
        <v>145</v>
      </c>
      <c r="E467" s="250" t="s">
        <v>32</v>
      </c>
      <c r="F467" s="251" t="s">
        <v>149</v>
      </c>
      <c r="G467" s="249"/>
      <c r="H467" s="252">
        <v>1</v>
      </c>
      <c r="I467" s="253"/>
      <c r="J467" s="249"/>
      <c r="K467" s="249"/>
      <c r="L467" s="254"/>
      <c r="M467" s="255"/>
      <c r="N467" s="256"/>
      <c r="O467" s="256"/>
      <c r="P467" s="256"/>
      <c r="Q467" s="256"/>
      <c r="R467" s="256"/>
      <c r="S467" s="256"/>
      <c r="T467" s="257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58" t="s">
        <v>145</v>
      </c>
      <c r="AU467" s="258" t="s">
        <v>85</v>
      </c>
      <c r="AV467" s="15" t="s">
        <v>134</v>
      </c>
      <c r="AW467" s="15" t="s">
        <v>39</v>
      </c>
      <c r="AX467" s="15" t="s">
        <v>83</v>
      </c>
      <c r="AY467" s="258" t="s">
        <v>135</v>
      </c>
    </row>
    <row r="468" s="2" customFormat="1" ht="24.15" customHeight="1">
      <c r="A468" s="39"/>
      <c r="B468" s="40"/>
      <c r="C468" s="213" t="s">
        <v>625</v>
      </c>
      <c r="D468" s="213" t="s">
        <v>138</v>
      </c>
      <c r="E468" s="214" t="s">
        <v>849</v>
      </c>
      <c r="F468" s="215" t="s">
        <v>850</v>
      </c>
      <c r="G468" s="216" t="s">
        <v>141</v>
      </c>
      <c r="H468" s="217">
        <v>1</v>
      </c>
      <c r="I468" s="218"/>
      <c r="J468" s="219">
        <f>ROUND(I468*H468,2)</f>
        <v>0</v>
      </c>
      <c r="K468" s="215" t="s">
        <v>142</v>
      </c>
      <c r="L468" s="45"/>
      <c r="M468" s="220" t="s">
        <v>32</v>
      </c>
      <c r="N468" s="221" t="s">
        <v>48</v>
      </c>
      <c r="O468" s="85"/>
      <c r="P468" s="222">
        <f>O468*H468</f>
        <v>0</v>
      </c>
      <c r="Q468" s="222">
        <v>0</v>
      </c>
      <c r="R468" s="222">
        <f>Q468*H468</f>
        <v>0</v>
      </c>
      <c r="S468" s="222">
        <v>0</v>
      </c>
      <c r="T468" s="223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24" t="s">
        <v>143</v>
      </c>
      <c r="AT468" s="224" t="s">
        <v>138</v>
      </c>
      <c r="AU468" s="224" t="s">
        <v>85</v>
      </c>
      <c r="AY468" s="17" t="s">
        <v>135</v>
      </c>
      <c r="BE468" s="225">
        <f>IF(N468="základní",J468,0)</f>
        <v>0</v>
      </c>
      <c r="BF468" s="225">
        <f>IF(N468="snížená",J468,0)</f>
        <v>0</v>
      </c>
      <c r="BG468" s="225">
        <f>IF(N468="zákl. přenesená",J468,0)</f>
        <v>0</v>
      </c>
      <c r="BH468" s="225">
        <f>IF(N468="sníž. přenesená",J468,0)</f>
        <v>0</v>
      </c>
      <c r="BI468" s="225">
        <f>IF(N468="nulová",J468,0)</f>
        <v>0</v>
      </c>
      <c r="BJ468" s="17" t="s">
        <v>83</v>
      </c>
      <c r="BK468" s="225">
        <f>ROUND(I468*H468,2)</f>
        <v>0</v>
      </c>
      <c r="BL468" s="17" t="s">
        <v>143</v>
      </c>
      <c r="BM468" s="224" t="s">
        <v>851</v>
      </c>
    </row>
    <row r="469" s="13" customFormat="1">
      <c r="A469" s="13"/>
      <c r="B469" s="226"/>
      <c r="C469" s="227"/>
      <c r="D469" s="228" t="s">
        <v>145</v>
      </c>
      <c r="E469" s="229" t="s">
        <v>32</v>
      </c>
      <c r="F469" s="230" t="s">
        <v>146</v>
      </c>
      <c r="G469" s="227"/>
      <c r="H469" s="229" t="s">
        <v>32</v>
      </c>
      <c r="I469" s="231"/>
      <c r="J469" s="227"/>
      <c r="K469" s="227"/>
      <c r="L469" s="232"/>
      <c r="M469" s="233"/>
      <c r="N469" s="234"/>
      <c r="O469" s="234"/>
      <c r="P469" s="234"/>
      <c r="Q469" s="234"/>
      <c r="R469" s="234"/>
      <c r="S469" s="234"/>
      <c r="T469" s="235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6" t="s">
        <v>145</v>
      </c>
      <c r="AU469" s="236" t="s">
        <v>85</v>
      </c>
      <c r="AV469" s="13" t="s">
        <v>83</v>
      </c>
      <c r="AW469" s="13" t="s">
        <v>39</v>
      </c>
      <c r="AX469" s="13" t="s">
        <v>77</v>
      </c>
      <c r="AY469" s="236" t="s">
        <v>135</v>
      </c>
    </row>
    <row r="470" s="14" customFormat="1">
      <c r="A470" s="14"/>
      <c r="B470" s="237"/>
      <c r="C470" s="238"/>
      <c r="D470" s="228" t="s">
        <v>145</v>
      </c>
      <c r="E470" s="239" t="s">
        <v>32</v>
      </c>
      <c r="F470" s="240" t="s">
        <v>852</v>
      </c>
      <c r="G470" s="238"/>
      <c r="H470" s="241">
        <v>1</v>
      </c>
      <c r="I470" s="242"/>
      <c r="J470" s="238"/>
      <c r="K470" s="238"/>
      <c r="L470" s="243"/>
      <c r="M470" s="244"/>
      <c r="N470" s="245"/>
      <c r="O470" s="245"/>
      <c r="P470" s="245"/>
      <c r="Q470" s="245"/>
      <c r="R470" s="245"/>
      <c r="S470" s="245"/>
      <c r="T470" s="246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7" t="s">
        <v>145</v>
      </c>
      <c r="AU470" s="247" t="s">
        <v>85</v>
      </c>
      <c r="AV470" s="14" t="s">
        <v>85</v>
      </c>
      <c r="AW470" s="14" t="s">
        <v>39</v>
      </c>
      <c r="AX470" s="14" t="s">
        <v>77</v>
      </c>
      <c r="AY470" s="247" t="s">
        <v>135</v>
      </c>
    </row>
    <row r="471" s="15" customFormat="1">
      <c r="A471" s="15"/>
      <c r="B471" s="248"/>
      <c r="C471" s="249"/>
      <c r="D471" s="228" t="s">
        <v>145</v>
      </c>
      <c r="E471" s="250" t="s">
        <v>32</v>
      </c>
      <c r="F471" s="251" t="s">
        <v>149</v>
      </c>
      <c r="G471" s="249"/>
      <c r="H471" s="252">
        <v>1</v>
      </c>
      <c r="I471" s="253"/>
      <c r="J471" s="249"/>
      <c r="K471" s="249"/>
      <c r="L471" s="254"/>
      <c r="M471" s="255"/>
      <c r="N471" s="256"/>
      <c r="O471" s="256"/>
      <c r="P471" s="256"/>
      <c r="Q471" s="256"/>
      <c r="R471" s="256"/>
      <c r="S471" s="256"/>
      <c r="T471" s="257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58" t="s">
        <v>145</v>
      </c>
      <c r="AU471" s="258" t="s">
        <v>85</v>
      </c>
      <c r="AV471" s="15" t="s">
        <v>134</v>
      </c>
      <c r="AW471" s="15" t="s">
        <v>39</v>
      </c>
      <c r="AX471" s="15" t="s">
        <v>83</v>
      </c>
      <c r="AY471" s="258" t="s">
        <v>135</v>
      </c>
    </row>
    <row r="472" s="12" customFormat="1" ht="22.8" customHeight="1">
      <c r="A472" s="12"/>
      <c r="B472" s="197"/>
      <c r="C472" s="198"/>
      <c r="D472" s="199" t="s">
        <v>76</v>
      </c>
      <c r="E472" s="211" t="s">
        <v>562</v>
      </c>
      <c r="F472" s="211" t="s">
        <v>563</v>
      </c>
      <c r="G472" s="198"/>
      <c r="H472" s="198"/>
      <c r="I472" s="201"/>
      <c r="J472" s="212">
        <f>BK472</f>
        <v>0</v>
      </c>
      <c r="K472" s="198"/>
      <c r="L472" s="203"/>
      <c r="M472" s="204"/>
      <c r="N472" s="205"/>
      <c r="O472" s="205"/>
      <c r="P472" s="206">
        <f>SUM(P473:P479)</f>
        <v>0</v>
      </c>
      <c r="Q472" s="205"/>
      <c r="R472" s="206">
        <f>SUM(R473:R479)</f>
        <v>0</v>
      </c>
      <c r="S472" s="205"/>
      <c r="T472" s="207">
        <f>SUM(T473:T479)</f>
        <v>0</v>
      </c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R472" s="208" t="s">
        <v>134</v>
      </c>
      <c r="AT472" s="209" t="s">
        <v>76</v>
      </c>
      <c r="AU472" s="209" t="s">
        <v>83</v>
      </c>
      <c r="AY472" s="208" t="s">
        <v>135</v>
      </c>
      <c r="BK472" s="210">
        <f>SUM(BK473:BK479)</f>
        <v>0</v>
      </c>
    </row>
    <row r="473" s="2" customFormat="1" ht="24.15" customHeight="1">
      <c r="A473" s="39"/>
      <c r="B473" s="40"/>
      <c r="C473" s="213" t="s">
        <v>629</v>
      </c>
      <c r="D473" s="213" t="s">
        <v>138</v>
      </c>
      <c r="E473" s="214" t="s">
        <v>565</v>
      </c>
      <c r="F473" s="215" t="s">
        <v>566</v>
      </c>
      <c r="G473" s="216" t="s">
        <v>141</v>
      </c>
      <c r="H473" s="217">
        <v>23</v>
      </c>
      <c r="I473" s="218"/>
      <c r="J473" s="219">
        <f>ROUND(I473*H473,2)</f>
        <v>0</v>
      </c>
      <c r="K473" s="215" t="s">
        <v>142</v>
      </c>
      <c r="L473" s="45"/>
      <c r="M473" s="220" t="s">
        <v>32</v>
      </c>
      <c r="N473" s="221" t="s">
        <v>48</v>
      </c>
      <c r="O473" s="85"/>
      <c r="P473" s="222">
        <f>O473*H473</f>
        <v>0</v>
      </c>
      <c r="Q473" s="222">
        <v>0</v>
      </c>
      <c r="R473" s="222">
        <f>Q473*H473</f>
        <v>0</v>
      </c>
      <c r="S473" s="222">
        <v>0</v>
      </c>
      <c r="T473" s="223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24" t="s">
        <v>143</v>
      </c>
      <c r="AT473" s="224" t="s">
        <v>138</v>
      </c>
      <c r="AU473" s="224" t="s">
        <v>85</v>
      </c>
      <c r="AY473" s="17" t="s">
        <v>135</v>
      </c>
      <c r="BE473" s="225">
        <f>IF(N473="základní",J473,0)</f>
        <v>0</v>
      </c>
      <c r="BF473" s="225">
        <f>IF(N473="snížená",J473,0)</f>
        <v>0</v>
      </c>
      <c r="BG473" s="225">
        <f>IF(N473="zákl. přenesená",J473,0)</f>
        <v>0</v>
      </c>
      <c r="BH473" s="225">
        <f>IF(N473="sníž. přenesená",J473,0)</f>
        <v>0</v>
      </c>
      <c r="BI473" s="225">
        <f>IF(N473="nulová",J473,0)</f>
        <v>0</v>
      </c>
      <c r="BJ473" s="17" t="s">
        <v>83</v>
      </c>
      <c r="BK473" s="225">
        <f>ROUND(I473*H473,2)</f>
        <v>0</v>
      </c>
      <c r="BL473" s="17" t="s">
        <v>143</v>
      </c>
      <c r="BM473" s="224" t="s">
        <v>853</v>
      </c>
    </row>
    <row r="474" s="13" customFormat="1">
      <c r="A474" s="13"/>
      <c r="B474" s="226"/>
      <c r="C474" s="227"/>
      <c r="D474" s="228" t="s">
        <v>145</v>
      </c>
      <c r="E474" s="229" t="s">
        <v>32</v>
      </c>
      <c r="F474" s="230" t="s">
        <v>854</v>
      </c>
      <c r="G474" s="227"/>
      <c r="H474" s="229" t="s">
        <v>32</v>
      </c>
      <c r="I474" s="231"/>
      <c r="J474" s="227"/>
      <c r="K474" s="227"/>
      <c r="L474" s="232"/>
      <c r="M474" s="233"/>
      <c r="N474" s="234"/>
      <c r="O474" s="234"/>
      <c r="P474" s="234"/>
      <c r="Q474" s="234"/>
      <c r="R474" s="234"/>
      <c r="S474" s="234"/>
      <c r="T474" s="235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6" t="s">
        <v>145</v>
      </c>
      <c r="AU474" s="236" t="s">
        <v>85</v>
      </c>
      <c r="AV474" s="13" t="s">
        <v>83</v>
      </c>
      <c r="AW474" s="13" t="s">
        <v>39</v>
      </c>
      <c r="AX474" s="13" t="s">
        <v>77</v>
      </c>
      <c r="AY474" s="236" t="s">
        <v>135</v>
      </c>
    </row>
    <row r="475" s="14" customFormat="1">
      <c r="A475" s="14"/>
      <c r="B475" s="237"/>
      <c r="C475" s="238"/>
      <c r="D475" s="228" t="s">
        <v>145</v>
      </c>
      <c r="E475" s="239" t="s">
        <v>32</v>
      </c>
      <c r="F475" s="240" t="s">
        <v>855</v>
      </c>
      <c r="G475" s="238"/>
      <c r="H475" s="241">
        <v>5</v>
      </c>
      <c r="I475" s="242"/>
      <c r="J475" s="238"/>
      <c r="K475" s="238"/>
      <c r="L475" s="243"/>
      <c r="M475" s="244"/>
      <c r="N475" s="245"/>
      <c r="O475" s="245"/>
      <c r="P475" s="245"/>
      <c r="Q475" s="245"/>
      <c r="R475" s="245"/>
      <c r="S475" s="245"/>
      <c r="T475" s="246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7" t="s">
        <v>145</v>
      </c>
      <c r="AU475" s="247" t="s">
        <v>85</v>
      </c>
      <c r="AV475" s="14" t="s">
        <v>85</v>
      </c>
      <c r="AW475" s="14" t="s">
        <v>39</v>
      </c>
      <c r="AX475" s="14" t="s">
        <v>77</v>
      </c>
      <c r="AY475" s="247" t="s">
        <v>135</v>
      </c>
    </row>
    <row r="476" s="14" customFormat="1">
      <c r="A476" s="14"/>
      <c r="B476" s="237"/>
      <c r="C476" s="238"/>
      <c r="D476" s="228" t="s">
        <v>145</v>
      </c>
      <c r="E476" s="239" t="s">
        <v>32</v>
      </c>
      <c r="F476" s="240" t="s">
        <v>856</v>
      </c>
      <c r="G476" s="238"/>
      <c r="H476" s="241">
        <v>5</v>
      </c>
      <c r="I476" s="242"/>
      <c r="J476" s="238"/>
      <c r="K476" s="238"/>
      <c r="L476" s="243"/>
      <c r="M476" s="244"/>
      <c r="N476" s="245"/>
      <c r="O476" s="245"/>
      <c r="P476" s="245"/>
      <c r="Q476" s="245"/>
      <c r="R476" s="245"/>
      <c r="S476" s="245"/>
      <c r="T476" s="246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7" t="s">
        <v>145</v>
      </c>
      <c r="AU476" s="247" t="s">
        <v>85</v>
      </c>
      <c r="AV476" s="14" t="s">
        <v>85</v>
      </c>
      <c r="AW476" s="14" t="s">
        <v>39</v>
      </c>
      <c r="AX476" s="14" t="s">
        <v>77</v>
      </c>
      <c r="AY476" s="247" t="s">
        <v>135</v>
      </c>
    </row>
    <row r="477" s="14" customFormat="1">
      <c r="A477" s="14"/>
      <c r="B477" s="237"/>
      <c r="C477" s="238"/>
      <c r="D477" s="228" t="s">
        <v>145</v>
      </c>
      <c r="E477" s="239" t="s">
        <v>32</v>
      </c>
      <c r="F477" s="240" t="s">
        <v>857</v>
      </c>
      <c r="G477" s="238"/>
      <c r="H477" s="241">
        <v>10</v>
      </c>
      <c r="I477" s="242"/>
      <c r="J477" s="238"/>
      <c r="K477" s="238"/>
      <c r="L477" s="243"/>
      <c r="M477" s="244"/>
      <c r="N477" s="245"/>
      <c r="O477" s="245"/>
      <c r="P477" s="245"/>
      <c r="Q477" s="245"/>
      <c r="R477" s="245"/>
      <c r="S477" s="245"/>
      <c r="T477" s="246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7" t="s">
        <v>145</v>
      </c>
      <c r="AU477" s="247" t="s">
        <v>85</v>
      </c>
      <c r="AV477" s="14" t="s">
        <v>85</v>
      </c>
      <c r="AW477" s="14" t="s">
        <v>39</v>
      </c>
      <c r="AX477" s="14" t="s">
        <v>77</v>
      </c>
      <c r="AY477" s="247" t="s">
        <v>135</v>
      </c>
    </row>
    <row r="478" s="14" customFormat="1">
      <c r="A478" s="14"/>
      <c r="B478" s="237"/>
      <c r="C478" s="238"/>
      <c r="D478" s="228" t="s">
        <v>145</v>
      </c>
      <c r="E478" s="239" t="s">
        <v>32</v>
      </c>
      <c r="F478" s="240" t="s">
        <v>858</v>
      </c>
      <c r="G478" s="238"/>
      <c r="H478" s="241">
        <v>3</v>
      </c>
      <c r="I478" s="242"/>
      <c r="J478" s="238"/>
      <c r="K478" s="238"/>
      <c r="L478" s="243"/>
      <c r="M478" s="244"/>
      <c r="N478" s="245"/>
      <c r="O478" s="245"/>
      <c r="P478" s="245"/>
      <c r="Q478" s="245"/>
      <c r="R478" s="245"/>
      <c r="S478" s="245"/>
      <c r="T478" s="246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7" t="s">
        <v>145</v>
      </c>
      <c r="AU478" s="247" t="s">
        <v>85</v>
      </c>
      <c r="AV478" s="14" t="s">
        <v>85</v>
      </c>
      <c r="AW478" s="14" t="s">
        <v>39</v>
      </c>
      <c r="AX478" s="14" t="s">
        <v>77</v>
      </c>
      <c r="AY478" s="247" t="s">
        <v>135</v>
      </c>
    </row>
    <row r="479" s="15" customFormat="1">
      <c r="A479" s="15"/>
      <c r="B479" s="248"/>
      <c r="C479" s="249"/>
      <c r="D479" s="228" t="s">
        <v>145</v>
      </c>
      <c r="E479" s="250" t="s">
        <v>32</v>
      </c>
      <c r="F479" s="251" t="s">
        <v>149</v>
      </c>
      <c r="G479" s="249"/>
      <c r="H479" s="252">
        <v>23</v>
      </c>
      <c r="I479" s="253"/>
      <c r="J479" s="249"/>
      <c r="K479" s="249"/>
      <c r="L479" s="254"/>
      <c r="M479" s="255"/>
      <c r="N479" s="256"/>
      <c r="O479" s="256"/>
      <c r="P479" s="256"/>
      <c r="Q479" s="256"/>
      <c r="R479" s="256"/>
      <c r="S479" s="256"/>
      <c r="T479" s="257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58" t="s">
        <v>145</v>
      </c>
      <c r="AU479" s="258" t="s">
        <v>85</v>
      </c>
      <c r="AV479" s="15" t="s">
        <v>134</v>
      </c>
      <c r="AW479" s="15" t="s">
        <v>39</v>
      </c>
      <c r="AX479" s="15" t="s">
        <v>83</v>
      </c>
      <c r="AY479" s="258" t="s">
        <v>135</v>
      </c>
    </row>
    <row r="480" s="12" customFormat="1" ht="22.8" customHeight="1">
      <c r="A480" s="12"/>
      <c r="B480" s="197"/>
      <c r="C480" s="198"/>
      <c r="D480" s="199" t="s">
        <v>76</v>
      </c>
      <c r="E480" s="211" t="s">
        <v>859</v>
      </c>
      <c r="F480" s="211" t="s">
        <v>860</v>
      </c>
      <c r="G480" s="198"/>
      <c r="H480" s="198"/>
      <c r="I480" s="201"/>
      <c r="J480" s="212">
        <f>BK480</f>
        <v>0</v>
      </c>
      <c r="K480" s="198"/>
      <c r="L480" s="203"/>
      <c r="M480" s="204"/>
      <c r="N480" s="205"/>
      <c r="O480" s="205"/>
      <c r="P480" s="206">
        <f>SUM(P481:P485)</f>
        <v>0</v>
      </c>
      <c r="Q480" s="205"/>
      <c r="R480" s="206">
        <f>SUM(R481:R485)</f>
        <v>0</v>
      </c>
      <c r="S480" s="205"/>
      <c r="T480" s="207">
        <f>SUM(T481:T485)</f>
        <v>0</v>
      </c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R480" s="208" t="s">
        <v>134</v>
      </c>
      <c r="AT480" s="209" t="s">
        <v>76</v>
      </c>
      <c r="AU480" s="209" t="s">
        <v>83</v>
      </c>
      <c r="AY480" s="208" t="s">
        <v>135</v>
      </c>
      <c r="BK480" s="210">
        <f>SUM(BK481:BK485)</f>
        <v>0</v>
      </c>
    </row>
    <row r="481" s="2" customFormat="1" ht="24.15" customHeight="1">
      <c r="A481" s="39"/>
      <c r="B481" s="40"/>
      <c r="C481" s="213" t="s">
        <v>633</v>
      </c>
      <c r="D481" s="213" t="s">
        <v>138</v>
      </c>
      <c r="E481" s="214" t="s">
        <v>861</v>
      </c>
      <c r="F481" s="215" t="s">
        <v>862</v>
      </c>
      <c r="G481" s="216" t="s">
        <v>141</v>
      </c>
      <c r="H481" s="217">
        <v>30</v>
      </c>
      <c r="I481" s="218"/>
      <c r="J481" s="219">
        <f>ROUND(I481*H481,2)</f>
        <v>0</v>
      </c>
      <c r="K481" s="215" t="s">
        <v>142</v>
      </c>
      <c r="L481" s="45"/>
      <c r="M481" s="220" t="s">
        <v>32</v>
      </c>
      <c r="N481" s="221" t="s">
        <v>48</v>
      </c>
      <c r="O481" s="85"/>
      <c r="P481" s="222">
        <f>O481*H481</f>
        <v>0</v>
      </c>
      <c r="Q481" s="222">
        <v>0</v>
      </c>
      <c r="R481" s="222">
        <f>Q481*H481</f>
        <v>0</v>
      </c>
      <c r="S481" s="222">
        <v>0</v>
      </c>
      <c r="T481" s="223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24" t="s">
        <v>143</v>
      </c>
      <c r="AT481" s="224" t="s">
        <v>138</v>
      </c>
      <c r="AU481" s="224" t="s">
        <v>85</v>
      </c>
      <c r="AY481" s="17" t="s">
        <v>135</v>
      </c>
      <c r="BE481" s="225">
        <f>IF(N481="základní",J481,0)</f>
        <v>0</v>
      </c>
      <c r="BF481" s="225">
        <f>IF(N481="snížená",J481,0)</f>
        <v>0</v>
      </c>
      <c r="BG481" s="225">
        <f>IF(N481="zákl. přenesená",J481,0)</f>
        <v>0</v>
      </c>
      <c r="BH481" s="225">
        <f>IF(N481="sníž. přenesená",J481,0)</f>
        <v>0</v>
      </c>
      <c r="BI481" s="225">
        <f>IF(N481="nulová",J481,0)</f>
        <v>0</v>
      </c>
      <c r="BJ481" s="17" t="s">
        <v>83</v>
      </c>
      <c r="BK481" s="225">
        <f>ROUND(I481*H481,2)</f>
        <v>0</v>
      </c>
      <c r="BL481" s="17" t="s">
        <v>143</v>
      </c>
      <c r="BM481" s="224" t="s">
        <v>863</v>
      </c>
    </row>
    <row r="482" s="13" customFormat="1">
      <c r="A482" s="13"/>
      <c r="B482" s="226"/>
      <c r="C482" s="227"/>
      <c r="D482" s="228" t="s">
        <v>145</v>
      </c>
      <c r="E482" s="229" t="s">
        <v>32</v>
      </c>
      <c r="F482" s="230" t="s">
        <v>146</v>
      </c>
      <c r="G482" s="227"/>
      <c r="H482" s="229" t="s">
        <v>32</v>
      </c>
      <c r="I482" s="231"/>
      <c r="J482" s="227"/>
      <c r="K482" s="227"/>
      <c r="L482" s="232"/>
      <c r="M482" s="233"/>
      <c r="N482" s="234"/>
      <c r="O482" s="234"/>
      <c r="P482" s="234"/>
      <c r="Q482" s="234"/>
      <c r="R482" s="234"/>
      <c r="S482" s="234"/>
      <c r="T482" s="235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6" t="s">
        <v>145</v>
      </c>
      <c r="AU482" s="236" t="s">
        <v>85</v>
      </c>
      <c r="AV482" s="13" t="s">
        <v>83</v>
      </c>
      <c r="AW482" s="13" t="s">
        <v>39</v>
      </c>
      <c r="AX482" s="13" t="s">
        <v>77</v>
      </c>
      <c r="AY482" s="236" t="s">
        <v>135</v>
      </c>
    </row>
    <row r="483" s="14" customFormat="1">
      <c r="A483" s="14"/>
      <c r="B483" s="237"/>
      <c r="C483" s="238"/>
      <c r="D483" s="228" t="s">
        <v>145</v>
      </c>
      <c r="E483" s="239" t="s">
        <v>32</v>
      </c>
      <c r="F483" s="240" t="s">
        <v>864</v>
      </c>
      <c r="G483" s="238"/>
      <c r="H483" s="241">
        <v>12</v>
      </c>
      <c r="I483" s="242"/>
      <c r="J483" s="238"/>
      <c r="K483" s="238"/>
      <c r="L483" s="243"/>
      <c r="M483" s="244"/>
      <c r="N483" s="245"/>
      <c r="O483" s="245"/>
      <c r="P483" s="245"/>
      <c r="Q483" s="245"/>
      <c r="R483" s="245"/>
      <c r="S483" s="245"/>
      <c r="T483" s="246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7" t="s">
        <v>145</v>
      </c>
      <c r="AU483" s="247" t="s">
        <v>85</v>
      </c>
      <c r="AV483" s="14" t="s">
        <v>85</v>
      </c>
      <c r="AW483" s="14" t="s">
        <v>39</v>
      </c>
      <c r="AX483" s="14" t="s">
        <v>77</v>
      </c>
      <c r="AY483" s="247" t="s">
        <v>135</v>
      </c>
    </row>
    <row r="484" s="14" customFormat="1">
      <c r="A484" s="14"/>
      <c r="B484" s="237"/>
      <c r="C484" s="238"/>
      <c r="D484" s="228" t="s">
        <v>145</v>
      </c>
      <c r="E484" s="239" t="s">
        <v>32</v>
      </c>
      <c r="F484" s="240" t="s">
        <v>865</v>
      </c>
      <c r="G484" s="238"/>
      <c r="H484" s="241">
        <v>18</v>
      </c>
      <c r="I484" s="242"/>
      <c r="J484" s="238"/>
      <c r="K484" s="238"/>
      <c r="L484" s="243"/>
      <c r="M484" s="244"/>
      <c r="N484" s="245"/>
      <c r="O484" s="245"/>
      <c r="P484" s="245"/>
      <c r="Q484" s="245"/>
      <c r="R484" s="245"/>
      <c r="S484" s="245"/>
      <c r="T484" s="246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7" t="s">
        <v>145</v>
      </c>
      <c r="AU484" s="247" t="s">
        <v>85</v>
      </c>
      <c r="AV484" s="14" t="s">
        <v>85</v>
      </c>
      <c r="AW484" s="14" t="s">
        <v>39</v>
      </c>
      <c r="AX484" s="14" t="s">
        <v>77</v>
      </c>
      <c r="AY484" s="247" t="s">
        <v>135</v>
      </c>
    </row>
    <row r="485" s="15" customFormat="1">
      <c r="A485" s="15"/>
      <c r="B485" s="248"/>
      <c r="C485" s="249"/>
      <c r="D485" s="228" t="s">
        <v>145</v>
      </c>
      <c r="E485" s="250" t="s">
        <v>32</v>
      </c>
      <c r="F485" s="251" t="s">
        <v>149</v>
      </c>
      <c r="G485" s="249"/>
      <c r="H485" s="252">
        <v>30</v>
      </c>
      <c r="I485" s="253"/>
      <c r="J485" s="249"/>
      <c r="K485" s="249"/>
      <c r="L485" s="254"/>
      <c r="M485" s="255"/>
      <c r="N485" s="256"/>
      <c r="O485" s="256"/>
      <c r="P485" s="256"/>
      <c r="Q485" s="256"/>
      <c r="R485" s="256"/>
      <c r="S485" s="256"/>
      <c r="T485" s="257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58" t="s">
        <v>145</v>
      </c>
      <c r="AU485" s="258" t="s">
        <v>85</v>
      </c>
      <c r="AV485" s="15" t="s">
        <v>134</v>
      </c>
      <c r="AW485" s="15" t="s">
        <v>39</v>
      </c>
      <c r="AX485" s="15" t="s">
        <v>83</v>
      </c>
      <c r="AY485" s="258" t="s">
        <v>135</v>
      </c>
    </row>
    <row r="486" s="12" customFormat="1" ht="22.8" customHeight="1">
      <c r="A486" s="12"/>
      <c r="B486" s="197"/>
      <c r="C486" s="198"/>
      <c r="D486" s="199" t="s">
        <v>76</v>
      </c>
      <c r="E486" s="211" t="s">
        <v>249</v>
      </c>
      <c r="F486" s="211" t="s">
        <v>250</v>
      </c>
      <c r="G486" s="198"/>
      <c r="H486" s="198"/>
      <c r="I486" s="201"/>
      <c r="J486" s="212">
        <f>BK486</f>
        <v>0</v>
      </c>
      <c r="K486" s="198"/>
      <c r="L486" s="203"/>
      <c r="M486" s="204"/>
      <c r="N486" s="205"/>
      <c r="O486" s="205"/>
      <c r="P486" s="206">
        <f>SUM(P487:P518)</f>
        <v>0</v>
      </c>
      <c r="Q486" s="205"/>
      <c r="R486" s="206">
        <f>SUM(R487:R518)</f>
        <v>0</v>
      </c>
      <c r="S486" s="205"/>
      <c r="T486" s="207">
        <f>SUM(T487:T518)</f>
        <v>0</v>
      </c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R486" s="208" t="s">
        <v>134</v>
      </c>
      <c r="AT486" s="209" t="s">
        <v>76</v>
      </c>
      <c r="AU486" s="209" t="s">
        <v>83</v>
      </c>
      <c r="AY486" s="208" t="s">
        <v>135</v>
      </c>
      <c r="BK486" s="210">
        <f>SUM(BK487:BK518)</f>
        <v>0</v>
      </c>
    </row>
    <row r="487" s="2" customFormat="1" ht="16.5" customHeight="1">
      <c r="A487" s="39"/>
      <c r="B487" s="40"/>
      <c r="C487" s="213" t="s">
        <v>866</v>
      </c>
      <c r="D487" s="213" t="s">
        <v>138</v>
      </c>
      <c r="E487" s="214" t="s">
        <v>252</v>
      </c>
      <c r="F487" s="215" t="s">
        <v>253</v>
      </c>
      <c r="G487" s="216" t="s">
        <v>141</v>
      </c>
      <c r="H487" s="217">
        <v>200</v>
      </c>
      <c r="I487" s="218"/>
      <c r="J487" s="219">
        <f>ROUND(I487*H487,2)</f>
        <v>0</v>
      </c>
      <c r="K487" s="215" t="s">
        <v>142</v>
      </c>
      <c r="L487" s="45"/>
      <c r="M487" s="220" t="s">
        <v>32</v>
      </c>
      <c r="N487" s="221" t="s">
        <v>48</v>
      </c>
      <c r="O487" s="85"/>
      <c r="P487" s="222">
        <f>O487*H487</f>
        <v>0</v>
      </c>
      <c r="Q487" s="222">
        <v>0</v>
      </c>
      <c r="R487" s="222">
        <f>Q487*H487</f>
        <v>0</v>
      </c>
      <c r="S487" s="222">
        <v>0</v>
      </c>
      <c r="T487" s="223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24" t="s">
        <v>143</v>
      </c>
      <c r="AT487" s="224" t="s">
        <v>138</v>
      </c>
      <c r="AU487" s="224" t="s">
        <v>85</v>
      </c>
      <c r="AY487" s="17" t="s">
        <v>135</v>
      </c>
      <c r="BE487" s="225">
        <f>IF(N487="základní",J487,0)</f>
        <v>0</v>
      </c>
      <c r="BF487" s="225">
        <f>IF(N487="snížená",J487,0)</f>
        <v>0</v>
      </c>
      <c r="BG487" s="225">
        <f>IF(N487="zákl. přenesená",J487,0)</f>
        <v>0</v>
      </c>
      <c r="BH487" s="225">
        <f>IF(N487="sníž. přenesená",J487,0)</f>
        <v>0</v>
      </c>
      <c r="BI487" s="225">
        <f>IF(N487="nulová",J487,0)</f>
        <v>0</v>
      </c>
      <c r="BJ487" s="17" t="s">
        <v>83</v>
      </c>
      <c r="BK487" s="225">
        <f>ROUND(I487*H487,2)</f>
        <v>0</v>
      </c>
      <c r="BL487" s="17" t="s">
        <v>143</v>
      </c>
      <c r="BM487" s="224" t="s">
        <v>867</v>
      </c>
    </row>
    <row r="488" s="13" customFormat="1">
      <c r="A488" s="13"/>
      <c r="B488" s="226"/>
      <c r="C488" s="227"/>
      <c r="D488" s="228" t="s">
        <v>145</v>
      </c>
      <c r="E488" s="229" t="s">
        <v>32</v>
      </c>
      <c r="F488" s="230" t="s">
        <v>146</v>
      </c>
      <c r="G488" s="227"/>
      <c r="H488" s="229" t="s">
        <v>32</v>
      </c>
      <c r="I488" s="231"/>
      <c r="J488" s="227"/>
      <c r="K488" s="227"/>
      <c r="L488" s="232"/>
      <c r="M488" s="233"/>
      <c r="N488" s="234"/>
      <c r="O488" s="234"/>
      <c r="P488" s="234"/>
      <c r="Q488" s="234"/>
      <c r="R488" s="234"/>
      <c r="S488" s="234"/>
      <c r="T488" s="235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6" t="s">
        <v>145</v>
      </c>
      <c r="AU488" s="236" t="s">
        <v>85</v>
      </c>
      <c r="AV488" s="13" t="s">
        <v>83</v>
      </c>
      <c r="AW488" s="13" t="s">
        <v>39</v>
      </c>
      <c r="AX488" s="13" t="s">
        <v>77</v>
      </c>
      <c r="AY488" s="236" t="s">
        <v>135</v>
      </c>
    </row>
    <row r="489" s="14" customFormat="1">
      <c r="A489" s="14"/>
      <c r="B489" s="237"/>
      <c r="C489" s="238"/>
      <c r="D489" s="228" t="s">
        <v>145</v>
      </c>
      <c r="E489" s="239" t="s">
        <v>32</v>
      </c>
      <c r="F489" s="240" t="s">
        <v>868</v>
      </c>
      <c r="G489" s="238"/>
      <c r="H489" s="241">
        <v>200</v>
      </c>
      <c r="I489" s="242"/>
      <c r="J489" s="238"/>
      <c r="K489" s="238"/>
      <c r="L489" s="243"/>
      <c r="M489" s="244"/>
      <c r="N489" s="245"/>
      <c r="O489" s="245"/>
      <c r="P489" s="245"/>
      <c r="Q489" s="245"/>
      <c r="R489" s="245"/>
      <c r="S489" s="245"/>
      <c r="T489" s="246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7" t="s">
        <v>145</v>
      </c>
      <c r="AU489" s="247" t="s">
        <v>85</v>
      </c>
      <c r="AV489" s="14" t="s">
        <v>85</v>
      </c>
      <c r="AW489" s="14" t="s">
        <v>39</v>
      </c>
      <c r="AX489" s="14" t="s">
        <v>77</v>
      </c>
      <c r="AY489" s="247" t="s">
        <v>135</v>
      </c>
    </row>
    <row r="490" s="15" customFormat="1">
      <c r="A490" s="15"/>
      <c r="B490" s="248"/>
      <c r="C490" s="249"/>
      <c r="D490" s="228" t="s">
        <v>145</v>
      </c>
      <c r="E490" s="250" t="s">
        <v>32</v>
      </c>
      <c r="F490" s="251" t="s">
        <v>149</v>
      </c>
      <c r="G490" s="249"/>
      <c r="H490" s="252">
        <v>200</v>
      </c>
      <c r="I490" s="253"/>
      <c r="J490" s="249"/>
      <c r="K490" s="249"/>
      <c r="L490" s="254"/>
      <c r="M490" s="255"/>
      <c r="N490" s="256"/>
      <c r="O490" s="256"/>
      <c r="P490" s="256"/>
      <c r="Q490" s="256"/>
      <c r="R490" s="256"/>
      <c r="S490" s="256"/>
      <c r="T490" s="257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258" t="s">
        <v>145</v>
      </c>
      <c r="AU490" s="258" t="s">
        <v>85</v>
      </c>
      <c r="AV490" s="15" t="s">
        <v>134</v>
      </c>
      <c r="AW490" s="15" t="s">
        <v>39</v>
      </c>
      <c r="AX490" s="15" t="s">
        <v>83</v>
      </c>
      <c r="AY490" s="258" t="s">
        <v>135</v>
      </c>
    </row>
    <row r="491" s="2" customFormat="1" ht="16.5" customHeight="1">
      <c r="A491" s="39"/>
      <c r="B491" s="40"/>
      <c r="C491" s="213" t="s">
        <v>869</v>
      </c>
      <c r="D491" s="213" t="s">
        <v>138</v>
      </c>
      <c r="E491" s="214" t="s">
        <v>257</v>
      </c>
      <c r="F491" s="215" t="s">
        <v>258</v>
      </c>
      <c r="G491" s="216" t="s">
        <v>141</v>
      </c>
      <c r="H491" s="217">
        <v>200</v>
      </c>
      <c r="I491" s="218"/>
      <c r="J491" s="219">
        <f>ROUND(I491*H491,2)</f>
        <v>0</v>
      </c>
      <c r="K491" s="215" t="s">
        <v>142</v>
      </c>
      <c r="L491" s="45"/>
      <c r="M491" s="220" t="s">
        <v>32</v>
      </c>
      <c r="N491" s="221" t="s">
        <v>48</v>
      </c>
      <c r="O491" s="85"/>
      <c r="P491" s="222">
        <f>O491*H491</f>
        <v>0</v>
      </c>
      <c r="Q491" s="222">
        <v>0</v>
      </c>
      <c r="R491" s="222">
        <f>Q491*H491</f>
        <v>0</v>
      </c>
      <c r="S491" s="222">
        <v>0</v>
      </c>
      <c r="T491" s="223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24" t="s">
        <v>143</v>
      </c>
      <c r="AT491" s="224" t="s">
        <v>138</v>
      </c>
      <c r="AU491" s="224" t="s">
        <v>85</v>
      </c>
      <c r="AY491" s="17" t="s">
        <v>135</v>
      </c>
      <c r="BE491" s="225">
        <f>IF(N491="základní",J491,0)</f>
        <v>0</v>
      </c>
      <c r="BF491" s="225">
        <f>IF(N491="snížená",J491,0)</f>
        <v>0</v>
      </c>
      <c r="BG491" s="225">
        <f>IF(N491="zákl. přenesená",J491,0)</f>
        <v>0</v>
      </c>
      <c r="BH491" s="225">
        <f>IF(N491="sníž. přenesená",J491,0)</f>
        <v>0</v>
      </c>
      <c r="BI491" s="225">
        <f>IF(N491="nulová",J491,0)</f>
        <v>0</v>
      </c>
      <c r="BJ491" s="17" t="s">
        <v>83</v>
      </c>
      <c r="BK491" s="225">
        <f>ROUND(I491*H491,2)</f>
        <v>0</v>
      </c>
      <c r="BL491" s="17" t="s">
        <v>143</v>
      </c>
      <c r="BM491" s="224" t="s">
        <v>870</v>
      </c>
    </row>
    <row r="492" s="13" customFormat="1">
      <c r="A492" s="13"/>
      <c r="B492" s="226"/>
      <c r="C492" s="227"/>
      <c r="D492" s="228" t="s">
        <v>145</v>
      </c>
      <c r="E492" s="229" t="s">
        <v>32</v>
      </c>
      <c r="F492" s="230" t="s">
        <v>146</v>
      </c>
      <c r="G492" s="227"/>
      <c r="H492" s="229" t="s">
        <v>32</v>
      </c>
      <c r="I492" s="231"/>
      <c r="J492" s="227"/>
      <c r="K492" s="227"/>
      <c r="L492" s="232"/>
      <c r="M492" s="233"/>
      <c r="N492" s="234"/>
      <c r="O492" s="234"/>
      <c r="P492" s="234"/>
      <c r="Q492" s="234"/>
      <c r="R492" s="234"/>
      <c r="S492" s="234"/>
      <c r="T492" s="235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6" t="s">
        <v>145</v>
      </c>
      <c r="AU492" s="236" t="s">
        <v>85</v>
      </c>
      <c r="AV492" s="13" t="s">
        <v>83</v>
      </c>
      <c r="AW492" s="13" t="s">
        <v>39</v>
      </c>
      <c r="AX492" s="13" t="s">
        <v>77</v>
      </c>
      <c r="AY492" s="236" t="s">
        <v>135</v>
      </c>
    </row>
    <row r="493" s="14" customFormat="1">
      <c r="A493" s="14"/>
      <c r="B493" s="237"/>
      <c r="C493" s="238"/>
      <c r="D493" s="228" t="s">
        <v>145</v>
      </c>
      <c r="E493" s="239" t="s">
        <v>32</v>
      </c>
      <c r="F493" s="240" t="s">
        <v>868</v>
      </c>
      <c r="G493" s="238"/>
      <c r="H493" s="241">
        <v>200</v>
      </c>
      <c r="I493" s="242"/>
      <c r="J493" s="238"/>
      <c r="K493" s="238"/>
      <c r="L493" s="243"/>
      <c r="M493" s="244"/>
      <c r="N493" s="245"/>
      <c r="O493" s="245"/>
      <c r="P493" s="245"/>
      <c r="Q493" s="245"/>
      <c r="R493" s="245"/>
      <c r="S493" s="245"/>
      <c r="T493" s="246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7" t="s">
        <v>145</v>
      </c>
      <c r="AU493" s="247" t="s">
        <v>85</v>
      </c>
      <c r="AV493" s="14" t="s">
        <v>85</v>
      </c>
      <c r="AW493" s="14" t="s">
        <v>39</v>
      </c>
      <c r="AX493" s="14" t="s">
        <v>77</v>
      </c>
      <c r="AY493" s="247" t="s">
        <v>135</v>
      </c>
    </row>
    <row r="494" s="15" customFormat="1">
      <c r="A494" s="15"/>
      <c r="B494" s="248"/>
      <c r="C494" s="249"/>
      <c r="D494" s="228" t="s">
        <v>145</v>
      </c>
      <c r="E494" s="250" t="s">
        <v>32</v>
      </c>
      <c r="F494" s="251" t="s">
        <v>149</v>
      </c>
      <c r="G494" s="249"/>
      <c r="H494" s="252">
        <v>200</v>
      </c>
      <c r="I494" s="253"/>
      <c r="J494" s="249"/>
      <c r="K494" s="249"/>
      <c r="L494" s="254"/>
      <c r="M494" s="255"/>
      <c r="N494" s="256"/>
      <c r="O494" s="256"/>
      <c r="P494" s="256"/>
      <c r="Q494" s="256"/>
      <c r="R494" s="256"/>
      <c r="S494" s="256"/>
      <c r="T494" s="257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58" t="s">
        <v>145</v>
      </c>
      <c r="AU494" s="258" t="s">
        <v>85</v>
      </c>
      <c r="AV494" s="15" t="s">
        <v>134</v>
      </c>
      <c r="AW494" s="15" t="s">
        <v>39</v>
      </c>
      <c r="AX494" s="15" t="s">
        <v>83</v>
      </c>
      <c r="AY494" s="258" t="s">
        <v>135</v>
      </c>
    </row>
    <row r="495" s="2" customFormat="1" ht="16.5" customHeight="1">
      <c r="A495" s="39"/>
      <c r="B495" s="40"/>
      <c r="C495" s="213" t="s">
        <v>871</v>
      </c>
      <c r="D495" s="213" t="s">
        <v>138</v>
      </c>
      <c r="E495" s="214" t="s">
        <v>261</v>
      </c>
      <c r="F495" s="215" t="s">
        <v>262</v>
      </c>
      <c r="G495" s="216" t="s">
        <v>141</v>
      </c>
      <c r="H495" s="217">
        <v>200</v>
      </c>
      <c r="I495" s="218"/>
      <c r="J495" s="219">
        <f>ROUND(I495*H495,2)</f>
        <v>0</v>
      </c>
      <c r="K495" s="215" t="s">
        <v>142</v>
      </c>
      <c r="L495" s="45"/>
      <c r="M495" s="220" t="s">
        <v>32</v>
      </c>
      <c r="N495" s="221" t="s">
        <v>48</v>
      </c>
      <c r="O495" s="85"/>
      <c r="P495" s="222">
        <f>O495*H495</f>
        <v>0</v>
      </c>
      <c r="Q495" s="222">
        <v>0</v>
      </c>
      <c r="R495" s="222">
        <f>Q495*H495</f>
        <v>0</v>
      </c>
      <c r="S495" s="222">
        <v>0</v>
      </c>
      <c r="T495" s="223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24" t="s">
        <v>143</v>
      </c>
      <c r="AT495" s="224" t="s">
        <v>138</v>
      </c>
      <c r="AU495" s="224" t="s">
        <v>85</v>
      </c>
      <c r="AY495" s="17" t="s">
        <v>135</v>
      </c>
      <c r="BE495" s="225">
        <f>IF(N495="základní",J495,0)</f>
        <v>0</v>
      </c>
      <c r="BF495" s="225">
        <f>IF(N495="snížená",J495,0)</f>
        <v>0</v>
      </c>
      <c r="BG495" s="225">
        <f>IF(N495="zákl. přenesená",J495,0)</f>
        <v>0</v>
      </c>
      <c r="BH495" s="225">
        <f>IF(N495="sníž. přenesená",J495,0)</f>
        <v>0</v>
      </c>
      <c r="BI495" s="225">
        <f>IF(N495="nulová",J495,0)</f>
        <v>0</v>
      </c>
      <c r="BJ495" s="17" t="s">
        <v>83</v>
      </c>
      <c r="BK495" s="225">
        <f>ROUND(I495*H495,2)</f>
        <v>0</v>
      </c>
      <c r="BL495" s="17" t="s">
        <v>143</v>
      </c>
      <c r="BM495" s="224" t="s">
        <v>872</v>
      </c>
    </row>
    <row r="496" s="13" customFormat="1">
      <c r="A496" s="13"/>
      <c r="B496" s="226"/>
      <c r="C496" s="227"/>
      <c r="D496" s="228" t="s">
        <v>145</v>
      </c>
      <c r="E496" s="229" t="s">
        <v>32</v>
      </c>
      <c r="F496" s="230" t="s">
        <v>146</v>
      </c>
      <c r="G496" s="227"/>
      <c r="H496" s="229" t="s">
        <v>32</v>
      </c>
      <c r="I496" s="231"/>
      <c r="J496" s="227"/>
      <c r="K496" s="227"/>
      <c r="L496" s="232"/>
      <c r="M496" s="233"/>
      <c r="N496" s="234"/>
      <c r="O496" s="234"/>
      <c r="P496" s="234"/>
      <c r="Q496" s="234"/>
      <c r="R496" s="234"/>
      <c r="S496" s="234"/>
      <c r="T496" s="235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6" t="s">
        <v>145</v>
      </c>
      <c r="AU496" s="236" t="s">
        <v>85</v>
      </c>
      <c r="AV496" s="13" t="s">
        <v>83</v>
      </c>
      <c r="AW496" s="13" t="s">
        <v>39</v>
      </c>
      <c r="AX496" s="13" t="s">
        <v>77</v>
      </c>
      <c r="AY496" s="236" t="s">
        <v>135</v>
      </c>
    </row>
    <row r="497" s="14" customFormat="1">
      <c r="A497" s="14"/>
      <c r="B497" s="237"/>
      <c r="C497" s="238"/>
      <c r="D497" s="228" t="s">
        <v>145</v>
      </c>
      <c r="E497" s="239" t="s">
        <v>32</v>
      </c>
      <c r="F497" s="240" t="s">
        <v>868</v>
      </c>
      <c r="G497" s="238"/>
      <c r="H497" s="241">
        <v>200</v>
      </c>
      <c r="I497" s="242"/>
      <c r="J497" s="238"/>
      <c r="K497" s="238"/>
      <c r="L497" s="243"/>
      <c r="M497" s="244"/>
      <c r="N497" s="245"/>
      <c r="O497" s="245"/>
      <c r="P497" s="245"/>
      <c r="Q497" s="245"/>
      <c r="R497" s="245"/>
      <c r="S497" s="245"/>
      <c r="T497" s="246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7" t="s">
        <v>145</v>
      </c>
      <c r="AU497" s="247" t="s">
        <v>85</v>
      </c>
      <c r="AV497" s="14" t="s">
        <v>85</v>
      </c>
      <c r="AW497" s="14" t="s">
        <v>39</v>
      </c>
      <c r="AX497" s="14" t="s">
        <v>77</v>
      </c>
      <c r="AY497" s="247" t="s">
        <v>135</v>
      </c>
    </row>
    <row r="498" s="15" customFormat="1">
      <c r="A498" s="15"/>
      <c r="B498" s="248"/>
      <c r="C498" s="249"/>
      <c r="D498" s="228" t="s">
        <v>145</v>
      </c>
      <c r="E498" s="250" t="s">
        <v>32</v>
      </c>
      <c r="F498" s="251" t="s">
        <v>149</v>
      </c>
      <c r="G498" s="249"/>
      <c r="H498" s="252">
        <v>200</v>
      </c>
      <c r="I498" s="253"/>
      <c r="J498" s="249"/>
      <c r="K498" s="249"/>
      <c r="L498" s="254"/>
      <c r="M498" s="255"/>
      <c r="N498" s="256"/>
      <c r="O498" s="256"/>
      <c r="P498" s="256"/>
      <c r="Q498" s="256"/>
      <c r="R498" s="256"/>
      <c r="S498" s="256"/>
      <c r="T498" s="257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58" t="s">
        <v>145</v>
      </c>
      <c r="AU498" s="258" t="s">
        <v>85</v>
      </c>
      <c r="AV498" s="15" t="s">
        <v>134</v>
      </c>
      <c r="AW498" s="15" t="s">
        <v>39</v>
      </c>
      <c r="AX498" s="15" t="s">
        <v>83</v>
      </c>
      <c r="AY498" s="258" t="s">
        <v>135</v>
      </c>
    </row>
    <row r="499" s="2" customFormat="1" ht="16.5" customHeight="1">
      <c r="A499" s="39"/>
      <c r="B499" s="40"/>
      <c r="C499" s="213" t="s">
        <v>873</v>
      </c>
      <c r="D499" s="213" t="s">
        <v>138</v>
      </c>
      <c r="E499" s="214" t="s">
        <v>264</v>
      </c>
      <c r="F499" s="215" t="s">
        <v>265</v>
      </c>
      <c r="G499" s="216" t="s">
        <v>141</v>
      </c>
      <c r="H499" s="217">
        <v>150</v>
      </c>
      <c r="I499" s="218"/>
      <c r="J499" s="219">
        <f>ROUND(I499*H499,2)</f>
        <v>0</v>
      </c>
      <c r="K499" s="215" t="s">
        <v>142</v>
      </c>
      <c r="L499" s="45"/>
      <c r="M499" s="220" t="s">
        <v>32</v>
      </c>
      <c r="N499" s="221" t="s">
        <v>48</v>
      </c>
      <c r="O499" s="85"/>
      <c r="P499" s="222">
        <f>O499*H499</f>
        <v>0</v>
      </c>
      <c r="Q499" s="222">
        <v>0</v>
      </c>
      <c r="R499" s="222">
        <f>Q499*H499</f>
        <v>0</v>
      </c>
      <c r="S499" s="222">
        <v>0</v>
      </c>
      <c r="T499" s="223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24" t="s">
        <v>143</v>
      </c>
      <c r="AT499" s="224" t="s">
        <v>138</v>
      </c>
      <c r="AU499" s="224" t="s">
        <v>85</v>
      </c>
      <c r="AY499" s="17" t="s">
        <v>135</v>
      </c>
      <c r="BE499" s="225">
        <f>IF(N499="základní",J499,0)</f>
        <v>0</v>
      </c>
      <c r="BF499" s="225">
        <f>IF(N499="snížená",J499,0)</f>
        <v>0</v>
      </c>
      <c r="BG499" s="225">
        <f>IF(N499="zákl. přenesená",J499,0)</f>
        <v>0</v>
      </c>
      <c r="BH499" s="225">
        <f>IF(N499="sníž. přenesená",J499,0)</f>
        <v>0</v>
      </c>
      <c r="BI499" s="225">
        <f>IF(N499="nulová",J499,0)</f>
        <v>0</v>
      </c>
      <c r="BJ499" s="17" t="s">
        <v>83</v>
      </c>
      <c r="BK499" s="225">
        <f>ROUND(I499*H499,2)</f>
        <v>0</v>
      </c>
      <c r="BL499" s="17" t="s">
        <v>143</v>
      </c>
      <c r="BM499" s="224" t="s">
        <v>874</v>
      </c>
    </row>
    <row r="500" s="13" customFormat="1">
      <c r="A500" s="13"/>
      <c r="B500" s="226"/>
      <c r="C500" s="227"/>
      <c r="D500" s="228" t="s">
        <v>145</v>
      </c>
      <c r="E500" s="229" t="s">
        <v>32</v>
      </c>
      <c r="F500" s="230" t="s">
        <v>146</v>
      </c>
      <c r="G500" s="227"/>
      <c r="H500" s="229" t="s">
        <v>32</v>
      </c>
      <c r="I500" s="231"/>
      <c r="J500" s="227"/>
      <c r="K500" s="227"/>
      <c r="L500" s="232"/>
      <c r="M500" s="233"/>
      <c r="N500" s="234"/>
      <c r="O500" s="234"/>
      <c r="P500" s="234"/>
      <c r="Q500" s="234"/>
      <c r="R500" s="234"/>
      <c r="S500" s="234"/>
      <c r="T500" s="235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6" t="s">
        <v>145</v>
      </c>
      <c r="AU500" s="236" t="s">
        <v>85</v>
      </c>
      <c r="AV500" s="13" t="s">
        <v>83</v>
      </c>
      <c r="AW500" s="13" t="s">
        <v>39</v>
      </c>
      <c r="AX500" s="13" t="s">
        <v>77</v>
      </c>
      <c r="AY500" s="236" t="s">
        <v>135</v>
      </c>
    </row>
    <row r="501" s="14" customFormat="1">
      <c r="A501" s="14"/>
      <c r="B501" s="237"/>
      <c r="C501" s="238"/>
      <c r="D501" s="228" t="s">
        <v>145</v>
      </c>
      <c r="E501" s="239" t="s">
        <v>32</v>
      </c>
      <c r="F501" s="240" t="s">
        <v>875</v>
      </c>
      <c r="G501" s="238"/>
      <c r="H501" s="241">
        <v>150</v>
      </c>
      <c r="I501" s="242"/>
      <c r="J501" s="238"/>
      <c r="K501" s="238"/>
      <c r="L501" s="243"/>
      <c r="M501" s="244"/>
      <c r="N501" s="245"/>
      <c r="O501" s="245"/>
      <c r="P501" s="245"/>
      <c r="Q501" s="245"/>
      <c r="R501" s="245"/>
      <c r="S501" s="245"/>
      <c r="T501" s="246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47" t="s">
        <v>145</v>
      </c>
      <c r="AU501" s="247" t="s">
        <v>85</v>
      </c>
      <c r="AV501" s="14" t="s">
        <v>85</v>
      </c>
      <c r="AW501" s="14" t="s">
        <v>39</v>
      </c>
      <c r="AX501" s="14" t="s">
        <v>77</v>
      </c>
      <c r="AY501" s="247" t="s">
        <v>135</v>
      </c>
    </row>
    <row r="502" s="15" customFormat="1">
      <c r="A502" s="15"/>
      <c r="B502" s="248"/>
      <c r="C502" s="249"/>
      <c r="D502" s="228" t="s">
        <v>145</v>
      </c>
      <c r="E502" s="250" t="s">
        <v>32</v>
      </c>
      <c r="F502" s="251" t="s">
        <v>149</v>
      </c>
      <c r="G502" s="249"/>
      <c r="H502" s="252">
        <v>150</v>
      </c>
      <c r="I502" s="253"/>
      <c r="J502" s="249"/>
      <c r="K502" s="249"/>
      <c r="L502" s="254"/>
      <c r="M502" s="255"/>
      <c r="N502" s="256"/>
      <c r="O502" s="256"/>
      <c r="P502" s="256"/>
      <c r="Q502" s="256"/>
      <c r="R502" s="256"/>
      <c r="S502" s="256"/>
      <c r="T502" s="257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58" t="s">
        <v>145</v>
      </c>
      <c r="AU502" s="258" t="s">
        <v>85</v>
      </c>
      <c r="AV502" s="15" t="s">
        <v>134</v>
      </c>
      <c r="AW502" s="15" t="s">
        <v>39</v>
      </c>
      <c r="AX502" s="15" t="s">
        <v>83</v>
      </c>
      <c r="AY502" s="258" t="s">
        <v>135</v>
      </c>
    </row>
    <row r="503" s="2" customFormat="1" ht="16.5" customHeight="1">
      <c r="A503" s="39"/>
      <c r="B503" s="40"/>
      <c r="C503" s="213" t="s">
        <v>876</v>
      </c>
      <c r="D503" s="213" t="s">
        <v>138</v>
      </c>
      <c r="E503" s="214" t="s">
        <v>269</v>
      </c>
      <c r="F503" s="215" t="s">
        <v>270</v>
      </c>
      <c r="G503" s="216" t="s">
        <v>141</v>
      </c>
      <c r="H503" s="217">
        <v>100</v>
      </c>
      <c r="I503" s="218"/>
      <c r="J503" s="219">
        <f>ROUND(I503*H503,2)</f>
        <v>0</v>
      </c>
      <c r="K503" s="215" t="s">
        <v>142</v>
      </c>
      <c r="L503" s="45"/>
      <c r="M503" s="220" t="s">
        <v>32</v>
      </c>
      <c r="N503" s="221" t="s">
        <v>48</v>
      </c>
      <c r="O503" s="85"/>
      <c r="P503" s="222">
        <f>O503*H503</f>
        <v>0</v>
      </c>
      <c r="Q503" s="222">
        <v>0</v>
      </c>
      <c r="R503" s="222">
        <f>Q503*H503</f>
        <v>0</v>
      </c>
      <c r="S503" s="222">
        <v>0</v>
      </c>
      <c r="T503" s="223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24" t="s">
        <v>143</v>
      </c>
      <c r="AT503" s="224" t="s">
        <v>138</v>
      </c>
      <c r="AU503" s="224" t="s">
        <v>85</v>
      </c>
      <c r="AY503" s="17" t="s">
        <v>135</v>
      </c>
      <c r="BE503" s="225">
        <f>IF(N503="základní",J503,0)</f>
        <v>0</v>
      </c>
      <c r="BF503" s="225">
        <f>IF(N503="snížená",J503,0)</f>
        <v>0</v>
      </c>
      <c r="BG503" s="225">
        <f>IF(N503="zákl. přenesená",J503,0)</f>
        <v>0</v>
      </c>
      <c r="BH503" s="225">
        <f>IF(N503="sníž. přenesená",J503,0)</f>
        <v>0</v>
      </c>
      <c r="BI503" s="225">
        <f>IF(N503="nulová",J503,0)</f>
        <v>0</v>
      </c>
      <c r="BJ503" s="17" t="s">
        <v>83</v>
      </c>
      <c r="BK503" s="225">
        <f>ROUND(I503*H503,2)</f>
        <v>0</v>
      </c>
      <c r="BL503" s="17" t="s">
        <v>143</v>
      </c>
      <c r="BM503" s="224" t="s">
        <v>877</v>
      </c>
    </row>
    <row r="504" s="13" customFormat="1">
      <c r="A504" s="13"/>
      <c r="B504" s="226"/>
      <c r="C504" s="227"/>
      <c r="D504" s="228" t="s">
        <v>145</v>
      </c>
      <c r="E504" s="229" t="s">
        <v>32</v>
      </c>
      <c r="F504" s="230" t="s">
        <v>146</v>
      </c>
      <c r="G504" s="227"/>
      <c r="H504" s="229" t="s">
        <v>32</v>
      </c>
      <c r="I504" s="231"/>
      <c r="J504" s="227"/>
      <c r="K504" s="227"/>
      <c r="L504" s="232"/>
      <c r="M504" s="233"/>
      <c r="N504" s="234"/>
      <c r="O504" s="234"/>
      <c r="P504" s="234"/>
      <c r="Q504" s="234"/>
      <c r="R504" s="234"/>
      <c r="S504" s="234"/>
      <c r="T504" s="235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6" t="s">
        <v>145</v>
      </c>
      <c r="AU504" s="236" t="s">
        <v>85</v>
      </c>
      <c r="AV504" s="13" t="s">
        <v>83</v>
      </c>
      <c r="AW504" s="13" t="s">
        <v>39</v>
      </c>
      <c r="AX504" s="13" t="s">
        <v>77</v>
      </c>
      <c r="AY504" s="236" t="s">
        <v>135</v>
      </c>
    </row>
    <row r="505" s="14" customFormat="1">
      <c r="A505" s="14"/>
      <c r="B505" s="237"/>
      <c r="C505" s="238"/>
      <c r="D505" s="228" t="s">
        <v>145</v>
      </c>
      <c r="E505" s="239" t="s">
        <v>32</v>
      </c>
      <c r="F505" s="240" t="s">
        <v>878</v>
      </c>
      <c r="G505" s="238"/>
      <c r="H505" s="241">
        <v>100</v>
      </c>
      <c r="I505" s="242"/>
      <c r="J505" s="238"/>
      <c r="K505" s="238"/>
      <c r="L505" s="243"/>
      <c r="M505" s="244"/>
      <c r="N505" s="245"/>
      <c r="O505" s="245"/>
      <c r="P505" s="245"/>
      <c r="Q505" s="245"/>
      <c r="R505" s="245"/>
      <c r="S505" s="245"/>
      <c r="T505" s="246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7" t="s">
        <v>145</v>
      </c>
      <c r="AU505" s="247" t="s">
        <v>85</v>
      </c>
      <c r="AV505" s="14" t="s">
        <v>85</v>
      </c>
      <c r="AW505" s="14" t="s">
        <v>39</v>
      </c>
      <c r="AX505" s="14" t="s">
        <v>77</v>
      </c>
      <c r="AY505" s="247" t="s">
        <v>135</v>
      </c>
    </row>
    <row r="506" s="15" customFormat="1">
      <c r="A506" s="15"/>
      <c r="B506" s="248"/>
      <c r="C506" s="249"/>
      <c r="D506" s="228" t="s">
        <v>145</v>
      </c>
      <c r="E506" s="250" t="s">
        <v>32</v>
      </c>
      <c r="F506" s="251" t="s">
        <v>149</v>
      </c>
      <c r="G506" s="249"/>
      <c r="H506" s="252">
        <v>100</v>
      </c>
      <c r="I506" s="253"/>
      <c r="J506" s="249"/>
      <c r="K506" s="249"/>
      <c r="L506" s="254"/>
      <c r="M506" s="255"/>
      <c r="N506" s="256"/>
      <c r="O506" s="256"/>
      <c r="P506" s="256"/>
      <c r="Q506" s="256"/>
      <c r="R506" s="256"/>
      <c r="S506" s="256"/>
      <c r="T506" s="257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58" t="s">
        <v>145</v>
      </c>
      <c r="AU506" s="258" t="s">
        <v>85</v>
      </c>
      <c r="AV506" s="15" t="s">
        <v>134</v>
      </c>
      <c r="AW506" s="15" t="s">
        <v>39</v>
      </c>
      <c r="AX506" s="15" t="s">
        <v>83</v>
      </c>
      <c r="AY506" s="258" t="s">
        <v>135</v>
      </c>
    </row>
    <row r="507" s="2" customFormat="1" ht="16.5" customHeight="1">
      <c r="A507" s="39"/>
      <c r="B507" s="40"/>
      <c r="C507" s="213" t="s">
        <v>879</v>
      </c>
      <c r="D507" s="213" t="s">
        <v>138</v>
      </c>
      <c r="E507" s="214" t="s">
        <v>273</v>
      </c>
      <c r="F507" s="215" t="s">
        <v>274</v>
      </c>
      <c r="G507" s="216" t="s">
        <v>141</v>
      </c>
      <c r="H507" s="217">
        <v>80</v>
      </c>
      <c r="I507" s="218"/>
      <c r="J507" s="219">
        <f>ROUND(I507*H507,2)</f>
        <v>0</v>
      </c>
      <c r="K507" s="215" t="s">
        <v>142</v>
      </c>
      <c r="L507" s="45"/>
      <c r="M507" s="220" t="s">
        <v>32</v>
      </c>
      <c r="N507" s="221" t="s">
        <v>48</v>
      </c>
      <c r="O507" s="85"/>
      <c r="P507" s="222">
        <f>O507*H507</f>
        <v>0</v>
      </c>
      <c r="Q507" s="222">
        <v>0</v>
      </c>
      <c r="R507" s="222">
        <f>Q507*H507</f>
        <v>0</v>
      </c>
      <c r="S507" s="222">
        <v>0</v>
      </c>
      <c r="T507" s="223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24" t="s">
        <v>143</v>
      </c>
      <c r="AT507" s="224" t="s">
        <v>138</v>
      </c>
      <c r="AU507" s="224" t="s">
        <v>85</v>
      </c>
      <c r="AY507" s="17" t="s">
        <v>135</v>
      </c>
      <c r="BE507" s="225">
        <f>IF(N507="základní",J507,0)</f>
        <v>0</v>
      </c>
      <c r="BF507" s="225">
        <f>IF(N507="snížená",J507,0)</f>
        <v>0</v>
      </c>
      <c r="BG507" s="225">
        <f>IF(N507="zákl. přenesená",J507,0)</f>
        <v>0</v>
      </c>
      <c r="BH507" s="225">
        <f>IF(N507="sníž. přenesená",J507,0)</f>
        <v>0</v>
      </c>
      <c r="BI507" s="225">
        <f>IF(N507="nulová",J507,0)</f>
        <v>0</v>
      </c>
      <c r="BJ507" s="17" t="s">
        <v>83</v>
      </c>
      <c r="BK507" s="225">
        <f>ROUND(I507*H507,2)</f>
        <v>0</v>
      </c>
      <c r="BL507" s="17" t="s">
        <v>143</v>
      </c>
      <c r="BM507" s="224" t="s">
        <v>880</v>
      </c>
    </row>
    <row r="508" s="13" customFormat="1">
      <c r="A508" s="13"/>
      <c r="B508" s="226"/>
      <c r="C508" s="227"/>
      <c r="D508" s="228" t="s">
        <v>145</v>
      </c>
      <c r="E508" s="229" t="s">
        <v>32</v>
      </c>
      <c r="F508" s="230" t="s">
        <v>146</v>
      </c>
      <c r="G508" s="227"/>
      <c r="H508" s="229" t="s">
        <v>32</v>
      </c>
      <c r="I508" s="231"/>
      <c r="J508" s="227"/>
      <c r="K508" s="227"/>
      <c r="L508" s="232"/>
      <c r="M508" s="233"/>
      <c r="N508" s="234"/>
      <c r="O508" s="234"/>
      <c r="P508" s="234"/>
      <c r="Q508" s="234"/>
      <c r="R508" s="234"/>
      <c r="S508" s="234"/>
      <c r="T508" s="235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6" t="s">
        <v>145</v>
      </c>
      <c r="AU508" s="236" t="s">
        <v>85</v>
      </c>
      <c r="AV508" s="13" t="s">
        <v>83</v>
      </c>
      <c r="AW508" s="13" t="s">
        <v>39</v>
      </c>
      <c r="AX508" s="13" t="s">
        <v>77</v>
      </c>
      <c r="AY508" s="236" t="s">
        <v>135</v>
      </c>
    </row>
    <row r="509" s="14" customFormat="1">
      <c r="A509" s="14"/>
      <c r="B509" s="237"/>
      <c r="C509" s="238"/>
      <c r="D509" s="228" t="s">
        <v>145</v>
      </c>
      <c r="E509" s="239" t="s">
        <v>32</v>
      </c>
      <c r="F509" s="240" t="s">
        <v>881</v>
      </c>
      <c r="G509" s="238"/>
      <c r="H509" s="241">
        <v>80</v>
      </c>
      <c r="I509" s="242"/>
      <c r="J509" s="238"/>
      <c r="K509" s="238"/>
      <c r="L509" s="243"/>
      <c r="M509" s="244"/>
      <c r="N509" s="245"/>
      <c r="O509" s="245"/>
      <c r="P509" s="245"/>
      <c r="Q509" s="245"/>
      <c r="R509" s="245"/>
      <c r="S509" s="245"/>
      <c r="T509" s="246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47" t="s">
        <v>145</v>
      </c>
      <c r="AU509" s="247" t="s">
        <v>85</v>
      </c>
      <c r="AV509" s="14" t="s">
        <v>85</v>
      </c>
      <c r="AW509" s="14" t="s">
        <v>39</v>
      </c>
      <c r="AX509" s="14" t="s">
        <v>77</v>
      </c>
      <c r="AY509" s="247" t="s">
        <v>135</v>
      </c>
    </row>
    <row r="510" s="15" customFormat="1">
      <c r="A510" s="15"/>
      <c r="B510" s="248"/>
      <c r="C510" s="249"/>
      <c r="D510" s="228" t="s">
        <v>145</v>
      </c>
      <c r="E510" s="250" t="s">
        <v>32</v>
      </c>
      <c r="F510" s="251" t="s">
        <v>149</v>
      </c>
      <c r="G510" s="249"/>
      <c r="H510" s="252">
        <v>80</v>
      </c>
      <c r="I510" s="253"/>
      <c r="J510" s="249"/>
      <c r="K510" s="249"/>
      <c r="L510" s="254"/>
      <c r="M510" s="255"/>
      <c r="N510" s="256"/>
      <c r="O510" s="256"/>
      <c r="P510" s="256"/>
      <c r="Q510" s="256"/>
      <c r="R510" s="256"/>
      <c r="S510" s="256"/>
      <c r="T510" s="257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58" t="s">
        <v>145</v>
      </c>
      <c r="AU510" s="258" t="s">
        <v>85</v>
      </c>
      <c r="AV510" s="15" t="s">
        <v>134</v>
      </c>
      <c r="AW510" s="15" t="s">
        <v>39</v>
      </c>
      <c r="AX510" s="15" t="s">
        <v>83</v>
      </c>
      <c r="AY510" s="258" t="s">
        <v>135</v>
      </c>
    </row>
    <row r="511" s="2" customFormat="1" ht="16.5" customHeight="1">
      <c r="A511" s="39"/>
      <c r="B511" s="40"/>
      <c r="C511" s="213" t="s">
        <v>882</v>
      </c>
      <c r="D511" s="213" t="s">
        <v>138</v>
      </c>
      <c r="E511" s="214" t="s">
        <v>277</v>
      </c>
      <c r="F511" s="215" t="s">
        <v>278</v>
      </c>
      <c r="G511" s="216" t="s">
        <v>141</v>
      </c>
      <c r="H511" s="217">
        <v>30</v>
      </c>
      <c r="I511" s="218"/>
      <c r="J511" s="219">
        <f>ROUND(I511*H511,2)</f>
        <v>0</v>
      </c>
      <c r="K511" s="215" t="s">
        <v>142</v>
      </c>
      <c r="L511" s="45"/>
      <c r="M511" s="220" t="s">
        <v>32</v>
      </c>
      <c r="N511" s="221" t="s">
        <v>48</v>
      </c>
      <c r="O511" s="85"/>
      <c r="P511" s="222">
        <f>O511*H511</f>
        <v>0</v>
      </c>
      <c r="Q511" s="222">
        <v>0</v>
      </c>
      <c r="R511" s="222">
        <f>Q511*H511</f>
        <v>0</v>
      </c>
      <c r="S511" s="222">
        <v>0</v>
      </c>
      <c r="T511" s="223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24" t="s">
        <v>143</v>
      </c>
      <c r="AT511" s="224" t="s">
        <v>138</v>
      </c>
      <c r="AU511" s="224" t="s">
        <v>85</v>
      </c>
      <c r="AY511" s="17" t="s">
        <v>135</v>
      </c>
      <c r="BE511" s="225">
        <f>IF(N511="základní",J511,0)</f>
        <v>0</v>
      </c>
      <c r="BF511" s="225">
        <f>IF(N511="snížená",J511,0)</f>
        <v>0</v>
      </c>
      <c r="BG511" s="225">
        <f>IF(N511="zákl. přenesená",J511,0)</f>
        <v>0</v>
      </c>
      <c r="BH511" s="225">
        <f>IF(N511="sníž. přenesená",J511,0)</f>
        <v>0</v>
      </c>
      <c r="BI511" s="225">
        <f>IF(N511="nulová",J511,0)</f>
        <v>0</v>
      </c>
      <c r="BJ511" s="17" t="s">
        <v>83</v>
      </c>
      <c r="BK511" s="225">
        <f>ROUND(I511*H511,2)</f>
        <v>0</v>
      </c>
      <c r="BL511" s="17" t="s">
        <v>143</v>
      </c>
      <c r="BM511" s="224" t="s">
        <v>883</v>
      </c>
    </row>
    <row r="512" s="13" customFormat="1">
      <c r="A512" s="13"/>
      <c r="B512" s="226"/>
      <c r="C512" s="227"/>
      <c r="D512" s="228" t="s">
        <v>145</v>
      </c>
      <c r="E512" s="229" t="s">
        <v>32</v>
      </c>
      <c r="F512" s="230" t="s">
        <v>146</v>
      </c>
      <c r="G512" s="227"/>
      <c r="H512" s="229" t="s">
        <v>32</v>
      </c>
      <c r="I512" s="231"/>
      <c r="J512" s="227"/>
      <c r="K512" s="227"/>
      <c r="L512" s="232"/>
      <c r="M512" s="233"/>
      <c r="N512" s="234"/>
      <c r="O512" s="234"/>
      <c r="P512" s="234"/>
      <c r="Q512" s="234"/>
      <c r="R512" s="234"/>
      <c r="S512" s="234"/>
      <c r="T512" s="235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6" t="s">
        <v>145</v>
      </c>
      <c r="AU512" s="236" t="s">
        <v>85</v>
      </c>
      <c r="AV512" s="13" t="s">
        <v>83</v>
      </c>
      <c r="AW512" s="13" t="s">
        <v>39</v>
      </c>
      <c r="AX512" s="13" t="s">
        <v>77</v>
      </c>
      <c r="AY512" s="236" t="s">
        <v>135</v>
      </c>
    </row>
    <row r="513" s="14" customFormat="1">
      <c r="A513" s="14"/>
      <c r="B513" s="237"/>
      <c r="C513" s="238"/>
      <c r="D513" s="228" t="s">
        <v>145</v>
      </c>
      <c r="E513" s="239" t="s">
        <v>32</v>
      </c>
      <c r="F513" s="240" t="s">
        <v>255</v>
      </c>
      <c r="G513" s="238"/>
      <c r="H513" s="241">
        <v>30</v>
      </c>
      <c r="I513" s="242"/>
      <c r="J513" s="238"/>
      <c r="K513" s="238"/>
      <c r="L513" s="243"/>
      <c r="M513" s="244"/>
      <c r="N513" s="245"/>
      <c r="O513" s="245"/>
      <c r="P513" s="245"/>
      <c r="Q513" s="245"/>
      <c r="R513" s="245"/>
      <c r="S513" s="245"/>
      <c r="T513" s="246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7" t="s">
        <v>145</v>
      </c>
      <c r="AU513" s="247" t="s">
        <v>85</v>
      </c>
      <c r="AV513" s="14" t="s">
        <v>85</v>
      </c>
      <c r="AW513" s="14" t="s">
        <v>39</v>
      </c>
      <c r="AX513" s="14" t="s">
        <v>77</v>
      </c>
      <c r="AY513" s="247" t="s">
        <v>135</v>
      </c>
    </row>
    <row r="514" s="15" customFormat="1">
      <c r="A514" s="15"/>
      <c r="B514" s="248"/>
      <c r="C514" s="249"/>
      <c r="D514" s="228" t="s">
        <v>145</v>
      </c>
      <c r="E514" s="250" t="s">
        <v>32</v>
      </c>
      <c r="F514" s="251" t="s">
        <v>149</v>
      </c>
      <c r="G514" s="249"/>
      <c r="H514" s="252">
        <v>30</v>
      </c>
      <c r="I514" s="253"/>
      <c r="J514" s="249"/>
      <c r="K514" s="249"/>
      <c r="L514" s="254"/>
      <c r="M514" s="255"/>
      <c r="N514" s="256"/>
      <c r="O514" s="256"/>
      <c r="P514" s="256"/>
      <c r="Q514" s="256"/>
      <c r="R514" s="256"/>
      <c r="S514" s="256"/>
      <c r="T514" s="257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58" t="s">
        <v>145</v>
      </c>
      <c r="AU514" s="258" t="s">
        <v>85</v>
      </c>
      <c r="AV514" s="15" t="s">
        <v>134</v>
      </c>
      <c r="AW514" s="15" t="s">
        <v>39</v>
      </c>
      <c r="AX514" s="15" t="s">
        <v>83</v>
      </c>
      <c r="AY514" s="258" t="s">
        <v>135</v>
      </c>
    </row>
    <row r="515" s="2" customFormat="1" ht="16.5" customHeight="1">
      <c r="A515" s="39"/>
      <c r="B515" s="40"/>
      <c r="C515" s="213" t="s">
        <v>884</v>
      </c>
      <c r="D515" s="213" t="s">
        <v>138</v>
      </c>
      <c r="E515" s="214" t="s">
        <v>282</v>
      </c>
      <c r="F515" s="215" t="s">
        <v>283</v>
      </c>
      <c r="G515" s="216" t="s">
        <v>141</v>
      </c>
      <c r="H515" s="217">
        <v>20</v>
      </c>
      <c r="I515" s="218"/>
      <c r="J515" s="219">
        <f>ROUND(I515*H515,2)</f>
        <v>0</v>
      </c>
      <c r="K515" s="215" t="s">
        <v>142</v>
      </c>
      <c r="L515" s="45"/>
      <c r="M515" s="220" t="s">
        <v>32</v>
      </c>
      <c r="N515" s="221" t="s">
        <v>48</v>
      </c>
      <c r="O515" s="85"/>
      <c r="P515" s="222">
        <f>O515*H515</f>
        <v>0</v>
      </c>
      <c r="Q515" s="222">
        <v>0</v>
      </c>
      <c r="R515" s="222">
        <f>Q515*H515</f>
        <v>0</v>
      </c>
      <c r="S515" s="222">
        <v>0</v>
      </c>
      <c r="T515" s="223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24" t="s">
        <v>143</v>
      </c>
      <c r="AT515" s="224" t="s">
        <v>138</v>
      </c>
      <c r="AU515" s="224" t="s">
        <v>85</v>
      </c>
      <c r="AY515" s="17" t="s">
        <v>135</v>
      </c>
      <c r="BE515" s="225">
        <f>IF(N515="základní",J515,0)</f>
        <v>0</v>
      </c>
      <c r="BF515" s="225">
        <f>IF(N515="snížená",J515,0)</f>
        <v>0</v>
      </c>
      <c r="BG515" s="225">
        <f>IF(N515="zákl. přenesená",J515,0)</f>
        <v>0</v>
      </c>
      <c r="BH515" s="225">
        <f>IF(N515="sníž. přenesená",J515,0)</f>
        <v>0</v>
      </c>
      <c r="BI515" s="225">
        <f>IF(N515="nulová",J515,0)</f>
        <v>0</v>
      </c>
      <c r="BJ515" s="17" t="s">
        <v>83</v>
      </c>
      <c r="BK515" s="225">
        <f>ROUND(I515*H515,2)</f>
        <v>0</v>
      </c>
      <c r="BL515" s="17" t="s">
        <v>143</v>
      </c>
      <c r="BM515" s="224" t="s">
        <v>885</v>
      </c>
    </row>
    <row r="516" s="13" customFormat="1">
      <c r="A516" s="13"/>
      <c r="B516" s="226"/>
      <c r="C516" s="227"/>
      <c r="D516" s="228" t="s">
        <v>145</v>
      </c>
      <c r="E516" s="229" t="s">
        <v>32</v>
      </c>
      <c r="F516" s="230" t="s">
        <v>146</v>
      </c>
      <c r="G516" s="227"/>
      <c r="H516" s="229" t="s">
        <v>32</v>
      </c>
      <c r="I516" s="231"/>
      <c r="J516" s="227"/>
      <c r="K516" s="227"/>
      <c r="L516" s="232"/>
      <c r="M516" s="233"/>
      <c r="N516" s="234"/>
      <c r="O516" s="234"/>
      <c r="P516" s="234"/>
      <c r="Q516" s="234"/>
      <c r="R516" s="234"/>
      <c r="S516" s="234"/>
      <c r="T516" s="235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6" t="s">
        <v>145</v>
      </c>
      <c r="AU516" s="236" t="s">
        <v>85</v>
      </c>
      <c r="AV516" s="13" t="s">
        <v>83</v>
      </c>
      <c r="AW516" s="13" t="s">
        <v>39</v>
      </c>
      <c r="AX516" s="13" t="s">
        <v>77</v>
      </c>
      <c r="AY516" s="236" t="s">
        <v>135</v>
      </c>
    </row>
    <row r="517" s="14" customFormat="1">
      <c r="A517" s="14"/>
      <c r="B517" s="237"/>
      <c r="C517" s="238"/>
      <c r="D517" s="228" t="s">
        <v>145</v>
      </c>
      <c r="E517" s="239" t="s">
        <v>32</v>
      </c>
      <c r="F517" s="240" t="s">
        <v>267</v>
      </c>
      <c r="G517" s="238"/>
      <c r="H517" s="241">
        <v>20</v>
      </c>
      <c r="I517" s="242"/>
      <c r="J517" s="238"/>
      <c r="K517" s="238"/>
      <c r="L517" s="243"/>
      <c r="M517" s="244"/>
      <c r="N517" s="245"/>
      <c r="O517" s="245"/>
      <c r="P517" s="245"/>
      <c r="Q517" s="245"/>
      <c r="R517" s="245"/>
      <c r="S517" s="245"/>
      <c r="T517" s="246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7" t="s">
        <v>145</v>
      </c>
      <c r="AU517" s="247" t="s">
        <v>85</v>
      </c>
      <c r="AV517" s="14" t="s">
        <v>85</v>
      </c>
      <c r="AW517" s="14" t="s">
        <v>39</v>
      </c>
      <c r="AX517" s="14" t="s">
        <v>77</v>
      </c>
      <c r="AY517" s="247" t="s">
        <v>135</v>
      </c>
    </row>
    <row r="518" s="15" customFormat="1">
      <c r="A518" s="15"/>
      <c r="B518" s="248"/>
      <c r="C518" s="249"/>
      <c r="D518" s="228" t="s">
        <v>145</v>
      </c>
      <c r="E518" s="250" t="s">
        <v>32</v>
      </c>
      <c r="F518" s="251" t="s">
        <v>149</v>
      </c>
      <c r="G518" s="249"/>
      <c r="H518" s="252">
        <v>20</v>
      </c>
      <c r="I518" s="253"/>
      <c r="J518" s="249"/>
      <c r="K518" s="249"/>
      <c r="L518" s="254"/>
      <c r="M518" s="255"/>
      <c r="N518" s="256"/>
      <c r="O518" s="256"/>
      <c r="P518" s="256"/>
      <c r="Q518" s="256"/>
      <c r="R518" s="256"/>
      <c r="S518" s="256"/>
      <c r="T518" s="257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58" t="s">
        <v>145</v>
      </c>
      <c r="AU518" s="258" t="s">
        <v>85</v>
      </c>
      <c r="AV518" s="15" t="s">
        <v>134</v>
      </c>
      <c r="AW518" s="15" t="s">
        <v>39</v>
      </c>
      <c r="AX518" s="15" t="s">
        <v>83</v>
      </c>
      <c r="AY518" s="258" t="s">
        <v>135</v>
      </c>
    </row>
    <row r="519" s="12" customFormat="1" ht="22.8" customHeight="1">
      <c r="A519" s="12"/>
      <c r="B519" s="197"/>
      <c r="C519" s="198"/>
      <c r="D519" s="199" t="s">
        <v>76</v>
      </c>
      <c r="E519" s="211" t="s">
        <v>611</v>
      </c>
      <c r="F519" s="211" t="s">
        <v>612</v>
      </c>
      <c r="G519" s="198"/>
      <c r="H519" s="198"/>
      <c r="I519" s="201"/>
      <c r="J519" s="212">
        <f>BK519</f>
        <v>0</v>
      </c>
      <c r="K519" s="198"/>
      <c r="L519" s="203"/>
      <c r="M519" s="204"/>
      <c r="N519" s="205"/>
      <c r="O519" s="205"/>
      <c r="P519" s="206">
        <f>SUM(P520:P543)</f>
        <v>0</v>
      </c>
      <c r="Q519" s="205"/>
      <c r="R519" s="206">
        <f>SUM(R520:R543)</f>
        <v>0</v>
      </c>
      <c r="S519" s="205"/>
      <c r="T519" s="207">
        <f>SUM(T520:T543)</f>
        <v>0</v>
      </c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R519" s="208" t="s">
        <v>134</v>
      </c>
      <c r="AT519" s="209" t="s">
        <v>76</v>
      </c>
      <c r="AU519" s="209" t="s">
        <v>83</v>
      </c>
      <c r="AY519" s="208" t="s">
        <v>135</v>
      </c>
      <c r="BK519" s="210">
        <f>SUM(BK520:BK543)</f>
        <v>0</v>
      </c>
    </row>
    <row r="520" s="2" customFormat="1" ht="16.5" customHeight="1">
      <c r="A520" s="39"/>
      <c r="B520" s="40"/>
      <c r="C520" s="262" t="s">
        <v>886</v>
      </c>
      <c r="D520" s="262" t="s">
        <v>614</v>
      </c>
      <c r="E520" s="263" t="s">
        <v>615</v>
      </c>
      <c r="F520" s="264" t="s">
        <v>616</v>
      </c>
      <c r="G520" s="265" t="s">
        <v>141</v>
      </c>
      <c r="H520" s="266">
        <v>1</v>
      </c>
      <c r="I520" s="267"/>
      <c r="J520" s="268">
        <f>ROUND(I520*H520,2)</f>
        <v>0</v>
      </c>
      <c r="K520" s="264" t="s">
        <v>142</v>
      </c>
      <c r="L520" s="269"/>
      <c r="M520" s="270" t="s">
        <v>32</v>
      </c>
      <c r="N520" s="271" t="s">
        <v>48</v>
      </c>
      <c r="O520" s="85"/>
      <c r="P520" s="222">
        <f>O520*H520</f>
        <v>0</v>
      </c>
      <c r="Q520" s="222">
        <v>0</v>
      </c>
      <c r="R520" s="222">
        <f>Q520*H520</f>
        <v>0</v>
      </c>
      <c r="S520" s="222">
        <v>0</v>
      </c>
      <c r="T520" s="223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24" t="s">
        <v>617</v>
      </c>
      <c r="AT520" s="224" t="s">
        <v>614</v>
      </c>
      <c r="AU520" s="224" t="s">
        <v>85</v>
      </c>
      <c r="AY520" s="17" t="s">
        <v>135</v>
      </c>
      <c r="BE520" s="225">
        <f>IF(N520="základní",J520,0)</f>
        <v>0</v>
      </c>
      <c r="BF520" s="225">
        <f>IF(N520="snížená",J520,0)</f>
        <v>0</v>
      </c>
      <c r="BG520" s="225">
        <f>IF(N520="zákl. přenesená",J520,0)</f>
        <v>0</v>
      </c>
      <c r="BH520" s="225">
        <f>IF(N520="sníž. přenesená",J520,0)</f>
        <v>0</v>
      </c>
      <c r="BI520" s="225">
        <f>IF(N520="nulová",J520,0)</f>
        <v>0</v>
      </c>
      <c r="BJ520" s="17" t="s">
        <v>83</v>
      </c>
      <c r="BK520" s="225">
        <f>ROUND(I520*H520,2)</f>
        <v>0</v>
      </c>
      <c r="BL520" s="17" t="s">
        <v>617</v>
      </c>
      <c r="BM520" s="224" t="s">
        <v>887</v>
      </c>
    </row>
    <row r="521" s="13" customFormat="1">
      <c r="A521" s="13"/>
      <c r="B521" s="226"/>
      <c r="C521" s="227"/>
      <c r="D521" s="228" t="s">
        <v>145</v>
      </c>
      <c r="E521" s="229" t="s">
        <v>32</v>
      </c>
      <c r="F521" s="230" t="s">
        <v>146</v>
      </c>
      <c r="G521" s="227"/>
      <c r="H521" s="229" t="s">
        <v>32</v>
      </c>
      <c r="I521" s="231"/>
      <c r="J521" s="227"/>
      <c r="K521" s="227"/>
      <c r="L521" s="232"/>
      <c r="M521" s="233"/>
      <c r="N521" s="234"/>
      <c r="O521" s="234"/>
      <c r="P521" s="234"/>
      <c r="Q521" s="234"/>
      <c r="R521" s="234"/>
      <c r="S521" s="234"/>
      <c r="T521" s="235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6" t="s">
        <v>145</v>
      </c>
      <c r="AU521" s="236" t="s">
        <v>85</v>
      </c>
      <c r="AV521" s="13" t="s">
        <v>83</v>
      </c>
      <c r="AW521" s="13" t="s">
        <v>39</v>
      </c>
      <c r="AX521" s="13" t="s">
        <v>77</v>
      </c>
      <c r="AY521" s="236" t="s">
        <v>135</v>
      </c>
    </row>
    <row r="522" s="14" customFormat="1">
      <c r="A522" s="14"/>
      <c r="B522" s="237"/>
      <c r="C522" s="238"/>
      <c r="D522" s="228" t="s">
        <v>145</v>
      </c>
      <c r="E522" s="239" t="s">
        <v>32</v>
      </c>
      <c r="F522" s="240" t="s">
        <v>619</v>
      </c>
      <c r="G522" s="238"/>
      <c r="H522" s="241">
        <v>1</v>
      </c>
      <c r="I522" s="242"/>
      <c r="J522" s="238"/>
      <c r="K522" s="238"/>
      <c r="L522" s="243"/>
      <c r="M522" s="244"/>
      <c r="N522" s="245"/>
      <c r="O522" s="245"/>
      <c r="P522" s="245"/>
      <c r="Q522" s="245"/>
      <c r="R522" s="245"/>
      <c r="S522" s="245"/>
      <c r="T522" s="246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7" t="s">
        <v>145</v>
      </c>
      <c r="AU522" s="247" t="s">
        <v>85</v>
      </c>
      <c r="AV522" s="14" t="s">
        <v>85</v>
      </c>
      <c r="AW522" s="14" t="s">
        <v>39</v>
      </c>
      <c r="AX522" s="14" t="s">
        <v>77</v>
      </c>
      <c r="AY522" s="247" t="s">
        <v>135</v>
      </c>
    </row>
    <row r="523" s="15" customFormat="1">
      <c r="A523" s="15"/>
      <c r="B523" s="248"/>
      <c r="C523" s="249"/>
      <c r="D523" s="228" t="s">
        <v>145</v>
      </c>
      <c r="E523" s="250" t="s">
        <v>32</v>
      </c>
      <c r="F523" s="251" t="s">
        <v>149</v>
      </c>
      <c r="G523" s="249"/>
      <c r="H523" s="252">
        <v>1</v>
      </c>
      <c r="I523" s="253"/>
      <c r="J523" s="249"/>
      <c r="K523" s="249"/>
      <c r="L523" s="254"/>
      <c r="M523" s="255"/>
      <c r="N523" s="256"/>
      <c r="O523" s="256"/>
      <c r="P523" s="256"/>
      <c r="Q523" s="256"/>
      <c r="R523" s="256"/>
      <c r="S523" s="256"/>
      <c r="T523" s="257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58" t="s">
        <v>145</v>
      </c>
      <c r="AU523" s="258" t="s">
        <v>85</v>
      </c>
      <c r="AV523" s="15" t="s">
        <v>134</v>
      </c>
      <c r="AW523" s="15" t="s">
        <v>39</v>
      </c>
      <c r="AX523" s="15" t="s">
        <v>83</v>
      </c>
      <c r="AY523" s="258" t="s">
        <v>135</v>
      </c>
    </row>
    <row r="524" s="2" customFormat="1" ht="16.5" customHeight="1">
      <c r="A524" s="39"/>
      <c r="B524" s="40"/>
      <c r="C524" s="262" t="s">
        <v>888</v>
      </c>
      <c r="D524" s="262" t="s">
        <v>614</v>
      </c>
      <c r="E524" s="263" t="s">
        <v>621</v>
      </c>
      <c r="F524" s="264" t="s">
        <v>622</v>
      </c>
      <c r="G524" s="265" t="s">
        <v>141</v>
      </c>
      <c r="H524" s="266">
        <v>1</v>
      </c>
      <c r="I524" s="267"/>
      <c r="J524" s="268">
        <f>ROUND(I524*H524,2)</f>
        <v>0</v>
      </c>
      <c r="K524" s="264" t="s">
        <v>32</v>
      </c>
      <c r="L524" s="269"/>
      <c r="M524" s="270" t="s">
        <v>32</v>
      </c>
      <c r="N524" s="271" t="s">
        <v>48</v>
      </c>
      <c r="O524" s="85"/>
      <c r="P524" s="222">
        <f>O524*H524</f>
        <v>0</v>
      </c>
      <c r="Q524" s="222">
        <v>0</v>
      </c>
      <c r="R524" s="222">
        <f>Q524*H524</f>
        <v>0</v>
      </c>
      <c r="S524" s="222">
        <v>0</v>
      </c>
      <c r="T524" s="223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24" t="s">
        <v>617</v>
      </c>
      <c r="AT524" s="224" t="s">
        <v>614</v>
      </c>
      <c r="AU524" s="224" t="s">
        <v>85</v>
      </c>
      <c r="AY524" s="17" t="s">
        <v>135</v>
      </c>
      <c r="BE524" s="225">
        <f>IF(N524="základní",J524,0)</f>
        <v>0</v>
      </c>
      <c r="BF524" s="225">
        <f>IF(N524="snížená",J524,0)</f>
        <v>0</v>
      </c>
      <c r="BG524" s="225">
        <f>IF(N524="zákl. přenesená",J524,0)</f>
        <v>0</v>
      </c>
      <c r="BH524" s="225">
        <f>IF(N524="sníž. přenesená",J524,0)</f>
        <v>0</v>
      </c>
      <c r="BI524" s="225">
        <f>IF(N524="nulová",J524,0)</f>
        <v>0</v>
      </c>
      <c r="BJ524" s="17" t="s">
        <v>83</v>
      </c>
      <c r="BK524" s="225">
        <f>ROUND(I524*H524,2)</f>
        <v>0</v>
      </c>
      <c r="BL524" s="17" t="s">
        <v>617</v>
      </c>
      <c r="BM524" s="224" t="s">
        <v>889</v>
      </c>
    </row>
    <row r="525" s="13" customFormat="1">
      <c r="A525" s="13"/>
      <c r="B525" s="226"/>
      <c r="C525" s="227"/>
      <c r="D525" s="228" t="s">
        <v>145</v>
      </c>
      <c r="E525" s="229" t="s">
        <v>32</v>
      </c>
      <c r="F525" s="230" t="s">
        <v>146</v>
      </c>
      <c r="G525" s="227"/>
      <c r="H525" s="229" t="s">
        <v>32</v>
      </c>
      <c r="I525" s="231"/>
      <c r="J525" s="227"/>
      <c r="K525" s="227"/>
      <c r="L525" s="232"/>
      <c r="M525" s="233"/>
      <c r="N525" s="234"/>
      <c r="O525" s="234"/>
      <c r="P525" s="234"/>
      <c r="Q525" s="234"/>
      <c r="R525" s="234"/>
      <c r="S525" s="234"/>
      <c r="T525" s="235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6" t="s">
        <v>145</v>
      </c>
      <c r="AU525" s="236" t="s">
        <v>85</v>
      </c>
      <c r="AV525" s="13" t="s">
        <v>83</v>
      </c>
      <c r="AW525" s="13" t="s">
        <v>39</v>
      </c>
      <c r="AX525" s="13" t="s">
        <v>77</v>
      </c>
      <c r="AY525" s="236" t="s">
        <v>135</v>
      </c>
    </row>
    <row r="526" s="14" customFormat="1">
      <c r="A526" s="14"/>
      <c r="B526" s="237"/>
      <c r="C526" s="238"/>
      <c r="D526" s="228" t="s">
        <v>145</v>
      </c>
      <c r="E526" s="239" t="s">
        <v>32</v>
      </c>
      <c r="F526" s="240" t="s">
        <v>624</v>
      </c>
      <c r="G526" s="238"/>
      <c r="H526" s="241">
        <v>1</v>
      </c>
      <c r="I526" s="242"/>
      <c r="J526" s="238"/>
      <c r="K526" s="238"/>
      <c r="L526" s="243"/>
      <c r="M526" s="244"/>
      <c r="N526" s="245"/>
      <c r="O526" s="245"/>
      <c r="P526" s="245"/>
      <c r="Q526" s="245"/>
      <c r="R526" s="245"/>
      <c r="S526" s="245"/>
      <c r="T526" s="246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47" t="s">
        <v>145</v>
      </c>
      <c r="AU526" s="247" t="s">
        <v>85</v>
      </c>
      <c r="AV526" s="14" t="s">
        <v>85</v>
      </c>
      <c r="AW526" s="14" t="s">
        <v>39</v>
      </c>
      <c r="AX526" s="14" t="s">
        <v>77</v>
      </c>
      <c r="AY526" s="247" t="s">
        <v>135</v>
      </c>
    </row>
    <row r="527" s="15" customFormat="1">
      <c r="A527" s="15"/>
      <c r="B527" s="248"/>
      <c r="C527" s="249"/>
      <c r="D527" s="228" t="s">
        <v>145</v>
      </c>
      <c r="E527" s="250" t="s">
        <v>32</v>
      </c>
      <c r="F527" s="251" t="s">
        <v>149</v>
      </c>
      <c r="G527" s="249"/>
      <c r="H527" s="252">
        <v>1</v>
      </c>
      <c r="I527" s="253"/>
      <c r="J527" s="249"/>
      <c r="K527" s="249"/>
      <c r="L527" s="254"/>
      <c r="M527" s="255"/>
      <c r="N527" s="256"/>
      <c r="O527" s="256"/>
      <c r="P527" s="256"/>
      <c r="Q527" s="256"/>
      <c r="R527" s="256"/>
      <c r="S527" s="256"/>
      <c r="T527" s="257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58" t="s">
        <v>145</v>
      </c>
      <c r="AU527" s="258" t="s">
        <v>85</v>
      </c>
      <c r="AV527" s="15" t="s">
        <v>134</v>
      </c>
      <c r="AW527" s="15" t="s">
        <v>39</v>
      </c>
      <c r="AX527" s="15" t="s">
        <v>83</v>
      </c>
      <c r="AY527" s="258" t="s">
        <v>135</v>
      </c>
    </row>
    <row r="528" s="2" customFormat="1" ht="16.5" customHeight="1">
      <c r="A528" s="39"/>
      <c r="B528" s="40"/>
      <c r="C528" s="262" t="s">
        <v>890</v>
      </c>
      <c r="D528" s="262" t="s">
        <v>614</v>
      </c>
      <c r="E528" s="263" t="s">
        <v>626</v>
      </c>
      <c r="F528" s="264" t="s">
        <v>627</v>
      </c>
      <c r="G528" s="265" t="s">
        <v>141</v>
      </c>
      <c r="H528" s="266">
        <v>1</v>
      </c>
      <c r="I528" s="267"/>
      <c r="J528" s="268">
        <f>ROUND(I528*H528,2)</f>
        <v>0</v>
      </c>
      <c r="K528" s="264" t="s">
        <v>142</v>
      </c>
      <c r="L528" s="269"/>
      <c r="M528" s="270" t="s">
        <v>32</v>
      </c>
      <c r="N528" s="271" t="s">
        <v>48</v>
      </c>
      <c r="O528" s="85"/>
      <c r="P528" s="222">
        <f>O528*H528</f>
        <v>0</v>
      </c>
      <c r="Q528" s="222">
        <v>0</v>
      </c>
      <c r="R528" s="222">
        <f>Q528*H528</f>
        <v>0</v>
      </c>
      <c r="S528" s="222">
        <v>0</v>
      </c>
      <c r="T528" s="223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24" t="s">
        <v>617</v>
      </c>
      <c r="AT528" s="224" t="s">
        <v>614</v>
      </c>
      <c r="AU528" s="224" t="s">
        <v>85</v>
      </c>
      <c r="AY528" s="17" t="s">
        <v>135</v>
      </c>
      <c r="BE528" s="225">
        <f>IF(N528="základní",J528,0)</f>
        <v>0</v>
      </c>
      <c r="BF528" s="225">
        <f>IF(N528="snížená",J528,0)</f>
        <v>0</v>
      </c>
      <c r="BG528" s="225">
        <f>IF(N528="zákl. přenesená",J528,0)</f>
        <v>0</v>
      </c>
      <c r="BH528" s="225">
        <f>IF(N528="sníž. přenesená",J528,0)</f>
        <v>0</v>
      </c>
      <c r="BI528" s="225">
        <f>IF(N528="nulová",J528,0)</f>
        <v>0</v>
      </c>
      <c r="BJ528" s="17" t="s">
        <v>83</v>
      </c>
      <c r="BK528" s="225">
        <f>ROUND(I528*H528,2)</f>
        <v>0</v>
      </c>
      <c r="BL528" s="17" t="s">
        <v>617</v>
      </c>
      <c r="BM528" s="224" t="s">
        <v>891</v>
      </c>
    </row>
    <row r="529" s="13" customFormat="1">
      <c r="A529" s="13"/>
      <c r="B529" s="226"/>
      <c r="C529" s="227"/>
      <c r="D529" s="228" t="s">
        <v>145</v>
      </c>
      <c r="E529" s="229" t="s">
        <v>32</v>
      </c>
      <c r="F529" s="230" t="s">
        <v>146</v>
      </c>
      <c r="G529" s="227"/>
      <c r="H529" s="229" t="s">
        <v>32</v>
      </c>
      <c r="I529" s="231"/>
      <c r="J529" s="227"/>
      <c r="K529" s="227"/>
      <c r="L529" s="232"/>
      <c r="M529" s="233"/>
      <c r="N529" s="234"/>
      <c r="O529" s="234"/>
      <c r="P529" s="234"/>
      <c r="Q529" s="234"/>
      <c r="R529" s="234"/>
      <c r="S529" s="234"/>
      <c r="T529" s="235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6" t="s">
        <v>145</v>
      </c>
      <c r="AU529" s="236" t="s">
        <v>85</v>
      </c>
      <c r="AV529" s="13" t="s">
        <v>83</v>
      </c>
      <c r="AW529" s="13" t="s">
        <v>39</v>
      </c>
      <c r="AX529" s="13" t="s">
        <v>77</v>
      </c>
      <c r="AY529" s="236" t="s">
        <v>135</v>
      </c>
    </row>
    <row r="530" s="14" customFormat="1">
      <c r="A530" s="14"/>
      <c r="B530" s="237"/>
      <c r="C530" s="238"/>
      <c r="D530" s="228" t="s">
        <v>145</v>
      </c>
      <c r="E530" s="239" t="s">
        <v>32</v>
      </c>
      <c r="F530" s="240" t="s">
        <v>619</v>
      </c>
      <c r="G530" s="238"/>
      <c r="H530" s="241">
        <v>1</v>
      </c>
      <c r="I530" s="242"/>
      <c r="J530" s="238"/>
      <c r="K530" s="238"/>
      <c r="L530" s="243"/>
      <c r="M530" s="244"/>
      <c r="N530" s="245"/>
      <c r="O530" s="245"/>
      <c r="P530" s="245"/>
      <c r="Q530" s="245"/>
      <c r="R530" s="245"/>
      <c r="S530" s="245"/>
      <c r="T530" s="246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7" t="s">
        <v>145</v>
      </c>
      <c r="AU530" s="247" t="s">
        <v>85</v>
      </c>
      <c r="AV530" s="14" t="s">
        <v>85</v>
      </c>
      <c r="AW530" s="14" t="s">
        <v>39</v>
      </c>
      <c r="AX530" s="14" t="s">
        <v>77</v>
      </c>
      <c r="AY530" s="247" t="s">
        <v>135</v>
      </c>
    </row>
    <row r="531" s="15" customFormat="1">
      <c r="A531" s="15"/>
      <c r="B531" s="248"/>
      <c r="C531" s="249"/>
      <c r="D531" s="228" t="s">
        <v>145</v>
      </c>
      <c r="E531" s="250" t="s">
        <v>32</v>
      </c>
      <c r="F531" s="251" t="s">
        <v>149</v>
      </c>
      <c r="G531" s="249"/>
      <c r="H531" s="252">
        <v>1</v>
      </c>
      <c r="I531" s="253"/>
      <c r="J531" s="249"/>
      <c r="K531" s="249"/>
      <c r="L531" s="254"/>
      <c r="M531" s="255"/>
      <c r="N531" s="256"/>
      <c r="O531" s="256"/>
      <c r="P531" s="256"/>
      <c r="Q531" s="256"/>
      <c r="R531" s="256"/>
      <c r="S531" s="256"/>
      <c r="T531" s="257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58" t="s">
        <v>145</v>
      </c>
      <c r="AU531" s="258" t="s">
        <v>85</v>
      </c>
      <c r="AV531" s="15" t="s">
        <v>134</v>
      </c>
      <c r="AW531" s="15" t="s">
        <v>39</v>
      </c>
      <c r="AX531" s="15" t="s">
        <v>83</v>
      </c>
      <c r="AY531" s="258" t="s">
        <v>135</v>
      </c>
    </row>
    <row r="532" s="2" customFormat="1" ht="16.5" customHeight="1">
      <c r="A532" s="39"/>
      <c r="B532" s="40"/>
      <c r="C532" s="262" t="s">
        <v>892</v>
      </c>
      <c r="D532" s="262" t="s">
        <v>614</v>
      </c>
      <c r="E532" s="263" t="s">
        <v>893</v>
      </c>
      <c r="F532" s="264" t="s">
        <v>894</v>
      </c>
      <c r="G532" s="265" t="s">
        <v>141</v>
      </c>
      <c r="H532" s="266">
        <v>1</v>
      </c>
      <c r="I532" s="267"/>
      <c r="J532" s="268">
        <f>ROUND(I532*H532,2)</f>
        <v>0</v>
      </c>
      <c r="K532" s="264" t="s">
        <v>142</v>
      </c>
      <c r="L532" s="269"/>
      <c r="M532" s="270" t="s">
        <v>32</v>
      </c>
      <c r="N532" s="271" t="s">
        <v>48</v>
      </c>
      <c r="O532" s="85"/>
      <c r="P532" s="222">
        <f>O532*H532</f>
        <v>0</v>
      </c>
      <c r="Q532" s="222">
        <v>0</v>
      </c>
      <c r="R532" s="222">
        <f>Q532*H532</f>
        <v>0</v>
      </c>
      <c r="S532" s="222">
        <v>0</v>
      </c>
      <c r="T532" s="223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24" t="s">
        <v>617</v>
      </c>
      <c r="AT532" s="224" t="s">
        <v>614</v>
      </c>
      <c r="AU532" s="224" t="s">
        <v>85</v>
      </c>
      <c r="AY532" s="17" t="s">
        <v>135</v>
      </c>
      <c r="BE532" s="225">
        <f>IF(N532="základní",J532,0)</f>
        <v>0</v>
      </c>
      <c r="BF532" s="225">
        <f>IF(N532="snížená",J532,0)</f>
        <v>0</v>
      </c>
      <c r="BG532" s="225">
        <f>IF(N532="zákl. přenesená",J532,0)</f>
        <v>0</v>
      </c>
      <c r="BH532" s="225">
        <f>IF(N532="sníž. přenesená",J532,0)</f>
        <v>0</v>
      </c>
      <c r="BI532" s="225">
        <f>IF(N532="nulová",J532,0)</f>
        <v>0</v>
      </c>
      <c r="BJ532" s="17" t="s">
        <v>83</v>
      </c>
      <c r="BK532" s="225">
        <f>ROUND(I532*H532,2)</f>
        <v>0</v>
      </c>
      <c r="BL532" s="17" t="s">
        <v>617</v>
      </c>
      <c r="BM532" s="224" t="s">
        <v>895</v>
      </c>
    </row>
    <row r="533" s="13" customFormat="1">
      <c r="A533" s="13"/>
      <c r="B533" s="226"/>
      <c r="C533" s="227"/>
      <c r="D533" s="228" t="s">
        <v>145</v>
      </c>
      <c r="E533" s="229" t="s">
        <v>32</v>
      </c>
      <c r="F533" s="230" t="s">
        <v>146</v>
      </c>
      <c r="G533" s="227"/>
      <c r="H533" s="229" t="s">
        <v>32</v>
      </c>
      <c r="I533" s="231"/>
      <c r="J533" s="227"/>
      <c r="K533" s="227"/>
      <c r="L533" s="232"/>
      <c r="M533" s="233"/>
      <c r="N533" s="234"/>
      <c r="O533" s="234"/>
      <c r="P533" s="234"/>
      <c r="Q533" s="234"/>
      <c r="R533" s="234"/>
      <c r="S533" s="234"/>
      <c r="T533" s="235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6" t="s">
        <v>145</v>
      </c>
      <c r="AU533" s="236" t="s">
        <v>85</v>
      </c>
      <c r="AV533" s="13" t="s">
        <v>83</v>
      </c>
      <c r="AW533" s="13" t="s">
        <v>39</v>
      </c>
      <c r="AX533" s="13" t="s">
        <v>77</v>
      </c>
      <c r="AY533" s="236" t="s">
        <v>135</v>
      </c>
    </row>
    <row r="534" s="14" customFormat="1">
      <c r="A534" s="14"/>
      <c r="B534" s="237"/>
      <c r="C534" s="238"/>
      <c r="D534" s="228" t="s">
        <v>145</v>
      </c>
      <c r="E534" s="239" t="s">
        <v>32</v>
      </c>
      <c r="F534" s="240" t="s">
        <v>619</v>
      </c>
      <c r="G534" s="238"/>
      <c r="H534" s="241">
        <v>1</v>
      </c>
      <c r="I534" s="242"/>
      <c r="J534" s="238"/>
      <c r="K534" s="238"/>
      <c r="L534" s="243"/>
      <c r="M534" s="244"/>
      <c r="N534" s="245"/>
      <c r="O534" s="245"/>
      <c r="P534" s="245"/>
      <c r="Q534" s="245"/>
      <c r="R534" s="245"/>
      <c r="S534" s="245"/>
      <c r="T534" s="246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47" t="s">
        <v>145</v>
      </c>
      <c r="AU534" s="247" t="s">
        <v>85</v>
      </c>
      <c r="AV534" s="14" t="s">
        <v>85</v>
      </c>
      <c r="AW534" s="14" t="s">
        <v>39</v>
      </c>
      <c r="AX534" s="14" t="s">
        <v>77</v>
      </c>
      <c r="AY534" s="247" t="s">
        <v>135</v>
      </c>
    </row>
    <row r="535" s="15" customFormat="1">
      <c r="A535" s="15"/>
      <c r="B535" s="248"/>
      <c r="C535" s="249"/>
      <c r="D535" s="228" t="s">
        <v>145</v>
      </c>
      <c r="E535" s="250" t="s">
        <v>32</v>
      </c>
      <c r="F535" s="251" t="s">
        <v>149</v>
      </c>
      <c r="G535" s="249"/>
      <c r="H535" s="252">
        <v>1</v>
      </c>
      <c r="I535" s="253"/>
      <c r="J535" s="249"/>
      <c r="K535" s="249"/>
      <c r="L535" s="254"/>
      <c r="M535" s="255"/>
      <c r="N535" s="256"/>
      <c r="O535" s="256"/>
      <c r="P535" s="256"/>
      <c r="Q535" s="256"/>
      <c r="R535" s="256"/>
      <c r="S535" s="256"/>
      <c r="T535" s="257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58" t="s">
        <v>145</v>
      </c>
      <c r="AU535" s="258" t="s">
        <v>85</v>
      </c>
      <c r="AV535" s="15" t="s">
        <v>134</v>
      </c>
      <c r="AW535" s="15" t="s">
        <v>39</v>
      </c>
      <c r="AX535" s="15" t="s">
        <v>83</v>
      </c>
      <c r="AY535" s="258" t="s">
        <v>135</v>
      </c>
    </row>
    <row r="536" s="2" customFormat="1" ht="16.5" customHeight="1">
      <c r="A536" s="39"/>
      <c r="B536" s="40"/>
      <c r="C536" s="262" t="s">
        <v>896</v>
      </c>
      <c r="D536" s="262" t="s">
        <v>614</v>
      </c>
      <c r="E536" s="263" t="s">
        <v>630</v>
      </c>
      <c r="F536" s="264" t="s">
        <v>631</v>
      </c>
      <c r="G536" s="265" t="s">
        <v>141</v>
      </c>
      <c r="H536" s="266">
        <v>1</v>
      </c>
      <c r="I536" s="267"/>
      <c r="J536" s="268">
        <f>ROUND(I536*H536,2)</f>
        <v>0</v>
      </c>
      <c r="K536" s="264" t="s">
        <v>142</v>
      </c>
      <c r="L536" s="269"/>
      <c r="M536" s="270" t="s">
        <v>32</v>
      </c>
      <c r="N536" s="271" t="s">
        <v>48</v>
      </c>
      <c r="O536" s="85"/>
      <c r="P536" s="222">
        <f>O536*H536</f>
        <v>0</v>
      </c>
      <c r="Q536" s="222">
        <v>0</v>
      </c>
      <c r="R536" s="222">
        <f>Q536*H536</f>
        <v>0</v>
      </c>
      <c r="S536" s="222">
        <v>0</v>
      </c>
      <c r="T536" s="223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24" t="s">
        <v>617</v>
      </c>
      <c r="AT536" s="224" t="s">
        <v>614</v>
      </c>
      <c r="AU536" s="224" t="s">
        <v>85</v>
      </c>
      <c r="AY536" s="17" t="s">
        <v>135</v>
      </c>
      <c r="BE536" s="225">
        <f>IF(N536="základní",J536,0)</f>
        <v>0</v>
      </c>
      <c r="BF536" s="225">
        <f>IF(N536="snížená",J536,0)</f>
        <v>0</v>
      </c>
      <c r="BG536" s="225">
        <f>IF(N536="zákl. přenesená",J536,0)</f>
        <v>0</v>
      </c>
      <c r="BH536" s="225">
        <f>IF(N536="sníž. přenesená",J536,0)</f>
        <v>0</v>
      </c>
      <c r="BI536" s="225">
        <f>IF(N536="nulová",J536,0)</f>
        <v>0</v>
      </c>
      <c r="BJ536" s="17" t="s">
        <v>83</v>
      </c>
      <c r="BK536" s="225">
        <f>ROUND(I536*H536,2)</f>
        <v>0</v>
      </c>
      <c r="BL536" s="17" t="s">
        <v>617</v>
      </c>
      <c r="BM536" s="224" t="s">
        <v>897</v>
      </c>
    </row>
    <row r="537" s="13" customFormat="1">
      <c r="A537" s="13"/>
      <c r="B537" s="226"/>
      <c r="C537" s="227"/>
      <c r="D537" s="228" t="s">
        <v>145</v>
      </c>
      <c r="E537" s="229" t="s">
        <v>32</v>
      </c>
      <c r="F537" s="230" t="s">
        <v>146</v>
      </c>
      <c r="G537" s="227"/>
      <c r="H537" s="229" t="s">
        <v>32</v>
      </c>
      <c r="I537" s="231"/>
      <c r="J537" s="227"/>
      <c r="K537" s="227"/>
      <c r="L537" s="232"/>
      <c r="M537" s="233"/>
      <c r="N537" s="234"/>
      <c r="O537" s="234"/>
      <c r="P537" s="234"/>
      <c r="Q537" s="234"/>
      <c r="R537" s="234"/>
      <c r="S537" s="234"/>
      <c r="T537" s="235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6" t="s">
        <v>145</v>
      </c>
      <c r="AU537" s="236" t="s">
        <v>85</v>
      </c>
      <c r="AV537" s="13" t="s">
        <v>83</v>
      </c>
      <c r="AW537" s="13" t="s">
        <v>39</v>
      </c>
      <c r="AX537" s="13" t="s">
        <v>77</v>
      </c>
      <c r="AY537" s="236" t="s">
        <v>135</v>
      </c>
    </row>
    <row r="538" s="14" customFormat="1">
      <c r="A538" s="14"/>
      <c r="B538" s="237"/>
      <c r="C538" s="238"/>
      <c r="D538" s="228" t="s">
        <v>145</v>
      </c>
      <c r="E538" s="239" t="s">
        <v>32</v>
      </c>
      <c r="F538" s="240" t="s">
        <v>619</v>
      </c>
      <c r="G538" s="238"/>
      <c r="H538" s="241">
        <v>1</v>
      </c>
      <c r="I538" s="242"/>
      <c r="J538" s="238"/>
      <c r="K538" s="238"/>
      <c r="L538" s="243"/>
      <c r="M538" s="244"/>
      <c r="N538" s="245"/>
      <c r="O538" s="245"/>
      <c r="P538" s="245"/>
      <c r="Q538" s="245"/>
      <c r="R538" s="245"/>
      <c r="S538" s="245"/>
      <c r="T538" s="246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47" t="s">
        <v>145</v>
      </c>
      <c r="AU538" s="247" t="s">
        <v>85</v>
      </c>
      <c r="AV538" s="14" t="s">
        <v>85</v>
      </c>
      <c r="AW538" s="14" t="s">
        <v>39</v>
      </c>
      <c r="AX538" s="14" t="s">
        <v>77</v>
      </c>
      <c r="AY538" s="247" t="s">
        <v>135</v>
      </c>
    </row>
    <row r="539" s="15" customFormat="1">
      <c r="A539" s="15"/>
      <c r="B539" s="248"/>
      <c r="C539" s="249"/>
      <c r="D539" s="228" t="s">
        <v>145</v>
      </c>
      <c r="E539" s="250" t="s">
        <v>32</v>
      </c>
      <c r="F539" s="251" t="s">
        <v>149</v>
      </c>
      <c r="G539" s="249"/>
      <c r="H539" s="252">
        <v>1</v>
      </c>
      <c r="I539" s="253"/>
      <c r="J539" s="249"/>
      <c r="K539" s="249"/>
      <c r="L539" s="254"/>
      <c r="M539" s="255"/>
      <c r="N539" s="256"/>
      <c r="O539" s="256"/>
      <c r="P539" s="256"/>
      <c r="Q539" s="256"/>
      <c r="R539" s="256"/>
      <c r="S539" s="256"/>
      <c r="T539" s="257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58" t="s">
        <v>145</v>
      </c>
      <c r="AU539" s="258" t="s">
        <v>85</v>
      </c>
      <c r="AV539" s="15" t="s">
        <v>134</v>
      </c>
      <c r="AW539" s="15" t="s">
        <v>39</v>
      </c>
      <c r="AX539" s="15" t="s">
        <v>83</v>
      </c>
      <c r="AY539" s="258" t="s">
        <v>135</v>
      </c>
    </row>
    <row r="540" s="2" customFormat="1" ht="16.5" customHeight="1">
      <c r="A540" s="39"/>
      <c r="B540" s="40"/>
      <c r="C540" s="262" t="s">
        <v>898</v>
      </c>
      <c r="D540" s="262" t="s">
        <v>614</v>
      </c>
      <c r="E540" s="263" t="s">
        <v>899</v>
      </c>
      <c r="F540" s="264" t="s">
        <v>900</v>
      </c>
      <c r="G540" s="265" t="s">
        <v>141</v>
      </c>
      <c r="H540" s="266">
        <v>1</v>
      </c>
      <c r="I540" s="267"/>
      <c r="J540" s="268">
        <f>ROUND(I540*H540,2)</f>
        <v>0</v>
      </c>
      <c r="K540" s="264" t="s">
        <v>142</v>
      </c>
      <c r="L540" s="269"/>
      <c r="M540" s="270" t="s">
        <v>32</v>
      </c>
      <c r="N540" s="271" t="s">
        <v>48</v>
      </c>
      <c r="O540" s="85"/>
      <c r="P540" s="222">
        <f>O540*H540</f>
        <v>0</v>
      </c>
      <c r="Q540" s="222">
        <v>0</v>
      </c>
      <c r="R540" s="222">
        <f>Q540*H540</f>
        <v>0</v>
      </c>
      <c r="S540" s="222">
        <v>0</v>
      </c>
      <c r="T540" s="223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24" t="s">
        <v>617</v>
      </c>
      <c r="AT540" s="224" t="s">
        <v>614</v>
      </c>
      <c r="AU540" s="224" t="s">
        <v>85</v>
      </c>
      <c r="AY540" s="17" t="s">
        <v>135</v>
      </c>
      <c r="BE540" s="225">
        <f>IF(N540="základní",J540,0)</f>
        <v>0</v>
      </c>
      <c r="BF540" s="225">
        <f>IF(N540="snížená",J540,0)</f>
        <v>0</v>
      </c>
      <c r="BG540" s="225">
        <f>IF(N540="zákl. přenesená",J540,0)</f>
        <v>0</v>
      </c>
      <c r="BH540" s="225">
        <f>IF(N540="sníž. přenesená",J540,0)</f>
        <v>0</v>
      </c>
      <c r="BI540" s="225">
        <f>IF(N540="nulová",J540,0)</f>
        <v>0</v>
      </c>
      <c r="BJ540" s="17" t="s">
        <v>83</v>
      </c>
      <c r="BK540" s="225">
        <f>ROUND(I540*H540,2)</f>
        <v>0</v>
      </c>
      <c r="BL540" s="17" t="s">
        <v>617</v>
      </c>
      <c r="BM540" s="224" t="s">
        <v>901</v>
      </c>
    </row>
    <row r="541" s="13" customFormat="1">
      <c r="A541" s="13"/>
      <c r="B541" s="226"/>
      <c r="C541" s="227"/>
      <c r="D541" s="228" t="s">
        <v>145</v>
      </c>
      <c r="E541" s="229" t="s">
        <v>32</v>
      </c>
      <c r="F541" s="230" t="s">
        <v>146</v>
      </c>
      <c r="G541" s="227"/>
      <c r="H541" s="229" t="s">
        <v>32</v>
      </c>
      <c r="I541" s="231"/>
      <c r="J541" s="227"/>
      <c r="K541" s="227"/>
      <c r="L541" s="232"/>
      <c r="M541" s="233"/>
      <c r="N541" s="234"/>
      <c r="O541" s="234"/>
      <c r="P541" s="234"/>
      <c r="Q541" s="234"/>
      <c r="R541" s="234"/>
      <c r="S541" s="234"/>
      <c r="T541" s="235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6" t="s">
        <v>145</v>
      </c>
      <c r="AU541" s="236" t="s">
        <v>85</v>
      </c>
      <c r="AV541" s="13" t="s">
        <v>83</v>
      </c>
      <c r="AW541" s="13" t="s">
        <v>39</v>
      </c>
      <c r="AX541" s="13" t="s">
        <v>77</v>
      </c>
      <c r="AY541" s="236" t="s">
        <v>135</v>
      </c>
    </row>
    <row r="542" s="14" customFormat="1">
      <c r="A542" s="14"/>
      <c r="B542" s="237"/>
      <c r="C542" s="238"/>
      <c r="D542" s="228" t="s">
        <v>145</v>
      </c>
      <c r="E542" s="239" t="s">
        <v>32</v>
      </c>
      <c r="F542" s="240" t="s">
        <v>619</v>
      </c>
      <c r="G542" s="238"/>
      <c r="H542" s="241">
        <v>1</v>
      </c>
      <c r="I542" s="242"/>
      <c r="J542" s="238"/>
      <c r="K542" s="238"/>
      <c r="L542" s="243"/>
      <c r="M542" s="244"/>
      <c r="N542" s="245"/>
      <c r="O542" s="245"/>
      <c r="P542" s="245"/>
      <c r="Q542" s="245"/>
      <c r="R542" s="245"/>
      <c r="S542" s="245"/>
      <c r="T542" s="246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7" t="s">
        <v>145</v>
      </c>
      <c r="AU542" s="247" t="s">
        <v>85</v>
      </c>
      <c r="AV542" s="14" t="s">
        <v>85</v>
      </c>
      <c r="AW542" s="14" t="s">
        <v>39</v>
      </c>
      <c r="AX542" s="14" t="s">
        <v>77</v>
      </c>
      <c r="AY542" s="247" t="s">
        <v>135</v>
      </c>
    </row>
    <row r="543" s="15" customFormat="1">
      <c r="A543" s="15"/>
      <c r="B543" s="248"/>
      <c r="C543" s="249"/>
      <c r="D543" s="228" t="s">
        <v>145</v>
      </c>
      <c r="E543" s="250" t="s">
        <v>32</v>
      </c>
      <c r="F543" s="251" t="s">
        <v>149</v>
      </c>
      <c r="G543" s="249"/>
      <c r="H543" s="252">
        <v>1</v>
      </c>
      <c r="I543" s="253"/>
      <c r="J543" s="249"/>
      <c r="K543" s="249"/>
      <c r="L543" s="254"/>
      <c r="M543" s="255"/>
      <c r="N543" s="256"/>
      <c r="O543" s="256"/>
      <c r="P543" s="256"/>
      <c r="Q543" s="256"/>
      <c r="R543" s="256"/>
      <c r="S543" s="256"/>
      <c r="T543" s="257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58" t="s">
        <v>145</v>
      </c>
      <c r="AU543" s="258" t="s">
        <v>85</v>
      </c>
      <c r="AV543" s="15" t="s">
        <v>134</v>
      </c>
      <c r="AW543" s="15" t="s">
        <v>39</v>
      </c>
      <c r="AX543" s="15" t="s">
        <v>83</v>
      </c>
      <c r="AY543" s="258" t="s">
        <v>135</v>
      </c>
    </row>
    <row r="544" s="12" customFormat="1" ht="22.8" customHeight="1">
      <c r="A544" s="12"/>
      <c r="B544" s="197"/>
      <c r="C544" s="198"/>
      <c r="D544" s="199" t="s">
        <v>76</v>
      </c>
      <c r="E544" s="211" t="s">
        <v>285</v>
      </c>
      <c r="F544" s="211" t="s">
        <v>286</v>
      </c>
      <c r="G544" s="198"/>
      <c r="H544" s="198"/>
      <c r="I544" s="201"/>
      <c r="J544" s="212">
        <f>BK544</f>
        <v>0</v>
      </c>
      <c r="K544" s="198"/>
      <c r="L544" s="203"/>
      <c r="M544" s="204"/>
      <c r="N544" s="205"/>
      <c r="O544" s="205"/>
      <c r="P544" s="206">
        <f>SUM(P545:P552)</f>
        <v>0</v>
      </c>
      <c r="Q544" s="205"/>
      <c r="R544" s="206">
        <f>SUM(R545:R552)</f>
        <v>0</v>
      </c>
      <c r="S544" s="205"/>
      <c r="T544" s="207">
        <f>SUM(T545:T552)</f>
        <v>0</v>
      </c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R544" s="208" t="s">
        <v>134</v>
      </c>
      <c r="AT544" s="209" t="s">
        <v>76</v>
      </c>
      <c r="AU544" s="209" t="s">
        <v>83</v>
      </c>
      <c r="AY544" s="208" t="s">
        <v>135</v>
      </c>
      <c r="BK544" s="210">
        <f>SUM(BK545:BK552)</f>
        <v>0</v>
      </c>
    </row>
    <row r="545" s="2" customFormat="1" ht="21.75" customHeight="1">
      <c r="A545" s="39"/>
      <c r="B545" s="40"/>
      <c r="C545" s="213" t="s">
        <v>902</v>
      </c>
      <c r="D545" s="213" t="s">
        <v>138</v>
      </c>
      <c r="E545" s="214" t="s">
        <v>903</v>
      </c>
      <c r="F545" s="215" t="s">
        <v>904</v>
      </c>
      <c r="G545" s="216" t="s">
        <v>141</v>
      </c>
      <c r="H545" s="217">
        <v>6</v>
      </c>
      <c r="I545" s="218"/>
      <c r="J545" s="219">
        <f>ROUND(I545*H545,2)</f>
        <v>0</v>
      </c>
      <c r="K545" s="215" t="s">
        <v>142</v>
      </c>
      <c r="L545" s="45"/>
      <c r="M545" s="220" t="s">
        <v>32</v>
      </c>
      <c r="N545" s="221" t="s">
        <v>48</v>
      </c>
      <c r="O545" s="85"/>
      <c r="P545" s="222">
        <f>O545*H545</f>
        <v>0</v>
      </c>
      <c r="Q545" s="222">
        <v>0</v>
      </c>
      <c r="R545" s="222">
        <f>Q545*H545</f>
        <v>0</v>
      </c>
      <c r="S545" s="222">
        <v>0</v>
      </c>
      <c r="T545" s="223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24" t="s">
        <v>143</v>
      </c>
      <c r="AT545" s="224" t="s">
        <v>138</v>
      </c>
      <c r="AU545" s="224" t="s">
        <v>85</v>
      </c>
      <c r="AY545" s="17" t="s">
        <v>135</v>
      </c>
      <c r="BE545" s="225">
        <f>IF(N545="základní",J545,0)</f>
        <v>0</v>
      </c>
      <c r="BF545" s="225">
        <f>IF(N545="snížená",J545,0)</f>
        <v>0</v>
      </c>
      <c r="BG545" s="225">
        <f>IF(N545="zákl. přenesená",J545,0)</f>
        <v>0</v>
      </c>
      <c r="BH545" s="225">
        <f>IF(N545="sníž. přenesená",J545,0)</f>
        <v>0</v>
      </c>
      <c r="BI545" s="225">
        <f>IF(N545="nulová",J545,0)</f>
        <v>0</v>
      </c>
      <c r="BJ545" s="17" t="s">
        <v>83</v>
      </c>
      <c r="BK545" s="225">
        <f>ROUND(I545*H545,2)</f>
        <v>0</v>
      </c>
      <c r="BL545" s="17" t="s">
        <v>143</v>
      </c>
      <c r="BM545" s="224" t="s">
        <v>905</v>
      </c>
    </row>
    <row r="546" s="13" customFormat="1">
      <c r="A546" s="13"/>
      <c r="B546" s="226"/>
      <c r="C546" s="227"/>
      <c r="D546" s="228" t="s">
        <v>145</v>
      </c>
      <c r="E546" s="229" t="s">
        <v>32</v>
      </c>
      <c r="F546" s="230" t="s">
        <v>146</v>
      </c>
      <c r="G546" s="227"/>
      <c r="H546" s="229" t="s">
        <v>32</v>
      </c>
      <c r="I546" s="231"/>
      <c r="J546" s="227"/>
      <c r="K546" s="227"/>
      <c r="L546" s="232"/>
      <c r="M546" s="233"/>
      <c r="N546" s="234"/>
      <c r="O546" s="234"/>
      <c r="P546" s="234"/>
      <c r="Q546" s="234"/>
      <c r="R546" s="234"/>
      <c r="S546" s="234"/>
      <c r="T546" s="235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6" t="s">
        <v>145</v>
      </c>
      <c r="AU546" s="236" t="s">
        <v>85</v>
      </c>
      <c r="AV546" s="13" t="s">
        <v>83</v>
      </c>
      <c r="AW546" s="13" t="s">
        <v>39</v>
      </c>
      <c r="AX546" s="13" t="s">
        <v>77</v>
      </c>
      <c r="AY546" s="236" t="s">
        <v>135</v>
      </c>
    </row>
    <row r="547" s="14" customFormat="1">
      <c r="A547" s="14"/>
      <c r="B547" s="237"/>
      <c r="C547" s="238"/>
      <c r="D547" s="228" t="s">
        <v>145</v>
      </c>
      <c r="E547" s="239" t="s">
        <v>32</v>
      </c>
      <c r="F547" s="240" t="s">
        <v>906</v>
      </c>
      <c r="G547" s="238"/>
      <c r="H547" s="241">
        <v>6</v>
      </c>
      <c r="I547" s="242"/>
      <c r="J547" s="238"/>
      <c r="K547" s="238"/>
      <c r="L547" s="243"/>
      <c r="M547" s="244"/>
      <c r="N547" s="245"/>
      <c r="O547" s="245"/>
      <c r="P547" s="245"/>
      <c r="Q547" s="245"/>
      <c r="R547" s="245"/>
      <c r="S547" s="245"/>
      <c r="T547" s="246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7" t="s">
        <v>145</v>
      </c>
      <c r="AU547" s="247" t="s">
        <v>85</v>
      </c>
      <c r="AV547" s="14" t="s">
        <v>85</v>
      </c>
      <c r="AW547" s="14" t="s">
        <v>39</v>
      </c>
      <c r="AX547" s="14" t="s">
        <v>77</v>
      </c>
      <c r="AY547" s="247" t="s">
        <v>135</v>
      </c>
    </row>
    <row r="548" s="15" customFormat="1">
      <c r="A548" s="15"/>
      <c r="B548" s="248"/>
      <c r="C548" s="249"/>
      <c r="D548" s="228" t="s">
        <v>145</v>
      </c>
      <c r="E548" s="250" t="s">
        <v>32</v>
      </c>
      <c r="F548" s="251" t="s">
        <v>149</v>
      </c>
      <c r="G548" s="249"/>
      <c r="H548" s="252">
        <v>6</v>
      </c>
      <c r="I548" s="253"/>
      <c r="J548" s="249"/>
      <c r="K548" s="249"/>
      <c r="L548" s="254"/>
      <c r="M548" s="255"/>
      <c r="N548" s="256"/>
      <c r="O548" s="256"/>
      <c r="P548" s="256"/>
      <c r="Q548" s="256"/>
      <c r="R548" s="256"/>
      <c r="S548" s="256"/>
      <c r="T548" s="257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58" t="s">
        <v>145</v>
      </c>
      <c r="AU548" s="258" t="s">
        <v>85</v>
      </c>
      <c r="AV548" s="15" t="s">
        <v>134</v>
      </c>
      <c r="AW548" s="15" t="s">
        <v>39</v>
      </c>
      <c r="AX548" s="15" t="s">
        <v>83</v>
      </c>
      <c r="AY548" s="258" t="s">
        <v>135</v>
      </c>
    </row>
    <row r="549" s="2" customFormat="1" ht="24.15" customHeight="1">
      <c r="A549" s="39"/>
      <c r="B549" s="40"/>
      <c r="C549" s="213" t="s">
        <v>907</v>
      </c>
      <c r="D549" s="213" t="s">
        <v>138</v>
      </c>
      <c r="E549" s="214" t="s">
        <v>288</v>
      </c>
      <c r="F549" s="215" t="s">
        <v>289</v>
      </c>
      <c r="G549" s="216" t="s">
        <v>141</v>
      </c>
      <c r="H549" s="217">
        <v>1</v>
      </c>
      <c r="I549" s="218"/>
      <c r="J549" s="219">
        <f>ROUND(I549*H549,2)</f>
        <v>0</v>
      </c>
      <c r="K549" s="215" t="s">
        <v>142</v>
      </c>
      <c r="L549" s="45"/>
      <c r="M549" s="220" t="s">
        <v>32</v>
      </c>
      <c r="N549" s="221" t="s">
        <v>48</v>
      </c>
      <c r="O549" s="85"/>
      <c r="P549" s="222">
        <f>O549*H549</f>
        <v>0</v>
      </c>
      <c r="Q549" s="222">
        <v>0</v>
      </c>
      <c r="R549" s="222">
        <f>Q549*H549</f>
        <v>0</v>
      </c>
      <c r="S549" s="222">
        <v>0</v>
      </c>
      <c r="T549" s="223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24" t="s">
        <v>143</v>
      </c>
      <c r="AT549" s="224" t="s">
        <v>138</v>
      </c>
      <c r="AU549" s="224" t="s">
        <v>85</v>
      </c>
      <c r="AY549" s="17" t="s">
        <v>135</v>
      </c>
      <c r="BE549" s="225">
        <f>IF(N549="základní",J549,0)</f>
        <v>0</v>
      </c>
      <c r="BF549" s="225">
        <f>IF(N549="snížená",J549,0)</f>
        <v>0</v>
      </c>
      <c r="BG549" s="225">
        <f>IF(N549="zákl. přenesená",J549,0)</f>
        <v>0</v>
      </c>
      <c r="BH549" s="225">
        <f>IF(N549="sníž. přenesená",J549,0)</f>
        <v>0</v>
      </c>
      <c r="BI549" s="225">
        <f>IF(N549="nulová",J549,0)</f>
        <v>0</v>
      </c>
      <c r="BJ549" s="17" t="s">
        <v>83</v>
      </c>
      <c r="BK549" s="225">
        <f>ROUND(I549*H549,2)</f>
        <v>0</v>
      </c>
      <c r="BL549" s="17" t="s">
        <v>143</v>
      </c>
      <c r="BM549" s="224" t="s">
        <v>908</v>
      </c>
    </row>
    <row r="550" s="13" customFormat="1">
      <c r="A550" s="13"/>
      <c r="B550" s="226"/>
      <c r="C550" s="227"/>
      <c r="D550" s="228" t="s">
        <v>145</v>
      </c>
      <c r="E550" s="229" t="s">
        <v>32</v>
      </c>
      <c r="F550" s="230" t="s">
        <v>146</v>
      </c>
      <c r="G550" s="227"/>
      <c r="H550" s="229" t="s">
        <v>32</v>
      </c>
      <c r="I550" s="231"/>
      <c r="J550" s="227"/>
      <c r="K550" s="227"/>
      <c r="L550" s="232"/>
      <c r="M550" s="233"/>
      <c r="N550" s="234"/>
      <c r="O550" s="234"/>
      <c r="P550" s="234"/>
      <c r="Q550" s="234"/>
      <c r="R550" s="234"/>
      <c r="S550" s="234"/>
      <c r="T550" s="235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6" t="s">
        <v>145</v>
      </c>
      <c r="AU550" s="236" t="s">
        <v>85</v>
      </c>
      <c r="AV550" s="13" t="s">
        <v>83</v>
      </c>
      <c r="AW550" s="13" t="s">
        <v>39</v>
      </c>
      <c r="AX550" s="13" t="s">
        <v>77</v>
      </c>
      <c r="AY550" s="236" t="s">
        <v>135</v>
      </c>
    </row>
    <row r="551" s="14" customFormat="1">
      <c r="A551" s="14"/>
      <c r="B551" s="237"/>
      <c r="C551" s="238"/>
      <c r="D551" s="228" t="s">
        <v>145</v>
      </c>
      <c r="E551" s="239" t="s">
        <v>32</v>
      </c>
      <c r="F551" s="240" t="s">
        <v>635</v>
      </c>
      <c r="G551" s="238"/>
      <c r="H551" s="241">
        <v>1</v>
      </c>
      <c r="I551" s="242"/>
      <c r="J551" s="238"/>
      <c r="K551" s="238"/>
      <c r="L551" s="243"/>
      <c r="M551" s="244"/>
      <c r="N551" s="245"/>
      <c r="O551" s="245"/>
      <c r="P551" s="245"/>
      <c r="Q551" s="245"/>
      <c r="R551" s="245"/>
      <c r="S551" s="245"/>
      <c r="T551" s="246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47" t="s">
        <v>145</v>
      </c>
      <c r="AU551" s="247" t="s">
        <v>85</v>
      </c>
      <c r="AV551" s="14" t="s">
        <v>85</v>
      </c>
      <c r="AW551" s="14" t="s">
        <v>39</v>
      </c>
      <c r="AX551" s="14" t="s">
        <v>77</v>
      </c>
      <c r="AY551" s="247" t="s">
        <v>135</v>
      </c>
    </row>
    <row r="552" s="15" customFormat="1">
      <c r="A552" s="15"/>
      <c r="B552" s="248"/>
      <c r="C552" s="249"/>
      <c r="D552" s="228" t="s">
        <v>145</v>
      </c>
      <c r="E552" s="250" t="s">
        <v>32</v>
      </c>
      <c r="F552" s="251" t="s">
        <v>149</v>
      </c>
      <c r="G552" s="249"/>
      <c r="H552" s="252">
        <v>1</v>
      </c>
      <c r="I552" s="253"/>
      <c r="J552" s="249"/>
      <c r="K552" s="249"/>
      <c r="L552" s="254"/>
      <c r="M552" s="259"/>
      <c r="N552" s="260"/>
      <c r="O552" s="260"/>
      <c r="P552" s="260"/>
      <c r="Q552" s="260"/>
      <c r="R552" s="260"/>
      <c r="S552" s="260"/>
      <c r="T552" s="261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58" t="s">
        <v>145</v>
      </c>
      <c r="AU552" s="258" t="s">
        <v>85</v>
      </c>
      <c r="AV552" s="15" t="s">
        <v>134</v>
      </c>
      <c r="AW552" s="15" t="s">
        <v>39</v>
      </c>
      <c r="AX552" s="15" t="s">
        <v>83</v>
      </c>
      <c r="AY552" s="258" t="s">
        <v>135</v>
      </c>
    </row>
    <row r="553" s="2" customFormat="1" ht="6.96" customHeight="1">
      <c r="A553" s="39"/>
      <c r="B553" s="60"/>
      <c r="C553" s="61"/>
      <c r="D553" s="61"/>
      <c r="E553" s="61"/>
      <c r="F553" s="61"/>
      <c r="G553" s="61"/>
      <c r="H553" s="61"/>
      <c r="I553" s="61"/>
      <c r="J553" s="61"/>
      <c r="K553" s="61"/>
      <c r="L553" s="45"/>
      <c r="M553" s="39"/>
      <c r="O553" s="39"/>
      <c r="P553" s="39"/>
      <c r="Q553" s="39"/>
      <c r="R553" s="39"/>
      <c r="S553" s="39"/>
      <c r="T553" s="39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</row>
  </sheetData>
  <sheetProtection sheet="1" autoFilter="0" formatColumns="0" formatRows="0" objects="1" scenarios="1" spinCount="100000" saltValue="l5zxN6H5g1fOMv9F12asnrFxZIq6O1Szb9rZ+6oYrsZ2ceQhWlrIC43ByWNCN7NYcjF0DR4HueMMK3ns+efLlg==" hashValue="0c3TI6zfk9oJlVpQeAqxPeW7NXdlQvhnkUheGQFIU/iXGqA/haqEZXC+ryoOp3lTtwQov8948Io8XdXba0gFNQ==" algorithmName="SHA-512" password="CC35"/>
  <autoFilter ref="C97:K55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6:H86"/>
    <mergeCell ref="E88:H88"/>
    <mergeCell ref="E90:H9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85</v>
      </c>
    </row>
    <row r="4" s="1" customFormat="1" ht="24.96" customHeight="1">
      <c r="B4" s="20"/>
      <c r="D4" s="141" t="s">
        <v>101</v>
      </c>
      <c r="L4" s="20"/>
      <c r="M4" s="14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16</v>
      </c>
      <c r="L6" s="20"/>
    </row>
    <row r="7" s="1" customFormat="1" ht="16.5" customHeight="1">
      <c r="B7" s="20"/>
      <c r="E7" s="144" t="str">
        <f>'Rekapitulace zakázky'!K6</f>
        <v>Údržba a oprava výměnných dílů zabezpečovacího zařízení v obvodu SSZT HKR 2022 – 2024</v>
      </c>
      <c r="F7" s="143"/>
      <c r="G7" s="143"/>
      <c r="H7" s="143"/>
      <c r="L7" s="20"/>
    </row>
    <row r="8" s="1" customFormat="1" ht="12" customHeight="1">
      <c r="B8" s="20"/>
      <c r="D8" s="143" t="s">
        <v>102</v>
      </c>
      <c r="L8" s="20"/>
    </row>
    <row r="9" s="2" customFormat="1" ht="16.5" customHeight="1">
      <c r="A9" s="39"/>
      <c r="B9" s="45"/>
      <c r="C9" s="39"/>
      <c r="D9" s="39"/>
      <c r="E9" s="144" t="s">
        <v>103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104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909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32</v>
      </c>
      <c r="G13" s="39"/>
      <c r="H13" s="39"/>
      <c r="I13" s="143" t="s">
        <v>20</v>
      </c>
      <c r="J13" s="134" t="s">
        <v>32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22</v>
      </c>
      <c r="E14" s="39"/>
      <c r="F14" s="134" t="s">
        <v>23</v>
      </c>
      <c r="G14" s="39"/>
      <c r="H14" s="39"/>
      <c r="I14" s="143" t="s">
        <v>24</v>
      </c>
      <c r="J14" s="147" t="str">
        <f>'Rekapitulace zakázky'!AN8</f>
        <v>25. 7. 2022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30</v>
      </c>
      <c r="E16" s="39"/>
      <c r="F16" s="39"/>
      <c r="G16" s="39"/>
      <c r="H16" s="39"/>
      <c r="I16" s="143" t="s">
        <v>31</v>
      </c>
      <c r="J16" s="134" t="s">
        <v>32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34</v>
      </c>
      <c r="F17" s="39"/>
      <c r="G17" s="39"/>
      <c r="H17" s="39"/>
      <c r="I17" s="143" t="s">
        <v>35</v>
      </c>
      <c r="J17" s="134" t="s">
        <v>32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36</v>
      </c>
      <c r="E19" s="39"/>
      <c r="F19" s="39"/>
      <c r="G19" s="39"/>
      <c r="H19" s="39"/>
      <c r="I19" s="143" t="s">
        <v>31</v>
      </c>
      <c r="J19" s="33" t="str">
        <f>'Rekapitulace zakázky'!AN13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3" t="str">
        <f>'Rekapitulace zakázky'!E14</f>
        <v>Vyplň údaj</v>
      </c>
      <c r="F20" s="134"/>
      <c r="G20" s="134"/>
      <c r="H20" s="134"/>
      <c r="I20" s="143" t="s">
        <v>35</v>
      </c>
      <c r="J20" s="33" t="str">
        <f>'Rekapitulace zakázky'!AN14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38</v>
      </c>
      <c r="E22" s="39"/>
      <c r="F22" s="39"/>
      <c r="G22" s="39"/>
      <c r="H22" s="39"/>
      <c r="I22" s="143" t="s">
        <v>31</v>
      </c>
      <c r="J22" s="134" t="s">
        <v>32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35</v>
      </c>
      <c r="J23" s="134" t="s">
        <v>32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40</v>
      </c>
      <c r="E25" s="39"/>
      <c r="F25" s="39"/>
      <c r="G25" s="39"/>
      <c r="H25" s="39"/>
      <c r="I25" s="143" t="s">
        <v>31</v>
      </c>
      <c r="J25" s="134" t="s">
        <v>32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34</v>
      </c>
      <c r="F26" s="39"/>
      <c r="G26" s="39"/>
      <c r="H26" s="39"/>
      <c r="I26" s="143" t="s">
        <v>35</v>
      </c>
      <c r="J26" s="134" t="s">
        <v>32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41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8"/>
      <c r="B29" s="149"/>
      <c r="C29" s="148"/>
      <c r="D29" s="148"/>
      <c r="E29" s="150" t="s">
        <v>42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43</v>
      </c>
      <c r="E32" s="39"/>
      <c r="F32" s="39"/>
      <c r="G32" s="39"/>
      <c r="H32" s="39"/>
      <c r="I32" s="39"/>
      <c r="J32" s="154">
        <f>ROUND(J99,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45</v>
      </c>
      <c r="G34" s="39"/>
      <c r="H34" s="39"/>
      <c r="I34" s="155" t="s">
        <v>44</v>
      </c>
      <c r="J34" s="155" t="s">
        <v>46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47</v>
      </c>
      <c r="E35" s="143" t="s">
        <v>48</v>
      </c>
      <c r="F35" s="157">
        <f>ROUND((SUM(BE99:BE689)),  2)</f>
        <v>0</v>
      </c>
      <c r="G35" s="39"/>
      <c r="H35" s="39"/>
      <c r="I35" s="158">
        <v>0.20999999999999999</v>
      </c>
      <c r="J35" s="157">
        <f>ROUND(((SUM(BE99:BE689))*I35),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49</v>
      </c>
      <c r="F36" s="157">
        <f>ROUND((SUM(BF99:BF689)),  2)</f>
        <v>0</v>
      </c>
      <c r="G36" s="39"/>
      <c r="H36" s="39"/>
      <c r="I36" s="158">
        <v>0.14999999999999999</v>
      </c>
      <c r="J36" s="157">
        <f>ROUND(((SUM(BF99:BF689))*I36),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50</v>
      </c>
      <c r="F37" s="157">
        <f>ROUND((SUM(BG99:BG689)),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51</v>
      </c>
      <c r="F38" s="157">
        <f>ROUND((SUM(BH99:BH689)),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52</v>
      </c>
      <c r="F39" s="157">
        <f>ROUND((SUM(BI99:BI689)),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53</v>
      </c>
      <c r="E41" s="161"/>
      <c r="F41" s="161"/>
      <c r="G41" s="162" t="s">
        <v>54</v>
      </c>
      <c r="H41" s="163" t="s">
        <v>55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hidden="1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3" t="s">
        <v>106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2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170" t="str">
        <f>E7</f>
        <v>Údržba a oprava výměnných dílů zabezpečovacího zařízení v obvodu SSZT HKR 2022 – 2024</v>
      </c>
      <c r="F50" s="32"/>
      <c r="G50" s="32"/>
      <c r="H50" s="32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1"/>
      <c r="C51" s="32" t="s">
        <v>102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9"/>
      <c r="B52" s="40"/>
      <c r="C52" s="41"/>
      <c r="D52" s="41"/>
      <c r="E52" s="170" t="s">
        <v>103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2" t="s">
        <v>104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0" t="str">
        <f>E11</f>
        <v>Lib_VD_I - XII 2023 - Opravy výměnných dílů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2" t="s">
        <v>22</v>
      </c>
      <c r="D56" s="41"/>
      <c r="E56" s="41"/>
      <c r="F56" s="27" t="str">
        <f>F14</f>
        <v>Obvod SSZT HKR</v>
      </c>
      <c r="G56" s="41"/>
      <c r="H56" s="41"/>
      <c r="I56" s="32" t="s">
        <v>24</v>
      </c>
      <c r="J56" s="73" t="str">
        <f>IF(J14="","",J14)</f>
        <v>25. 7. 2022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5.15" customHeight="1">
      <c r="A58" s="39"/>
      <c r="B58" s="40"/>
      <c r="C58" s="32" t="s">
        <v>30</v>
      </c>
      <c r="D58" s="41"/>
      <c r="E58" s="41"/>
      <c r="F58" s="27" t="str">
        <f>E17</f>
        <v xml:space="preserve"> </v>
      </c>
      <c r="G58" s="41"/>
      <c r="H58" s="41"/>
      <c r="I58" s="32" t="s">
        <v>38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2" t="s">
        <v>36</v>
      </c>
      <c r="D59" s="41"/>
      <c r="E59" s="41"/>
      <c r="F59" s="27" t="str">
        <f>IF(E20="","",E20)</f>
        <v>Vyplň údaj</v>
      </c>
      <c r="G59" s="41"/>
      <c r="H59" s="41"/>
      <c r="I59" s="32" t="s">
        <v>40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1" t="s">
        <v>107</v>
      </c>
      <c r="D61" s="172"/>
      <c r="E61" s="172"/>
      <c r="F61" s="172"/>
      <c r="G61" s="172"/>
      <c r="H61" s="172"/>
      <c r="I61" s="172"/>
      <c r="J61" s="173" t="s">
        <v>108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4" t="s">
        <v>75</v>
      </c>
      <c r="D63" s="41"/>
      <c r="E63" s="41"/>
      <c r="F63" s="41"/>
      <c r="G63" s="41"/>
      <c r="H63" s="41"/>
      <c r="I63" s="41"/>
      <c r="J63" s="103">
        <f>J99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7" t="s">
        <v>109</v>
      </c>
    </row>
    <row r="64" hidden="1" s="9" customFormat="1" ht="24.96" customHeight="1">
      <c r="A64" s="9"/>
      <c r="B64" s="175"/>
      <c r="C64" s="176"/>
      <c r="D64" s="177" t="s">
        <v>110</v>
      </c>
      <c r="E64" s="178"/>
      <c r="F64" s="178"/>
      <c r="G64" s="178"/>
      <c r="H64" s="178"/>
      <c r="I64" s="178"/>
      <c r="J64" s="179">
        <f>J100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1"/>
      <c r="C65" s="126"/>
      <c r="D65" s="182" t="s">
        <v>111</v>
      </c>
      <c r="E65" s="183"/>
      <c r="F65" s="183"/>
      <c r="G65" s="183"/>
      <c r="H65" s="183"/>
      <c r="I65" s="183"/>
      <c r="J65" s="184">
        <f>J101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1"/>
      <c r="C66" s="126"/>
      <c r="D66" s="182" t="s">
        <v>293</v>
      </c>
      <c r="E66" s="183"/>
      <c r="F66" s="183"/>
      <c r="G66" s="183"/>
      <c r="H66" s="183"/>
      <c r="I66" s="183"/>
      <c r="J66" s="184">
        <f>J145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1"/>
      <c r="C67" s="126"/>
      <c r="D67" s="182" t="s">
        <v>112</v>
      </c>
      <c r="E67" s="183"/>
      <c r="F67" s="183"/>
      <c r="G67" s="183"/>
      <c r="H67" s="183"/>
      <c r="I67" s="183"/>
      <c r="J67" s="184">
        <f>J154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1"/>
      <c r="C68" s="126"/>
      <c r="D68" s="182" t="s">
        <v>113</v>
      </c>
      <c r="E68" s="183"/>
      <c r="F68" s="183"/>
      <c r="G68" s="183"/>
      <c r="H68" s="183"/>
      <c r="I68" s="183"/>
      <c r="J68" s="184">
        <f>J203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81"/>
      <c r="C69" s="126"/>
      <c r="D69" s="182" t="s">
        <v>114</v>
      </c>
      <c r="E69" s="183"/>
      <c r="F69" s="183"/>
      <c r="G69" s="183"/>
      <c r="H69" s="183"/>
      <c r="I69" s="183"/>
      <c r="J69" s="184">
        <f>J222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81"/>
      <c r="C70" s="126"/>
      <c r="D70" s="182" t="s">
        <v>115</v>
      </c>
      <c r="E70" s="183"/>
      <c r="F70" s="183"/>
      <c r="G70" s="183"/>
      <c r="H70" s="183"/>
      <c r="I70" s="183"/>
      <c r="J70" s="184">
        <f>J265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81"/>
      <c r="C71" s="126"/>
      <c r="D71" s="182" t="s">
        <v>116</v>
      </c>
      <c r="E71" s="183"/>
      <c r="F71" s="183"/>
      <c r="G71" s="183"/>
      <c r="H71" s="183"/>
      <c r="I71" s="183"/>
      <c r="J71" s="184">
        <f>J424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81"/>
      <c r="C72" s="126"/>
      <c r="D72" s="182" t="s">
        <v>295</v>
      </c>
      <c r="E72" s="183"/>
      <c r="F72" s="183"/>
      <c r="G72" s="183"/>
      <c r="H72" s="183"/>
      <c r="I72" s="183"/>
      <c r="J72" s="184">
        <f>J564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81"/>
      <c r="C73" s="126"/>
      <c r="D73" s="182" t="s">
        <v>294</v>
      </c>
      <c r="E73" s="183"/>
      <c r="F73" s="183"/>
      <c r="G73" s="183"/>
      <c r="H73" s="183"/>
      <c r="I73" s="183"/>
      <c r="J73" s="184">
        <f>J572</f>
        <v>0</v>
      </c>
      <c r="K73" s="126"/>
      <c r="L73" s="18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10" customFormat="1" ht="19.92" customHeight="1">
      <c r="A74" s="10"/>
      <c r="B74" s="181"/>
      <c r="C74" s="126"/>
      <c r="D74" s="182" t="s">
        <v>296</v>
      </c>
      <c r="E74" s="183"/>
      <c r="F74" s="183"/>
      <c r="G74" s="183"/>
      <c r="H74" s="183"/>
      <c r="I74" s="183"/>
      <c r="J74" s="184">
        <f>J577</f>
        <v>0</v>
      </c>
      <c r="K74" s="126"/>
      <c r="L74" s="18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hidden="1" s="10" customFormat="1" ht="19.92" customHeight="1">
      <c r="A75" s="10"/>
      <c r="B75" s="181"/>
      <c r="C75" s="126"/>
      <c r="D75" s="182" t="s">
        <v>297</v>
      </c>
      <c r="E75" s="183"/>
      <c r="F75" s="183"/>
      <c r="G75" s="183"/>
      <c r="H75" s="183"/>
      <c r="I75" s="183"/>
      <c r="J75" s="184">
        <f>J627</f>
        <v>0</v>
      </c>
      <c r="K75" s="126"/>
      <c r="L75" s="18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hidden="1" s="10" customFormat="1" ht="19.92" customHeight="1">
      <c r="A76" s="10"/>
      <c r="B76" s="181"/>
      <c r="C76" s="126"/>
      <c r="D76" s="182" t="s">
        <v>118</v>
      </c>
      <c r="E76" s="183"/>
      <c r="F76" s="183"/>
      <c r="G76" s="183"/>
      <c r="H76" s="183"/>
      <c r="I76" s="183"/>
      <c r="J76" s="184">
        <f>J676</f>
        <v>0</v>
      </c>
      <c r="K76" s="126"/>
      <c r="L76" s="185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hidden="1" s="10" customFormat="1" ht="19.92" customHeight="1">
      <c r="A77" s="10"/>
      <c r="B77" s="181"/>
      <c r="C77" s="126"/>
      <c r="D77" s="182" t="s">
        <v>910</v>
      </c>
      <c r="E77" s="183"/>
      <c r="F77" s="183"/>
      <c r="G77" s="183"/>
      <c r="H77" s="183"/>
      <c r="I77" s="183"/>
      <c r="J77" s="184">
        <f>J681</f>
        <v>0</v>
      </c>
      <c r="K77" s="126"/>
      <c r="L77" s="185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hidden="1" s="2" customFormat="1" ht="21.84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hidden="1" s="2" customFormat="1" ht="6.96" customHeight="1">
      <c r="A79" s="39"/>
      <c r="B79" s="60"/>
      <c r="C79" s="61"/>
      <c r="D79" s="61"/>
      <c r="E79" s="61"/>
      <c r="F79" s="61"/>
      <c r="G79" s="61"/>
      <c r="H79" s="61"/>
      <c r="I79" s="61"/>
      <c r="J79" s="61"/>
      <c r="K79" s="6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hidden="1"/>
    <row r="81" hidden="1"/>
    <row r="82" hidden="1"/>
    <row r="83" s="2" customFormat="1" ht="6.96" customHeight="1">
      <c r="A83" s="39"/>
      <c r="B83" s="62"/>
      <c r="C83" s="63"/>
      <c r="D83" s="63"/>
      <c r="E83" s="63"/>
      <c r="F83" s="63"/>
      <c r="G83" s="63"/>
      <c r="H83" s="63"/>
      <c r="I83" s="63"/>
      <c r="J83" s="63"/>
      <c r="K83" s="63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4.96" customHeight="1">
      <c r="A84" s="39"/>
      <c r="B84" s="40"/>
      <c r="C84" s="23" t="s">
        <v>119</v>
      </c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16</v>
      </c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170" t="str">
        <f>E7</f>
        <v>Údržba a oprava výměnných dílů zabezpečovacího zařízení v obvodu SSZT HKR 2022 – 2024</v>
      </c>
      <c r="F87" s="32"/>
      <c r="G87" s="32"/>
      <c r="H87" s="32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" customFormat="1" ht="12" customHeight="1">
      <c r="B88" s="21"/>
      <c r="C88" s="32" t="s">
        <v>102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9"/>
      <c r="B89" s="40"/>
      <c r="C89" s="41"/>
      <c r="D89" s="41"/>
      <c r="E89" s="170" t="s">
        <v>103</v>
      </c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2" t="s">
        <v>104</v>
      </c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0" t="str">
        <f>E11</f>
        <v>Lib_VD_I - XII 2023 - Opravy výměnných dílů</v>
      </c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2" t="s">
        <v>22</v>
      </c>
      <c r="D93" s="41"/>
      <c r="E93" s="41"/>
      <c r="F93" s="27" t="str">
        <f>F14</f>
        <v>Obvod SSZT HKR</v>
      </c>
      <c r="G93" s="41"/>
      <c r="H93" s="41"/>
      <c r="I93" s="32" t="s">
        <v>24</v>
      </c>
      <c r="J93" s="73" t="str">
        <f>IF(J14="","",J14)</f>
        <v>25. 7. 2022</v>
      </c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2" t="s">
        <v>30</v>
      </c>
      <c r="D95" s="41"/>
      <c r="E95" s="41"/>
      <c r="F95" s="27" t="str">
        <f>E17</f>
        <v xml:space="preserve"> </v>
      </c>
      <c r="G95" s="41"/>
      <c r="H95" s="41"/>
      <c r="I95" s="32" t="s">
        <v>38</v>
      </c>
      <c r="J95" s="37" t="str">
        <f>E23</f>
        <v xml:space="preserve"> </v>
      </c>
      <c r="K95" s="41"/>
      <c r="L95" s="14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2" t="s">
        <v>36</v>
      </c>
      <c r="D96" s="41"/>
      <c r="E96" s="41"/>
      <c r="F96" s="27" t="str">
        <f>IF(E20="","",E20)</f>
        <v>Vyplň údaj</v>
      </c>
      <c r="G96" s="41"/>
      <c r="H96" s="41"/>
      <c r="I96" s="32" t="s">
        <v>40</v>
      </c>
      <c r="J96" s="37" t="str">
        <f>E26</f>
        <v xml:space="preserve"> </v>
      </c>
      <c r="K96" s="41"/>
      <c r="L96" s="14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145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11" customFormat="1" ht="29.28" customHeight="1">
      <c r="A98" s="186"/>
      <c r="B98" s="187"/>
      <c r="C98" s="188" t="s">
        <v>120</v>
      </c>
      <c r="D98" s="189" t="s">
        <v>62</v>
      </c>
      <c r="E98" s="189" t="s">
        <v>58</v>
      </c>
      <c r="F98" s="189" t="s">
        <v>59</v>
      </c>
      <c r="G98" s="189" t="s">
        <v>121</v>
      </c>
      <c r="H98" s="189" t="s">
        <v>122</v>
      </c>
      <c r="I98" s="189" t="s">
        <v>123</v>
      </c>
      <c r="J98" s="189" t="s">
        <v>108</v>
      </c>
      <c r="K98" s="190" t="s">
        <v>124</v>
      </c>
      <c r="L98" s="191"/>
      <c r="M98" s="93" t="s">
        <v>32</v>
      </c>
      <c r="N98" s="94" t="s">
        <v>47</v>
      </c>
      <c r="O98" s="94" t="s">
        <v>125</v>
      </c>
      <c r="P98" s="94" t="s">
        <v>126</v>
      </c>
      <c r="Q98" s="94" t="s">
        <v>127</v>
      </c>
      <c r="R98" s="94" t="s">
        <v>128</v>
      </c>
      <c r="S98" s="94" t="s">
        <v>129</v>
      </c>
      <c r="T98" s="95" t="s">
        <v>130</v>
      </c>
      <c r="U98" s="186"/>
      <c r="V98" s="186"/>
      <c r="W98" s="186"/>
      <c r="X98" s="186"/>
      <c r="Y98" s="186"/>
      <c r="Z98" s="186"/>
      <c r="AA98" s="186"/>
      <c r="AB98" s="186"/>
      <c r="AC98" s="186"/>
      <c r="AD98" s="186"/>
      <c r="AE98" s="186"/>
    </row>
    <row r="99" s="2" customFormat="1" ht="22.8" customHeight="1">
      <c r="A99" s="39"/>
      <c r="B99" s="40"/>
      <c r="C99" s="100" t="s">
        <v>131</v>
      </c>
      <c r="D99" s="41"/>
      <c r="E99" s="41"/>
      <c r="F99" s="41"/>
      <c r="G99" s="41"/>
      <c r="H99" s="41"/>
      <c r="I99" s="41"/>
      <c r="J99" s="192">
        <f>BK99</f>
        <v>0</v>
      </c>
      <c r="K99" s="41"/>
      <c r="L99" s="45"/>
      <c r="M99" s="96"/>
      <c r="N99" s="193"/>
      <c r="O99" s="97"/>
      <c r="P99" s="194">
        <f>P100</f>
        <v>0</v>
      </c>
      <c r="Q99" s="97"/>
      <c r="R99" s="194">
        <f>R100</f>
        <v>0</v>
      </c>
      <c r="S99" s="97"/>
      <c r="T99" s="195">
        <f>T100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7" t="s">
        <v>76</v>
      </c>
      <c r="AU99" s="17" t="s">
        <v>109</v>
      </c>
      <c r="BK99" s="196">
        <f>BK100</f>
        <v>0</v>
      </c>
    </row>
    <row r="100" s="12" customFormat="1" ht="25.92" customHeight="1">
      <c r="A100" s="12"/>
      <c r="B100" s="197"/>
      <c r="C100" s="198"/>
      <c r="D100" s="199" t="s">
        <v>76</v>
      </c>
      <c r="E100" s="200" t="s">
        <v>132</v>
      </c>
      <c r="F100" s="200" t="s">
        <v>133</v>
      </c>
      <c r="G100" s="198"/>
      <c r="H100" s="198"/>
      <c r="I100" s="201"/>
      <c r="J100" s="202">
        <f>BK100</f>
        <v>0</v>
      </c>
      <c r="K100" s="198"/>
      <c r="L100" s="203"/>
      <c r="M100" s="204"/>
      <c r="N100" s="205"/>
      <c r="O100" s="205"/>
      <c r="P100" s="206">
        <f>P101+P145+P154+P203+P222+P265+P424+P564+P572+P577+P627+P676+P681</f>
        <v>0</v>
      </c>
      <c r="Q100" s="205"/>
      <c r="R100" s="206">
        <f>R101+R145+R154+R203+R222+R265+R424+R564+R572+R577+R627+R676+R681</f>
        <v>0</v>
      </c>
      <c r="S100" s="205"/>
      <c r="T100" s="207">
        <f>T101+T145+T154+T203+T222+T265+T424+T564+T572+T577+T627+T676+T681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8" t="s">
        <v>134</v>
      </c>
      <c r="AT100" s="209" t="s">
        <v>76</v>
      </c>
      <c r="AU100" s="209" t="s">
        <v>77</v>
      </c>
      <c r="AY100" s="208" t="s">
        <v>135</v>
      </c>
      <c r="BK100" s="210">
        <f>BK101+BK145+BK154+BK203+BK222+BK265+BK424+BK564+BK572+BK577+BK627+BK676+BK681</f>
        <v>0</v>
      </c>
    </row>
    <row r="101" s="12" customFormat="1" ht="22.8" customHeight="1">
      <c r="A101" s="12"/>
      <c r="B101" s="197"/>
      <c r="C101" s="198"/>
      <c r="D101" s="199" t="s">
        <v>76</v>
      </c>
      <c r="E101" s="211" t="s">
        <v>136</v>
      </c>
      <c r="F101" s="211" t="s">
        <v>137</v>
      </c>
      <c r="G101" s="198"/>
      <c r="H101" s="198"/>
      <c r="I101" s="201"/>
      <c r="J101" s="212">
        <f>BK101</f>
        <v>0</v>
      </c>
      <c r="K101" s="198"/>
      <c r="L101" s="203"/>
      <c r="M101" s="204"/>
      <c r="N101" s="205"/>
      <c r="O101" s="205"/>
      <c r="P101" s="206">
        <f>SUM(P102:P144)</f>
        <v>0</v>
      </c>
      <c r="Q101" s="205"/>
      <c r="R101" s="206">
        <f>SUM(R102:R144)</f>
        <v>0</v>
      </c>
      <c r="S101" s="205"/>
      <c r="T101" s="207">
        <f>SUM(T102:T144)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8" t="s">
        <v>134</v>
      </c>
      <c r="AT101" s="209" t="s">
        <v>76</v>
      </c>
      <c r="AU101" s="209" t="s">
        <v>83</v>
      </c>
      <c r="AY101" s="208" t="s">
        <v>135</v>
      </c>
      <c r="BK101" s="210">
        <f>SUM(BK102:BK144)</f>
        <v>0</v>
      </c>
    </row>
    <row r="102" s="2" customFormat="1" ht="37.8" customHeight="1">
      <c r="A102" s="39"/>
      <c r="B102" s="40"/>
      <c r="C102" s="213" t="s">
        <v>83</v>
      </c>
      <c r="D102" s="213" t="s">
        <v>138</v>
      </c>
      <c r="E102" s="214" t="s">
        <v>312</v>
      </c>
      <c r="F102" s="215" t="s">
        <v>313</v>
      </c>
      <c r="G102" s="216" t="s">
        <v>141</v>
      </c>
      <c r="H102" s="217">
        <v>8</v>
      </c>
      <c r="I102" s="218"/>
      <c r="J102" s="219">
        <f>ROUND(I102*H102,2)</f>
        <v>0</v>
      </c>
      <c r="K102" s="215" t="s">
        <v>142</v>
      </c>
      <c r="L102" s="45"/>
      <c r="M102" s="220" t="s">
        <v>32</v>
      </c>
      <c r="N102" s="221" t="s">
        <v>48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143</v>
      </c>
      <c r="AT102" s="224" t="s">
        <v>138</v>
      </c>
      <c r="AU102" s="224" t="s">
        <v>85</v>
      </c>
      <c r="AY102" s="17" t="s">
        <v>135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7" t="s">
        <v>83</v>
      </c>
      <c r="BK102" s="225">
        <f>ROUND(I102*H102,2)</f>
        <v>0</v>
      </c>
      <c r="BL102" s="17" t="s">
        <v>143</v>
      </c>
      <c r="BM102" s="224" t="s">
        <v>911</v>
      </c>
    </row>
    <row r="103" s="13" customFormat="1">
      <c r="A103" s="13"/>
      <c r="B103" s="226"/>
      <c r="C103" s="227"/>
      <c r="D103" s="228" t="s">
        <v>145</v>
      </c>
      <c r="E103" s="229" t="s">
        <v>32</v>
      </c>
      <c r="F103" s="230" t="s">
        <v>299</v>
      </c>
      <c r="G103" s="227"/>
      <c r="H103" s="229" t="s">
        <v>32</v>
      </c>
      <c r="I103" s="231"/>
      <c r="J103" s="227"/>
      <c r="K103" s="227"/>
      <c r="L103" s="232"/>
      <c r="M103" s="233"/>
      <c r="N103" s="234"/>
      <c r="O103" s="234"/>
      <c r="P103" s="234"/>
      <c r="Q103" s="234"/>
      <c r="R103" s="234"/>
      <c r="S103" s="234"/>
      <c r="T103" s="23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145</v>
      </c>
      <c r="AU103" s="236" t="s">
        <v>85</v>
      </c>
      <c r="AV103" s="13" t="s">
        <v>83</v>
      </c>
      <c r="AW103" s="13" t="s">
        <v>39</v>
      </c>
      <c r="AX103" s="13" t="s">
        <v>77</v>
      </c>
      <c r="AY103" s="236" t="s">
        <v>135</v>
      </c>
    </row>
    <row r="104" s="14" customFormat="1">
      <c r="A104" s="14"/>
      <c r="B104" s="237"/>
      <c r="C104" s="238"/>
      <c r="D104" s="228" t="s">
        <v>145</v>
      </c>
      <c r="E104" s="239" t="s">
        <v>32</v>
      </c>
      <c r="F104" s="240" t="s">
        <v>912</v>
      </c>
      <c r="G104" s="238"/>
      <c r="H104" s="241">
        <v>3</v>
      </c>
      <c r="I104" s="242"/>
      <c r="J104" s="238"/>
      <c r="K104" s="238"/>
      <c r="L104" s="243"/>
      <c r="M104" s="244"/>
      <c r="N104" s="245"/>
      <c r="O104" s="245"/>
      <c r="P104" s="245"/>
      <c r="Q104" s="245"/>
      <c r="R104" s="245"/>
      <c r="S104" s="245"/>
      <c r="T104" s="24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7" t="s">
        <v>145</v>
      </c>
      <c r="AU104" s="247" t="s">
        <v>85</v>
      </c>
      <c r="AV104" s="14" t="s">
        <v>85</v>
      </c>
      <c r="AW104" s="14" t="s">
        <v>39</v>
      </c>
      <c r="AX104" s="14" t="s">
        <v>77</v>
      </c>
      <c r="AY104" s="247" t="s">
        <v>135</v>
      </c>
    </row>
    <row r="105" s="14" customFormat="1">
      <c r="A105" s="14"/>
      <c r="B105" s="237"/>
      <c r="C105" s="238"/>
      <c r="D105" s="228" t="s">
        <v>145</v>
      </c>
      <c r="E105" s="239" t="s">
        <v>32</v>
      </c>
      <c r="F105" s="240" t="s">
        <v>639</v>
      </c>
      <c r="G105" s="238"/>
      <c r="H105" s="241">
        <v>2</v>
      </c>
      <c r="I105" s="242"/>
      <c r="J105" s="238"/>
      <c r="K105" s="238"/>
      <c r="L105" s="243"/>
      <c r="M105" s="244"/>
      <c r="N105" s="245"/>
      <c r="O105" s="245"/>
      <c r="P105" s="245"/>
      <c r="Q105" s="245"/>
      <c r="R105" s="245"/>
      <c r="S105" s="245"/>
      <c r="T105" s="24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7" t="s">
        <v>145</v>
      </c>
      <c r="AU105" s="247" t="s">
        <v>85</v>
      </c>
      <c r="AV105" s="14" t="s">
        <v>85</v>
      </c>
      <c r="AW105" s="14" t="s">
        <v>39</v>
      </c>
      <c r="AX105" s="14" t="s">
        <v>77</v>
      </c>
      <c r="AY105" s="247" t="s">
        <v>135</v>
      </c>
    </row>
    <row r="106" s="14" customFormat="1">
      <c r="A106" s="14"/>
      <c r="B106" s="237"/>
      <c r="C106" s="238"/>
      <c r="D106" s="228" t="s">
        <v>145</v>
      </c>
      <c r="E106" s="239" t="s">
        <v>32</v>
      </c>
      <c r="F106" s="240" t="s">
        <v>317</v>
      </c>
      <c r="G106" s="238"/>
      <c r="H106" s="241">
        <v>1</v>
      </c>
      <c r="I106" s="242"/>
      <c r="J106" s="238"/>
      <c r="K106" s="238"/>
      <c r="L106" s="243"/>
      <c r="M106" s="244"/>
      <c r="N106" s="245"/>
      <c r="O106" s="245"/>
      <c r="P106" s="245"/>
      <c r="Q106" s="245"/>
      <c r="R106" s="245"/>
      <c r="S106" s="245"/>
      <c r="T106" s="246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7" t="s">
        <v>145</v>
      </c>
      <c r="AU106" s="247" t="s">
        <v>85</v>
      </c>
      <c r="AV106" s="14" t="s">
        <v>85</v>
      </c>
      <c r="AW106" s="14" t="s">
        <v>39</v>
      </c>
      <c r="AX106" s="14" t="s">
        <v>77</v>
      </c>
      <c r="AY106" s="247" t="s">
        <v>135</v>
      </c>
    </row>
    <row r="107" s="14" customFormat="1">
      <c r="A107" s="14"/>
      <c r="B107" s="237"/>
      <c r="C107" s="238"/>
      <c r="D107" s="228" t="s">
        <v>145</v>
      </c>
      <c r="E107" s="239" t="s">
        <v>32</v>
      </c>
      <c r="F107" s="240" t="s">
        <v>640</v>
      </c>
      <c r="G107" s="238"/>
      <c r="H107" s="241">
        <v>2</v>
      </c>
      <c r="I107" s="242"/>
      <c r="J107" s="238"/>
      <c r="K107" s="238"/>
      <c r="L107" s="243"/>
      <c r="M107" s="244"/>
      <c r="N107" s="245"/>
      <c r="O107" s="245"/>
      <c r="P107" s="245"/>
      <c r="Q107" s="245"/>
      <c r="R107" s="245"/>
      <c r="S107" s="245"/>
      <c r="T107" s="246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7" t="s">
        <v>145</v>
      </c>
      <c r="AU107" s="247" t="s">
        <v>85</v>
      </c>
      <c r="AV107" s="14" t="s">
        <v>85</v>
      </c>
      <c r="AW107" s="14" t="s">
        <v>39</v>
      </c>
      <c r="AX107" s="14" t="s">
        <v>77</v>
      </c>
      <c r="AY107" s="247" t="s">
        <v>135</v>
      </c>
    </row>
    <row r="108" s="15" customFormat="1">
      <c r="A108" s="15"/>
      <c r="B108" s="248"/>
      <c r="C108" s="249"/>
      <c r="D108" s="228" t="s">
        <v>145</v>
      </c>
      <c r="E108" s="250" t="s">
        <v>32</v>
      </c>
      <c r="F108" s="251" t="s">
        <v>149</v>
      </c>
      <c r="G108" s="249"/>
      <c r="H108" s="252">
        <v>8</v>
      </c>
      <c r="I108" s="253"/>
      <c r="J108" s="249"/>
      <c r="K108" s="249"/>
      <c r="L108" s="254"/>
      <c r="M108" s="255"/>
      <c r="N108" s="256"/>
      <c r="O108" s="256"/>
      <c r="P108" s="256"/>
      <c r="Q108" s="256"/>
      <c r="R108" s="256"/>
      <c r="S108" s="256"/>
      <c r="T108" s="257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8" t="s">
        <v>145</v>
      </c>
      <c r="AU108" s="258" t="s">
        <v>85</v>
      </c>
      <c r="AV108" s="15" t="s">
        <v>134</v>
      </c>
      <c r="AW108" s="15" t="s">
        <v>39</v>
      </c>
      <c r="AX108" s="15" t="s">
        <v>83</v>
      </c>
      <c r="AY108" s="258" t="s">
        <v>135</v>
      </c>
    </row>
    <row r="109" s="2" customFormat="1" ht="37.8" customHeight="1">
      <c r="A109" s="39"/>
      <c r="B109" s="40"/>
      <c r="C109" s="213" t="s">
        <v>85</v>
      </c>
      <c r="D109" s="213" t="s">
        <v>138</v>
      </c>
      <c r="E109" s="214" t="s">
        <v>641</v>
      </c>
      <c r="F109" s="215" t="s">
        <v>642</v>
      </c>
      <c r="G109" s="216" t="s">
        <v>141</v>
      </c>
      <c r="H109" s="217">
        <v>7</v>
      </c>
      <c r="I109" s="218"/>
      <c r="J109" s="219">
        <f>ROUND(I109*H109,2)</f>
        <v>0</v>
      </c>
      <c r="K109" s="215" t="s">
        <v>142</v>
      </c>
      <c r="L109" s="45"/>
      <c r="M109" s="220" t="s">
        <v>32</v>
      </c>
      <c r="N109" s="221" t="s">
        <v>48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143</v>
      </c>
      <c r="AT109" s="224" t="s">
        <v>138</v>
      </c>
      <c r="AU109" s="224" t="s">
        <v>85</v>
      </c>
      <c r="AY109" s="17" t="s">
        <v>135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7" t="s">
        <v>83</v>
      </c>
      <c r="BK109" s="225">
        <f>ROUND(I109*H109,2)</f>
        <v>0</v>
      </c>
      <c r="BL109" s="17" t="s">
        <v>143</v>
      </c>
      <c r="BM109" s="224" t="s">
        <v>913</v>
      </c>
    </row>
    <row r="110" s="13" customFormat="1">
      <c r="A110" s="13"/>
      <c r="B110" s="226"/>
      <c r="C110" s="227"/>
      <c r="D110" s="228" t="s">
        <v>145</v>
      </c>
      <c r="E110" s="229" t="s">
        <v>32</v>
      </c>
      <c r="F110" s="230" t="s">
        <v>299</v>
      </c>
      <c r="G110" s="227"/>
      <c r="H110" s="229" t="s">
        <v>32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145</v>
      </c>
      <c r="AU110" s="236" t="s">
        <v>85</v>
      </c>
      <c r="AV110" s="13" t="s">
        <v>83</v>
      </c>
      <c r="AW110" s="13" t="s">
        <v>39</v>
      </c>
      <c r="AX110" s="13" t="s">
        <v>77</v>
      </c>
      <c r="AY110" s="236" t="s">
        <v>135</v>
      </c>
    </row>
    <row r="111" s="14" customFormat="1">
      <c r="A111" s="14"/>
      <c r="B111" s="237"/>
      <c r="C111" s="238"/>
      <c r="D111" s="228" t="s">
        <v>145</v>
      </c>
      <c r="E111" s="239" t="s">
        <v>32</v>
      </c>
      <c r="F111" s="240" t="s">
        <v>914</v>
      </c>
      <c r="G111" s="238"/>
      <c r="H111" s="241">
        <v>2</v>
      </c>
      <c r="I111" s="242"/>
      <c r="J111" s="238"/>
      <c r="K111" s="238"/>
      <c r="L111" s="243"/>
      <c r="M111" s="244"/>
      <c r="N111" s="245"/>
      <c r="O111" s="245"/>
      <c r="P111" s="245"/>
      <c r="Q111" s="245"/>
      <c r="R111" s="245"/>
      <c r="S111" s="245"/>
      <c r="T111" s="246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7" t="s">
        <v>145</v>
      </c>
      <c r="AU111" s="247" t="s">
        <v>85</v>
      </c>
      <c r="AV111" s="14" t="s">
        <v>85</v>
      </c>
      <c r="AW111" s="14" t="s">
        <v>39</v>
      </c>
      <c r="AX111" s="14" t="s">
        <v>77</v>
      </c>
      <c r="AY111" s="247" t="s">
        <v>135</v>
      </c>
    </row>
    <row r="112" s="14" customFormat="1">
      <c r="A112" s="14"/>
      <c r="B112" s="237"/>
      <c r="C112" s="238"/>
      <c r="D112" s="228" t="s">
        <v>145</v>
      </c>
      <c r="E112" s="239" t="s">
        <v>32</v>
      </c>
      <c r="F112" s="240" t="s">
        <v>639</v>
      </c>
      <c r="G112" s="238"/>
      <c r="H112" s="241">
        <v>2</v>
      </c>
      <c r="I112" s="242"/>
      <c r="J112" s="238"/>
      <c r="K112" s="238"/>
      <c r="L112" s="243"/>
      <c r="M112" s="244"/>
      <c r="N112" s="245"/>
      <c r="O112" s="245"/>
      <c r="P112" s="245"/>
      <c r="Q112" s="245"/>
      <c r="R112" s="245"/>
      <c r="S112" s="245"/>
      <c r="T112" s="246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7" t="s">
        <v>145</v>
      </c>
      <c r="AU112" s="247" t="s">
        <v>85</v>
      </c>
      <c r="AV112" s="14" t="s">
        <v>85</v>
      </c>
      <c r="AW112" s="14" t="s">
        <v>39</v>
      </c>
      <c r="AX112" s="14" t="s">
        <v>77</v>
      </c>
      <c r="AY112" s="247" t="s">
        <v>135</v>
      </c>
    </row>
    <row r="113" s="14" customFormat="1">
      <c r="A113" s="14"/>
      <c r="B113" s="237"/>
      <c r="C113" s="238"/>
      <c r="D113" s="228" t="s">
        <v>145</v>
      </c>
      <c r="E113" s="239" t="s">
        <v>32</v>
      </c>
      <c r="F113" s="240" t="s">
        <v>317</v>
      </c>
      <c r="G113" s="238"/>
      <c r="H113" s="241">
        <v>1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7" t="s">
        <v>145</v>
      </c>
      <c r="AU113" s="247" t="s">
        <v>85</v>
      </c>
      <c r="AV113" s="14" t="s">
        <v>85</v>
      </c>
      <c r="AW113" s="14" t="s">
        <v>39</v>
      </c>
      <c r="AX113" s="14" t="s">
        <v>77</v>
      </c>
      <c r="AY113" s="247" t="s">
        <v>135</v>
      </c>
    </row>
    <row r="114" s="14" customFormat="1">
      <c r="A114" s="14"/>
      <c r="B114" s="237"/>
      <c r="C114" s="238"/>
      <c r="D114" s="228" t="s">
        <v>145</v>
      </c>
      <c r="E114" s="239" t="s">
        <v>32</v>
      </c>
      <c r="F114" s="240" t="s">
        <v>640</v>
      </c>
      <c r="G114" s="238"/>
      <c r="H114" s="241">
        <v>2</v>
      </c>
      <c r="I114" s="242"/>
      <c r="J114" s="238"/>
      <c r="K114" s="238"/>
      <c r="L114" s="243"/>
      <c r="M114" s="244"/>
      <c r="N114" s="245"/>
      <c r="O114" s="245"/>
      <c r="P114" s="245"/>
      <c r="Q114" s="245"/>
      <c r="R114" s="245"/>
      <c r="S114" s="245"/>
      <c r="T114" s="24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7" t="s">
        <v>145</v>
      </c>
      <c r="AU114" s="247" t="s">
        <v>85</v>
      </c>
      <c r="AV114" s="14" t="s">
        <v>85</v>
      </c>
      <c r="AW114" s="14" t="s">
        <v>39</v>
      </c>
      <c r="AX114" s="14" t="s">
        <v>77</v>
      </c>
      <c r="AY114" s="247" t="s">
        <v>135</v>
      </c>
    </row>
    <row r="115" s="15" customFormat="1">
      <c r="A115" s="15"/>
      <c r="B115" s="248"/>
      <c r="C115" s="249"/>
      <c r="D115" s="228" t="s">
        <v>145</v>
      </c>
      <c r="E115" s="250" t="s">
        <v>32</v>
      </c>
      <c r="F115" s="251" t="s">
        <v>149</v>
      </c>
      <c r="G115" s="249"/>
      <c r="H115" s="252">
        <v>7</v>
      </c>
      <c r="I115" s="253"/>
      <c r="J115" s="249"/>
      <c r="K115" s="249"/>
      <c r="L115" s="254"/>
      <c r="M115" s="255"/>
      <c r="N115" s="256"/>
      <c r="O115" s="256"/>
      <c r="P115" s="256"/>
      <c r="Q115" s="256"/>
      <c r="R115" s="256"/>
      <c r="S115" s="256"/>
      <c r="T115" s="257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8" t="s">
        <v>145</v>
      </c>
      <c r="AU115" s="258" t="s">
        <v>85</v>
      </c>
      <c r="AV115" s="15" t="s">
        <v>134</v>
      </c>
      <c r="AW115" s="15" t="s">
        <v>39</v>
      </c>
      <c r="AX115" s="15" t="s">
        <v>83</v>
      </c>
      <c r="AY115" s="258" t="s">
        <v>135</v>
      </c>
    </row>
    <row r="116" s="2" customFormat="1" ht="24.15" customHeight="1">
      <c r="A116" s="39"/>
      <c r="B116" s="40"/>
      <c r="C116" s="213" t="s">
        <v>156</v>
      </c>
      <c r="D116" s="213" t="s">
        <v>138</v>
      </c>
      <c r="E116" s="214" t="s">
        <v>139</v>
      </c>
      <c r="F116" s="215" t="s">
        <v>140</v>
      </c>
      <c r="G116" s="216" t="s">
        <v>141</v>
      </c>
      <c r="H116" s="217">
        <v>6</v>
      </c>
      <c r="I116" s="218"/>
      <c r="J116" s="219">
        <f>ROUND(I116*H116,2)</f>
        <v>0</v>
      </c>
      <c r="K116" s="215" t="s">
        <v>142</v>
      </c>
      <c r="L116" s="45"/>
      <c r="M116" s="220" t="s">
        <v>32</v>
      </c>
      <c r="N116" s="221" t="s">
        <v>48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143</v>
      </c>
      <c r="AT116" s="224" t="s">
        <v>138</v>
      </c>
      <c r="AU116" s="224" t="s">
        <v>85</v>
      </c>
      <c r="AY116" s="17" t="s">
        <v>135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7" t="s">
        <v>83</v>
      </c>
      <c r="BK116" s="225">
        <f>ROUND(I116*H116,2)</f>
        <v>0</v>
      </c>
      <c r="BL116" s="17" t="s">
        <v>143</v>
      </c>
      <c r="BM116" s="224" t="s">
        <v>915</v>
      </c>
    </row>
    <row r="117" s="13" customFormat="1">
      <c r="A117" s="13"/>
      <c r="B117" s="226"/>
      <c r="C117" s="227"/>
      <c r="D117" s="228" t="s">
        <v>145</v>
      </c>
      <c r="E117" s="229" t="s">
        <v>32</v>
      </c>
      <c r="F117" s="230" t="s">
        <v>299</v>
      </c>
      <c r="G117" s="227"/>
      <c r="H117" s="229" t="s">
        <v>32</v>
      </c>
      <c r="I117" s="231"/>
      <c r="J117" s="227"/>
      <c r="K117" s="227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145</v>
      </c>
      <c r="AU117" s="236" t="s">
        <v>85</v>
      </c>
      <c r="AV117" s="13" t="s">
        <v>83</v>
      </c>
      <c r="AW117" s="13" t="s">
        <v>39</v>
      </c>
      <c r="AX117" s="13" t="s">
        <v>77</v>
      </c>
      <c r="AY117" s="236" t="s">
        <v>135</v>
      </c>
    </row>
    <row r="118" s="14" customFormat="1">
      <c r="A118" s="14"/>
      <c r="B118" s="237"/>
      <c r="C118" s="238"/>
      <c r="D118" s="228" t="s">
        <v>145</v>
      </c>
      <c r="E118" s="239" t="s">
        <v>32</v>
      </c>
      <c r="F118" s="240" t="s">
        <v>300</v>
      </c>
      <c r="G118" s="238"/>
      <c r="H118" s="241">
        <v>3</v>
      </c>
      <c r="I118" s="242"/>
      <c r="J118" s="238"/>
      <c r="K118" s="238"/>
      <c r="L118" s="243"/>
      <c r="M118" s="244"/>
      <c r="N118" s="245"/>
      <c r="O118" s="245"/>
      <c r="P118" s="245"/>
      <c r="Q118" s="245"/>
      <c r="R118" s="245"/>
      <c r="S118" s="245"/>
      <c r="T118" s="246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7" t="s">
        <v>145</v>
      </c>
      <c r="AU118" s="247" t="s">
        <v>85</v>
      </c>
      <c r="AV118" s="14" t="s">
        <v>85</v>
      </c>
      <c r="AW118" s="14" t="s">
        <v>39</v>
      </c>
      <c r="AX118" s="14" t="s">
        <v>77</v>
      </c>
      <c r="AY118" s="247" t="s">
        <v>135</v>
      </c>
    </row>
    <row r="119" s="14" customFormat="1">
      <c r="A119" s="14"/>
      <c r="B119" s="237"/>
      <c r="C119" s="238"/>
      <c r="D119" s="228" t="s">
        <v>145</v>
      </c>
      <c r="E119" s="239" t="s">
        <v>32</v>
      </c>
      <c r="F119" s="240" t="s">
        <v>916</v>
      </c>
      <c r="G119" s="238"/>
      <c r="H119" s="241">
        <v>2</v>
      </c>
      <c r="I119" s="242"/>
      <c r="J119" s="238"/>
      <c r="K119" s="238"/>
      <c r="L119" s="243"/>
      <c r="M119" s="244"/>
      <c r="N119" s="245"/>
      <c r="O119" s="245"/>
      <c r="P119" s="245"/>
      <c r="Q119" s="245"/>
      <c r="R119" s="245"/>
      <c r="S119" s="245"/>
      <c r="T119" s="246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7" t="s">
        <v>145</v>
      </c>
      <c r="AU119" s="247" t="s">
        <v>85</v>
      </c>
      <c r="AV119" s="14" t="s">
        <v>85</v>
      </c>
      <c r="AW119" s="14" t="s">
        <v>39</v>
      </c>
      <c r="AX119" s="14" t="s">
        <v>77</v>
      </c>
      <c r="AY119" s="247" t="s">
        <v>135</v>
      </c>
    </row>
    <row r="120" s="14" customFormat="1">
      <c r="A120" s="14"/>
      <c r="B120" s="237"/>
      <c r="C120" s="238"/>
      <c r="D120" s="228" t="s">
        <v>145</v>
      </c>
      <c r="E120" s="239" t="s">
        <v>32</v>
      </c>
      <c r="F120" s="240" t="s">
        <v>648</v>
      </c>
      <c r="G120" s="238"/>
      <c r="H120" s="241">
        <v>1</v>
      </c>
      <c r="I120" s="242"/>
      <c r="J120" s="238"/>
      <c r="K120" s="238"/>
      <c r="L120" s="243"/>
      <c r="M120" s="244"/>
      <c r="N120" s="245"/>
      <c r="O120" s="245"/>
      <c r="P120" s="245"/>
      <c r="Q120" s="245"/>
      <c r="R120" s="245"/>
      <c r="S120" s="245"/>
      <c r="T120" s="246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7" t="s">
        <v>145</v>
      </c>
      <c r="AU120" s="247" t="s">
        <v>85</v>
      </c>
      <c r="AV120" s="14" t="s">
        <v>85</v>
      </c>
      <c r="AW120" s="14" t="s">
        <v>39</v>
      </c>
      <c r="AX120" s="14" t="s">
        <v>77</v>
      </c>
      <c r="AY120" s="247" t="s">
        <v>135</v>
      </c>
    </row>
    <row r="121" s="15" customFormat="1">
      <c r="A121" s="15"/>
      <c r="B121" s="248"/>
      <c r="C121" s="249"/>
      <c r="D121" s="228" t="s">
        <v>145</v>
      </c>
      <c r="E121" s="250" t="s">
        <v>32</v>
      </c>
      <c r="F121" s="251" t="s">
        <v>149</v>
      </c>
      <c r="G121" s="249"/>
      <c r="H121" s="252">
        <v>6</v>
      </c>
      <c r="I121" s="253"/>
      <c r="J121" s="249"/>
      <c r="K121" s="249"/>
      <c r="L121" s="254"/>
      <c r="M121" s="255"/>
      <c r="N121" s="256"/>
      <c r="O121" s="256"/>
      <c r="P121" s="256"/>
      <c r="Q121" s="256"/>
      <c r="R121" s="256"/>
      <c r="S121" s="256"/>
      <c r="T121" s="257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8" t="s">
        <v>145</v>
      </c>
      <c r="AU121" s="258" t="s">
        <v>85</v>
      </c>
      <c r="AV121" s="15" t="s">
        <v>134</v>
      </c>
      <c r="AW121" s="15" t="s">
        <v>39</v>
      </c>
      <c r="AX121" s="15" t="s">
        <v>83</v>
      </c>
      <c r="AY121" s="258" t="s">
        <v>135</v>
      </c>
    </row>
    <row r="122" s="2" customFormat="1" ht="33" customHeight="1">
      <c r="A122" s="39"/>
      <c r="B122" s="40"/>
      <c r="C122" s="213" t="s">
        <v>134</v>
      </c>
      <c r="D122" s="213" t="s">
        <v>138</v>
      </c>
      <c r="E122" s="214" t="s">
        <v>917</v>
      </c>
      <c r="F122" s="215" t="s">
        <v>918</v>
      </c>
      <c r="G122" s="216" t="s">
        <v>141</v>
      </c>
      <c r="H122" s="217">
        <v>3</v>
      </c>
      <c r="I122" s="218"/>
      <c r="J122" s="219">
        <f>ROUND(I122*H122,2)</f>
        <v>0</v>
      </c>
      <c r="K122" s="215" t="s">
        <v>142</v>
      </c>
      <c r="L122" s="45"/>
      <c r="M122" s="220" t="s">
        <v>32</v>
      </c>
      <c r="N122" s="221" t="s">
        <v>48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143</v>
      </c>
      <c r="AT122" s="224" t="s">
        <v>138</v>
      </c>
      <c r="AU122" s="224" t="s">
        <v>85</v>
      </c>
      <c r="AY122" s="17" t="s">
        <v>135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7" t="s">
        <v>83</v>
      </c>
      <c r="BK122" s="225">
        <f>ROUND(I122*H122,2)</f>
        <v>0</v>
      </c>
      <c r="BL122" s="17" t="s">
        <v>143</v>
      </c>
      <c r="BM122" s="224" t="s">
        <v>919</v>
      </c>
    </row>
    <row r="123" s="13" customFormat="1">
      <c r="A123" s="13"/>
      <c r="B123" s="226"/>
      <c r="C123" s="227"/>
      <c r="D123" s="228" t="s">
        <v>145</v>
      </c>
      <c r="E123" s="229" t="s">
        <v>32</v>
      </c>
      <c r="F123" s="230" t="s">
        <v>299</v>
      </c>
      <c r="G123" s="227"/>
      <c r="H123" s="229" t="s">
        <v>32</v>
      </c>
      <c r="I123" s="231"/>
      <c r="J123" s="227"/>
      <c r="K123" s="227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145</v>
      </c>
      <c r="AU123" s="236" t="s">
        <v>85</v>
      </c>
      <c r="AV123" s="13" t="s">
        <v>83</v>
      </c>
      <c r="AW123" s="13" t="s">
        <v>39</v>
      </c>
      <c r="AX123" s="13" t="s">
        <v>77</v>
      </c>
      <c r="AY123" s="236" t="s">
        <v>135</v>
      </c>
    </row>
    <row r="124" s="14" customFormat="1">
      <c r="A124" s="14"/>
      <c r="B124" s="237"/>
      <c r="C124" s="238"/>
      <c r="D124" s="228" t="s">
        <v>145</v>
      </c>
      <c r="E124" s="239" t="s">
        <v>32</v>
      </c>
      <c r="F124" s="240" t="s">
        <v>147</v>
      </c>
      <c r="G124" s="238"/>
      <c r="H124" s="241">
        <v>1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7" t="s">
        <v>145</v>
      </c>
      <c r="AU124" s="247" t="s">
        <v>85</v>
      </c>
      <c r="AV124" s="14" t="s">
        <v>85</v>
      </c>
      <c r="AW124" s="14" t="s">
        <v>39</v>
      </c>
      <c r="AX124" s="14" t="s">
        <v>77</v>
      </c>
      <c r="AY124" s="247" t="s">
        <v>135</v>
      </c>
    </row>
    <row r="125" s="14" customFormat="1">
      <c r="A125" s="14"/>
      <c r="B125" s="237"/>
      <c r="C125" s="238"/>
      <c r="D125" s="228" t="s">
        <v>145</v>
      </c>
      <c r="E125" s="239" t="s">
        <v>32</v>
      </c>
      <c r="F125" s="240" t="s">
        <v>920</v>
      </c>
      <c r="G125" s="238"/>
      <c r="H125" s="241">
        <v>1</v>
      </c>
      <c r="I125" s="242"/>
      <c r="J125" s="238"/>
      <c r="K125" s="238"/>
      <c r="L125" s="243"/>
      <c r="M125" s="244"/>
      <c r="N125" s="245"/>
      <c r="O125" s="245"/>
      <c r="P125" s="245"/>
      <c r="Q125" s="245"/>
      <c r="R125" s="245"/>
      <c r="S125" s="245"/>
      <c r="T125" s="246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7" t="s">
        <v>145</v>
      </c>
      <c r="AU125" s="247" t="s">
        <v>85</v>
      </c>
      <c r="AV125" s="14" t="s">
        <v>85</v>
      </c>
      <c r="AW125" s="14" t="s">
        <v>39</v>
      </c>
      <c r="AX125" s="14" t="s">
        <v>77</v>
      </c>
      <c r="AY125" s="247" t="s">
        <v>135</v>
      </c>
    </row>
    <row r="126" s="14" customFormat="1">
      <c r="A126" s="14"/>
      <c r="B126" s="237"/>
      <c r="C126" s="238"/>
      <c r="D126" s="228" t="s">
        <v>145</v>
      </c>
      <c r="E126" s="239" t="s">
        <v>32</v>
      </c>
      <c r="F126" s="240" t="s">
        <v>648</v>
      </c>
      <c r="G126" s="238"/>
      <c r="H126" s="241">
        <v>1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6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7" t="s">
        <v>145</v>
      </c>
      <c r="AU126" s="247" t="s">
        <v>85</v>
      </c>
      <c r="AV126" s="14" t="s">
        <v>85</v>
      </c>
      <c r="AW126" s="14" t="s">
        <v>39</v>
      </c>
      <c r="AX126" s="14" t="s">
        <v>77</v>
      </c>
      <c r="AY126" s="247" t="s">
        <v>135</v>
      </c>
    </row>
    <row r="127" s="15" customFormat="1">
      <c r="A127" s="15"/>
      <c r="B127" s="248"/>
      <c r="C127" s="249"/>
      <c r="D127" s="228" t="s">
        <v>145</v>
      </c>
      <c r="E127" s="250" t="s">
        <v>32</v>
      </c>
      <c r="F127" s="251" t="s">
        <v>149</v>
      </c>
      <c r="G127" s="249"/>
      <c r="H127" s="252">
        <v>3</v>
      </c>
      <c r="I127" s="253"/>
      <c r="J127" s="249"/>
      <c r="K127" s="249"/>
      <c r="L127" s="254"/>
      <c r="M127" s="255"/>
      <c r="N127" s="256"/>
      <c r="O127" s="256"/>
      <c r="P127" s="256"/>
      <c r="Q127" s="256"/>
      <c r="R127" s="256"/>
      <c r="S127" s="256"/>
      <c r="T127" s="257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8" t="s">
        <v>145</v>
      </c>
      <c r="AU127" s="258" t="s">
        <v>85</v>
      </c>
      <c r="AV127" s="15" t="s">
        <v>134</v>
      </c>
      <c r="AW127" s="15" t="s">
        <v>39</v>
      </c>
      <c r="AX127" s="15" t="s">
        <v>83</v>
      </c>
      <c r="AY127" s="258" t="s">
        <v>135</v>
      </c>
    </row>
    <row r="128" s="2" customFormat="1" ht="33" customHeight="1">
      <c r="A128" s="39"/>
      <c r="B128" s="40"/>
      <c r="C128" s="213" t="s">
        <v>167</v>
      </c>
      <c r="D128" s="213" t="s">
        <v>138</v>
      </c>
      <c r="E128" s="214" t="s">
        <v>302</v>
      </c>
      <c r="F128" s="215" t="s">
        <v>303</v>
      </c>
      <c r="G128" s="216" t="s">
        <v>141</v>
      </c>
      <c r="H128" s="217">
        <v>5</v>
      </c>
      <c r="I128" s="218"/>
      <c r="J128" s="219">
        <f>ROUND(I128*H128,2)</f>
        <v>0</v>
      </c>
      <c r="K128" s="215" t="s">
        <v>142</v>
      </c>
      <c r="L128" s="45"/>
      <c r="M128" s="220" t="s">
        <v>32</v>
      </c>
      <c r="N128" s="221" t="s">
        <v>48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143</v>
      </c>
      <c r="AT128" s="224" t="s">
        <v>138</v>
      </c>
      <c r="AU128" s="224" t="s">
        <v>85</v>
      </c>
      <c r="AY128" s="17" t="s">
        <v>135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7" t="s">
        <v>83</v>
      </c>
      <c r="BK128" s="225">
        <f>ROUND(I128*H128,2)</f>
        <v>0</v>
      </c>
      <c r="BL128" s="17" t="s">
        <v>143</v>
      </c>
      <c r="BM128" s="224" t="s">
        <v>921</v>
      </c>
    </row>
    <row r="129" s="13" customFormat="1">
      <c r="A129" s="13"/>
      <c r="B129" s="226"/>
      <c r="C129" s="227"/>
      <c r="D129" s="228" t="s">
        <v>145</v>
      </c>
      <c r="E129" s="229" t="s">
        <v>32</v>
      </c>
      <c r="F129" s="230" t="s">
        <v>299</v>
      </c>
      <c r="G129" s="227"/>
      <c r="H129" s="229" t="s">
        <v>32</v>
      </c>
      <c r="I129" s="231"/>
      <c r="J129" s="227"/>
      <c r="K129" s="227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145</v>
      </c>
      <c r="AU129" s="236" t="s">
        <v>85</v>
      </c>
      <c r="AV129" s="13" t="s">
        <v>83</v>
      </c>
      <c r="AW129" s="13" t="s">
        <v>39</v>
      </c>
      <c r="AX129" s="13" t="s">
        <v>77</v>
      </c>
      <c r="AY129" s="236" t="s">
        <v>135</v>
      </c>
    </row>
    <row r="130" s="14" customFormat="1">
      <c r="A130" s="14"/>
      <c r="B130" s="237"/>
      <c r="C130" s="238"/>
      <c r="D130" s="228" t="s">
        <v>145</v>
      </c>
      <c r="E130" s="239" t="s">
        <v>32</v>
      </c>
      <c r="F130" s="240" t="s">
        <v>147</v>
      </c>
      <c r="G130" s="238"/>
      <c r="H130" s="241">
        <v>1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7" t="s">
        <v>145</v>
      </c>
      <c r="AU130" s="247" t="s">
        <v>85</v>
      </c>
      <c r="AV130" s="14" t="s">
        <v>85</v>
      </c>
      <c r="AW130" s="14" t="s">
        <v>39</v>
      </c>
      <c r="AX130" s="14" t="s">
        <v>77</v>
      </c>
      <c r="AY130" s="247" t="s">
        <v>135</v>
      </c>
    </row>
    <row r="131" s="14" customFormat="1">
      <c r="A131" s="14"/>
      <c r="B131" s="237"/>
      <c r="C131" s="238"/>
      <c r="D131" s="228" t="s">
        <v>145</v>
      </c>
      <c r="E131" s="239" t="s">
        <v>32</v>
      </c>
      <c r="F131" s="240" t="s">
        <v>922</v>
      </c>
      <c r="G131" s="238"/>
      <c r="H131" s="241">
        <v>3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7" t="s">
        <v>145</v>
      </c>
      <c r="AU131" s="247" t="s">
        <v>85</v>
      </c>
      <c r="AV131" s="14" t="s">
        <v>85</v>
      </c>
      <c r="AW131" s="14" t="s">
        <v>39</v>
      </c>
      <c r="AX131" s="14" t="s">
        <v>77</v>
      </c>
      <c r="AY131" s="247" t="s">
        <v>135</v>
      </c>
    </row>
    <row r="132" s="14" customFormat="1">
      <c r="A132" s="14"/>
      <c r="B132" s="237"/>
      <c r="C132" s="238"/>
      <c r="D132" s="228" t="s">
        <v>145</v>
      </c>
      <c r="E132" s="239" t="s">
        <v>32</v>
      </c>
      <c r="F132" s="240" t="s">
        <v>648</v>
      </c>
      <c r="G132" s="238"/>
      <c r="H132" s="241">
        <v>1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7" t="s">
        <v>145</v>
      </c>
      <c r="AU132" s="247" t="s">
        <v>85</v>
      </c>
      <c r="AV132" s="14" t="s">
        <v>85</v>
      </c>
      <c r="AW132" s="14" t="s">
        <v>39</v>
      </c>
      <c r="AX132" s="14" t="s">
        <v>77</v>
      </c>
      <c r="AY132" s="247" t="s">
        <v>135</v>
      </c>
    </row>
    <row r="133" s="15" customFormat="1">
      <c r="A133" s="15"/>
      <c r="B133" s="248"/>
      <c r="C133" s="249"/>
      <c r="D133" s="228" t="s">
        <v>145</v>
      </c>
      <c r="E133" s="250" t="s">
        <v>32</v>
      </c>
      <c r="F133" s="251" t="s">
        <v>149</v>
      </c>
      <c r="G133" s="249"/>
      <c r="H133" s="252">
        <v>5</v>
      </c>
      <c r="I133" s="253"/>
      <c r="J133" s="249"/>
      <c r="K133" s="249"/>
      <c r="L133" s="254"/>
      <c r="M133" s="255"/>
      <c r="N133" s="256"/>
      <c r="O133" s="256"/>
      <c r="P133" s="256"/>
      <c r="Q133" s="256"/>
      <c r="R133" s="256"/>
      <c r="S133" s="256"/>
      <c r="T133" s="257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8" t="s">
        <v>145</v>
      </c>
      <c r="AU133" s="258" t="s">
        <v>85</v>
      </c>
      <c r="AV133" s="15" t="s">
        <v>134</v>
      </c>
      <c r="AW133" s="15" t="s">
        <v>39</v>
      </c>
      <c r="AX133" s="15" t="s">
        <v>83</v>
      </c>
      <c r="AY133" s="258" t="s">
        <v>135</v>
      </c>
    </row>
    <row r="134" s="2" customFormat="1" ht="33" customHeight="1">
      <c r="A134" s="39"/>
      <c r="B134" s="40"/>
      <c r="C134" s="213" t="s">
        <v>172</v>
      </c>
      <c r="D134" s="213" t="s">
        <v>138</v>
      </c>
      <c r="E134" s="214" t="s">
        <v>305</v>
      </c>
      <c r="F134" s="215" t="s">
        <v>306</v>
      </c>
      <c r="G134" s="216" t="s">
        <v>141</v>
      </c>
      <c r="H134" s="217">
        <v>25</v>
      </c>
      <c r="I134" s="218"/>
      <c r="J134" s="219">
        <f>ROUND(I134*H134,2)</f>
        <v>0</v>
      </c>
      <c r="K134" s="215" t="s">
        <v>142</v>
      </c>
      <c r="L134" s="45"/>
      <c r="M134" s="220" t="s">
        <v>32</v>
      </c>
      <c r="N134" s="221" t="s">
        <v>48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143</v>
      </c>
      <c r="AT134" s="224" t="s">
        <v>138</v>
      </c>
      <c r="AU134" s="224" t="s">
        <v>85</v>
      </c>
      <c r="AY134" s="17" t="s">
        <v>135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7" t="s">
        <v>83</v>
      </c>
      <c r="BK134" s="225">
        <f>ROUND(I134*H134,2)</f>
        <v>0</v>
      </c>
      <c r="BL134" s="17" t="s">
        <v>143</v>
      </c>
      <c r="BM134" s="224" t="s">
        <v>923</v>
      </c>
    </row>
    <row r="135" s="13" customFormat="1">
      <c r="A135" s="13"/>
      <c r="B135" s="226"/>
      <c r="C135" s="227"/>
      <c r="D135" s="228" t="s">
        <v>145</v>
      </c>
      <c r="E135" s="229" t="s">
        <v>32</v>
      </c>
      <c r="F135" s="230" t="s">
        <v>299</v>
      </c>
      <c r="G135" s="227"/>
      <c r="H135" s="229" t="s">
        <v>32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145</v>
      </c>
      <c r="AU135" s="236" t="s">
        <v>85</v>
      </c>
      <c r="AV135" s="13" t="s">
        <v>83</v>
      </c>
      <c r="AW135" s="13" t="s">
        <v>39</v>
      </c>
      <c r="AX135" s="13" t="s">
        <v>77</v>
      </c>
      <c r="AY135" s="236" t="s">
        <v>135</v>
      </c>
    </row>
    <row r="136" s="14" customFormat="1">
      <c r="A136" s="14"/>
      <c r="B136" s="237"/>
      <c r="C136" s="238"/>
      <c r="D136" s="228" t="s">
        <v>145</v>
      </c>
      <c r="E136" s="239" t="s">
        <v>32</v>
      </c>
      <c r="F136" s="240" t="s">
        <v>920</v>
      </c>
      <c r="G136" s="238"/>
      <c r="H136" s="241">
        <v>1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7" t="s">
        <v>145</v>
      </c>
      <c r="AU136" s="247" t="s">
        <v>85</v>
      </c>
      <c r="AV136" s="14" t="s">
        <v>85</v>
      </c>
      <c r="AW136" s="14" t="s">
        <v>39</v>
      </c>
      <c r="AX136" s="14" t="s">
        <v>77</v>
      </c>
      <c r="AY136" s="247" t="s">
        <v>135</v>
      </c>
    </row>
    <row r="137" s="14" customFormat="1">
      <c r="A137" s="14"/>
      <c r="B137" s="237"/>
      <c r="C137" s="238"/>
      <c r="D137" s="228" t="s">
        <v>145</v>
      </c>
      <c r="E137" s="239" t="s">
        <v>32</v>
      </c>
      <c r="F137" s="240" t="s">
        <v>924</v>
      </c>
      <c r="G137" s="238"/>
      <c r="H137" s="241">
        <v>24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7" t="s">
        <v>145</v>
      </c>
      <c r="AU137" s="247" t="s">
        <v>85</v>
      </c>
      <c r="AV137" s="14" t="s">
        <v>85</v>
      </c>
      <c r="AW137" s="14" t="s">
        <v>39</v>
      </c>
      <c r="AX137" s="14" t="s">
        <v>77</v>
      </c>
      <c r="AY137" s="247" t="s">
        <v>135</v>
      </c>
    </row>
    <row r="138" s="15" customFormat="1">
      <c r="A138" s="15"/>
      <c r="B138" s="248"/>
      <c r="C138" s="249"/>
      <c r="D138" s="228" t="s">
        <v>145</v>
      </c>
      <c r="E138" s="250" t="s">
        <v>32</v>
      </c>
      <c r="F138" s="251" t="s">
        <v>149</v>
      </c>
      <c r="G138" s="249"/>
      <c r="H138" s="252">
        <v>25</v>
      </c>
      <c r="I138" s="253"/>
      <c r="J138" s="249"/>
      <c r="K138" s="249"/>
      <c r="L138" s="254"/>
      <c r="M138" s="255"/>
      <c r="N138" s="256"/>
      <c r="O138" s="256"/>
      <c r="P138" s="256"/>
      <c r="Q138" s="256"/>
      <c r="R138" s="256"/>
      <c r="S138" s="256"/>
      <c r="T138" s="257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8" t="s">
        <v>145</v>
      </c>
      <c r="AU138" s="258" t="s">
        <v>85</v>
      </c>
      <c r="AV138" s="15" t="s">
        <v>134</v>
      </c>
      <c r="AW138" s="15" t="s">
        <v>39</v>
      </c>
      <c r="AX138" s="15" t="s">
        <v>83</v>
      </c>
      <c r="AY138" s="258" t="s">
        <v>135</v>
      </c>
    </row>
    <row r="139" s="2" customFormat="1" ht="33" customHeight="1">
      <c r="A139" s="39"/>
      <c r="B139" s="40"/>
      <c r="C139" s="213" t="s">
        <v>180</v>
      </c>
      <c r="D139" s="213" t="s">
        <v>138</v>
      </c>
      <c r="E139" s="214" t="s">
        <v>309</v>
      </c>
      <c r="F139" s="215" t="s">
        <v>310</v>
      </c>
      <c r="G139" s="216" t="s">
        <v>141</v>
      </c>
      <c r="H139" s="217">
        <v>4</v>
      </c>
      <c r="I139" s="218"/>
      <c r="J139" s="219">
        <f>ROUND(I139*H139,2)</f>
        <v>0</v>
      </c>
      <c r="K139" s="215" t="s">
        <v>142</v>
      </c>
      <c r="L139" s="45"/>
      <c r="M139" s="220" t="s">
        <v>32</v>
      </c>
      <c r="N139" s="221" t="s">
        <v>48</v>
      </c>
      <c r="O139" s="85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143</v>
      </c>
      <c r="AT139" s="224" t="s">
        <v>138</v>
      </c>
      <c r="AU139" s="224" t="s">
        <v>85</v>
      </c>
      <c r="AY139" s="17" t="s">
        <v>135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7" t="s">
        <v>83</v>
      </c>
      <c r="BK139" s="225">
        <f>ROUND(I139*H139,2)</f>
        <v>0</v>
      </c>
      <c r="BL139" s="17" t="s">
        <v>143</v>
      </c>
      <c r="BM139" s="224" t="s">
        <v>925</v>
      </c>
    </row>
    <row r="140" s="13" customFormat="1">
      <c r="A140" s="13"/>
      <c r="B140" s="226"/>
      <c r="C140" s="227"/>
      <c r="D140" s="228" t="s">
        <v>145</v>
      </c>
      <c r="E140" s="229" t="s">
        <v>32</v>
      </c>
      <c r="F140" s="230" t="s">
        <v>299</v>
      </c>
      <c r="G140" s="227"/>
      <c r="H140" s="229" t="s">
        <v>32</v>
      </c>
      <c r="I140" s="231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145</v>
      </c>
      <c r="AU140" s="236" t="s">
        <v>85</v>
      </c>
      <c r="AV140" s="13" t="s">
        <v>83</v>
      </c>
      <c r="AW140" s="13" t="s">
        <v>39</v>
      </c>
      <c r="AX140" s="13" t="s">
        <v>77</v>
      </c>
      <c r="AY140" s="236" t="s">
        <v>135</v>
      </c>
    </row>
    <row r="141" s="14" customFormat="1">
      <c r="A141" s="14"/>
      <c r="B141" s="237"/>
      <c r="C141" s="238"/>
      <c r="D141" s="228" t="s">
        <v>145</v>
      </c>
      <c r="E141" s="239" t="s">
        <v>32</v>
      </c>
      <c r="F141" s="240" t="s">
        <v>147</v>
      </c>
      <c r="G141" s="238"/>
      <c r="H141" s="241">
        <v>1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7" t="s">
        <v>145</v>
      </c>
      <c r="AU141" s="247" t="s">
        <v>85</v>
      </c>
      <c r="AV141" s="14" t="s">
        <v>85</v>
      </c>
      <c r="AW141" s="14" t="s">
        <v>39</v>
      </c>
      <c r="AX141" s="14" t="s">
        <v>77</v>
      </c>
      <c r="AY141" s="247" t="s">
        <v>135</v>
      </c>
    </row>
    <row r="142" s="14" customFormat="1">
      <c r="A142" s="14"/>
      <c r="B142" s="237"/>
      <c r="C142" s="238"/>
      <c r="D142" s="228" t="s">
        <v>145</v>
      </c>
      <c r="E142" s="239" t="s">
        <v>32</v>
      </c>
      <c r="F142" s="240" t="s">
        <v>920</v>
      </c>
      <c r="G142" s="238"/>
      <c r="H142" s="241">
        <v>1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7" t="s">
        <v>145</v>
      </c>
      <c r="AU142" s="247" t="s">
        <v>85</v>
      </c>
      <c r="AV142" s="14" t="s">
        <v>85</v>
      </c>
      <c r="AW142" s="14" t="s">
        <v>39</v>
      </c>
      <c r="AX142" s="14" t="s">
        <v>77</v>
      </c>
      <c r="AY142" s="247" t="s">
        <v>135</v>
      </c>
    </row>
    <row r="143" s="14" customFormat="1">
      <c r="A143" s="14"/>
      <c r="B143" s="237"/>
      <c r="C143" s="238"/>
      <c r="D143" s="228" t="s">
        <v>145</v>
      </c>
      <c r="E143" s="239" t="s">
        <v>32</v>
      </c>
      <c r="F143" s="240" t="s">
        <v>926</v>
      </c>
      <c r="G143" s="238"/>
      <c r="H143" s="241">
        <v>2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7" t="s">
        <v>145</v>
      </c>
      <c r="AU143" s="247" t="s">
        <v>85</v>
      </c>
      <c r="AV143" s="14" t="s">
        <v>85</v>
      </c>
      <c r="AW143" s="14" t="s">
        <v>39</v>
      </c>
      <c r="AX143" s="14" t="s">
        <v>77</v>
      </c>
      <c r="AY143" s="247" t="s">
        <v>135</v>
      </c>
    </row>
    <row r="144" s="15" customFormat="1">
      <c r="A144" s="15"/>
      <c r="B144" s="248"/>
      <c r="C144" s="249"/>
      <c r="D144" s="228" t="s">
        <v>145</v>
      </c>
      <c r="E144" s="250" t="s">
        <v>32</v>
      </c>
      <c r="F144" s="251" t="s">
        <v>149</v>
      </c>
      <c r="G144" s="249"/>
      <c r="H144" s="252">
        <v>4</v>
      </c>
      <c r="I144" s="253"/>
      <c r="J144" s="249"/>
      <c r="K144" s="249"/>
      <c r="L144" s="254"/>
      <c r="M144" s="255"/>
      <c r="N144" s="256"/>
      <c r="O144" s="256"/>
      <c r="P144" s="256"/>
      <c r="Q144" s="256"/>
      <c r="R144" s="256"/>
      <c r="S144" s="256"/>
      <c r="T144" s="257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58" t="s">
        <v>145</v>
      </c>
      <c r="AU144" s="258" t="s">
        <v>85</v>
      </c>
      <c r="AV144" s="15" t="s">
        <v>134</v>
      </c>
      <c r="AW144" s="15" t="s">
        <v>39</v>
      </c>
      <c r="AX144" s="15" t="s">
        <v>83</v>
      </c>
      <c r="AY144" s="258" t="s">
        <v>135</v>
      </c>
    </row>
    <row r="145" s="12" customFormat="1" ht="22.8" customHeight="1">
      <c r="A145" s="12"/>
      <c r="B145" s="197"/>
      <c r="C145" s="198"/>
      <c r="D145" s="199" t="s">
        <v>76</v>
      </c>
      <c r="E145" s="211" t="s">
        <v>319</v>
      </c>
      <c r="F145" s="211" t="s">
        <v>320</v>
      </c>
      <c r="G145" s="198"/>
      <c r="H145" s="198"/>
      <c r="I145" s="201"/>
      <c r="J145" s="212">
        <f>BK145</f>
        <v>0</v>
      </c>
      <c r="K145" s="198"/>
      <c r="L145" s="203"/>
      <c r="M145" s="204"/>
      <c r="N145" s="205"/>
      <c r="O145" s="205"/>
      <c r="P145" s="206">
        <f>SUM(P146:P153)</f>
        <v>0</v>
      </c>
      <c r="Q145" s="205"/>
      <c r="R145" s="206">
        <f>SUM(R146:R153)</f>
        <v>0</v>
      </c>
      <c r="S145" s="205"/>
      <c r="T145" s="207">
        <f>SUM(T146:T153)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8" t="s">
        <v>134</v>
      </c>
      <c r="AT145" s="209" t="s">
        <v>76</v>
      </c>
      <c r="AU145" s="209" t="s">
        <v>83</v>
      </c>
      <c r="AY145" s="208" t="s">
        <v>135</v>
      </c>
      <c r="BK145" s="210">
        <f>SUM(BK146:BK153)</f>
        <v>0</v>
      </c>
    </row>
    <row r="146" s="2" customFormat="1" ht="24.15" customHeight="1">
      <c r="A146" s="39"/>
      <c r="B146" s="40"/>
      <c r="C146" s="213" t="s">
        <v>185</v>
      </c>
      <c r="D146" s="213" t="s">
        <v>138</v>
      </c>
      <c r="E146" s="214" t="s">
        <v>321</v>
      </c>
      <c r="F146" s="215" t="s">
        <v>322</v>
      </c>
      <c r="G146" s="216" t="s">
        <v>141</v>
      </c>
      <c r="H146" s="217">
        <v>2</v>
      </c>
      <c r="I146" s="218"/>
      <c r="J146" s="219">
        <f>ROUND(I146*H146,2)</f>
        <v>0</v>
      </c>
      <c r="K146" s="215" t="s">
        <v>142</v>
      </c>
      <c r="L146" s="45"/>
      <c r="M146" s="220" t="s">
        <v>32</v>
      </c>
      <c r="N146" s="221" t="s">
        <v>48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143</v>
      </c>
      <c r="AT146" s="224" t="s">
        <v>138</v>
      </c>
      <c r="AU146" s="224" t="s">
        <v>85</v>
      </c>
      <c r="AY146" s="17" t="s">
        <v>135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7" t="s">
        <v>83</v>
      </c>
      <c r="BK146" s="225">
        <f>ROUND(I146*H146,2)</f>
        <v>0</v>
      </c>
      <c r="BL146" s="17" t="s">
        <v>143</v>
      </c>
      <c r="BM146" s="224" t="s">
        <v>927</v>
      </c>
    </row>
    <row r="147" s="13" customFormat="1">
      <c r="A147" s="13"/>
      <c r="B147" s="226"/>
      <c r="C147" s="227"/>
      <c r="D147" s="228" t="s">
        <v>145</v>
      </c>
      <c r="E147" s="229" t="s">
        <v>32</v>
      </c>
      <c r="F147" s="230" t="s">
        <v>299</v>
      </c>
      <c r="G147" s="227"/>
      <c r="H147" s="229" t="s">
        <v>32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145</v>
      </c>
      <c r="AU147" s="236" t="s">
        <v>85</v>
      </c>
      <c r="AV147" s="13" t="s">
        <v>83</v>
      </c>
      <c r="AW147" s="13" t="s">
        <v>39</v>
      </c>
      <c r="AX147" s="13" t="s">
        <v>77</v>
      </c>
      <c r="AY147" s="236" t="s">
        <v>135</v>
      </c>
    </row>
    <row r="148" s="14" customFormat="1">
      <c r="A148" s="14"/>
      <c r="B148" s="237"/>
      <c r="C148" s="238"/>
      <c r="D148" s="228" t="s">
        <v>145</v>
      </c>
      <c r="E148" s="239" t="s">
        <v>32</v>
      </c>
      <c r="F148" s="240" t="s">
        <v>928</v>
      </c>
      <c r="G148" s="238"/>
      <c r="H148" s="241">
        <v>2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7" t="s">
        <v>145</v>
      </c>
      <c r="AU148" s="247" t="s">
        <v>85</v>
      </c>
      <c r="AV148" s="14" t="s">
        <v>85</v>
      </c>
      <c r="AW148" s="14" t="s">
        <v>39</v>
      </c>
      <c r="AX148" s="14" t="s">
        <v>77</v>
      </c>
      <c r="AY148" s="247" t="s">
        <v>135</v>
      </c>
    </row>
    <row r="149" s="15" customFormat="1">
      <c r="A149" s="15"/>
      <c r="B149" s="248"/>
      <c r="C149" s="249"/>
      <c r="D149" s="228" t="s">
        <v>145</v>
      </c>
      <c r="E149" s="250" t="s">
        <v>32</v>
      </c>
      <c r="F149" s="251" t="s">
        <v>149</v>
      </c>
      <c r="G149" s="249"/>
      <c r="H149" s="252">
        <v>2</v>
      </c>
      <c r="I149" s="253"/>
      <c r="J149" s="249"/>
      <c r="K149" s="249"/>
      <c r="L149" s="254"/>
      <c r="M149" s="255"/>
      <c r="N149" s="256"/>
      <c r="O149" s="256"/>
      <c r="P149" s="256"/>
      <c r="Q149" s="256"/>
      <c r="R149" s="256"/>
      <c r="S149" s="256"/>
      <c r="T149" s="257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8" t="s">
        <v>145</v>
      </c>
      <c r="AU149" s="258" t="s">
        <v>85</v>
      </c>
      <c r="AV149" s="15" t="s">
        <v>134</v>
      </c>
      <c r="AW149" s="15" t="s">
        <v>39</v>
      </c>
      <c r="AX149" s="15" t="s">
        <v>83</v>
      </c>
      <c r="AY149" s="258" t="s">
        <v>135</v>
      </c>
    </row>
    <row r="150" s="2" customFormat="1" ht="37.8" customHeight="1">
      <c r="A150" s="39"/>
      <c r="B150" s="40"/>
      <c r="C150" s="213" t="s">
        <v>194</v>
      </c>
      <c r="D150" s="213" t="s">
        <v>138</v>
      </c>
      <c r="E150" s="214" t="s">
        <v>325</v>
      </c>
      <c r="F150" s="215" t="s">
        <v>326</v>
      </c>
      <c r="G150" s="216" t="s">
        <v>141</v>
      </c>
      <c r="H150" s="217">
        <v>5</v>
      </c>
      <c r="I150" s="218"/>
      <c r="J150" s="219">
        <f>ROUND(I150*H150,2)</f>
        <v>0</v>
      </c>
      <c r="K150" s="215" t="s">
        <v>32</v>
      </c>
      <c r="L150" s="45"/>
      <c r="M150" s="220" t="s">
        <v>32</v>
      </c>
      <c r="N150" s="221" t="s">
        <v>48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143</v>
      </c>
      <c r="AT150" s="224" t="s">
        <v>138</v>
      </c>
      <c r="AU150" s="224" t="s">
        <v>85</v>
      </c>
      <c r="AY150" s="17" t="s">
        <v>135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7" t="s">
        <v>83</v>
      </c>
      <c r="BK150" s="225">
        <f>ROUND(I150*H150,2)</f>
        <v>0</v>
      </c>
      <c r="BL150" s="17" t="s">
        <v>143</v>
      </c>
      <c r="BM150" s="224" t="s">
        <v>929</v>
      </c>
    </row>
    <row r="151" s="13" customFormat="1">
      <c r="A151" s="13"/>
      <c r="B151" s="226"/>
      <c r="C151" s="227"/>
      <c r="D151" s="228" t="s">
        <v>145</v>
      </c>
      <c r="E151" s="229" t="s">
        <v>32</v>
      </c>
      <c r="F151" s="230" t="s">
        <v>299</v>
      </c>
      <c r="G151" s="227"/>
      <c r="H151" s="229" t="s">
        <v>32</v>
      </c>
      <c r="I151" s="231"/>
      <c r="J151" s="227"/>
      <c r="K151" s="227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145</v>
      </c>
      <c r="AU151" s="236" t="s">
        <v>85</v>
      </c>
      <c r="AV151" s="13" t="s">
        <v>83</v>
      </c>
      <c r="AW151" s="13" t="s">
        <v>39</v>
      </c>
      <c r="AX151" s="13" t="s">
        <v>77</v>
      </c>
      <c r="AY151" s="236" t="s">
        <v>135</v>
      </c>
    </row>
    <row r="152" s="14" customFormat="1">
      <c r="A152" s="14"/>
      <c r="B152" s="237"/>
      <c r="C152" s="238"/>
      <c r="D152" s="228" t="s">
        <v>145</v>
      </c>
      <c r="E152" s="239" t="s">
        <v>32</v>
      </c>
      <c r="F152" s="240" t="s">
        <v>930</v>
      </c>
      <c r="G152" s="238"/>
      <c r="H152" s="241">
        <v>5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7" t="s">
        <v>145</v>
      </c>
      <c r="AU152" s="247" t="s">
        <v>85</v>
      </c>
      <c r="AV152" s="14" t="s">
        <v>85</v>
      </c>
      <c r="AW152" s="14" t="s">
        <v>39</v>
      </c>
      <c r="AX152" s="14" t="s">
        <v>77</v>
      </c>
      <c r="AY152" s="247" t="s">
        <v>135</v>
      </c>
    </row>
    <row r="153" s="15" customFormat="1">
      <c r="A153" s="15"/>
      <c r="B153" s="248"/>
      <c r="C153" s="249"/>
      <c r="D153" s="228" t="s">
        <v>145</v>
      </c>
      <c r="E153" s="250" t="s">
        <v>32</v>
      </c>
      <c r="F153" s="251" t="s">
        <v>149</v>
      </c>
      <c r="G153" s="249"/>
      <c r="H153" s="252">
        <v>5</v>
      </c>
      <c r="I153" s="253"/>
      <c r="J153" s="249"/>
      <c r="K153" s="249"/>
      <c r="L153" s="254"/>
      <c r="M153" s="255"/>
      <c r="N153" s="256"/>
      <c r="O153" s="256"/>
      <c r="P153" s="256"/>
      <c r="Q153" s="256"/>
      <c r="R153" s="256"/>
      <c r="S153" s="256"/>
      <c r="T153" s="257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8" t="s">
        <v>145</v>
      </c>
      <c r="AU153" s="258" t="s">
        <v>85</v>
      </c>
      <c r="AV153" s="15" t="s">
        <v>134</v>
      </c>
      <c r="AW153" s="15" t="s">
        <v>39</v>
      </c>
      <c r="AX153" s="15" t="s">
        <v>83</v>
      </c>
      <c r="AY153" s="258" t="s">
        <v>135</v>
      </c>
    </row>
    <row r="154" s="12" customFormat="1" ht="22.8" customHeight="1">
      <c r="A154" s="12"/>
      <c r="B154" s="197"/>
      <c r="C154" s="198"/>
      <c r="D154" s="199" t="s">
        <v>76</v>
      </c>
      <c r="E154" s="211" t="s">
        <v>150</v>
      </c>
      <c r="F154" s="211" t="s">
        <v>151</v>
      </c>
      <c r="G154" s="198"/>
      <c r="H154" s="198"/>
      <c r="I154" s="201"/>
      <c r="J154" s="212">
        <f>BK154</f>
        <v>0</v>
      </c>
      <c r="K154" s="198"/>
      <c r="L154" s="203"/>
      <c r="M154" s="204"/>
      <c r="N154" s="205"/>
      <c r="O154" s="205"/>
      <c r="P154" s="206">
        <f>SUM(P155:P202)</f>
        <v>0</v>
      </c>
      <c r="Q154" s="205"/>
      <c r="R154" s="206">
        <f>SUM(R155:R202)</f>
        <v>0</v>
      </c>
      <c r="S154" s="205"/>
      <c r="T154" s="207">
        <f>SUM(T155:T202)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8" t="s">
        <v>134</v>
      </c>
      <c r="AT154" s="209" t="s">
        <v>76</v>
      </c>
      <c r="AU154" s="209" t="s">
        <v>83</v>
      </c>
      <c r="AY154" s="208" t="s">
        <v>135</v>
      </c>
      <c r="BK154" s="210">
        <f>SUM(BK155:BK202)</f>
        <v>0</v>
      </c>
    </row>
    <row r="155" s="2" customFormat="1" ht="24.15" customHeight="1">
      <c r="A155" s="39"/>
      <c r="B155" s="40"/>
      <c r="C155" s="213" t="s">
        <v>205</v>
      </c>
      <c r="D155" s="213" t="s">
        <v>138</v>
      </c>
      <c r="E155" s="214" t="s">
        <v>152</v>
      </c>
      <c r="F155" s="215" t="s">
        <v>153</v>
      </c>
      <c r="G155" s="216" t="s">
        <v>141</v>
      </c>
      <c r="H155" s="217">
        <v>1</v>
      </c>
      <c r="I155" s="218"/>
      <c r="J155" s="219">
        <f>ROUND(I155*H155,2)</f>
        <v>0</v>
      </c>
      <c r="K155" s="215" t="s">
        <v>142</v>
      </c>
      <c r="L155" s="45"/>
      <c r="M155" s="220" t="s">
        <v>32</v>
      </c>
      <c r="N155" s="221" t="s">
        <v>48</v>
      </c>
      <c r="O155" s="85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143</v>
      </c>
      <c r="AT155" s="224" t="s">
        <v>138</v>
      </c>
      <c r="AU155" s="224" t="s">
        <v>85</v>
      </c>
      <c r="AY155" s="17" t="s">
        <v>135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7" t="s">
        <v>83</v>
      </c>
      <c r="BK155" s="225">
        <f>ROUND(I155*H155,2)</f>
        <v>0</v>
      </c>
      <c r="BL155" s="17" t="s">
        <v>143</v>
      </c>
      <c r="BM155" s="224" t="s">
        <v>931</v>
      </c>
    </row>
    <row r="156" s="13" customFormat="1">
      <c r="A156" s="13"/>
      <c r="B156" s="226"/>
      <c r="C156" s="227"/>
      <c r="D156" s="228" t="s">
        <v>145</v>
      </c>
      <c r="E156" s="229" t="s">
        <v>32</v>
      </c>
      <c r="F156" s="230" t="s">
        <v>299</v>
      </c>
      <c r="G156" s="227"/>
      <c r="H156" s="229" t="s">
        <v>32</v>
      </c>
      <c r="I156" s="231"/>
      <c r="J156" s="227"/>
      <c r="K156" s="227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145</v>
      </c>
      <c r="AU156" s="236" t="s">
        <v>85</v>
      </c>
      <c r="AV156" s="13" t="s">
        <v>83</v>
      </c>
      <c r="AW156" s="13" t="s">
        <v>39</v>
      </c>
      <c r="AX156" s="13" t="s">
        <v>77</v>
      </c>
      <c r="AY156" s="236" t="s">
        <v>135</v>
      </c>
    </row>
    <row r="157" s="14" customFormat="1">
      <c r="A157" s="14"/>
      <c r="B157" s="237"/>
      <c r="C157" s="238"/>
      <c r="D157" s="228" t="s">
        <v>145</v>
      </c>
      <c r="E157" s="239" t="s">
        <v>32</v>
      </c>
      <c r="F157" s="240" t="s">
        <v>155</v>
      </c>
      <c r="G157" s="238"/>
      <c r="H157" s="241">
        <v>1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7" t="s">
        <v>145</v>
      </c>
      <c r="AU157" s="247" t="s">
        <v>85</v>
      </c>
      <c r="AV157" s="14" t="s">
        <v>85</v>
      </c>
      <c r="AW157" s="14" t="s">
        <v>39</v>
      </c>
      <c r="AX157" s="14" t="s">
        <v>77</v>
      </c>
      <c r="AY157" s="247" t="s">
        <v>135</v>
      </c>
    </row>
    <row r="158" s="15" customFormat="1">
      <c r="A158" s="15"/>
      <c r="B158" s="248"/>
      <c r="C158" s="249"/>
      <c r="D158" s="228" t="s">
        <v>145</v>
      </c>
      <c r="E158" s="250" t="s">
        <v>32</v>
      </c>
      <c r="F158" s="251" t="s">
        <v>149</v>
      </c>
      <c r="G158" s="249"/>
      <c r="H158" s="252">
        <v>1</v>
      </c>
      <c r="I158" s="253"/>
      <c r="J158" s="249"/>
      <c r="K158" s="249"/>
      <c r="L158" s="254"/>
      <c r="M158" s="255"/>
      <c r="N158" s="256"/>
      <c r="O158" s="256"/>
      <c r="P158" s="256"/>
      <c r="Q158" s="256"/>
      <c r="R158" s="256"/>
      <c r="S158" s="256"/>
      <c r="T158" s="257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8" t="s">
        <v>145</v>
      </c>
      <c r="AU158" s="258" t="s">
        <v>85</v>
      </c>
      <c r="AV158" s="15" t="s">
        <v>134</v>
      </c>
      <c r="AW158" s="15" t="s">
        <v>39</v>
      </c>
      <c r="AX158" s="15" t="s">
        <v>83</v>
      </c>
      <c r="AY158" s="258" t="s">
        <v>135</v>
      </c>
    </row>
    <row r="159" s="2" customFormat="1" ht="24.15" customHeight="1">
      <c r="A159" s="39"/>
      <c r="B159" s="40"/>
      <c r="C159" s="213" t="s">
        <v>212</v>
      </c>
      <c r="D159" s="213" t="s">
        <v>138</v>
      </c>
      <c r="E159" s="214" t="s">
        <v>932</v>
      </c>
      <c r="F159" s="215" t="s">
        <v>933</v>
      </c>
      <c r="G159" s="216" t="s">
        <v>141</v>
      </c>
      <c r="H159" s="217">
        <v>3</v>
      </c>
      <c r="I159" s="218"/>
      <c r="J159" s="219">
        <f>ROUND(I159*H159,2)</f>
        <v>0</v>
      </c>
      <c r="K159" s="215" t="s">
        <v>142</v>
      </c>
      <c r="L159" s="45"/>
      <c r="M159" s="220" t="s">
        <v>32</v>
      </c>
      <c r="N159" s="221" t="s">
        <v>48</v>
      </c>
      <c r="O159" s="85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143</v>
      </c>
      <c r="AT159" s="224" t="s">
        <v>138</v>
      </c>
      <c r="AU159" s="224" t="s">
        <v>85</v>
      </c>
      <c r="AY159" s="17" t="s">
        <v>135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7" t="s">
        <v>83</v>
      </c>
      <c r="BK159" s="225">
        <f>ROUND(I159*H159,2)</f>
        <v>0</v>
      </c>
      <c r="BL159" s="17" t="s">
        <v>143</v>
      </c>
      <c r="BM159" s="224" t="s">
        <v>934</v>
      </c>
    </row>
    <row r="160" s="13" customFormat="1">
      <c r="A160" s="13"/>
      <c r="B160" s="226"/>
      <c r="C160" s="227"/>
      <c r="D160" s="228" t="s">
        <v>145</v>
      </c>
      <c r="E160" s="229" t="s">
        <v>32</v>
      </c>
      <c r="F160" s="230" t="s">
        <v>299</v>
      </c>
      <c r="G160" s="227"/>
      <c r="H160" s="229" t="s">
        <v>32</v>
      </c>
      <c r="I160" s="231"/>
      <c r="J160" s="227"/>
      <c r="K160" s="227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145</v>
      </c>
      <c r="AU160" s="236" t="s">
        <v>85</v>
      </c>
      <c r="AV160" s="13" t="s">
        <v>83</v>
      </c>
      <c r="AW160" s="13" t="s">
        <v>39</v>
      </c>
      <c r="AX160" s="13" t="s">
        <v>77</v>
      </c>
      <c r="AY160" s="236" t="s">
        <v>135</v>
      </c>
    </row>
    <row r="161" s="14" customFormat="1">
      <c r="A161" s="14"/>
      <c r="B161" s="237"/>
      <c r="C161" s="238"/>
      <c r="D161" s="228" t="s">
        <v>145</v>
      </c>
      <c r="E161" s="239" t="s">
        <v>32</v>
      </c>
      <c r="F161" s="240" t="s">
        <v>935</v>
      </c>
      <c r="G161" s="238"/>
      <c r="H161" s="241">
        <v>3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7" t="s">
        <v>145</v>
      </c>
      <c r="AU161" s="247" t="s">
        <v>85</v>
      </c>
      <c r="AV161" s="14" t="s">
        <v>85</v>
      </c>
      <c r="AW161" s="14" t="s">
        <v>39</v>
      </c>
      <c r="AX161" s="14" t="s">
        <v>77</v>
      </c>
      <c r="AY161" s="247" t="s">
        <v>135</v>
      </c>
    </row>
    <row r="162" s="15" customFormat="1">
      <c r="A162" s="15"/>
      <c r="B162" s="248"/>
      <c r="C162" s="249"/>
      <c r="D162" s="228" t="s">
        <v>145</v>
      </c>
      <c r="E162" s="250" t="s">
        <v>32</v>
      </c>
      <c r="F162" s="251" t="s">
        <v>149</v>
      </c>
      <c r="G162" s="249"/>
      <c r="H162" s="252">
        <v>3</v>
      </c>
      <c r="I162" s="253"/>
      <c r="J162" s="249"/>
      <c r="K162" s="249"/>
      <c r="L162" s="254"/>
      <c r="M162" s="255"/>
      <c r="N162" s="256"/>
      <c r="O162" s="256"/>
      <c r="P162" s="256"/>
      <c r="Q162" s="256"/>
      <c r="R162" s="256"/>
      <c r="S162" s="256"/>
      <c r="T162" s="257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8" t="s">
        <v>145</v>
      </c>
      <c r="AU162" s="258" t="s">
        <v>85</v>
      </c>
      <c r="AV162" s="15" t="s">
        <v>134</v>
      </c>
      <c r="AW162" s="15" t="s">
        <v>39</v>
      </c>
      <c r="AX162" s="15" t="s">
        <v>83</v>
      </c>
      <c r="AY162" s="258" t="s">
        <v>135</v>
      </c>
    </row>
    <row r="163" s="2" customFormat="1" ht="24.15" customHeight="1">
      <c r="A163" s="39"/>
      <c r="B163" s="40"/>
      <c r="C163" s="213" t="s">
        <v>218</v>
      </c>
      <c r="D163" s="213" t="s">
        <v>138</v>
      </c>
      <c r="E163" s="214" t="s">
        <v>936</v>
      </c>
      <c r="F163" s="215" t="s">
        <v>937</v>
      </c>
      <c r="G163" s="216" t="s">
        <v>141</v>
      </c>
      <c r="H163" s="217">
        <v>1</v>
      </c>
      <c r="I163" s="218"/>
      <c r="J163" s="219">
        <f>ROUND(I163*H163,2)</f>
        <v>0</v>
      </c>
      <c r="K163" s="215" t="s">
        <v>142</v>
      </c>
      <c r="L163" s="45"/>
      <c r="M163" s="220" t="s">
        <v>32</v>
      </c>
      <c r="N163" s="221" t="s">
        <v>48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143</v>
      </c>
      <c r="AT163" s="224" t="s">
        <v>138</v>
      </c>
      <c r="AU163" s="224" t="s">
        <v>85</v>
      </c>
      <c r="AY163" s="17" t="s">
        <v>135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7" t="s">
        <v>83</v>
      </c>
      <c r="BK163" s="225">
        <f>ROUND(I163*H163,2)</f>
        <v>0</v>
      </c>
      <c r="BL163" s="17" t="s">
        <v>143</v>
      </c>
      <c r="BM163" s="224" t="s">
        <v>938</v>
      </c>
    </row>
    <row r="164" s="13" customFormat="1">
      <c r="A164" s="13"/>
      <c r="B164" s="226"/>
      <c r="C164" s="227"/>
      <c r="D164" s="228" t="s">
        <v>145</v>
      </c>
      <c r="E164" s="229" t="s">
        <v>32</v>
      </c>
      <c r="F164" s="230" t="s">
        <v>299</v>
      </c>
      <c r="G164" s="227"/>
      <c r="H164" s="229" t="s">
        <v>32</v>
      </c>
      <c r="I164" s="231"/>
      <c r="J164" s="227"/>
      <c r="K164" s="227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145</v>
      </c>
      <c r="AU164" s="236" t="s">
        <v>85</v>
      </c>
      <c r="AV164" s="13" t="s">
        <v>83</v>
      </c>
      <c r="AW164" s="13" t="s">
        <v>39</v>
      </c>
      <c r="AX164" s="13" t="s">
        <v>77</v>
      </c>
      <c r="AY164" s="236" t="s">
        <v>135</v>
      </c>
    </row>
    <row r="165" s="14" customFormat="1">
      <c r="A165" s="14"/>
      <c r="B165" s="237"/>
      <c r="C165" s="238"/>
      <c r="D165" s="228" t="s">
        <v>145</v>
      </c>
      <c r="E165" s="239" t="s">
        <v>32</v>
      </c>
      <c r="F165" s="240" t="s">
        <v>939</v>
      </c>
      <c r="G165" s="238"/>
      <c r="H165" s="241">
        <v>1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7" t="s">
        <v>145</v>
      </c>
      <c r="AU165" s="247" t="s">
        <v>85</v>
      </c>
      <c r="AV165" s="14" t="s">
        <v>85</v>
      </c>
      <c r="AW165" s="14" t="s">
        <v>39</v>
      </c>
      <c r="AX165" s="14" t="s">
        <v>77</v>
      </c>
      <c r="AY165" s="247" t="s">
        <v>135</v>
      </c>
    </row>
    <row r="166" s="15" customFormat="1">
      <c r="A166" s="15"/>
      <c r="B166" s="248"/>
      <c r="C166" s="249"/>
      <c r="D166" s="228" t="s">
        <v>145</v>
      </c>
      <c r="E166" s="250" t="s">
        <v>32</v>
      </c>
      <c r="F166" s="251" t="s">
        <v>149</v>
      </c>
      <c r="G166" s="249"/>
      <c r="H166" s="252">
        <v>1</v>
      </c>
      <c r="I166" s="253"/>
      <c r="J166" s="249"/>
      <c r="K166" s="249"/>
      <c r="L166" s="254"/>
      <c r="M166" s="255"/>
      <c r="N166" s="256"/>
      <c r="O166" s="256"/>
      <c r="P166" s="256"/>
      <c r="Q166" s="256"/>
      <c r="R166" s="256"/>
      <c r="S166" s="256"/>
      <c r="T166" s="257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8" t="s">
        <v>145</v>
      </c>
      <c r="AU166" s="258" t="s">
        <v>85</v>
      </c>
      <c r="AV166" s="15" t="s">
        <v>134</v>
      </c>
      <c r="AW166" s="15" t="s">
        <v>39</v>
      </c>
      <c r="AX166" s="15" t="s">
        <v>83</v>
      </c>
      <c r="AY166" s="258" t="s">
        <v>135</v>
      </c>
    </row>
    <row r="167" s="2" customFormat="1" ht="24.15" customHeight="1">
      <c r="A167" s="39"/>
      <c r="B167" s="40"/>
      <c r="C167" s="213" t="s">
        <v>224</v>
      </c>
      <c r="D167" s="213" t="s">
        <v>138</v>
      </c>
      <c r="E167" s="214" t="s">
        <v>328</v>
      </c>
      <c r="F167" s="215" t="s">
        <v>329</v>
      </c>
      <c r="G167" s="216" t="s">
        <v>141</v>
      </c>
      <c r="H167" s="217">
        <v>4</v>
      </c>
      <c r="I167" s="218"/>
      <c r="J167" s="219">
        <f>ROUND(I167*H167,2)</f>
        <v>0</v>
      </c>
      <c r="K167" s="215" t="s">
        <v>142</v>
      </c>
      <c r="L167" s="45"/>
      <c r="M167" s="220" t="s">
        <v>32</v>
      </c>
      <c r="N167" s="221" t="s">
        <v>48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143</v>
      </c>
      <c r="AT167" s="224" t="s">
        <v>138</v>
      </c>
      <c r="AU167" s="224" t="s">
        <v>85</v>
      </c>
      <c r="AY167" s="17" t="s">
        <v>135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7" t="s">
        <v>83</v>
      </c>
      <c r="BK167" s="225">
        <f>ROUND(I167*H167,2)</f>
        <v>0</v>
      </c>
      <c r="BL167" s="17" t="s">
        <v>143</v>
      </c>
      <c r="BM167" s="224" t="s">
        <v>940</v>
      </c>
    </row>
    <row r="168" s="13" customFormat="1">
      <c r="A168" s="13"/>
      <c r="B168" s="226"/>
      <c r="C168" s="227"/>
      <c r="D168" s="228" t="s">
        <v>145</v>
      </c>
      <c r="E168" s="229" t="s">
        <v>32</v>
      </c>
      <c r="F168" s="230" t="s">
        <v>299</v>
      </c>
      <c r="G168" s="227"/>
      <c r="H168" s="229" t="s">
        <v>32</v>
      </c>
      <c r="I168" s="231"/>
      <c r="J168" s="227"/>
      <c r="K168" s="227"/>
      <c r="L168" s="232"/>
      <c r="M168" s="233"/>
      <c r="N168" s="234"/>
      <c r="O168" s="234"/>
      <c r="P168" s="234"/>
      <c r="Q168" s="234"/>
      <c r="R168" s="234"/>
      <c r="S168" s="234"/>
      <c r="T168" s="23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6" t="s">
        <v>145</v>
      </c>
      <c r="AU168" s="236" t="s">
        <v>85</v>
      </c>
      <c r="AV168" s="13" t="s">
        <v>83</v>
      </c>
      <c r="AW168" s="13" t="s">
        <v>39</v>
      </c>
      <c r="AX168" s="13" t="s">
        <v>77</v>
      </c>
      <c r="AY168" s="236" t="s">
        <v>135</v>
      </c>
    </row>
    <row r="169" s="14" customFormat="1">
      <c r="A169" s="14"/>
      <c r="B169" s="237"/>
      <c r="C169" s="238"/>
      <c r="D169" s="228" t="s">
        <v>145</v>
      </c>
      <c r="E169" s="239" t="s">
        <v>32</v>
      </c>
      <c r="F169" s="240" t="s">
        <v>941</v>
      </c>
      <c r="G169" s="238"/>
      <c r="H169" s="241">
        <v>4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7" t="s">
        <v>145</v>
      </c>
      <c r="AU169" s="247" t="s">
        <v>85</v>
      </c>
      <c r="AV169" s="14" t="s">
        <v>85</v>
      </c>
      <c r="AW169" s="14" t="s">
        <v>39</v>
      </c>
      <c r="AX169" s="14" t="s">
        <v>77</v>
      </c>
      <c r="AY169" s="247" t="s">
        <v>135</v>
      </c>
    </row>
    <row r="170" s="15" customFormat="1">
      <c r="A170" s="15"/>
      <c r="B170" s="248"/>
      <c r="C170" s="249"/>
      <c r="D170" s="228" t="s">
        <v>145</v>
      </c>
      <c r="E170" s="250" t="s">
        <v>32</v>
      </c>
      <c r="F170" s="251" t="s">
        <v>149</v>
      </c>
      <c r="G170" s="249"/>
      <c r="H170" s="252">
        <v>4</v>
      </c>
      <c r="I170" s="253"/>
      <c r="J170" s="249"/>
      <c r="K170" s="249"/>
      <c r="L170" s="254"/>
      <c r="M170" s="255"/>
      <c r="N170" s="256"/>
      <c r="O170" s="256"/>
      <c r="P170" s="256"/>
      <c r="Q170" s="256"/>
      <c r="R170" s="256"/>
      <c r="S170" s="256"/>
      <c r="T170" s="257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58" t="s">
        <v>145</v>
      </c>
      <c r="AU170" s="258" t="s">
        <v>85</v>
      </c>
      <c r="AV170" s="15" t="s">
        <v>134</v>
      </c>
      <c r="AW170" s="15" t="s">
        <v>39</v>
      </c>
      <c r="AX170" s="15" t="s">
        <v>83</v>
      </c>
      <c r="AY170" s="258" t="s">
        <v>135</v>
      </c>
    </row>
    <row r="171" s="2" customFormat="1" ht="24.15" customHeight="1">
      <c r="A171" s="39"/>
      <c r="B171" s="40"/>
      <c r="C171" s="213" t="s">
        <v>230</v>
      </c>
      <c r="D171" s="213" t="s">
        <v>138</v>
      </c>
      <c r="E171" s="214" t="s">
        <v>332</v>
      </c>
      <c r="F171" s="215" t="s">
        <v>333</v>
      </c>
      <c r="G171" s="216" t="s">
        <v>141</v>
      </c>
      <c r="H171" s="217">
        <v>2</v>
      </c>
      <c r="I171" s="218"/>
      <c r="J171" s="219">
        <f>ROUND(I171*H171,2)</f>
        <v>0</v>
      </c>
      <c r="K171" s="215" t="s">
        <v>142</v>
      </c>
      <c r="L171" s="45"/>
      <c r="M171" s="220" t="s">
        <v>32</v>
      </c>
      <c r="N171" s="221" t="s">
        <v>48</v>
      </c>
      <c r="O171" s="85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143</v>
      </c>
      <c r="AT171" s="224" t="s">
        <v>138</v>
      </c>
      <c r="AU171" s="224" t="s">
        <v>85</v>
      </c>
      <c r="AY171" s="17" t="s">
        <v>135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7" t="s">
        <v>83</v>
      </c>
      <c r="BK171" s="225">
        <f>ROUND(I171*H171,2)</f>
        <v>0</v>
      </c>
      <c r="BL171" s="17" t="s">
        <v>143</v>
      </c>
      <c r="BM171" s="224" t="s">
        <v>942</v>
      </c>
    </row>
    <row r="172" s="13" customFormat="1">
      <c r="A172" s="13"/>
      <c r="B172" s="226"/>
      <c r="C172" s="227"/>
      <c r="D172" s="228" t="s">
        <v>145</v>
      </c>
      <c r="E172" s="229" t="s">
        <v>32</v>
      </c>
      <c r="F172" s="230" t="s">
        <v>299</v>
      </c>
      <c r="G172" s="227"/>
      <c r="H172" s="229" t="s">
        <v>32</v>
      </c>
      <c r="I172" s="231"/>
      <c r="J172" s="227"/>
      <c r="K172" s="227"/>
      <c r="L172" s="232"/>
      <c r="M172" s="233"/>
      <c r="N172" s="234"/>
      <c r="O172" s="234"/>
      <c r="P172" s="234"/>
      <c r="Q172" s="234"/>
      <c r="R172" s="234"/>
      <c r="S172" s="234"/>
      <c r="T172" s="23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6" t="s">
        <v>145</v>
      </c>
      <c r="AU172" s="236" t="s">
        <v>85</v>
      </c>
      <c r="AV172" s="13" t="s">
        <v>83</v>
      </c>
      <c r="AW172" s="13" t="s">
        <v>39</v>
      </c>
      <c r="AX172" s="13" t="s">
        <v>77</v>
      </c>
      <c r="AY172" s="236" t="s">
        <v>135</v>
      </c>
    </row>
    <row r="173" s="14" customFormat="1">
      <c r="A173" s="14"/>
      <c r="B173" s="237"/>
      <c r="C173" s="238"/>
      <c r="D173" s="228" t="s">
        <v>145</v>
      </c>
      <c r="E173" s="239" t="s">
        <v>32</v>
      </c>
      <c r="F173" s="240" t="s">
        <v>943</v>
      </c>
      <c r="G173" s="238"/>
      <c r="H173" s="241">
        <v>2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7" t="s">
        <v>145</v>
      </c>
      <c r="AU173" s="247" t="s">
        <v>85</v>
      </c>
      <c r="AV173" s="14" t="s">
        <v>85</v>
      </c>
      <c r="AW173" s="14" t="s">
        <v>39</v>
      </c>
      <c r="AX173" s="14" t="s">
        <v>77</v>
      </c>
      <c r="AY173" s="247" t="s">
        <v>135</v>
      </c>
    </row>
    <row r="174" s="15" customFormat="1">
      <c r="A174" s="15"/>
      <c r="B174" s="248"/>
      <c r="C174" s="249"/>
      <c r="D174" s="228" t="s">
        <v>145</v>
      </c>
      <c r="E174" s="250" t="s">
        <v>32</v>
      </c>
      <c r="F174" s="251" t="s">
        <v>149</v>
      </c>
      <c r="G174" s="249"/>
      <c r="H174" s="252">
        <v>2</v>
      </c>
      <c r="I174" s="253"/>
      <c r="J174" s="249"/>
      <c r="K174" s="249"/>
      <c r="L174" s="254"/>
      <c r="M174" s="255"/>
      <c r="N174" s="256"/>
      <c r="O174" s="256"/>
      <c r="P174" s="256"/>
      <c r="Q174" s="256"/>
      <c r="R174" s="256"/>
      <c r="S174" s="256"/>
      <c r="T174" s="257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8" t="s">
        <v>145</v>
      </c>
      <c r="AU174" s="258" t="s">
        <v>85</v>
      </c>
      <c r="AV174" s="15" t="s">
        <v>134</v>
      </c>
      <c r="AW174" s="15" t="s">
        <v>39</v>
      </c>
      <c r="AX174" s="15" t="s">
        <v>83</v>
      </c>
      <c r="AY174" s="258" t="s">
        <v>135</v>
      </c>
    </row>
    <row r="175" s="2" customFormat="1" ht="24.15" customHeight="1">
      <c r="A175" s="39"/>
      <c r="B175" s="40"/>
      <c r="C175" s="213" t="s">
        <v>8</v>
      </c>
      <c r="D175" s="213" t="s">
        <v>138</v>
      </c>
      <c r="E175" s="214" t="s">
        <v>944</v>
      </c>
      <c r="F175" s="215" t="s">
        <v>945</v>
      </c>
      <c r="G175" s="216" t="s">
        <v>141</v>
      </c>
      <c r="H175" s="217">
        <v>1</v>
      </c>
      <c r="I175" s="218"/>
      <c r="J175" s="219">
        <f>ROUND(I175*H175,2)</f>
        <v>0</v>
      </c>
      <c r="K175" s="215" t="s">
        <v>142</v>
      </c>
      <c r="L175" s="45"/>
      <c r="M175" s="220" t="s">
        <v>32</v>
      </c>
      <c r="N175" s="221" t="s">
        <v>48</v>
      </c>
      <c r="O175" s="85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4" t="s">
        <v>143</v>
      </c>
      <c r="AT175" s="224" t="s">
        <v>138</v>
      </c>
      <c r="AU175" s="224" t="s">
        <v>85</v>
      </c>
      <c r="AY175" s="17" t="s">
        <v>135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7" t="s">
        <v>83</v>
      </c>
      <c r="BK175" s="225">
        <f>ROUND(I175*H175,2)</f>
        <v>0</v>
      </c>
      <c r="BL175" s="17" t="s">
        <v>143</v>
      </c>
      <c r="BM175" s="224" t="s">
        <v>946</v>
      </c>
    </row>
    <row r="176" s="13" customFormat="1">
      <c r="A176" s="13"/>
      <c r="B176" s="226"/>
      <c r="C176" s="227"/>
      <c r="D176" s="228" t="s">
        <v>145</v>
      </c>
      <c r="E176" s="229" t="s">
        <v>32</v>
      </c>
      <c r="F176" s="230" t="s">
        <v>299</v>
      </c>
      <c r="G176" s="227"/>
      <c r="H176" s="229" t="s">
        <v>32</v>
      </c>
      <c r="I176" s="231"/>
      <c r="J176" s="227"/>
      <c r="K176" s="227"/>
      <c r="L176" s="232"/>
      <c r="M176" s="233"/>
      <c r="N176" s="234"/>
      <c r="O176" s="234"/>
      <c r="P176" s="234"/>
      <c r="Q176" s="234"/>
      <c r="R176" s="234"/>
      <c r="S176" s="234"/>
      <c r="T176" s="23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6" t="s">
        <v>145</v>
      </c>
      <c r="AU176" s="236" t="s">
        <v>85</v>
      </c>
      <c r="AV176" s="13" t="s">
        <v>83</v>
      </c>
      <c r="AW176" s="13" t="s">
        <v>39</v>
      </c>
      <c r="AX176" s="13" t="s">
        <v>77</v>
      </c>
      <c r="AY176" s="236" t="s">
        <v>135</v>
      </c>
    </row>
    <row r="177" s="14" customFormat="1">
      <c r="A177" s="14"/>
      <c r="B177" s="237"/>
      <c r="C177" s="238"/>
      <c r="D177" s="228" t="s">
        <v>145</v>
      </c>
      <c r="E177" s="239" t="s">
        <v>32</v>
      </c>
      <c r="F177" s="240" t="s">
        <v>947</v>
      </c>
      <c r="G177" s="238"/>
      <c r="H177" s="241">
        <v>1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7" t="s">
        <v>145</v>
      </c>
      <c r="AU177" s="247" t="s">
        <v>85</v>
      </c>
      <c r="AV177" s="14" t="s">
        <v>85</v>
      </c>
      <c r="AW177" s="14" t="s">
        <v>39</v>
      </c>
      <c r="AX177" s="14" t="s">
        <v>77</v>
      </c>
      <c r="AY177" s="247" t="s">
        <v>135</v>
      </c>
    </row>
    <row r="178" s="15" customFormat="1">
      <c r="A178" s="15"/>
      <c r="B178" s="248"/>
      <c r="C178" s="249"/>
      <c r="D178" s="228" t="s">
        <v>145</v>
      </c>
      <c r="E178" s="250" t="s">
        <v>32</v>
      </c>
      <c r="F178" s="251" t="s">
        <v>149</v>
      </c>
      <c r="G178" s="249"/>
      <c r="H178" s="252">
        <v>1</v>
      </c>
      <c r="I178" s="253"/>
      <c r="J178" s="249"/>
      <c r="K178" s="249"/>
      <c r="L178" s="254"/>
      <c r="M178" s="255"/>
      <c r="N178" s="256"/>
      <c r="O178" s="256"/>
      <c r="P178" s="256"/>
      <c r="Q178" s="256"/>
      <c r="R178" s="256"/>
      <c r="S178" s="256"/>
      <c r="T178" s="257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58" t="s">
        <v>145</v>
      </c>
      <c r="AU178" s="258" t="s">
        <v>85</v>
      </c>
      <c r="AV178" s="15" t="s">
        <v>134</v>
      </c>
      <c r="AW178" s="15" t="s">
        <v>39</v>
      </c>
      <c r="AX178" s="15" t="s">
        <v>83</v>
      </c>
      <c r="AY178" s="258" t="s">
        <v>135</v>
      </c>
    </row>
    <row r="179" s="2" customFormat="1" ht="24.15" customHeight="1">
      <c r="A179" s="39"/>
      <c r="B179" s="40"/>
      <c r="C179" s="213" t="s">
        <v>239</v>
      </c>
      <c r="D179" s="213" t="s">
        <v>138</v>
      </c>
      <c r="E179" s="214" t="s">
        <v>661</v>
      </c>
      <c r="F179" s="215" t="s">
        <v>662</v>
      </c>
      <c r="G179" s="216" t="s">
        <v>141</v>
      </c>
      <c r="H179" s="217">
        <v>1</v>
      </c>
      <c r="I179" s="218"/>
      <c r="J179" s="219">
        <f>ROUND(I179*H179,2)</f>
        <v>0</v>
      </c>
      <c r="K179" s="215" t="s">
        <v>142</v>
      </c>
      <c r="L179" s="45"/>
      <c r="M179" s="220" t="s">
        <v>32</v>
      </c>
      <c r="N179" s="221" t="s">
        <v>48</v>
      </c>
      <c r="O179" s="85"/>
      <c r="P179" s="222">
        <f>O179*H179</f>
        <v>0</v>
      </c>
      <c r="Q179" s="222">
        <v>0</v>
      </c>
      <c r="R179" s="222">
        <f>Q179*H179</f>
        <v>0</v>
      </c>
      <c r="S179" s="222">
        <v>0</v>
      </c>
      <c r="T179" s="22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4" t="s">
        <v>143</v>
      </c>
      <c r="AT179" s="224" t="s">
        <v>138</v>
      </c>
      <c r="AU179" s="224" t="s">
        <v>85</v>
      </c>
      <c r="AY179" s="17" t="s">
        <v>135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7" t="s">
        <v>83</v>
      </c>
      <c r="BK179" s="225">
        <f>ROUND(I179*H179,2)</f>
        <v>0</v>
      </c>
      <c r="BL179" s="17" t="s">
        <v>143</v>
      </c>
      <c r="BM179" s="224" t="s">
        <v>948</v>
      </c>
    </row>
    <row r="180" s="13" customFormat="1">
      <c r="A180" s="13"/>
      <c r="B180" s="226"/>
      <c r="C180" s="227"/>
      <c r="D180" s="228" t="s">
        <v>145</v>
      </c>
      <c r="E180" s="229" t="s">
        <v>32</v>
      </c>
      <c r="F180" s="230" t="s">
        <v>299</v>
      </c>
      <c r="G180" s="227"/>
      <c r="H180" s="229" t="s">
        <v>32</v>
      </c>
      <c r="I180" s="231"/>
      <c r="J180" s="227"/>
      <c r="K180" s="227"/>
      <c r="L180" s="232"/>
      <c r="M180" s="233"/>
      <c r="N180" s="234"/>
      <c r="O180" s="234"/>
      <c r="P180" s="234"/>
      <c r="Q180" s="234"/>
      <c r="R180" s="234"/>
      <c r="S180" s="234"/>
      <c r="T180" s="23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6" t="s">
        <v>145</v>
      </c>
      <c r="AU180" s="236" t="s">
        <v>85</v>
      </c>
      <c r="AV180" s="13" t="s">
        <v>83</v>
      </c>
      <c r="AW180" s="13" t="s">
        <v>39</v>
      </c>
      <c r="AX180" s="13" t="s">
        <v>77</v>
      </c>
      <c r="AY180" s="236" t="s">
        <v>135</v>
      </c>
    </row>
    <row r="181" s="14" customFormat="1">
      <c r="A181" s="14"/>
      <c r="B181" s="237"/>
      <c r="C181" s="238"/>
      <c r="D181" s="228" t="s">
        <v>145</v>
      </c>
      <c r="E181" s="239" t="s">
        <v>32</v>
      </c>
      <c r="F181" s="240" t="s">
        <v>815</v>
      </c>
      <c r="G181" s="238"/>
      <c r="H181" s="241">
        <v>1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7" t="s">
        <v>145</v>
      </c>
      <c r="AU181" s="247" t="s">
        <v>85</v>
      </c>
      <c r="AV181" s="14" t="s">
        <v>85</v>
      </c>
      <c r="AW181" s="14" t="s">
        <v>39</v>
      </c>
      <c r="AX181" s="14" t="s">
        <v>77</v>
      </c>
      <c r="AY181" s="247" t="s">
        <v>135</v>
      </c>
    </row>
    <row r="182" s="15" customFormat="1">
      <c r="A182" s="15"/>
      <c r="B182" s="248"/>
      <c r="C182" s="249"/>
      <c r="D182" s="228" t="s">
        <v>145</v>
      </c>
      <c r="E182" s="250" t="s">
        <v>32</v>
      </c>
      <c r="F182" s="251" t="s">
        <v>149</v>
      </c>
      <c r="G182" s="249"/>
      <c r="H182" s="252">
        <v>1</v>
      </c>
      <c r="I182" s="253"/>
      <c r="J182" s="249"/>
      <c r="K182" s="249"/>
      <c r="L182" s="254"/>
      <c r="M182" s="255"/>
      <c r="N182" s="256"/>
      <c r="O182" s="256"/>
      <c r="P182" s="256"/>
      <c r="Q182" s="256"/>
      <c r="R182" s="256"/>
      <c r="S182" s="256"/>
      <c r="T182" s="257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8" t="s">
        <v>145</v>
      </c>
      <c r="AU182" s="258" t="s">
        <v>85</v>
      </c>
      <c r="AV182" s="15" t="s">
        <v>134</v>
      </c>
      <c r="AW182" s="15" t="s">
        <v>39</v>
      </c>
      <c r="AX182" s="15" t="s">
        <v>83</v>
      </c>
      <c r="AY182" s="258" t="s">
        <v>135</v>
      </c>
    </row>
    <row r="183" s="2" customFormat="1" ht="24.15" customHeight="1">
      <c r="A183" s="39"/>
      <c r="B183" s="40"/>
      <c r="C183" s="213" t="s">
        <v>244</v>
      </c>
      <c r="D183" s="213" t="s">
        <v>138</v>
      </c>
      <c r="E183" s="214" t="s">
        <v>949</v>
      </c>
      <c r="F183" s="215" t="s">
        <v>950</v>
      </c>
      <c r="G183" s="216" t="s">
        <v>141</v>
      </c>
      <c r="H183" s="217">
        <v>1</v>
      </c>
      <c r="I183" s="218"/>
      <c r="J183" s="219">
        <f>ROUND(I183*H183,2)</f>
        <v>0</v>
      </c>
      <c r="K183" s="215" t="s">
        <v>142</v>
      </c>
      <c r="L183" s="45"/>
      <c r="M183" s="220" t="s">
        <v>32</v>
      </c>
      <c r="N183" s="221" t="s">
        <v>48</v>
      </c>
      <c r="O183" s="85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4" t="s">
        <v>143</v>
      </c>
      <c r="AT183" s="224" t="s">
        <v>138</v>
      </c>
      <c r="AU183" s="224" t="s">
        <v>85</v>
      </c>
      <c r="AY183" s="17" t="s">
        <v>135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7" t="s">
        <v>83</v>
      </c>
      <c r="BK183" s="225">
        <f>ROUND(I183*H183,2)</f>
        <v>0</v>
      </c>
      <c r="BL183" s="17" t="s">
        <v>143</v>
      </c>
      <c r="BM183" s="224" t="s">
        <v>951</v>
      </c>
    </row>
    <row r="184" s="13" customFormat="1">
      <c r="A184" s="13"/>
      <c r="B184" s="226"/>
      <c r="C184" s="227"/>
      <c r="D184" s="228" t="s">
        <v>145</v>
      </c>
      <c r="E184" s="229" t="s">
        <v>32</v>
      </c>
      <c r="F184" s="230" t="s">
        <v>299</v>
      </c>
      <c r="G184" s="227"/>
      <c r="H184" s="229" t="s">
        <v>32</v>
      </c>
      <c r="I184" s="231"/>
      <c r="J184" s="227"/>
      <c r="K184" s="227"/>
      <c r="L184" s="232"/>
      <c r="M184" s="233"/>
      <c r="N184" s="234"/>
      <c r="O184" s="234"/>
      <c r="P184" s="234"/>
      <c r="Q184" s="234"/>
      <c r="R184" s="234"/>
      <c r="S184" s="234"/>
      <c r="T184" s="23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6" t="s">
        <v>145</v>
      </c>
      <c r="AU184" s="236" t="s">
        <v>85</v>
      </c>
      <c r="AV184" s="13" t="s">
        <v>83</v>
      </c>
      <c r="AW184" s="13" t="s">
        <v>39</v>
      </c>
      <c r="AX184" s="13" t="s">
        <v>77</v>
      </c>
      <c r="AY184" s="236" t="s">
        <v>135</v>
      </c>
    </row>
    <row r="185" s="14" customFormat="1">
      <c r="A185" s="14"/>
      <c r="B185" s="237"/>
      <c r="C185" s="238"/>
      <c r="D185" s="228" t="s">
        <v>145</v>
      </c>
      <c r="E185" s="239" t="s">
        <v>32</v>
      </c>
      <c r="F185" s="240" t="s">
        <v>952</v>
      </c>
      <c r="G185" s="238"/>
      <c r="H185" s="241">
        <v>1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7" t="s">
        <v>145</v>
      </c>
      <c r="AU185" s="247" t="s">
        <v>85</v>
      </c>
      <c r="AV185" s="14" t="s">
        <v>85</v>
      </c>
      <c r="AW185" s="14" t="s">
        <v>39</v>
      </c>
      <c r="AX185" s="14" t="s">
        <v>77</v>
      </c>
      <c r="AY185" s="247" t="s">
        <v>135</v>
      </c>
    </row>
    <row r="186" s="15" customFormat="1">
      <c r="A186" s="15"/>
      <c r="B186" s="248"/>
      <c r="C186" s="249"/>
      <c r="D186" s="228" t="s">
        <v>145</v>
      </c>
      <c r="E186" s="250" t="s">
        <v>32</v>
      </c>
      <c r="F186" s="251" t="s">
        <v>149</v>
      </c>
      <c r="G186" s="249"/>
      <c r="H186" s="252">
        <v>1</v>
      </c>
      <c r="I186" s="253"/>
      <c r="J186" s="249"/>
      <c r="K186" s="249"/>
      <c r="L186" s="254"/>
      <c r="M186" s="255"/>
      <c r="N186" s="256"/>
      <c r="O186" s="256"/>
      <c r="P186" s="256"/>
      <c r="Q186" s="256"/>
      <c r="R186" s="256"/>
      <c r="S186" s="256"/>
      <c r="T186" s="257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8" t="s">
        <v>145</v>
      </c>
      <c r="AU186" s="258" t="s">
        <v>85</v>
      </c>
      <c r="AV186" s="15" t="s">
        <v>134</v>
      </c>
      <c r="AW186" s="15" t="s">
        <v>39</v>
      </c>
      <c r="AX186" s="15" t="s">
        <v>83</v>
      </c>
      <c r="AY186" s="258" t="s">
        <v>135</v>
      </c>
    </row>
    <row r="187" s="2" customFormat="1" ht="24.15" customHeight="1">
      <c r="A187" s="39"/>
      <c r="B187" s="40"/>
      <c r="C187" s="213" t="s">
        <v>251</v>
      </c>
      <c r="D187" s="213" t="s">
        <v>138</v>
      </c>
      <c r="E187" s="214" t="s">
        <v>336</v>
      </c>
      <c r="F187" s="215" t="s">
        <v>337</v>
      </c>
      <c r="G187" s="216" t="s">
        <v>141</v>
      </c>
      <c r="H187" s="217">
        <v>4</v>
      </c>
      <c r="I187" s="218"/>
      <c r="J187" s="219">
        <f>ROUND(I187*H187,2)</f>
        <v>0</v>
      </c>
      <c r="K187" s="215" t="s">
        <v>142</v>
      </c>
      <c r="L187" s="45"/>
      <c r="M187" s="220" t="s">
        <v>32</v>
      </c>
      <c r="N187" s="221" t="s">
        <v>48</v>
      </c>
      <c r="O187" s="85"/>
      <c r="P187" s="222">
        <f>O187*H187</f>
        <v>0</v>
      </c>
      <c r="Q187" s="222">
        <v>0</v>
      </c>
      <c r="R187" s="222">
        <f>Q187*H187</f>
        <v>0</v>
      </c>
      <c r="S187" s="222">
        <v>0</v>
      </c>
      <c r="T187" s="22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4" t="s">
        <v>143</v>
      </c>
      <c r="AT187" s="224" t="s">
        <v>138</v>
      </c>
      <c r="AU187" s="224" t="s">
        <v>85</v>
      </c>
      <c r="AY187" s="17" t="s">
        <v>135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7" t="s">
        <v>83</v>
      </c>
      <c r="BK187" s="225">
        <f>ROUND(I187*H187,2)</f>
        <v>0</v>
      </c>
      <c r="BL187" s="17" t="s">
        <v>143</v>
      </c>
      <c r="BM187" s="224" t="s">
        <v>953</v>
      </c>
    </row>
    <row r="188" s="13" customFormat="1">
      <c r="A188" s="13"/>
      <c r="B188" s="226"/>
      <c r="C188" s="227"/>
      <c r="D188" s="228" t="s">
        <v>145</v>
      </c>
      <c r="E188" s="229" t="s">
        <v>32</v>
      </c>
      <c r="F188" s="230" t="s">
        <v>299</v>
      </c>
      <c r="G188" s="227"/>
      <c r="H188" s="229" t="s">
        <v>32</v>
      </c>
      <c r="I188" s="231"/>
      <c r="J188" s="227"/>
      <c r="K188" s="227"/>
      <c r="L188" s="232"/>
      <c r="M188" s="233"/>
      <c r="N188" s="234"/>
      <c r="O188" s="234"/>
      <c r="P188" s="234"/>
      <c r="Q188" s="234"/>
      <c r="R188" s="234"/>
      <c r="S188" s="234"/>
      <c r="T188" s="23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6" t="s">
        <v>145</v>
      </c>
      <c r="AU188" s="236" t="s">
        <v>85</v>
      </c>
      <c r="AV188" s="13" t="s">
        <v>83</v>
      </c>
      <c r="AW188" s="13" t="s">
        <v>39</v>
      </c>
      <c r="AX188" s="13" t="s">
        <v>77</v>
      </c>
      <c r="AY188" s="236" t="s">
        <v>135</v>
      </c>
    </row>
    <row r="189" s="14" customFormat="1">
      <c r="A189" s="14"/>
      <c r="B189" s="237"/>
      <c r="C189" s="238"/>
      <c r="D189" s="228" t="s">
        <v>145</v>
      </c>
      <c r="E189" s="239" t="s">
        <v>32</v>
      </c>
      <c r="F189" s="240" t="s">
        <v>954</v>
      </c>
      <c r="G189" s="238"/>
      <c r="H189" s="241">
        <v>4</v>
      </c>
      <c r="I189" s="242"/>
      <c r="J189" s="238"/>
      <c r="K189" s="238"/>
      <c r="L189" s="243"/>
      <c r="M189" s="244"/>
      <c r="N189" s="245"/>
      <c r="O189" s="245"/>
      <c r="P189" s="245"/>
      <c r="Q189" s="245"/>
      <c r="R189" s="245"/>
      <c r="S189" s="245"/>
      <c r="T189" s="24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7" t="s">
        <v>145</v>
      </c>
      <c r="AU189" s="247" t="s">
        <v>85</v>
      </c>
      <c r="AV189" s="14" t="s">
        <v>85</v>
      </c>
      <c r="AW189" s="14" t="s">
        <v>39</v>
      </c>
      <c r="AX189" s="14" t="s">
        <v>77</v>
      </c>
      <c r="AY189" s="247" t="s">
        <v>135</v>
      </c>
    </row>
    <row r="190" s="15" customFormat="1">
      <c r="A190" s="15"/>
      <c r="B190" s="248"/>
      <c r="C190" s="249"/>
      <c r="D190" s="228" t="s">
        <v>145</v>
      </c>
      <c r="E190" s="250" t="s">
        <v>32</v>
      </c>
      <c r="F190" s="251" t="s">
        <v>149</v>
      </c>
      <c r="G190" s="249"/>
      <c r="H190" s="252">
        <v>4</v>
      </c>
      <c r="I190" s="253"/>
      <c r="J190" s="249"/>
      <c r="K190" s="249"/>
      <c r="L190" s="254"/>
      <c r="M190" s="255"/>
      <c r="N190" s="256"/>
      <c r="O190" s="256"/>
      <c r="P190" s="256"/>
      <c r="Q190" s="256"/>
      <c r="R190" s="256"/>
      <c r="S190" s="256"/>
      <c r="T190" s="257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58" t="s">
        <v>145</v>
      </c>
      <c r="AU190" s="258" t="s">
        <v>85</v>
      </c>
      <c r="AV190" s="15" t="s">
        <v>134</v>
      </c>
      <c r="AW190" s="15" t="s">
        <v>39</v>
      </c>
      <c r="AX190" s="15" t="s">
        <v>83</v>
      </c>
      <c r="AY190" s="258" t="s">
        <v>135</v>
      </c>
    </row>
    <row r="191" s="2" customFormat="1" ht="24.15" customHeight="1">
      <c r="A191" s="39"/>
      <c r="B191" s="40"/>
      <c r="C191" s="213" t="s">
        <v>256</v>
      </c>
      <c r="D191" s="213" t="s">
        <v>138</v>
      </c>
      <c r="E191" s="214" t="s">
        <v>161</v>
      </c>
      <c r="F191" s="215" t="s">
        <v>162</v>
      </c>
      <c r="G191" s="216" t="s">
        <v>141</v>
      </c>
      <c r="H191" s="217">
        <v>20</v>
      </c>
      <c r="I191" s="218"/>
      <c r="J191" s="219">
        <f>ROUND(I191*H191,2)</f>
        <v>0</v>
      </c>
      <c r="K191" s="215" t="s">
        <v>142</v>
      </c>
      <c r="L191" s="45"/>
      <c r="M191" s="220" t="s">
        <v>32</v>
      </c>
      <c r="N191" s="221" t="s">
        <v>48</v>
      </c>
      <c r="O191" s="85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4" t="s">
        <v>143</v>
      </c>
      <c r="AT191" s="224" t="s">
        <v>138</v>
      </c>
      <c r="AU191" s="224" t="s">
        <v>85</v>
      </c>
      <c r="AY191" s="17" t="s">
        <v>135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7" t="s">
        <v>83</v>
      </c>
      <c r="BK191" s="225">
        <f>ROUND(I191*H191,2)</f>
        <v>0</v>
      </c>
      <c r="BL191" s="17" t="s">
        <v>143</v>
      </c>
      <c r="BM191" s="224" t="s">
        <v>955</v>
      </c>
    </row>
    <row r="192" s="13" customFormat="1">
      <c r="A192" s="13"/>
      <c r="B192" s="226"/>
      <c r="C192" s="227"/>
      <c r="D192" s="228" t="s">
        <v>145</v>
      </c>
      <c r="E192" s="229" t="s">
        <v>32</v>
      </c>
      <c r="F192" s="230" t="s">
        <v>299</v>
      </c>
      <c r="G192" s="227"/>
      <c r="H192" s="229" t="s">
        <v>32</v>
      </c>
      <c r="I192" s="231"/>
      <c r="J192" s="227"/>
      <c r="K192" s="227"/>
      <c r="L192" s="232"/>
      <c r="M192" s="233"/>
      <c r="N192" s="234"/>
      <c r="O192" s="234"/>
      <c r="P192" s="234"/>
      <c r="Q192" s="234"/>
      <c r="R192" s="234"/>
      <c r="S192" s="234"/>
      <c r="T192" s="23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6" t="s">
        <v>145</v>
      </c>
      <c r="AU192" s="236" t="s">
        <v>85</v>
      </c>
      <c r="AV192" s="13" t="s">
        <v>83</v>
      </c>
      <c r="AW192" s="13" t="s">
        <v>39</v>
      </c>
      <c r="AX192" s="13" t="s">
        <v>77</v>
      </c>
      <c r="AY192" s="236" t="s">
        <v>135</v>
      </c>
    </row>
    <row r="193" s="14" customFormat="1">
      <c r="A193" s="14"/>
      <c r="B193" s="237"/>
      <c r="C193" s="238"/>
      <c r="D193" s="228" t="s">
        <v>145</v>
      </c>
      <c r="E193" s="239" t="s">
        <v>32</v>
      </c>
      <c r="F193" s="240" t="s">
        <v>956</v>
      </c>
      <c r="G193" s="238"/>
      <c r="H193" s="241">
        <v>20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7" t="s">
        <v>145</v>
      </c>
      <c r="AU193" s="247" t="s">
        <v>85</v>
      </c>
      <c r="AV193" s="14" t="s">
        <v>85</v>
      </c>
      <c r="AW193" s="14" t="s">
        <v>39</v>
      </c>
      <c r="AX193" s="14" t="s">
        <v>77</v>
      </c>
      <c r="AY193" s="247" t="s">
        <v>135</v>
      </c>
    </row>
    <row r="194" s="15" customFormat="1">
      <c r="A194" s="15"/>
      <c r="B194" s="248"/>
      <c r="C194" s="249"/>
      <c r="D194" s="228" t="s">
        <v>145</v>
      </c>
      <c r="E194" s="250" t="s">
        <v>32</v>
      </c>
      <c r="F194" s="251" t="s">
        <v>149</v>
      </c>
      <c r="G194" s="249"/>
      <c r="H194" s="252">
        <v>20</v>
      </c>
      <c r="I194" s="253"/>
      <c r="J194" s="249"/>
      <c r="K194" s="249"/>
      <c r="L194" s="254"/>
      <c r="M194" s="255"/>
      <c r="N194" s="256"/>
      <c r="O194" s="256"/>
      <c r="P194" s="256"/>
      <c r="Q194" s="256"/>
      <c r="R194" s="256"/>
      <c r="S194" s="256"/>
      <c r="T194" s="257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58" t="s">
        <v>145</v>
      </c>
      <c r="AU194" s="258" t="s">
        <v>85</v>
      </c>
      <c r="AV194" s="15" t="s">
        <v>134</v>
      </c>
      <c r="AW194" s="15" t="s">
        <v>39</v>
      </c>
      <c r="AX194" s="15" t="s">
        <v>83</v>
      </c>
      <c r="AY194" s="258" t="s">
        <v>135</v>
      </c>
    </row>
    <row r="195" s="2" customFormat="1" ht="16.5" customHeight="1">
      <c r="A195" s="39"/>
      <c r="B195" s="40"/>
      <c r="C195" s="213" t="s">
        <v>260</v>
      </c>
      <c r="D195" s="213" t="s">
        <v>138</v>
      </c>
      <c r="E195" s="214" t="s">
        <v>957</v>
      </c>
      <c r="F195" s="215" t="s">
        <v>958</v>
      </c>
      <c r="G195" s="216" t="s">
        <v>141</v>
      </c>
      <c r="H195" s="217">
        <v>2</v>
      </c>
      <c r="I195" s="218"/>
      <c r="J195" s="219">
        <f>ROUND(I195*H195,2)</f>
        <v>0</v>
      </c>
      <c r="K195" s="215" t="s">
        <v>142</v>
      </c>
      <c r="L195" s="45"/>
      <c r="M195" s="220" t="s">
        <v>32</v>
      </c>
      <c r="N195" s="221" t="s">
        <v>48</v>
      </c>
      <c r="O195" s="85"/>
      <c r="P195" s="222">
        <f>O195*H195</f>
        <v>0</v>
      </c>
      <c r="Q195" s="222">
        <v>0</v>
      </c>
      <c r="R195" s="222">
        <f>Q195*H195</f>
        <v>0</v>
      </c>
      <c r="S195" s="222">
        <v>0</v>
      </c>
      <c r="T195" s="223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4" t="s">
        <v>143</v>
      </c>
      <c r="AT195" s="224" t="s">
        <v>138</v>
      </c>
      <c r="AU195" s="224" t="s">
        <v>85</v>
      </c>
      <c r="AY195" s="17" t="s">
        <v>135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7" t="s">
        <v>83</v>
      </c>
      <c r="BK195" s="225">
        <f>ROUND(I195*H195,2)</f>
        <v>0</v>
      </c>
      <c r="BL195" s="17" t="s">
        <v>143</v>
      </c>
      <c r="BM195" s="224" t="s">
        <v>959</v>
      </c>
    </row>
    <row r="196" s="13" customFormat="1">
      <c r="A196" s="13"/>
      <c r="B196" s="226"/>
      <c r="C196" s="227"/>
      <c r="D196" s="228" t="s">
        <v>145</v>
      </c>
      <c r="E196" s="229" t="s">
        <v>32</v>
      </c>
      <c r="F196" s="230" t="s">
        <v>299</v>
      </c>
      <c r="G196" s="227"/>
      <c r="H196" s="229" t="s">
        <v>32</v>
      </c>
      <c r="I196" s="231"/>
      <c r="J196" s="227"/>
      <c r="K196" s="227"/>
      <c r="L196" s="232"/>
      <c r="M196" s="233"/>
      <c r="N196" s="234"/>
      <c r="O196" s="234"/>
      <c r="P196" s="234"/>
      <c r="Q196" s="234"/>
      <c r="R196" s="234"/>
      <c r="S196" s="234"/>
      <c r="T196" s="23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6" t="s">
        <v>145</v>
      </c>
      <c r="AU196" s="236" t="s">
        <v>85</v>
      </c>
      <c r="AV196" s="13" t="s">
        <v>83</v>
      </c>
      <c r="AW196" s="13" t="s">
        <v>39</v>
      </c>
      <c r="AX196" s="13" t="s">
        <v>77</v>
      </c>
      <c r="AY196" s="236" t="s">
        <v>135</v>
      </c>
    </row>
    <row r="197" s="14" customFormat="1">
      <c r="A197" s="14"/>
      <c r="B197" s="237"/>
      <c r="C197" s="238"/>
      <c r="D197" s="228" t="s">
        <v>145</v>
      </c>
      <c r="E197" s="239" t="s">
        <v>32</v>
      </c>
      <c r="F197" s="240" t="s">
        <v>960</v>
      </c>
      <c r="G197" s="238"/>
      <c r="H197" s="241">
        <v>2</v>
      </c>
      <c r="I197" s="242"/>
      <c r="J197" s="238"/>
      <c r="K197" s="238"/>
      <c r="L197" s="243"/>
      <c r="M197" s="244"/>
      <c r="N197" s="245"/>
      <c r="O197" s="245"/>
      <c r="P197" s="245"/>
      <c r="Q197" s="245"/>
      <c r="R197" s="245"/>
      <c r="S197" s="245"/>
      <c r="T197" s="24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7" t="s">
        <v>145</v>
      </c>
      <c r="AU197" s="247" t="s">
        <v>85</v>
      </c>
      <c r="AV197" s="14" t="s">
        <v>85</v>
      </c>
      <c r="AW197" s="14" t="s">
        <v>39</v>
      </c>
      <c r="AX197" s="14" t="s">
        <v>77</v>
      </c>
      <c r="AY197" s="247" t="s">
        <v>135</v>
      </c>
    </row>
    <row r="198" s="15" customFormat="1">
      <c r="A198" s="15"/>
      <c r="B198" s="248"/>
      <c r="C198" s="249"/>
      <c r="D198" s="228" t="s">
        <v>145</v>
      </c>
      <c r="E198" s="250" t="s">
        <v>32</v>
      </c>
      <c r="F198" s="251" t="s">
        <v>149</v>
      </c>
      <c r="G198" s="249"/>
      <c r="H198" s="252">
        <v>2</v>
      </c>
      <c r="I198" s="253"/>
      <c r="J198" s="249"/>
      <c r="K198" s="249"/>
      <c r="L198" s="254"/>
      <c r="M198" s="255"/>
      <c r="N198" s="256"/>
      <c r="O198" s="256"/>
      <c r="P198" s="256"/>
      <c r="Q198" s="256"/>
      <c r="R198" s="256"/>
      <c r="S198" s="256"/>
      <c r="T198" s="257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58" t="s">
        <v>145</v>
      </c>
      <c r="AU198" s="258" t="s">
        <v>85</v>
      </c>
      <c r="AV198" s="15" t="s">
        <v>134</v>
      </c>
      <c r="AW198" s="15" t="s">
        <v>39</v>
      </c>
      <c r="AX198" s="15" t="s">
        <v>83</v>
      </c>
      <c r="AY198" s="258" t="s">
        <v>135</v>
      </c>
    </row>
    <row r="199" s="2" customFormat="1" ht="24.15" customHeight="1">
      <c r="A199" s="39"/>
      <c r="B199" s="40"/>
      <c r="C199" s="213" t="s">
        <v>7</v>
      </c>
      <c r="D199" s="213" t="s">
        <v>138</v>
      </c>
      <c r="E199" s="214" t="s">
        <v>342</v>
      </c>
      <c r="F199" s="215" t="s">
        <v>343</v>
      </c>
      <c r="G199" s="216" t="s">
        <v>141</v>
      </c>
      <c r="H199" s="217">
        <v>1</v>
      </c>
      <c r="I199" s="218"/>
      <c r="J199" s="219">
        <f>ROUND(I199*H199,2)</f>
        <v>0</v>
      </c>
      <c r="K199" s="215" t="s">
        <v>142</v>
      </c>
      <c r="L199" s="45"/>
      <c r="M199" s="220" t="s">
        <v>32</v>
      </c>
      <c r="N199" s="221" t="s">
        <v>48</v>
      </c>
      <c r="O199" s="85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4" t="s">
        <v>143</v>
      </c>
      <c r="AT199" s="224" t="s">
        <v>138</v>
      </c>
      <c r="AU199" s="224" t="s">
        <v>85</v>
      </c>
      <c r="AY199" s="17" t="s">
        <v>135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7" t="s">
        <v>83</v>
      </c>
      <c r="BK199" s="225">
        <f>ROUND(I199*H199,2)</f>
        <v>0</v>
      </c>
      <c r="BL199" s="17" t="s">
        <v>143</v>
      </c>
      <c r="BM199" s="224" t="s">
        <v>961</v>
      </c>
    </row>
    <row r="200" s="13" customFormat="1">
      <c r="A200" s="13"/>
      <c r="B200" s="226"/>
      <c r="C200" s="227"/>
      <c r="D200" s="228" t="s">
        <v>145</v>
      </c>
      <c r="E200" s="229" t="s">
        <v>32</v>
      </c>
      <c r="F200" s="230" t="s">
        <v>299</v>
      </c>
      <c r="G200" s="227"/>
      <c r="H200" s="229" t="s">
        <v>32</v>
      </c>
      <c r="I200" s="231"/>
      <c r="J200" s="227"/>
      <c r="K200" s="227"/>
      <c r="L200" s="232"/>
      <c r="M200" s="233"/>
      <c r="N200" s="234"/>
      <c r="O200" s="234"/>
      <c r="P200" s="234"/>
      <c r="Q200" s="234"/>
      <c r="R200" s="234"/>
      <c r="S200" s="234"/>
      <c r="T200" s="23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6" t="s">
        <v>145</v>
      </c>
      <c r="AU200" s="236" t="s">
        <v>85</v>
      </c>
      <c r="AV200" s="13" t="s">
        <v>83</v>
      </c>
      <c r="AW200" s="13" t="s">
        <v>39</v>
      </c>
      <c r="AX200" s="13" t="s">
        <v>77</v>
      </c>
      <c r="AY200" s="236" t="s">
        <v>135</v>
      </c>
    </row>
    <row r="201" s="14" customFormat="1">
      <c r="A201" s="14"/>
      <c r="B201" s="237"/>
      <c r="C201" s="238"/>
      <c r="D201" s="228" t="s">
        <v>145</v>
      </c>
      <c r="E201" s="239" t="s">
        <v>32</v>
      </c>
      <c r="F201" s="240" t="s">
        <v>345</v>
      </c>
      <c r="G201" s="238"/>
      <c r="H201" s="241">
        <v>1</v>
      </c>
      <c r="I201" s="242"/>
      <c r="J201" s="238"/>
      <c r="K201" s="238"/>
      <c r="L201" s="243"/>
      <c r="M201" s="244"/>
      <c r="N201" s="245"/>
      <c r="O201" s="245"/>
      <c r="P201" s="245"/>
      <c r="Q201" s="245"/>
      <c r="R201" s="245"/>
      <c r="S201" s="245"/>
      <c r="T201" s="24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7" t="s">
        <v>145</v>
      </c>
      <c r="AU201" s="247" t="s">
        <v>85</v>
      </c>
      <c r="AV201" s="14" t="s">
        <v>85</v>
      </c>
      <c r="AW201" s="14" t="s">
        <v>39</v>
      </c>
      <c r="AX201" s="14" t="s">
        <v>77</v>
      </c>
      <c r="AY201" s="247" t="s">
        <v>135</v>
      </c>
    </row>
    <row r="202" s="15" customFormat="1">
      <c r="A202" s="15"/>
      <c r="B202" s="248"/>
      <c r="C202" s="249"/>
      <c r="D202" s="228" t="s">
        <v>145</v>
      </c>
      <c r="E202" s="250" t="s">
        <v>32</v>
      </c>
      <c r="F202" s="251" t="s">
        <v>149</v>
      </c>
      <c r="G202" s="249"/>
      <c r="H202" s="252">
        <v>1</v>
      </c>
      <c r="I202" s="253"/>
      <c r="J202" s="249"/>
      <c r="K202" s="249"/>
      <c r="L202" s="254"/>
      <c r="M202" s="255"/>
      <c r="N202" s="256"/>
      <c r="O202" s="256"/>
      <c r="P202" s="256"/>
      <c r="Q202" s="256"/>
      <c r="R202" s="256"/>
      <c r="S202" s="256"/>
      <c r="T202" s="257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58" t="s">
        <v>145</v>
      </c>
      <c r="AU202" s="258" t="s">
        <v>85</v>
      </c>
      <c r="AV202" s="15" t="s">
        <v>134</v>
      </c>
      <c r="AW202" s="15" t="s">
        <v>39</v>
      </c>
      <c r="AX202" s="15" t="s">
        <v>83</v>
      </c>
      <c r="AY202" s="258" t="s">
        <v>135</v>
      </c>
    </row>
    <row r="203" s="12" customFormat="1" ht="22.8" customHeight="1">
      <c r="A203" s="12"/>
      <c r="B203" s="197"/>
      <c r="C203" s="198"/>
      <c r="D203" s="199" t="s">
        <v>76</v>
      </c>
      <c r="E203" s="211" t="s">
        <v>165</v>
      </c>
      <c r="F203" s="211" t="s">
        <v>166</v>
      </c>
      <c r="G203" s="198"/>
      <c r="H203" s="198"/>
      <c r="I203" s="201"/>
      <c r="J203" s="212">
        <f>BK203</f>
        <v>0</v>
      </c>
      <c r="K203" s="198"/>
      <c r="L203" s="203"/>
      <c r="M203" s="204"/>
      <c r="N203" s="205"/>
      <c r="O203" s="205"/>
      <c r="P203" s="206">
        <f>SUM(P204:P221)</f>
        <v>0</v>
      </c>
      <c r="Q203" s="205"/>
      <c r="R203" s="206">
        <f>SUM(R204:R221)</f>
        <v>0</v>
      </c>
      <c r="S203" s="205"/>
      <c r="T203" s="207">
        <f>SUM(T204:T221)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8" t="s">
        <v>134</v>
      </c>
      <c r="AT203" s="209" t="s">
        <v>76</v>
      </c>
      <c r="AU203" s="209" t="s">
        <v>83</v>
      </c>
      <c r="AY203" s="208" t="s">
        <v>135</v>
      </c>
      <c r="BK203" s="210">
        <f>SUM(BK204:BK221)</f>
        <v>0</v>
      </c>
    </row>
    <row r="204" s="2" customFormat="1" ht="33" customHeight="1">
      <c r="A204" s="39"/>
      <c r="B204" s="40"/>
      <c r="C204" s="213" t="s">
        <v>268</v>
      </c>
      <c r="D204" s="213" t="s">
        <v>138</v>
      </c>
      <c r="E204" s="214" t="s">
        <v>346</v>
      </c>
      <c r="F204" s="215" t="s">
        <v>347</v>
      </c>
      <c r="G204" s="216" t="s">
        <v>141</v>
      </c>
      <c r="H204" s="217">
        <v>5</v>
      </c>
      <c r="I204" s="218"/>
      <c r="J204" s="219">
        <f>ROUND(I204*H204,2)</f>
        <v>0</v>
      </c>
      <c r="K204" s="215" t="s">
        <v>142</v>
      </c>
      <c r="L204" s="45"/>
      <c r="M204" s="220" t="s">
        <v>32</v>
      </c>
      <c r="N204" s="221" t="s">
        <v>48</v>
      </c>
      <c r="O204" s="85"/>
      <c r="P204" s="222">
        <f>O204*H204</f>
        <v>0</v>
      </c>
      <c r="Q204" s="222">
        <v>0</v>
      </c>
      <c r="R204" s="222">
        <f>Q204*H204</f>
        <v>0</v>
      </c>
      <c r="S204" s="222">
        <v>0</v>
      </c>
      <c r="T204" s="223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4" t="s">
        <v>143</v>
      </c>
      <c r="AT204" s="224" t="s">
        <v>138</v>
      </c>
      <c r="AU204" s="224" t="s">
        <v>85</v>
      </c>
      <c r="AY204" s="17" t="s">
        <v>135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7" t="s">
        <v>83</v>
      </c>
      <c r="BK204" s="225">
        <f>ROUND(I204*H204,2)</f>
        <v>0</v>
      </c>
      <c r="BL204" s="17" t="s">
        <v>143</v>
      </c>
      <c r="BM204" s="224" t="s">
        <v>962</v>
      </c>
    </row>
    <row r="205" s="13" customFormat="1">
      <c r="A205" s="13"/>
      <c r="B205" s="226"/>
      <c r="C205" s="227"/>
      <c r="D205" s="228" t="s">
        <v>145</v>
      </c>
      <c r="E205" s="229" t="s">
        <v>32</v>
      </c>
      <c r="F205" s="230" t="s">
        <v>299</v>
      </c>
      <c r="G205" s="227"/>
      <c r="H205" s="229" t="s">
        <v>32</v>
      </c>
      <c r="I205" s="231"/>
      <c r="J205" s="227"/>
      <c r="K205" s="227"/>
      <c r="L205" s="232"/>
      <c r="M205" s="233"/>
      <c r="N205" s="234"/>
      <c r="O205" s="234"/>
      <c r="P205" s="234"/>
      <c r="Q205" s="234"/>
      <c r="R205" s="234"/>
      <c r="S205" s="234"/>
      <c r="T205" s="23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6" t="s">
        <v>145</v>
      </c>
      <c r="AU205" s="236" t="s">
        <v>85</v>
      </c>
      <c r="AV205" s="13" t="s">
        <v>83</v>
      </c>
      <c r="AW205" s="13" t="s">
        <v>39</v>
      </c>
      <c r="AX205" s="13" t="s">
        <v>77</v>
      </c>
      <c r="AY205" s="236" t="s">
        <v>135</v>
      </c>
    </row>
    <row r="206" s="14" customFormat="1">
      <c r="A206" s="14"/>
      <c r="B206" s="237"/>
      <c r="C206" s="238"/>
      <c r="D206" s="228" t="s">
        <v>145</v>
      </c>
      <c r="E206" s="239" t="s">
        <v>32</v>
      </c>
      <c r="F206" s="240" t="s">
        <v>963</v>
      </c>
      <c r="G206" s="238"/>
      <c r="H206" s="241">
        <v>3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7" t="s">
        <v>145</v>
      </c>
      <c r="AU206" s="247" t="s">
        <v>85</v>
      </c>
      <c r="AV206" s="14" t="s">
        <v>85</v>
      </c>
      <c r="AW206" s="14" t="s">
        <v>39</v>
      </c>
      <c r="AX206" s="14" t="s">
        <v>77</v>
      </c>
      <c r="AY206" s="247" t="s">
        <v>135</v>
      </c>
    </row>
    <row r="207" s="14" customFormat="1">
      <c r="A207" s="14"/>
      <c r="B207" s="237"/>
      <c r="C207" s="238"/>
      <c r="D207" s="228" t="s">
        <v>145</v>
      </c>
      <c r="E207" s="239" t="s">
        <v>32</v>
      </c>
      <c r="F207" s="240" t="s">
        <v>964</v>
      </c>
      <c r="G207" s="238"/>
      <c r="H207" s="241">
        <v>2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7" t="s">
        <v>145</v>
      </c>
      <c r="AU207" s="247" t="s">
        <v>85</v>
      </c>
      <c r="AV207" s="14" t="s">
        <v>85</v>
      </c>
      <c r="AW207" s="14" t="s">
        <v>39</v>
      </c>
      <c r="AX207" s="14" t="s">
        <v>77</v>
      </c>
      <c r="AY207" s="247" t="s">
        <v>135</v>
      </c>
    </row>
    <row r="208" s="15" customFormat="1">
      <c r="A208" s="15"/>
      <c r="B208" s="248"/>
      <c r="C208" s="249"/>
      <c r="D208" s="228" t="s">
        <v>145</v>
      </c>
      <c r="E208" s="250" t="s">
        <v>32</v>
      </c>
      <c r="F208" s="251" t="s">
        <v>149</v>
      </c>
      <c r="G208" s="249"/>
      <c r="H208" s="252">
        <v>5</v>
      </c>
      <c r="I208" s="253"/>
      <c r="J208" s="249"/>
      <c r="K208" s="249"/>
      <c r="L208" s="254"/>
      <c r="M208" s="255"/>
      <c r="N208" s="256"/>
      <c r="O208" s="256"/>
      <c r="P208" s="256"/>
      <c r="Q208" s="256"/>
      <c r="R208" s="256"/>
      <c r="S208" s="256"/>
      <c r="T208" s="257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8" t="s">
        <v>145</v>
      </c>
      <c r="AU208" s="258" t="s">
        <v>85</v>
      </c>
      <c r="AV208" s="15" t="s">
        <v>134</v>
      </c>
      <c r="AW208" s="15" t="s">
        <v>39</v>
      </c>
      <c r="AX208" s="15" t="s">
        <v>83</v>
      </c>
      <c r="AY208" s="258" t="s">
        <v>135</v>
      </c>
    </row>
    <row r="209" s="2" customFormat="1" ht="37.8" customHeight="1">
      <c r="A209" s="39"/>
      <c r="B209" s="40"/>
      <c r="C209" s="213" t="s">
        <v>272</v>
      </c>
      <c r="D209" s="213" t="s">
        <v>138</v>
      </c>
      <c r="E209" s="214" t="s">
        <v>351</v>
      </c>
      <c r="F209" s="215" t="s">
        <v>352</v>
      </c>
      <c r="G209" s="216" t="s">
        <v>141</v>
      </c>
      <c r="H209" s="217">
        <v>2</v>
      </c>
      <c r="I209" s="218"/>
      <c r="J209" s="219">
        <f>ROUND(I209*H209,2)</f>
        <v>0</v>
      </c>
      <c r="K209" s="215" t="s">
        <v>142</v>
      </c>
      <c r="L209" s="45"/>
      <c r="M209" s="220" t="s">
        <v>32</v>
      </c>
      <c r="N209" s="221" t="s">
        <v>48</v>
      </c>
      <c r="O209" s="85"/>
      <c r="P209" s="222">
        <f>O209*H209</f>
        <v>0</v>
      </c>
      <c r="Q209" s="222">
        <v>0</v>
      </c>
      <c r="R209" s="222">
        <f>Q209*H209</f>
        <v>0</v>
      </c>
      <c r="S209" s="222">
        <v>0</v>
      </c>
      <c r="T209" s="223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4" t="s">
        <v>143</v>
      </c>
      <c r="AT209" s="224" t="s">
        <v>138</v>
      </c>
      <c r="AU209" s="224" t="s">
        <v>85</v>
      </c>
      <c r="AY209" s="17" t="s">
        <v>135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7" t="s">
        <v>83</v>
      </c>
      <c r="BK209" s="225">
        <f>ROUND(I209*H209,2)</f>
        <v>0</v>
      </c>
      <c r="BL209" s="17" t="s">
        <v>143</v>
      </c>
      <c r="BM209" s="224" t="s">
        <v>965</v>
      </c>
    </row>
    <row r="210" s="13" customFormat="1">
      <c r="A210" s="13"/>
      <c r="B210" s="226"/>
      <c r="C210" s="227"/>
      <c r="D210" s="228" t="s">
        <v>145</v>
      </c>
      <c r="E210" s="229" t="s">
        <v>32</v>
      </c>
      <c r="F210" s="230" t="s">
        <v>299</v>
      </c>
      <c r="G210" s="227"/>
      <c r="H210" s="229" t="s">
        <v>32</v>
      </c>
      <c r="I210" s="231"/>
      <c r="J210" s="227"/>
      <c r="K210" s="227"/>
      <c r="L210" s="232"/>
      <c r="M210" s="233"/>
      <c r="N210" s="234"/>
      <c r="O210" s="234"/>
      <c r="P210" s="234"/>
      <c r="Q210" s="234"/>
      <c r="R210" s="234"/>
      <c r="S210" s="234"/>
      <c r="T210" s="23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6" t="s">
        <v>145</v>
      </c>
      <c r="AU210" s="236" t="s">
        <v>85</v>
      </c>
      <c r="AV210" s="13" t="s">
        <v>83</v>
      </c>
      <c r="AW210" s="13" t="s">
        <v>39</v>
      </c>
      <c r="AX210" s="13" t="s">
        <v>77</v>
      </c>
      <c r="AY210" s="236" t="s">
        <v>135</v>
      </c>
    </row>
    <row r="211" s="14" customFormat="1">
      <c r="A211" s="14"/>
      <c r="B211" s="237"/>
      <c r="C211" s="238"/>
      <c r="D211" s="228" t="s">
        <v>145</v>
      </c>
      <c r="E211" s="239" t="s">
        <v>32</v>
      </c>
      <c r="F211" s="240" t="s">
        <v>966</v>
      </c>
      <c r="G211" s="238"/>
      <c r="H211" s="241">
        <v>2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7" t="s">
        <v>145</v>
      </c>
      <c r="AU211" s="247" t="s">
        <v>85</v>
      </c>
      <c r="AV211" s="14" t="s">
        <v>85</v>
      </c>
      <c r="AW211" s="14" t="s">
        <v>39</v>
      </c>
      <c r="AX211" s="14" t="s">
        <v>77</v>
      </c>
      <c r="AY211" s="247" t="s">
        <v>135</v>
      </c>
    </row>
    <row r="212" s="15" customFormat="1">
      <c r="A212" s="15"/>
      <c r="B212" s="248"/>
      <c r="C212" s="249"/>
      <c r="D212" s="228" t="s">
        <v>145</v>
      </c>
      <c r="E212" s="250" t="s">
        <v>32</v>
      </c>
      <c r="F212" s="251" t="s">
        <v>149</v>
      </c>
      <c r="G212" s="249"/>
      <c r="H212" s="252">
        <v>2</v>
      </c>
      <c r="I212" s="253"/>
      <c r="J212" s="249"/>
      <c r="K212" s="249"/>
      <c r="L212" s="254"/>
      <c r="M212" s="255"/>
      <c r="N212" s="256"/>
      <c r="O212" s="256"/>
      <c r="P212" s="256"/>
      <c r="Q212" s="256"/>
      <c r="R212" s="256"/>
      <c r="S212" s="256"/>
      <c r="T212" s="257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8" t="s">
        <v>145</v>
      </c>
      <c r="AU212" s="258" t="s">
        <v>85</v>
      </c>
      <c r="AV212" s="15" t="s">
        <v>134</v>
      </c>
      <c r="AW212" s="15" t="s">
        <v>39</v>
      </c>
      <c r="AX212" s="15" t="s">
        <v>83</v>
      </c>
      <c r="AY212" s="258" t="s">
        <v>135</v>
      </c>
    </row>
    <row r="213" s="2" customFormat="1" ht="24.15" customHeight="1">
      <c r="A213" s="39"/>
      <c r="B213" s="40"/>
      <c r="C213" s="213" t="s">
        <v>276</v>
      </c>
      <c r="D213" s="213" t="s">
        <v>138</v>
      </c>
      <c r="E213" s="214" t="s">
        <v>173</v>
      </c>
      <c r="F213" s="215" t="s">
        <v>174</v>
      </c>
      <c r="G213" s="216" t="s">
        <v>141</v>
      </c>
      <c r="H213" s="217">
        <v>4</v>
      </c>
      <c r="I213" s="218"/>
      <c r="J213" s="219">
        <f>ROUND(I213*H213,2)</f>
        <v>0</v>
      </c>
      <c r="K213" s="215" t="s">
        <v>142</v>
      </c>
      <c r="L213" s="45"/>
      <c r="M213" s="220" t="s">
        <v>32</v>
      </c>
      <c r="N213" s="221" t="s">
        <v>48</v>
      </c>
      <c r="O213" s="85"/>
      <c r="P213" s="222">
        <f>O213*H213</f>
        <v>0</v>
      </c>
      <c r="Q213" s="222">
        <v>0</v>
      </c>
      <c r="R213" s="222">
        <f>Q213*H213</f>
        <v>0</v>
      </c>
      <c r="S213" s="222">
        <v>0</v>
      </c>
      <c r="T213" s="223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4" t="s">
        <v>143</v>
      </c>
      <c r="AT213" s="224" t="s">
        <v>138</v>
      </c>
      <c r="AU213" s="224" t="s">
        <v>85</v>
      </c>
      <c r="AY213" s="17" t="s">
        <v>135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7" t="s">
        <v>83</v>
      </c>
      <c r="BK213" s="225">
        <f>ROUND(I213*H213,2)</f>
        <v>0</v>
      </c>
      <c r="BL213" s="17" t="s">
        <v>143</v>
      </c>
      <c r="BM213" s="224" t="s">
        <v>967</v>
      </c>
    </row>
    <row r="214" s="13" customFormat="1">
      <c r="A214" s="13"/>
      <c r="B214" s="226"/>
      <c r="C214" s="227"/>
      <c r="D214" s="228" t="s">
        <v>145</v>
      </c>
      <c r="E214" s="229" t="s">
        <v>32</v>
      </c>
      <c r="F214" s="230" t="s">
        <v>299</v>
      </c>
      <c r="G214" s="227"/>
      <c r="H214" s="229" t="s">
        <v>32</v>
      </c>
      <c r="I214" s="231"/>
      <c r="J214" s="227"/>
      <c r="K214" s="227"/>
      <c r="L214" s="232"/>
      <c r="M214" s="233"/>
      <c r="N214" s="234"/>
      <c r="O214" s="234"/>
      <c r="P214" s="234"/>
      <c r="Q214" s="234"/>
      <c r="R214" s="234"/>
      <c r="S214" s="234"/>
      <c r="T214" s="23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6" t="s">
        <v>145</v>
      </c>
      <c r="AU214" s="236" t="s">
        <v>85</v>
      </c>
      <c r="AV214" s="13" t="s">
        <v>83</v>
      </c>
      <c r="AW214" s="13" t="s">
        <v>39</v>
      </c>
      <c r="AX214" s="13" t="s">
        <v>77</v>
      </c>
      <c r="AY214" s="236" t="s">
        <v>135</v>
      </c>
    </row>
    <row r="215" s="14" customFormat="1">
      <c r="A215" s="14"/>
      <c r="B215" s="237"/>
      <c r="C215" s="238"/>
      <c r="D215" s="228" t="s">
        <v>145</v>
      </c>
      <c r="E215" s="239" t="s">
        <v>32</v>
      </c>
      <c r="F215" s="240" t="s">
        <v>968</v>
      </c>
      <c r="G215" s="238"/>
      <c r="H215" s="241">
        <v>2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7" t="s">
        <v>145</v>
      </c>
      <c r="AU215" s="247" t="s">
        <v>85</v>
      </c>
      <c r="AV215" s="14" t="s">
        <v>85</v>
      </c>
      <c r="AW215" s="14" t="s">
        <v>39</v>
      </c>
      <c r="AX215" s="14" t="s">
        <v>77</v>
      </c>
      <c r="AY215" s="247" t="s">
        <v>135</v>
      </c>
    </row>
    <row r="216" s="14" customFormat="1">
      <c r="A216" s="14"/>
      <c r="B216" s="237"/>
      <c r="C216" s="238"/>
      <c r="D216" s="228" t="s">
        <v>145</v>
      </c>
      <c r="E216" s="239" t="s">
        <v>32</v>
      </c>
      <c r="F216" s="240" t="s">
        <v>969</v>
      </c>
      <c r="G216" s="238"/>
      <c r="H216" s="241">
        <v>2</v>
      </c>
      <c r="I216" s="242"/>
      <c r="J216" s="238"/>
      <c r="K216" s="238"/>
      <c r="L216" s="243"/>
      <c r="M216" s="244"/>
      <c r="N216" s="245"/>
      <c r="O216" s="245"/>
      <c r="P216" s="245"/>
      <c r="Q216" s="245"/>
      <c r="R216" s="245"/>
      <c r="S216" s="245"/>
      <c r="T216" s="24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7" t="s">
        <v>145</v>
      </c>
      <c r="AU216" s="247" t="s">
        <v>85</v>
      </c>
      <c r="AV216" s="14" t="s">
        <v>85</v>
      </c>
      <c r="AW216" s="14" t="s">
        <v>39</v>
      </c>
      <c r="AX216" s="14" t="s">
        <v>77</v>
      </c>
      <c r="AY216" s="247" t="s">
        <v>135</v>
      </c>
    </row>
    <row r="217" s="15" customFormat="1">
      <c r="A217" s="15"/>
      <c r="B217" s="248"/>
      <c r="C217" s="249"/>
      <c r="D217" s="228" t="s">
        <v>145</v>
      </c>
      <c r="E217" s="250" t="s">
        <v>32</v>
      </c>
      <c r="F217" s="251" t="s">
        <v>149</v>
      </c>
      <c r="G217" s="249"/>
      <c r="H217" s="252">
        <v>4</v>
      </c>
      <c r="I217" s="253"/>
      <c r="J217" s="249"/>
      <c r="K217" s="249"/>
      <c r="L217" s="254"/>
      <c r="M217" s="255"/>
      <c r="N217" s="256"/>
      <c r="O217" s="256"/>
      <c r="P217" s="256"/>
      <c r="Q217" s="256"/>
      <c r="R217" s="256"/>
      <c r="S217" s="256"/>
      <c r="T217" s="257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58" t="s">
        <v>145</v>
      </c>
      <c r="AU217" s="258" t="s">
        <v>85</v>
      </c>
      <c r="AV217" s="15" t="s">
        <v>134</v>
      </c>
      <c r="AW217" s="15" t="s">
        <v>39</v>
      </c>
      <c r="AX217" s="15" t="s">
        <v>83</v>
      </c>
      <c r="AY217" s="258" t="s">
        <v>135</v>
      </c>
    </row>
    <row r="218" s="2" customFormat="1" ht="24.15" customHeight="1">
      <c r="A218" s="39"/>
      <c r="B218" s="40"/>
      <c r="C218" s="213" t="s">
        <v>281</v>
      </c>
      <c r="D218" s="213" t="s">
        <v>138</v>
      </c>
      <c r="E218" s="214" t="s">
        <v>358</v>
      </c>
      <c r="F218" s="215" t="s">
        <v>359</v>
      </c>
      <c r="G218" s="216" t="s">
        <v>141</v>
      </c>
      <c r="H218" s="217">
        <v>30</v>
      </c>
      <c r="I218" s="218"/>
      <c r="J218" s="219">
        <f>ROUND(I218*H218,2)</f>
        <v>0</v>
      </c>
      <c r="K218" s="215" t="s">
        <v>142</v>
      </c>
      <c r="L218" s="45"/>
      <c r="M218" s="220" t="s">
        <v>32</v>
      </c>
      <c r="N218" s="221" t="s">
        <v>48</v>
      </c>
      <c r="O218" s="85"/>
      <c r="P218" s="222">
        <f>O218*H218</f>
        <v>0</v>
      </c>
      <c r="Q218" s="222">
        <v>0</v>
      </c>
      <c r="R218" s="222">
        <f>Q218*H218</f>
        <v>0</v>
      </c>
      <c r="S218" s="222">
        <v>0</v>
      </c>
      <c r="T218" s="223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4" t="s">
        <v>143</v>
      </c>
      <c r="AT218" s="224" t="s">
        <v>138</v>
      </c>
      <c r="AU218" s="224" t="s">
        <v>85</v>
      </c>
      <c r="AY218" s="17" t="s">
        <v>135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7" t="s">
        <v>83</v>
      </c>
      <c r="BK218" s="225">
        <f>ROUND(I218*H218,2)</f>
        <v>0</v>
      </c>
      <c r="BL218" s="17" t="s">
        <v>143</v>
      </c>
      <c r="BM218" s="224" t="s">
        <v>970</v>
      </c>
    </row>
    <row r="219" s="13" customFormat="1">
      <c r="A219" s="13"/>
      <c r="B219" s="226"/>
      <c r="C219" s="227"/>
      <c r="D219" s="228" t="s">
        <v>145</v>
      </c>
      <c r="E219" s="229" t="s">
        <v>32</v>
      </c>
      <c r="F219" s="230" t="s">
        <v>299</v>
      </c>
      <c r="G219" s="227"/>
      <c r="H219" s="229" t="s">
        <v>32</v>
      </c>
      <c r="I219" s="231"/>
      <c r="J219" s="227"/>
      <c r="K219" s="227"/>
      <c r="L219" s="232"/>
      <c r="M219" s="233"/>
      <c r="N219" s="234"/>
      <c r="O219" s="234"/>
      <c r="P219" s="234"/>
      <c r="Q219" s="234"/>
      <c r="R219" s="234"/>
      <c r="S219" s="234"/>
      <c r="T219" s="23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6" t="s">
        <v>145</v>
      </c>
      <c r="AU219" s="236" t="s">
        <v>85</v>
      </c>
      <c r="AV219" s="13" t="s">
        <v>83</v>
      </c>
      <c r="AW219" s="13" t="s">
        <v>39</v>
      </c>
      <c r="AX219" s="13" t="s">
        <v>77</v>
      </c>
      <c r="AY219" s="236" t="s">
        <v>135</v>
      </c>
    </row>
    <row r="220" s="14" customFormat="1">
      <c r="A220" s="14"/>
      <c r="B220" s="237"/>
      <c r="C220" s="238"/>
      <c r="D220" s="228" t="s">
        <v>145</v>
      </c>
      <c r="E220" s="239" t="s">
        <v>32</v>
      </c>
      <c r="F220" s="240" t="s">
        <v>971</v>
      </c>
      <c r="G220" s="238"/>
      <c r="H220" s="241">
        <v>30</v>
      </c>
      <c r="I220" s="242"/>
      <c r="J220" s="238"/>
      <c r="K220" s="238"/>
      <c r="L220" s="243"/>
      <c r="M220" s="244"/>
      <c r="N220" s="245"/>
      <c r="O220" s="245"/>
      <c r="P220" s="245"/>
      <c r="Q220" s="245"/>
      <c r="R220" s="245"/>
      <c r="S220" s="245"/>
      <c r="T220" s="24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7" t="s">
        <v>145</v>
      </c>
      <c r="AU220" s="247" t="s">
        <v>85</v>
      </c>
      <c r="AV220" s="14" t="s">
        <v>85</v>
      </c>
      <c r="AW220" s="14" t="s">
        <v>39</v>
      </c>
      <c r="AX220" s="14" t="s">
        <v>77</v>
      </c>
      <c r="AY220" s="247" t="s">
        <v>135</v>
      </c>
    </row>
    <row r="221" s="15" customFormat="1">
      <c r="A221" s="15"/>
      <c r="B221" s="248"/>
      <c r="C221" s="249"/>
      <c r="D221" s="228" t="s">
        <v>145</v>
      </c>
      <c r="E221" s="250" t="s">
        <v>32</v>
      </c>
      <c r="F221" s="251" t="s">
        <v>149</v>
      </c>
      <c r="G221" s="249"/>
      <c r="H221" s="252">
        <v>30</v>
      </c>
      <c r="I221" s="253"/>
      <c r="J221" s="249"/>
      <c r="K221" s="249"/>
      <c r="L221" s="254"/>
      <c r="M221" s="255"/>
      <c r="N221" s="256"/>
      <c r="O221" s="256"/>
      <c r="P221" s="256"/>
      <c r="Q221" s="256"/>
      <c r="R221" s="256"/>
      <c r="S221" s="256"/>
      <c r="T221" s="257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58" t="s">
        <v>145</v>
      </c>
      <c r="AU221" s="258" t="s">
        <v>85</v>
      </c>
      <c r="AV221" s="15" t="s">
        <v>134</v>
      </c>
      <c r="AW221" s="15" t="s">
        <v>39</v>
      </c>
      <c r="AX221" s="15" t="s">
        <v>83</v>
      </c>
      <c r="AY221" s="258" t="s">
        <v>135</v>
      </c>
    </row>
    <row r="222" s="12" customFormat="1" ht="22.8" customHeight="1">
      <c r="A222" s="12"/>
      <c r="B222" s="197"/>
      <c r="C222" s="198"/>
      <c r="D222" s="199" t="s">
        <v>76</v>
      </c>
      <c r="E222" s="211" t="s">
        <v>178</v>
      </c>
      <c r="F222" s="211" t="s">
        <v>179</v>
      </c>
      <c r="G222" s="198"/>
      <c r="H222" s="198"/>
      <c r="I222" s="201"/>
      <c r="J222" s="212">
        <f>BK222</f>
        <v>0</v>
      </c>
      <c r="K222" s="198"/>
      <c r="L222" s="203"/>
      <c r="M222" s="204"/>
      <c r="N222" s="205"/>
      <c r="O222" s="205"/>
      <c r="P222" s="206">
        <f>SUM(P223:P264)</f>
        <v>0</v>
      </c>
      <c r="Q222" s="205"/>
      <c r="R222" s="206">
        <f>SUM(R223:R264)</f>
        <v>0</v>
      </c>
      <c r="S222" s="205"/>
      <c r="T222" s="207">
        <f>SUM(T223:T264)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8" t="s">
        <v>134</v>
      </c>
      <c r="AT222" s="209" t="s">
        <v>76</v>
      </c>
      <c r="AU222" s="209" t="s">
        <v>83</v>
      </c>
      <c r="AY222" s="208" t="s">
        <v>135</v>
      </c>
      <c r="BK222" s="210">
        <f>SUM(BK223:BK264)</f>
        <v>0</v>
      </c>
    </row>
    <row r="223" s="2" customFormat="1" ht="24.15" customHeight="1">
      <c r="A223" s="39"/>
      <c r="B223" s="40"/>
      <c r="C223" s="213" t="s">
        <v>287</v>
      </c>
      <c r="D223" s="213" t="s">
        <v>138</v>
      </c>
      <c r="E223" s="214" t="s">
        <v>688</v>
      </c>
      <c r="F223" s="215" t="s">
        <v>689</v>
      </c>
      <c r="G223" s="216" t="s">
        <v>141</v>
      </c>
      <c r="H223" s="217">
        <v>2</v>
      </c>
      <c r="I223" s="218"/>
      <c r="J223" s="219">
        <f>ROUND(I223*H223,2)</f>
        <v>0</v>
      </c>
      <c r="K223" s="215" t="s">
        <v>142</v>
      </c>
      <c r="L223" s="45"/>
      <c r="M223" s="220" t="s">
        <v>32</v>
      </c>
      <c r="N223" s="221" t="s">
        <v>48</v>
      </c>
      <c r="O223" s="85"/>
      <c r="P223" s="222">
        <f>O223*H223</f>
        <v>0</v>
      </c>
      <c r="Q223" s="222">
        <v>0</v>
      </c>
      <c r="R223" s="222">
        <f>Q223*H223</f>
        <v>0</v>
      </c>
      <c r="S223" s="222">
        <v>0</v>
      </c>
      <c r="T223" s="223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4" t="s">
        <v>143</v>
      </c>
      <c r="AT223" s="224" t="s">
        <v>138</v>
      </c>
      <c r="AU223" s="224" t="s">
        <v>85</v>
      </c>
      <c r="AY223" s="17" t="s">
        <v>135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7" t="s">
        <v>83</v>
      </c>
      <c r="BK223" s="225">
        <f>ROUND(I223*H223,2)</f>
        <v>0</v>
      </c>
      <c r="BL223" s="17" t="s">
        <v>143</v>
      </c>
      <c r="BM223" s="224" t="s">
        <v>972</v>
      </c>
    </row>
    <row r="224" s="13" customFormat="1">
      <c r="A224" s="13"/>
      <c r="B224" s="226"/>
      <c r="C224" s="227"/>
      <c r="D224" s="228" t="s">
        <v>145</v>
      </c>
      <c r="E224" s="229" t="s">
        <v>32</v>
      </c>
      <c r="F224" s="230" t="s">
        <v>299</v>
      </c>
      <c r="G224" s="227"/>
      <c r="H224" s="229" t="s">
        <v>32</v>
      </c>
      <c r="I224" s="231"/>
      <c r="J224" s="227"/>
      <c r="K224" s="227"/>
      <c r="L224" s="232"/>
      <c r="M224" s="233"/>
      <c r="N224" s="234"/>
      <c r="O224" s="234"/>
      <c r="P224" s="234"/>
      <c r="Q224" s="234"/>
      <c r="R224" s="234"/>
      <c r="S224" s="234"/>
      <c r="T224" s="23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6" t="s">
        <v>145</v>
      </c>
      <c r="AU224" s="236" t="s">
        <v>85</v>
      </c>
      <c r="AV224" s="13" t="s">
        <v>83</v>
      </c>
      <c r="AW224" s="13" t="s">
        <v>39</v>
      </c>
      <c r="AX224" s="13" t="s">
        <v>77</v>
      </c>
      <c r="AY224" s="236" t="s">
        <v>135</v>
      </c>
    </row>
    <row r="225" s="14" customFormat="1">
      <c r="A225" s="14"/>
      <c r="B225" s="237"/>
      <c r="C225" s="238"/>
      <c r="D225" s="228" t="s">
        <v>145</v>
      </c>
      <c r="E225" s="239" t="s">
        <v>32</v>
      </c>
      <c r="F225" s="240" t="s">
        <v>973</v>
      </c>
      <c r="G225" s="238"/>
      <c r="H225" s="241">
        <v>2</v>
      </c>
      <c r="I225" s="242"/>
      <c r="J225" s="238"/>
      <c r="K225" s="238"/>
      <c r="L225" s="243"/>
      <c r="M225" s="244"/>
      <c r="N225" s="245"/>
      <c r="O225" s="245"/>
      <c r="P225" s="245"/>
      <c r="Q225" s="245"/>
      <c r="R225" s="245"/>
      <c r="S225" s="245"/>
      <c r="T225" s="24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7" t="s">
        <v>145</v>
      </c>
      <c r="AU225" s="247" t="s">
        <v>85</v>
      </c>
      <c r="AV225" s="14" t="s">
        <v>85</v>
      </c>
      <c r="AW225" s="14" t="s">
        <v>39</v>
      </c>
      <c r="AX225" s="14" t="s">
        <v>77</v>
      </c>
      <c r="AY225" s="247" t="s">
        <v>135</v>
      </c>
    </row>
    <row r="226" s="15" customFormat="1">
      <c r="A226" s="15"/>
      <c r="B226" s="248"/>
      <c r="C226" s="249"/>
      <c r="D226" s="228" t="s">
        <v>145</v>
      </c>
      <c r="E226" s="250" t="s">
        <v>32</v>
      </c>
      <c r="F226" s="251" t="s">
        <v>149</v>
      </c>
      <c r="G226" s="249"/>
      <c r="H226" s="252">
        <v>2</v>
      </c>
      <c r="I226" s="253"/>
      <c r="J226" s="249"/>
      <c r="K226" s="249"/>
      <c r="L226" s="254"/>
      <c r="M226" s="255"/>
      <c r="N226" s="256"/>
      <c r="O226" s="256"/>
      <c r="P226" s="256"/>
      <c r="Q226" s="256"/>
      <c r="R226" s="256"/>
      <c r="S226" s="256"/>
      <c r="T226" s="257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58" t="s">
        <v>145</v>
      </c>
      <c r="AU226" s="258" t="s">
        <v>85</v>
      </c>
      <c r="AV226" s="15" t="s">
        <v>134</v>
      </c>
      <c r="AW226" s="15" t="s">
        <v>39</v>
      </c>
      <c r="AX226" s="15" t="s">
        <v>83</v>
      </c>
      <c r="AY226" s="258" t="s">
        <v>135</v>
      </c>
    </row>
    <row r="227" s="2" customFormat="1" ht="33" customHeight="1">
      <c r="A227" s="39"/>
      <c r="B227" s="40"/>
      <c r="C227" s="213" t="s">
        <v>419</v>
      </c>
      <c r="D227" s="213" t="s">
        <v>138</v>
      </c>
      <c r="E227" s="214" t="s">
        <v>367</v>
      </c>
      <c r="F227" s="215" t="s">
        <v>368</v>
      </c>
      <c r="G227" s="216" t="s">
        <v>141</v>
      </c>
      <c r="H227" s="217">
        <v>4</v>
      </c>
      <c r="I227" s="218"/>
      <c r="J227" s="219">
        <f>ROUND(I227*H227,2)</f>
        <v>0</v>
      </c>
      <c r="K227" s="215" t="s">
        <v>32</v>
      </c>
      <c r="L227" s="45"/>
      <c r="M227" s="220" t="s">
        <v>32</v>
      </c>
      <c r="N227" s="221" t="s">
        <v>48</v>
      </c>
      <c r="O227" s="85"/>
      <c r="P227" s="222">
        <f>O227*H227</f>
        <v>0</v>
      </c>
      <c r="Q227" s="222">
        <v>0</v>
      </c>
      <c r="R227" s="222">
        <f>Q227*H227</f>
        <v>0</v>
      </c>
      <c r="S227" s="222">
        <v>0</v>
      </c>
      <c r="T227" s="223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4" t="s">
        <v>143</v>
      </c>
      <c r="AT227" s="224" t="s">
        <v>138</v>
      </c>
      <c r="AU227" s="224" t="s">
        <v>85</v>
      </c>
      <c r="AY227" s="17" t="s">
        <v>135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7" t="s">
        <v>83</v>
      </c>
      <c r="BK227" s="225">
        <f>ROUND(I227*H227,2)</f>
        <v>0</v>
      </c>
      <c r="BL227" s="17" t="s">
        <v>143</v>
      </c>
      <c r="BM227" s="224" t="s">
        <v>974</v>
      </c>
    </row>
    <row r="228" s="13" customFormat="1">
      <c r="A228" s="13"/>
      <c r="B228" s="226"/>
      <c r="C228" s="227"/>
      <c r="D228" s="228" t="s">
        <v>145</v>
      </c>
      <c r="E228" s="229" t="s">
        <v>32</v>
      </c>
      <c r="F228" s="230" t="s">
        <v>299</v>
      </c>
      <c r="G228" s="227"/>
      <c r="H228" s="229" t="s">
        <v>32</v>
      </c>
      <c r="I228" s="231"/>
      <c r="J228" s="227"/>
      <c r="K228" s="227"/>
      <c r="L228" s="232"/>
      <c r="M228" s="233"/>
      <c r="N228" s="234"/>
      <c r="O228" s="234"/>
      <c r="P228" s="234"/>
      <c r="Q228" s="234"/>
      <c r="R228" s="234"/>
      <c r="S228" s="234"/>
      <c r="T228" s="23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6" t="s">
        <v>145</v>
      </c>
      <c r="AU228" s="236" t="s">
        <v>85</v>
      </c>
      <c r="AV228" s="13" t="s">
        <v>83</v>
      </c>
      <c r="AW228" s="13" t="s">
        <v>39</v>
      </c>
      <c r="AX228" s="13" t="s">
        <v>77</v>
      </c>
      <c r="AY228" s="236" t="s">
        <v>135</v>
      </c>
    </row>
    <row r="229" s="14" customFormat="1">
      <c r="A229" s="14"/>
      <c r="B229" s="237"/>
      <c r="C229" s="238"/>
      <c r="D229" s="228" t="s">
        <v>145</v>
      </c>
      <c r="E229" s="239" t="s">
        <v>32</v>
      </c>
      <c r="F229" s="240" t="s">
        <v>975</v>
      </c>
      <c r="G229" s="238"/>
      <c r="H229" s="241">
        <v>4</v>
      </c>
      <c r="I229" s="242"/>
      <c r="J229" s="238"/>
      <c r="K229" s="238"/>
      <c r="L229" s="243"/>
      <c r="M229" s="244"/>
      <c r="N229" s="245"/>
      <c r="O229" s="245"/>
      <c r="P229" s="245"/>
      <c r="Q229" s="245"/>
      <c r="R229" s="245"/>
      <c r="S229" s="245"/>
      <c r="T229" s="24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7" t="s">
        <v>145</v>
      </c>
      <c r="AU229" s="247" t="s">
        <v>85</v>
      </c>
      <c r="AV229" s="14" t="s">
        <v>85</v>
      </c>
      <c r="AW229" s="14" t="s">
        <v>39</v>
      </c>
      <c r="AX229" s="14" t="s">
        <v>77</v>
      </c>
      <c r="AY229" s="247" t="s">
        <v>135</v>
      </c>
    </row>
    <row r="230" s="15" customFormat="1">
      <c r="A230" s="15"/>
      <c r="B230" s="248"/>
      <c r="C230" s="249"/>
      <c r="D230" s="228" t="s">
        <v>145</v>
      </c>
      <c r="E230" s="250" t="s">
        <v>32</v>
      </c>
      <c r="F230" s="251" t="s">
        <v>149</v>
      </c>
      <c r="G230" s="249"/>
      <c r="H230" s="252">
        <v>4</v>
      </c>
      <c r="I230" s="253"/>
      <c r="J230" s="249"/>
      <c r="K230" s="249"/>
      <c r="L230" s="254"/>
      <c r="M230" s="255"/>
      <c r="N230" s="256"/>
      <c r="O230" s="256"/>
      <c r="P230" s="256"/>
      <c r="Q230" s="256"/>
      <c r="R230" s="256"/>
      <c r="S230" s="256"/>
      <c r="T230" s="257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58" t="s">
        <v>145</v>
      </c>
      <c r="AU230" s="258" t="s">
        <v>85</v>
      </c>
      <c r="AV230" s="15" t="s">
        <v>134</v>
      </c>
      <c r="AW230" s="15" t="s">
        <v>39</v>
      </c>
      <c r="AX230" s="15" t="s">
        <v>83</v>
      </c>
      <c r="AY230" s="258" t="s">
        <v>135</v>
      </c>
    </row>
    <row r="231" s="2" customFormat="1" ht="33" customHeight="1">
      <c r="A231" s="39"/>
      <c r="B231" s="40"/>
      <c r="C231" s="213" t="s">
        <v>424</v>
      </c>
      <c r="D231" s="213" t="s">
        <v>138</v>
      </c>
      <c r="E231" s="214" t="s">
        <v>181</v>
      </c>
      <c r="F231" s="215" t="s">
        <v>182</v>
      </c>
      <c r="G231" s="216" t="s">
        <v>141</v>
      </c>
      <c r="H231" s="217">
        <v>13</v>
      </c>
      <c r="I231" s="218"/>
      <c r="J231" s="219">
        <f>ROUND(I231*H231,2)</f>
        <v>0</v>
      </c>
      <c r="K231" s="215" t="s">
        <v>142</v>
      </c>
      <c r="L231" s="45"/>
      <c r="M231" s="220" t="s">
        <v>32</v>
      </c>
      <c r="N231" s="221" t="s">
        <v>48</v>
      </c>
      <c r="O231" s="85"/>
      <c r="P231" s="222">
        <f>O231*H231</f>
        <v>0</v>
      </c>
      <c r="Q231" s="222">
        <v>0</v>
      </c>
      <c r="R231" s="222">
        <f>Q231*H231</f>
        <v>0</v>
      </c>
      <c r="S231" s="222">
        <v>0</v>
      </c>
      <c r="T231" s="223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4" t="s">
        <v>143</v>
      </c>
      <c r="AT231" s="224" t="s">
        <v>138</v>
      </c>
      <c r="AU231" s="224" t="s">
        <v>85</v>
      </c>
      <c r="AY231" s="17" t="s">
        <v>135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7" t="s">
        <v>83</v>
      </c>
      <c r="BK231" s="225">
        <f>ROUND(I231*H231,2)</f>
        <v>0</v>
      </c>
      <c r="BL231" s="17" t="s">
        <v>143</v>
      </c>
      <c r="BM231" s="224" t="s">
        <v>976</v>
      </c>
    </row>
    <row r="232" s="13" customFormat="1">
      <c r="A232" s="13"/>
      <c r="B232" s="226"/>
      <c r="C232" s="227"/>
      <c r="D232" s="228" t="s">
        <v>145</v>
      </c>
      <c r="E232" s="229" t="s">
        <v>32</v>
      </c>
      <c r="F232" s="230" t="s">
        <v>299</v>
      </c>
      <c r="G232" s="227"/>
      <c r="H232" s="229" t="s">
        <v>32</v>
      </c>
      <c r="I232" s="231"/>
      <c r="J232" s="227"/>
      <c r="K232" s="227"/>
      <c r="L232" s="232"/>
      <c r="M232" s="233"/>
      <c r="N232" s="234"/>
      <c r="O232" s="234"/>
      <c r="P232" s="234"/>
      <c r="Q232" s="234"/>
      <c r="R232" s="234"/>
      <c r="S232" s="234"/>
      <c r="T232" s="23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6" t="s">
        <v>145</v>
      </c>
      <c r="AU232" s="236" t="s">
        <v>85</v>
      </c>
      <c r="AV232" s="13" t="s">
        <v>83</v>
      </c>
      <c r="AW232" s="13" t="s">
        <v>39</v>
      </c>
      <c r="AX232" s="13" t="s">
        <v>77</v>
      </c>
      <c r="AY232" s="236" t="s">
        <v>135</v>
      </c>
    </row>
    <row r="233" s="14" customFormat="1">
      <c r="A233" s="14"/>
      <c r="B233" s="237"/>
      <c r="C233" s="238"/>
      <c r="D233" s="228" t="s">
        <v>145</v>
      </c>
      <c r="E233" s="239" t="s">
        <v>32</v>
      </c>
      <c r="F233" s="240" t="s">
        <v>977</v>
      </c>
      <c r="G233" s="238"/>
      <c r="H233" s="241">
        <v>2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7" t="s">
        <v>145</v>
      </c>
      <c r="AU233" s="247" t="s">
        <v>85</v>
      </c>
      <c r="AV233" s="14" t="s">
        <v>85</v>
      </c>
      <c r="AW233" s="14" t="s">
        <v>39</v>
      </c>
      <c r="AX233" s="14" t="s">
        <v>77</v>
      </c>
      <c r="AY233" s="247" t="s">
        <v>135</v>
      </c>
    </row>
    <row r="234" s="14" customFormat="1">
      <c r="A234" s="14"/>
      <c r="B234" s="237"/>
      <c r="C234" s="238"/>
      <c r="D234" s="228" t="s">
        <v>145</v>
      </c>
      <c r="E234" s="239" t="s">
        <v>32</v>
      </c>
      <c r="F234" s="240" t="s">
        <v>978</v>
      </c>
      <c r="G234" s="238"/>
      <c r="H234" s="241">
        <v>2</v>
      </c>
      <c r="I234" s="242"/>
      <c r="J234" s="238"/>
      <c r="K234" s="238"/>
      <c r="L234" s="243"/>
      <c r="M234" s="244"/>
      <c r="N234" s="245"/>
      <c r="O234" s="245"/>
      <c r="P234" s="245"/>
      <c r="Q234" s="245"/>
      <c r="R234" s="245"/>
      <c r="S234" s="245"/>
      <c r="T234" s="246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7" t="s">
        <v>145</v>
      </c>
      <c r="AU234" s="247" t="s">
        <v>85</v>
      </c>
      <c r="AV234" s="14" t="s">
        <v>85</v>
      </c>
      <c r="AW234" s="14" t="s">
        <v>39</v>
      </c>
      <c r="AX234" s="14" t="s">
        <v>77</v>
      </c>
      <c r="AY234" s="247" t="s">
        <v>135</v>
      </c>
    </row>
    <row r="235" s="14" customFormat="1">
      <c r="A235" s="14"/>
      <c r="B235" s="237"/>
      <c r="C235" s="238"/>
      <c r="D235" s="228" t="s">
        <v>145</v>
      </c>
      <c r="E235" s="239" t="s">
        <v>32</v>
      </c>
      <c r="F235" s="240" t="s">
        <v>979</v>
      </c>
      <c r="G235" s="238"/>
      <c r="H235" s="241">
        <v>4</v>
      </c>
      <c r="I235" s="242"/>
      <c r="J235" s="238"/>
      <c r="K235" s="238"/>
      <c r="L235" s="243"/>
      <c r="M235" s="244"/>
      <c r="N235" s="245"/>
      <c r="O235" s="245"/>
      <c r="P235" s="245"/>
      <c r="Q235" s="245"/>
      <c r="R235" s="245"/>
      <c r="S235" s="245"/>
      <c r="T235" s="24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7" t="s">
        <v>145</v>
      </c>
      <c r="AU235" s="247" t="s">
        <v>85</v>
      </c>
      <c r="AV235" s="14" t="s">
        <v>85</v>
      </c>
      <c r="AW235" s="14" t="s">
        <v>39</v>
      </c>
      <c r="AX235" s="14" t="s">
        <v>77</v>
      </c>
      <c r="AY235" s="247" t="s">
        <v>135</v>
      </c>
    </row>
    <row r="236" s="14" customFormat="1">
      <c r="A236" s="14"/>
      <c r="B236" s="237"/>
      <c r="C236" s="238"/>
      <c r="D236" s="228" t="s">
        <v>145</v>
      </c>
      <c r="E236" s="239" t="s">
        <v>32</v>
      </c>
      <c r="F236" s="240" t="s">
        <v>980</v>
      </c>
      <c r="G236" s="238"/>
      <c r="H236" s="241">
        <v>1</v>
      </c>
      <c r="I236" s="242"/>
      <c r="J236" s="238"/>
      <c r="K236" s="238"/>
      <c r="L236" s="243"/>
      <c r="M236" s="244"/>
      <c r="N236" s="245"/>
      <c r="O236" s="245"/>
      <c r="P236" s="245"/>
      <c r="Q236" s="245"/>
      <c r="R236" s="245"/>
      <c r="S236" s="245"/>
      <c r="T236" s="24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7" t="s">
        <v>145</v>
      </c>
      <c r="AU236" s="247" t="s">
        <v>85</v>
      </c>
      <c r="AV236" s="14" t="s">
        <v>85</v>
      </c>
      <c r="AW236" s="14" t="s">
        <v>39</v>
      </c>
      <c r="AX236" s="14" t="s">
        <v>77</v>
      </c>
      <c r="AY236" s="247" t="s">
        <v>135</v>
      </c>
    </row>
    <row r="237" s="14" customFormat="1">
      <c r="A237" s="14"/>
      <c r="B237" s="237"/>
      <c r="C237" s="238"/>
      <c r="D237" s="228" t="s">
        <v>145</v>
      </c>
      <c r="E237" s="239" t="s">
        <v>32</v>
      </c>
      <c r="F237" s="240" t="s">
        <v>981</v>
      </c>
      <c r="G237" s="238"/>
      <c r="H237" s="241">
        <v>4</v>
      </c>
      <c r="I237" s="242"/>
      <c r="J237" s="238"/>
      <c r="K237" s="238"/>
      <c r="L237" s="243"/>
      <c r="M237" s="244"/>
      <c r="N237" s="245"/>
      <c r="O237" s="245"/>
      <c r="P237" s="245"/>
      <c r="Q237" s="245"/>
      <c r="R237" s="245"/>
      <c r="S237" s="245"/>
      <c r="T237" s="24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7" t="s">
        <v>145</v>
      </c>
      <c r="AU237" s="247" t="s">
        <v>85</v>
      </c>
      <c r="AV237" s="14" t="s">
        <v>85</v>
      </c>
      <c r="AW237" s="14" t="s">
        <v>39</v>
      </c>
      <c r="AX237" s="14" t="s">
        <v>77</v>
      </c>
      <c r="AY237" s="247" t="s">
        <v>135</v>
      </c>
    </row>
    <row r="238" s="15" customFormat="1">
      <c r="A238" s="15"/>
      <c r="B238" s="248"/>
      <c r="C238" s="249"/>
      <c r="D238" s="228" t="s">
        <v>145</v>
      </c>
      <c r="E238" s="250" t="s">
        <v>32</v>
      </c>
      <c r="F238" s="251" t="s">
        <v>149</v>
      </c>
      <c r="G238" s="249"/>
      <c r="H238" s="252">
        <v>13</v>
      </c>
      <c r="I238" s="253"/>
      <c r="J238" s="249"/>
      <c r="K238" s="249"/>
      <c r="L238" s="254"/>
      <c r="M238" s="255"/>
      <c r="N238" s="256"/>
      <c r="O238" s="256"/>
      <c r="P238" s="256"/>
      <c r="Q238" s="256"/>
      <c r="R238" s="256"/>
      <c r="S238" s="256"/>
      <c r="T238" s="257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58" t="s">
        <v>145</v>
      </c>
      <c r="AU238" s="258" t="s">
        <v>85</v>
      </c>
      <c r="AV238" s="15" t="s">
        <v>134</v>
      </c>
      <c r="AW238" s="15" t="s">
        <v>39</v>
      </c>
      <c r="AX238" s="15" t="s">
        <v>83</v>
      </c>
      <c r="AY238" s="258" t="s">
        <v>135</v>
      </c>
    </row>
    <row r="239" s="2" customFormat="1" ht="24.15" customHeight="1">
      <c r="A239" s="39"/>
      <c r="B239" s="40"/>
      <c r="C239" s="213" t="s">
        <v>428</v>
      </c>
      <c r="D239" s="213" t="s">
        <v>138</v>
      </c>
      <c r="E239" s="214" t="s">
        <v>375</v>
      </c>
      <c r="F239" s="215" t="s">
        <v>376</v>
      </c>
      <c r="G239" s="216" t="s">
        <v>141</v>
      </c>
      <c r="H239" s="217">
        <v>5</v>
      </c>
      <c r="I239" s="218"/>
      <c r="J239" s="219">
        <f>ROUND(I239*H239,2)</f>
        <v>0</v>
      </c>
      <c r="K239" s="215" t="s">
        <v>142</v>
      </c>
      <c r="L239" s="45"/>
      <c r="M239" s="220" t="s">
        <v>32</v>
      </c>
      <c r="N239" s="221" t="s">
        <v>48</v>
      </c>
      <c r="O239" s="85"/>
      <c r="P239" s="222">
        <f>O239*H239</f>
        <v>0</v>
      </c>
      <c r="Q239" s="222">
        <v>0</v>
      </c>
      <c r="R239" s="222">
        <f>Q239*H239</f>
        <v>0</v>
      </c>
      <c r="S239" s="222">
        <v>0</v>
      </c>
      <c r="T239" s="223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4" t="s">
        <v>143</v>
      </c>
      <c r="AT239" s="224" t="s">
        <v>138</v>
      </c>
      <c r="AU239" s="224" t="s">
        <v>85</v>
      </c>
      <c r="AY239" s="17" t="s">
        <v>135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7" t="s">
        <v>83</v>
      </c>
      <c r="BK239" s="225">
        <f>ROUND(I239*H239,2)</f>
        <v>0</v>
      </c>
      <c r="BL239" s="17" t="s">
        <v>143</v>
      </c>
      <c r="BM239" s="224" t="s">
        <v>982</v>
      </c>
    </row>
    <row r="240" s="13" customFormat="1">
      <c r="A240" s="13"/>
      <c r="B240" s="226"/>
      <c r="C240" s="227"/>
      <c r="D240" s="228" t="s">
        <v>145</v>
      </c>
      <c r="E240" s="229" t="s">
        <v>32</v>
      </c>
      <c r="F240" s="230" t="s">
        <v>299</v>
      </c>
      <c r="G240" s="227"/>
      <c r="H240" s="229" t="s">
        <v>32</v>
      </c>
      <c r="I240" s="231"/>
      <c r="J240" s="227"/>
      <c r="K240" s="227"/>
      <c r="L240" s="232"/>
      <c r="M240" s="233"/>
      <c r="N240" s="234"/>
      <c r="O240" s="234"/>
      <c r="P240" s="234"/>
      <c r="Q240" s="234"/>
      <c r="R240" s="234"/>
      <c r="S240" s="234"/>
      <c r="T240" s="23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6" t="s">
        <v>145</v>
      </c>
      <c r="AU240" s="236" t="s">
        <v>85</v>
      </c>
      <c r="AV240" s="13" t="s">
        <v>83</v>
      </c>
      <c r="AW240" s="13" t="s">
        <v>39</v>
      </c>
      <c r="AX240" s="13" t="s">
        <v>77</v>
      </c>
      <c r="AY240" s="236" t="s">
        <v>135</v>
      </c>
    </row>
    <row r="241" s="14" customFormat="1">
      <c r="A241" s="14"/>
      <c r="B241" s="237"/>
      <c r="C241" s="238"/>
      <c r="D241" s="228" t="s">
        <v>145</v>
      </c>
      <c r="E241" s="239" t="s">
        <v>32</v>
      </c>
      <c r="F241" s="240" t="s">
        <v>983</v>
      </c>
      <c r="G241" s="238"/>
      <c r="H241" s="241">
        <v>4</v>
      </c>
      <c r="I241" s="242"/>
      <c r="J241" s="238"/>
      <c r="K241" s="238"/>
      <c r="L241" s="243"/>
      <c r="M241" s="244"/>
      <c r="N241" s="245"/>
      <c r="O241" s="245"/>
      <c r="P241" s="245"/>
      <c r="Q241" s="245"/>
      <c r="R241" s="245"/>
      <c r="S241" s="245"/>
      <c r="T241" s="246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7" t="s">
        <v>145</v>
      </c>
      <c r="AU241" s="247" t="s">
        <v>85</v>
      </c>
      <c r="AV241" s="14" t="s">
        <v>85</v>
      </c>
      <c r="AW241" s="14" t="s">
        <v>39</v>
      </c>
      <c r="AX241" s="14" t="s">
        <v>77</v>
      </c>
      <c r="AY241" s="247" t="s">
        <v>135</v>
      </c>
    </row>
    <row r="242" s="14" customFormat="1">
      <c r="A242" s="14"/>
      <c r="B242" s="237"/>
      <c r="C242" s="238"/>
      <c r="D242" s="228" t="s">
        <v>145</v>
      </c>
      <c r="E242" s="239" t="s">
        <v>32</v>
      </c>
      <c r="F242" s="240" t="s">
        <v>984</v>
      </c>
      <c r="G242" s="238"/>
      <c r="H242" s="241">
        <v>1</v>
      </c>
      <c r="I242" s="242"/>
      <c r="J242" s="238"/>
      <c r="K242" s="238"/>
      <c r="L242" s="243"/>
      <c r="M242" s="244"/>
      <c r="N242" s="245"/>
      <c r="O242" s="245"/>
      <c r="P242" s="245"/>
      <c r="Q242" s="245"/>
      <c r="R242" s="245"/>
      <c r="S242" s="245"/>
      <c r="T242" s="24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7" t="s">
        <v>145</v>
      </c>
      <c r="AU242" s="247" t="s">
        <v>85</v>
      </c>
      <c r="AV242" s="14" t="s">
        <v>85</v>
      </c>
      <c r="AW242" s="14" t="s">
        <v>39</v>
      </c>
      <c r="AX242" s="14" t="s">
        <v>77</v>
      </c>
      <c r="AY242" s="247" t="s">
        <v>135</v>
      </c>
    </row>
    <row r="243" s="15" customFormat="1">
      <c r="A243" s="15"/>
      <c r="B243" s="248"/>
      <c r="C243" s="249"/>
      <c r="D243" s="228" t="s">
        <v>145</v>
      </c>
      <c r="E243" s="250" t="s">
        <v>32</v>
      </c>
      <c r="F243" s="251" t="s">
        <v>149</v>
      </c>
      <c r="G243" s="249"/>
      <c r="H243" s="252">
        <v>5</v>
      </c>
      <c r="I243" s="253"/>
      <c r="J243" s="249"/>
      <c r="K243" s="249"/>
      <c r="L243" s="254"/>
      <c r="M243" s="255"/>
      <c r="N243" s="256"/>
      <c r="O243" s="256"/>
      <c r="P243" s="256"/>
      <c r="Q243" s="256"/>
      <c r="R243" s="256"/>
      <c r="S243" s="256"/>
      <c r="T243" s="257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58" t="s">
        <v>145</v>
      </c>
      <c r="AU243" s="258" t="s">
        <v>85</v>
      </c>
      <c r="AV243" s="15" t="s">
        <v>134</v>
      </c>
      <c r="AW243" s="15" t="s">
        <v>39</v>
      </c>
      <c r="AX243" s="15" t="s">
        <v>83</v>
      </c>
      <c r="AY243" s="258" t="s">
        <v>135</v>
      </c>
    </row>
    <row r="244" s="2" customFormat="1" ht="24.15" customHeight="1">
      <c r="A244" s="39"/>
      <c r="B244" s="40"/>
      <c r="C244" s="213" t="s">
        <v>433</v>
      </c>
      <c r="D244" s="213" t="s">
        <v>138</v>
      </c>
      <c r="E244" s="214" t="s">
        <v>186</v>
      </c>
      <c r="F244" s="215" t="s">
        <v>187</v>
      </c>
      <c r="G244" s="216" t="s">
        <v>141</v>
      </c>
      <c r="H244" s="217">
        <v>1</v>
      </c>
      <c r="I244" s="218"/>
      <c r="J244" s="219">
        <f>ROUND(I244*H244,2)</f>
        <v>0</v>
      </c>
      <c r="K244" s="215" t="s">
        <v>142</v>
      </c>
      <c r="L244" s="45"/>
      <c r="M244" s="220" t="s">
        <v>32</v>
      </c>
      <c r="N244" s="221" t="s">
        <v>48</v>
      </c>
      <c r="O244" s="85"/>
      <c r="P244" s="222">
        <f>O244*H244</f>
        <v>0</v>
      </c>
      <c r="Q244" s="222">
        <v>0</v>
      </c>
      <c r="R244" s="222">
        <f>Q244*H244</f>
        <v>0</v>
      </c>
      <c r="S244" s="222">
        <v>0</v>
      </c>
      <c r="T244" s="223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4" t="s">
        <v>143</v>
      </c>
      <c r="AT244" s="224" t="s">
        <v>138</v>
      </c>
      <c r="AU244" s="224" t="s">
        <v>85</v>
      </c>
      <c r="AY244" s="17" t="s">
        <v>135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7" t="s">
        <v>83</v>
      </c>
      <c r="BK244" s="225">
        <f>ROUND(I244*H244,2)</f>
        <v>0</v>
      </c>
      <c r="BL244" s="17" t="s">
        <v>143</v>
      </c>
      <c r="BM244" s="224" t="s">
        <v>985</v>
      </c>
    </row>
    <row r="245" s="13" customFormat="1">
      <c r="A245" s="13"/>
      <c r="B245" s="226"/>
      <c r="C245" s="227"/>
      <c r="D245" s="228" t="s">
        <v>145</v>
      </c>
      <c r="E245" s="229" t="s">
        <v>32</v>
      </c>
      <c r="F245" s="230" t="s">
        <v>299</v>
      </c>
      <c r="G245" s="227"/>
      <c r="H245" s="229" t="s">
        <v>32</v>
      </c>
      <c r="I245" s="231"/>
      <c r="J245" s="227"/>
      <c r="K245" s="227"/>
      <c r="L245" s="232"/>
      <c r="M245" s="233"/>
      <c r="N245" s="234"/>
      <c r="O245" s="234"/>
      <c r="P245" s="234"/>
      <c r="Q245" s="234"/>
      <c r="R245" s="234"/>
      <c r="S245" s="234"/>
      <c r="T245" s="23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6" t="s">
        <v>145</v>
      </c>
      <c r="AU245" s="236" t="s">
        <v>85</v>
      </c>
      <c r="AV245" s="13" t="s">
        <v>83</v>
      </c>
      <c r="AW245" s="13" t="s">
        <v>39</v>
      </c>
      <c r="AX245" s="13" t="s">
        <v>77</v>
      </c>
      <c r="AY245" s="236" t="s">
        <v>135</v>
      </c>
    </row>
    <row r="246" s="14" customFormat="1">
      <c r="A246" s="14"/>
      <c r="B246" s="237"/>
      <c r="C246" s="238"/>
      <c r="D246" s="228" t="s">
        <v>145</v>
      </c>
      <c r="E246" s="239" t="s">
        <v>32</v>
      </c>
      <c r="F246" s="240" t="s">
        <v>986</v>
      </c>
      <c r="G246" s="238"/>
      <c r="H246" s="241">
        <v>1</v>
      </c>
      <c r="I246" s="242"/>
      <c r="J246" s="238"/>
      <c r="K246" s="238"/>
      <c r="L246" s="243"/>
      <c r="M246" s="244"/>
      <c r="N246" s="245"/>
      <c r="O246" s="245"/>
      <c r="P246" s="245"/>
      <c r="Q246" s="245"/>
      <c r="R246" s="245"/>
      <c r="S246" s="245"/>
      <c r="T246" s="24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7" t="s">
        <v>145</v>
      </c>
      <c r="AU246" s="247" t="s">
        <v>85</v>
      </c>
      <c r="AV246" s="14" t="s">
        <v>85</v>
      </c>
      <c r="AW246" s="14" t="s">
        <v>39</v>
      </c>
      <c r="AX246" s="14" t="s">
        <v>77</v>
      </c>
      <c r="AY246" s="247" t="s">
        <v>135</v>
      </c>
    </row>
    <row r="247" s="15" customFormat="1">
      <c r="A247" s="15"/>
      <c r="B247" s="248"/>
      <c r="C247" s="249"/>
      <c r="D247" s="228" t="s">
        <v>145</v>
      </c>
      <c r="E247" s="250" t="s">
        <v>32</v>
      </c>
      <c r="F247" s="251" t="s">
        <v>149</v>
      </c>
      <c r="G247" s="249"/>
      <c r="H247" s="252">
        <v>1</v>
      </c>
      <c r="I247" s="253"/>
      <c r="J247" s="249"/>
      <c r="K247" s="249"/>
      <c r="L247" s="254"/>
      <c r="M247" s="255"/>
      <c r="N247" s="256"/>
      <c r="O247" s="256"/>
      <c r="P247" s="256"/>
      <c r="Q247" s="256"/>
      <c r="R247" s="256"/>
      <c r="S247" s="256"/>
      <c r="T247" s="257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58" t="s">
        <v>145</v>
      </c>
      <c r="AU247" s="258" t="s">
        <v>85</v>
      </c>
      <c r="AV247" s="15" t="s">
        <v>134</v>
      </c>
      <c r="AW247" s="15" t="s">
        <v>39</v>
      </c>
      <c r="AX247" s="15" t="s">
        <v>83</v>
      </c>
      <c r="AY247" s="258" t="s">
        <v>135</v>
      </c>
    </row>
    <row r="248" s="2" customFormat="1" ht="33" customHeight="1">
      <c r="A248" s="39"/>
      <c r="B248" s="40"/>
      <c r="C248" s="213" t="s">
        <v>437</v>
      </c>
      <c r="D248" s="213" t="s">
        <v>138</v>
      </c>
      <c r="E248" s="214" t="s">
        <v>362</v>
      </c>
      <c r="F248" s="215" t="s">
        <v>363</v>
      </c>
      <c r="G248" s="216" t="s">
        <v>141</v>
      </c>
      <c r="H248" s="217">
        <v>13</v>
      </c>
      <c r="I248" s="218"/>
      <c r="J248" s="219">
        <f>ROUND(I248*H248,2)</f>
        <v>0</v>
      </c>
      <c r="K248" s="215" t="s">
        <v>142</v>
      </c>
      <c r="L248" s="45"/>
      <c r="M248" s="220" t="s">
        <v>32</v>
      </c>
      <c r="N248" s="221" t="s">
        <v>48</v>
      </c>
      <c r="O248" s="85"/>
      <c r="P248" s="222">
        <f>O248*H248</f>
        <v>0</v>
      </c>
      <c r="Q248" s="222">
        <v>0</v>
      </c>
      <c r="R248" s="222">
        <f>Q248*H248</f>
        <v>0</v>
      </c>
      <c r="S248" s="222">
        <v>0</v>
      </c>
      <c r="T248" s="223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4" t="s">
        <v>143</v>
      </c>
      <c r="AT248" s="224" t="s">
        <v>138</v>
      </c>
      <c r="AU248" s="224" t="s">
        <v>85</v>
      </c>
      <c r="AY248" s="17" t="s">
        <v>135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7" t="s">
        <v>83</v>
      </c>
      <c r="BK248" s="225">
        <f>ROUND(I248*H248,2)</f>
        <v>0</v>
      </c>
      <c r="BL248" s="17" t="s">
        <v>143</v>
      </c>
      <c r="BM248" s="224" t="s">
        <v>987</v>
      </c>
    </row>
    <row r="249" s="13" customFormat="1">
      <c r="A249" s="13"/>
      <c r="B249" s="226"/>
      <c r="C249" s="227"/>
      <c r="D249" s="228" t="s">
        <v>145</v>
      </c>
      <c r="E249" s="229" t="s">
        <v>32</v>
      </c>
      <c r="F249" s="230" t="s">
        <v>299</v>
      </c>
      <c r="G249" s="227"/>
      <c r="H249" s="229" t="s">
        <v>32</v>
      </c>
      <c r="I249" s="231"/>
      <c r="J249" s="227"/>
      <c r="K249" s="227"/>
      <c r="L249" s="232"/>
      <c r="M249" s="233"/>
      <c r="N249" s="234"/>
      <c r="O249" s="234"/>
      <c r="P249" s="234"/>
      <c r="Q249" s="234"/>
      <c r="R249" s="234"/>
      <c r="S249" s="234"/>
      <c r="T249" s="23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6" t="s">
        <v>145</v>
      </c>
      <c r="AU249" s="236" t="s">
        <v>85</v>
      </c>
      <c r="AV249" s="13" t="s">
        <v>83</v>
      </c>
      <c r="AW249" s="13" t="s">
        <v>39</v>
      </c>
      <c r="AX249" s="13" t="s">
        <v>77</v>
      </c>
      <c r="AY249" s="236" t="s">
        <v>135</v>
      </c>
    </row>
    <row r="250" s="14" customFormat="1">
      <c r="A250" s="14"/>
      <c r="B250" s="237"/>
      <c r="C250" s="238"/>
      <c r="D250" s="228" t="s">
        <v>145</v>
      </c>
      <c r="E250" s="239" t="s">
        <v>32</v>
      </c>
      <c r="F250" s="240" t="s">
        <v>988</v>
      </c>
      <c r="G250" s="238"/>
      <c r="H250" s="241">
        <v>9</v>
      </c>
      <c r="I250" s="242"/>
      <c r="J250" s="238"/>
      <c r="K250" s="238"/>
      <c r="L250" s="243"/>
      <c r="M250" s="244"/>
      <c r="N250" s="245"/>
      <c r="O250" s="245"/>
      <c r="P250" s="245"/>
      <c r="Q250" s="245"/>
      <c r="R250" s="245"/>
      <c r="S250" s="245"/>
      <c r="T250" s="24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7" t="s">
        <v>145</v>
      </c>
      <c r="AU250" s="247" t="s">
        <v>85</v>
      </c>
      <c r="AV250" s="14" t="s">
        <v>85</v>
      </c>
      <c r="AW250" s="14" t="s">
        <v>39</v>
      </c>
      <c r="AX250" s="14" t="s">
        <v>77</v>
      </c>
      <c r="AY250" s="247" t="s">
        <v>135</v>
      </c>
    </row>
    <row r="251" s="14" customFormat="1">
      <c r="A251" s="14"/>
      <c r="B251" s="237"/>
      <c r="C251" s="238"/>
      <c r="D251" s="228" t="s">
        <v>145</v>
      </c>
      <c r="E251" s="239" t="s">
        <v>32</v>
      </c>
      <c r="F251" s="240" t="s">
        <v>989</v>
      </c>
      <c r="G251" s="238"/>
      <c r="H251" s="241">
        <v>4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7" t="s">
        <v>145</v>
      </c>
      <c r="AU251" s="247" t="s">
        <v>85</v>
      </c>
      <c r="AV251" s="14" t="s">
        <v>85</v>
      </c>
      <c r="AW251" s="14" t="s">
        <v>39</v>
      </c>
      <c r="AX251" s="14" t="s">
        <v>77</v>
      </c>
      <c r="AY251" s="247" t="s">
        <v>135</v>
      </c>
    </row>
    <row r="252" s="15" customFormat="1">
      <c r="A252" s="15"/>
      <c r="B252" s="248"/>
      <c r="C252" s="249"/>
      <c r="D252" s="228" t="s">
        <v>145</v>
      </c>
      <c r="E252" s="250" t="s">
        <v>32</v>
      </c>
      <c r="F252" s="251" t="s">
        <v>149</v>
      </c>
      <c r="G252" s="249"/>
      <c r="H252" s="252">
        <v>13</v>
      </c>
      <c r="I252" s="253"/>
      <c r="J252" s="249"/>
      <c r="K252" s="249"/>
      <c r="L252" s="254"/>
      <c r="M252" s="255"/>
      <c r="N252" s="256"/>
      <c r="O252" s="256"/>
      <c r="P252" s="256"/>
      <c r="Q252" s="256"/>
      <c r="R252" s="256"/>
      <c r="S252" s="256"/>
      <c r="T252" s="257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58" t="s">
        <v>145</v>
      </c>
      <c r="AU252" s="258" t="s">
        <v>85</v>
      </c>
      <c r="AV252" s="15" t="s">
        <v>134</v>
      </c>
      <c r="AW252" s="15" t="s">
        <v>39</v>
      </c>
      <c r="AX252" s="15" t="s">
        <v>83</v>
      </c>
      <c r="AY252" s="258" t="s">
        <v>135</v>
      </c>
    </row>
    <row r="253" s="2" customFormat="1" ht="24.15" customHeight="1">
      <c r="A253" s="39"/>
      <c r="B253" s="40"/>
      <c r="C253" s="213" t="s">
        <v>441</v>
      </c>
      <c r="D253" s="213" t="s">
        <v>138</v>
      </c>
      <c r="E253" s="214" t="s">
        <v>990</v>
      </c>
      <c r="F253" s="215" t="s">
        <v>991</v>
      </c>
      <c r="G253" s="216" t="s">
        <v>141</v>
      </c>
      <c r="H253" s="217">
        <v>1</v>
      </c>
      <c r="I253" s="218"/>
      <c r="J253" s="219">
        <f>ROUND(I253*H253,2)</f>
        <v>0</v>
      </c>
      <c r="K253" s="215" t="s">
        <v>142</v>
      </c>
      <c r="L253" s="45"/>
      <c r="M253" s="220" t="s">
        <v>32</v>
      </c>
      <c r="N253" s="221" t="s">
        <v>48</v>
      </c>
      <c r="O253" s="85"/>
      <c r="P253" s="222">
        <f>O253*H253</f>
        <v>0</v>
      </c>
      <c r="Q253" s="222">
        <v>0</v>
      </c>
      <c r="R253" s="222">
        <f>Q253*H253</f>
        <v>0</v>
      </c>
      <c r="S253" s="222">
        <v>0</v>
      </c>
      <c r="T253" s="223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4" t="s">
        <v>143</v>
      </c>
      <c r="AT253" s="224" t="s">
        <v>138</v>
      </c>
      <c r="AU253" s="224" t="s">
        <v>85</v>
      </c>
      <c r="AY253" s="17" t="s">
        <v>135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7" t="s">
        <v>83</v>
      </c>
      <c r="BK253" s="225">
        <f>ROUND(I253*H253,2)</f>
        <v>0</v>
      </c>
      <c r="BL253" s="17" t="s">
        <v>143</v>
      </c>
      <c r="BM253" s="224" t="s">
        <v>992</v>
      </c>
    </row>
    <row r="254" s="13" customFormat="1">
      <c r="A254" s="13"/>
      <c r="B254" s="226"/>
      <c r="C254" s="227"/>
      <c r="D254" s="228" t="s">
        <v>145</v>
      </c>
      <c r="E254" s="229" t="s">
        <v>32</v>
      </c>
      <c r="F254" s="230" t="s">
        <v>299</v>
      </c>
      <c r="G254" s="227"/>
      <c r="H254" s="229" t="s">
        <v>32</v>
      </c>
      <c r="I254" s="231"/>
      <c r="J254" s="227"/>
      <c r="K254" s="227"/>
      <c r="L254" s="232"/>
      <c r="M254" s="233"/>
      <c r="N254" s="234"/>
      <c r="O254" s="234"/>
      <c r="P254" s="234"/>
      <c r="Q254" s="234"/>
      <c r="R254" s="234"/>
      <c r="S254" s="234"/>
      <c r="T254" s="23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6" t="s">
        <v>145</v>
      </c>
      <c r="AU254" s="236" t="s">
        <v>85</v>
      </c>
      <c r="AV254" s="13" t="s">
        <v>83</v>
      </c>
      <c r="AW254" s="13" t="s">
        <v>39</v>
      </c>
      <c r="AX254" s="13" t="s">
        <v>77</v>
      </c>
      <c r="AY254" s="236" t="s">
        <v>135</v>
      </c>
    </row>
    <row r="255" s="14" customFormat="1">
      <c r="A255" s="14"/>
      <c r="B255" s="237"/>
      <c r="C255" s="238"/>
      <c r="D255" s="228" t="s">
        <v>145</v>
      </c>
      <c r="E255" s="239" t="s">
        <v>32</v>
      </c>
      <c r="F255" s="240" t="s">
        <v>993</v>
      </c>
      <c r="G255" s="238"/>
      <c r="H255" s="241">
        <v>1</v>
      </c>
      <c r="I255" s="242"/>
      <c r="J255" s="238"/>
      <c r="K255" s="238"/>
      <c r="L255" s="243"/>
      <c r="M255" s="244"/>
      <c r="N255" s="245"/>
      <c r="O255" s="245"/>
      <c r="P255" s="245"/>
      <c r="Q255" s="245"/>
      <c r="R255" s="245"/>
      <c r="S255" s="245"/>
      <c r="T255" s="246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7" t="s">
        <v>145</v>
      </c>
      <c r="AU255" s="247" t="s">
        <v>85</v>
      </c>
      <c r="AV255" s="14" t="s">
        <v>85</v>
      </c>
      <c r="AW255" s="14" t="s">
        <v>39</v>
      </c>
      <c r="AX255" s="14" t="s">
        <v>77</v>
      </c>
      <c r="AY255" s="247" t="s">
        <v>135</v>
      </c>
    </row>
    <row r="256" s="15" customFormat="1">
      <c r="A256" s="15"/>
      <c r="B256" s="248"/>
      <c r="C256" s="249"/>
      <c r="D256" s="228" t="s">
        <v>145</v>
      </c>
      <c r="E256" s="250" t="s">
        <v>32</v>
      </c>
      <c r="F256" s="251" t="s">
        <v>149</v>
      </c>
      <c r="G256" s="249"/>
      <c r="H256" s="252">
        <v>1</v>
      </c>
      <c r="I256" s="253"/>
      <c r="J256" s="249"/>
      <c r="K256" s="249"/>
      <c r="L256" s="254"/>
      <c r="M256" s="255"/>
      <c r="N256" s="256"/>
      <c r="O256" s="256"/>
      <c r="P256" s="256"/>
      <c r="Q256" s="256"/>
      <c r="R256" s="256"/>
      <c r="S256" s="256"/>
      <c r="T256" s="257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58" t="s">
        <v>145</v>
      </c>
      <c r="AU256" s="258" t="s">
        <v>85</v>
      </c>
      <c r="AV256" s="15" t="s">
        <v>134</v>
      </c>
      <c r="AW256" s="15" t="s">
        <v>39</v>
      </c>
      <c r="AX256" s="15" t="s">
        <v>83</v>
      </c>
      <c r="AY256" s="258" t="s">
        <v>135</v>
      </c>
    </row>
    <row r="257" s="2" customFormat="1" ht="24.15" customHeight="1">
      <c r="A257" s="39"/>
      <c r="B257" s="40"/>
      <c r="C257" s="213" t="s">
        <v>445</v>
      </c>
      <c r="D257" s="213" t="s">
        <v>138</v>
      </c>
      <c r="E257" s="214" t="s">
        <v>994</v>
      </c>
      <c r="F257" s="215" t="s">
        <v>995</v>
      </c>
      <c r="G257" s="216" t="s">
        <v>141</v>
      </c>
      <c r="H257" s="217">
        <v>1</v>
      </c>
      <c r="I257" s="218"/>
      <c r="J257" s="219">
        <f>ROUND(I257*H257,2)</f>
        <v>0</v>
      </c>
      <c r="K257" s="215" t="s">
        <v>142</v>
      </c>
      <c r="L257" s="45"/>
      <c r="M257" s="220" t="s">
        <v>32</v>
      </c>
      <c r="N257" s="221" t="s">
        <v>48</v>
      </c>
      <c r="O257" s="85"/>
      <c r="P257" s="222">
        <f>O257*H257</f>
        <v>0</v>
      </c>
      <c r="Q257" s="222">
        <v>0</v>
      </c>
      <c r="R257" s="222">
        <f>Q257*H257</f>
        <v>0</v>
      </c>
      <c r="S257" s="222">
        <v>0</v>
      </c>
      <c r="T257" s="223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4" t="s">
        <v>143</v>
      </c>
      <c r="AT257" s="224" t="s">
        <v>138</v>
      </c>
      <c r="AU257" s="224" t="s">
        <v>85</v>
      </c>
      <c r="AY257" s="17" t="s">
        <v>135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7" t="s">
        <v>83</v>
      </c>
      <c r="BK257" s="225">
        <f>ROUND(I257*H257,2)</f>
        <v>0</v>
      </c>
      <c r="BL257" s="17" t="s">
        <v>143</v>
      </c>
      <c r="BM257" s="224" t="s">
        <v>996</v>
      </c>
    </row>
    <row r="258" s="13" customFormat="1">
      <c r="A258" s="13"/>
      <c r="B258" s="226"/>
      <c r="C258" s="227"/>
      <c r="D258" s="228" t="s">
        <v>145</v>
      </c>
      <c r="E258" s="229" t="s">
        <v>32</v>
      </c>
      <c r="F258" s="230" t="s">
        <v>299</v>
      </c>
      <c r="G258" s="227"/>
      <c r="H258" s="229" t="s">
        <v>32</v>
      </c>
      <c r="I258" s="231"/>
      <c r="J258" s="227"/>
      <c r="K258" s="227"/>
      <c r="L258" s="232"/>
      <c r="M258" s="233"/>
      <c r="N258" s="234"/>
      <c r="O258" s="234"/>
      <c r="P258" s="234"/>
      <c r="Q258" s="234"/>
      <c r="R258" s="234"/>
      <c r="S258" s="234"/>
      <c r="T258" s="23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6" t="s">
        <v>145</v>
      </c>
      <c r="AU258" s="236" t="s">
        <v>85</v>
      </c>
      <c r="AV258" s="13" t="s">
        <v>83</v>
      </c>
      <c r="AW258" s="13" t="s">
        <v>39</v>
      </c>
      <c r="AX258" s="13" t="s">
        <v>77</v>
      </c>
      <c r="AY258" s="236" t="s">
        <v>135</v>
      </c>
    </row>
    <row r="259" s="14" customFormat="1">
      <c r="A259" s="14"/>
      <c r="B259" s="237"/>
      <c r="C259" s="238"/>
      <c r="D259" s="228" t="s">
        <v>145</v>
      </c>
      <c r="E259" s="239" t="s">
        <v>32</v>
      </c>
      <c r="F259" s="240" t="s">
        <v>997</v>
      </c>
      <c r="G259" s="238"/>
      <c r="H259" s="241">
        <v>1</v>
      </c>
      <c r="I259" s="242"/>
      <c r="J259" s="238"/>
      <c r="K259" s="238"/>
      <c r="L259" s="243"/>
      <c r="M259" s="244"/>
      <c r="N259" s="245"/>
      <c r="O259" s="245"/>
      <c r="P259" s="245"/>
      <c r="Q259" s="245"/>
      <c r="R259" s="245"/>
      <c r="S259" s="245"/>
      <c r="T259" s="24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7" t="s">
        <v>145</v>
      </c>
      <c r="AU259" s="247" t="s">
        <v>85</v>
      </c>
      <c r="AV259" s="14" t="s">
        <v>85</v>
      </c>
      <c r="AW259" s="14" t="s">
        <v>39</v>
      </c>
      <c r="AX259" s="14" t="s">
        <v>77</v>
      </c>
      <c r="AY259" s="247" t="s">
        <v>135</v>
      </c>
    </row>
    <row r="260" s="15" customFormat="1">
      <c r="A260" s="15"/>
      <c r="B260" s="248"/>
      <c r="C260" s="249"/>
      <c r="D260" s="228" t="s">
        <v>145</v>
      </c>
      <c r="E260" s="250" t="s">
        <v>32</v>
      </c>
      <c r="F260" s="251" t="s">
        <v>149</v>
      </c>
      <c r="G260" s="249"/>
      <c r="H260" s="252">
        <v>1</v>
      </c>
      <c r="I260" s="253"/>
      <c r="J260" s="249"/>
      <c r="K260" s="249"/>
      <c r="L260" s="254"/>
      <c r="M260" s="255"/>
      <c r="N260" s="256"/>
      <c r="O260" s="256"/>
      <c r="P260" s="256"/>
      <c r="Q260" s="256"/>
      <c r="R260" s="256"/>
      <c r="S260" s="256"/>
      <c r="T260" s="257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58" t="s">
        <v>145</v>
      </c>
      <c r="AU260" s="258" t="s">
        <v>85</v>
      </c>
      <c r="AV260" s="15" t="s">
        <v>134</v>
      </c>
      <c r="AW260" s="15" t="s">
        <v>39</v>
      </c>
      <c r="AX260" s="15" t="s">
        <v>83</v>
      </c>
      <c r="AY260" s="258" t="s">
        <v>135</v>
      </c>
    </row>
    <row r="261" s="2" customFormat="1" ht="24.15" customHeight="1">
      <c r="A261" s="39"/>
      <c r="B261" s="40"/>
      <c r="C261" s="213" t="s">
        <v>450</v>
      </c>
      <c r="D261" s="213" t="s">
        <v>138</v>
      </c>
      <c r="E261" s="214" t="s">
        <v>380</v>
      </c>
      <c r="F261" s="215" t="s">
        <v>381</v>
      </c>
      <c r="G261" s="216" t="s">
        <v>141</v>
      </c>
      <c r="H261" s="217">
        <v>2</v>
      </c>
      <c r="I261" s="218"/>
      <c r="J261" s="219">
        <f>ROUND(I261*H261,2)</f>
        <v>0</v>
      </c>
      <c r="K261" s="215" t="s">
        <v>142</v>
      </c>
      <c r="L261" s="45"/>
      <c r="M261" s="220" t="s">
        <v>32</v>
      </c>
      <c r="N261" s="221" t="s">
        <v>48</v>
      </c>
      <c r="O261" s="85"/>
      <c r="P261" s="222">
        <f>O261*H261</f>
        <v>0</v>
      </c>
      <c r="Q261" s="222">
        <v>0</v>
      </c>
      <c r="R261" s="222">
        <f>Q261*H261</f>
        <v>0</v>
      </c>
      <c r="S261" s="222">
        <v>0</v>
      </c>
      <c r="T261" s="223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4" t="s">
        <v>143</v>
      </c>
      <c r="AT261" s="224" t="s">
        <v>138</v>
      </c>
      <c r="AU261" s="224" t="s">
        <v>85</v>
      </c>
      <c r="AY261" s="17" t="s">
        <v>135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7" t="s">
        <v>83</v>
      </c>
      <c r="BK261" s="225">
        <f>ROUND(I261*H261,2)</f>
        <v>0</v>
      </c>
      <c r="BL261" s="17" t="s">
        <v>143</v>
      </c>
      <c r="BM261" s="224" t="s">
        <v>998</v>
      </c>
    </row>
    <row r="262" s="13" customFormat="1">
      <c r="A262" s="13"/>
      <c r="B262" s="226"/>
      <c r="C262" s="227"/>
      <c r="D262" s="228" t="s">
        <v>145</v>
      </c>
      <c r="E262" s="229" t="s">
        <v>32</v>
      </c>
      <c r="F262" s="230" t="s">
        <v>299</v>
      </c>
      <c r="G262" s="227"/>
      <c r="H262" s="229" t="s">
        <v>32</v>
      </c>
      <c r="I262" s="231"/>
      <c r="J262" s="227"/>
      <c r="K262" s="227"/>
      <c r="L262" s="232"/>
      <c r="M262" s="233"/>
      <c r="N262" s="234"/>
      <c r="O262" s="234"/>
      <c r="P262" s="234"/>
      <c r="Q262" s="234"/>
      <c r="R262" s="234"/>
      <c r="S262" s="234"/>
      <c r="T262" s="23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6" t="s">
        <v>145</v>
      </c>
      <c r="AU262" s="236" t="s">
        <v>85</v>
      </c>
      <c r="AV262" s="13" t="s">
        <v>83</v>
      </c>
      <c r="AW262" s="13" t="s">
        <v>39</v>
      </c>
      <c r="AX262" s="13" t="s">
        <v>77</v>
      </c>
      <c r="AY262" s="236" t="s">
        <v>135</v>
      </c>
    </row>
    <row r="263" s="14" customFormat="1">
      <c r="A263" s="14"/>
      <c r="B263" s="237"/>
      <c r="C263" s="238"/>
      <c r="D263" s="228" t="s">
        <v>145</v>
      </c>
      <c r="E263" s="239" t="s">
        <v>32</v>
      </c>
      <c r="F263" s="240" t="s">
        <v>999</v>
      </c>
      <c r="G263" s="238"/>
      <c r="H263" s="241">
        <v>2</v>
      </c>
      <c r="I263" s="242"/>
      <c r="J263" s="238"/>
      <c r="K263" s="238"/>
      <c r="L263" s="243"/>
      <c r="M263" s="244"/>
      <c r="N263" s="245"/>
      <c r="O263" s="245"/>
      <c r="P263" s="245"/>
      <c r="Q263" s="245"/>
      <c r="R263" s="245"/>
      <c r="S263" s="245"/>
      <c r="T263" s="24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7" t="s">
        <v>145</v>
      </c>
      <c r="AU263" s="247" t="s">
        <v>85</v>
      </c>
      <c r="AV263" s="14" t="s">
        <v>85</v>
      </c>
      <c r="AW263" s="14" t="s">
        <v>39</v>
      </c>
      <c r="AX263" s="14" t="s">
        <v>77</v>
      </c>
      <c r="AY263" s="247" t="s">
        <v>135</v>
      </c>
    </row>
    <row r="264" s="15" customFormat="1">
      <c r="A264" s="15"/>
      <c r="B264" s="248"/>
      <c r="C264" s="249"/>
      <c r="D264" s="228" t="s">
        <v>145</v>
      </c>
      <c r="E264" s="250" t="s">
        <v>32</v>
      </c>
      <c r="F264" s="251" t="s">
        <v>149</v>
      </c>
      <c r="G264" s="249"/>
      <c r="H264" s="252">
        <v>2</v>
      </c>
      <c r="I264" s="253"/>
      <c r="J264" s="249"/>
      <c r="K264" s="249"/>
      <c r="L264" s="254"/>
      <c r="M264" s="255"/>
      <c r="N264" s="256"/>
      <c r="O264" s="256"/>
      <c r="P264" s="256"/>
      <c r="Q264" s="256"/>
      <c r="R264" s="256"/>
      <c r="S264" s="256"/>
      <c r="T264" s="257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58" t="s">
        <v>145</v>
      </c>
      <c r="AU264" s="258" t="s">
        <v>85</v>
      </c>
      <c r="AV264" s="15" t="s">
        <v>134</v>
      </c>
      <c r="AW264" s="15" t="s">
        <v>39</v>
      </c>
      <c r="AX264" s="15" t="s">
        <v>83</v>
      </c>
      <c r="AY264" s="258" t="s">
        <v>135</v>
      </c>
    </row>
    <row r="265" s="12" customFormat="1" ht="22.8" customHeight="1">
      <c r="A265" s="12"/>
      <c r="B265" s="197"/>
      <c r="C265" s="198"/>
      <c r="D265" s="199" t="s">
        <v>76</v>
      </c>
      <c r="E265" s="211" t="s">
        <v>192</v>
      </c>
      <c r="F265" s="211" t="s">
        <v>193</v>
      </c>
      <c r="G265" s="198"/>
      <c r="H265" s="198"/>
      <c r="I265" s="201"/>
      <c r="J265" s="212">
        <f>BK265</f>
        <v>0</v>
      </c>
      <c r="K265" s="198"/>
      <c r="L265" s="203"/>
      <c r="M265" s="204"/>
      <c r="N265" s="205"/>
      <c r="O265" s="205"/>
      <c r="P265" s="206">
        <f>SUM(P266:P423)</f>
        <v>0</v>
      </c>
      <c r="Q265" s="205"/>
      <c r="R265" s="206">
        <f>SUM(R266:R423)</f>
        <v>0</v>
      </c>
      <c r="S265" s="205"/>
      <c r="T265" s="207">
        <f>SUM(T266:T423)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08" t="s">
        <v>134</v>
      </c>
      <c r="AT265" s="209" t="s">
        <v>76</v>
      </c>
      <c r="AU265" s="209" t="s">
        <v>83</v>
      </c>
      <c r="AY265" s="208" t="s">
        <v>135</v>
      </c>
      <c r="BK265" s="210">
        <f>SUM(BK266:BK423)</f>
        <v>0</v>
      </c>
    </row>
    <row r="266" s="2" customFormat="1" ht="24.15" customHeight="1">
      <c r="A266" s="39"/>
      <c r="B266" s="40"/>
      <c r="C266" s="213" t="s">
        <v>454</v>
      </c>
      <c r="D266" s="213" t="s">
        <v>138</v>
      </c>
      <c r="E266" s="214" t="s">
        <v>195</v>
      </c>
      <c r="F266" s="215" t="s">
        <v>196</v>
      </c>
      <c r="G266" s="216" t="s">
        <v>141</v>
      </c>
      <c r="H266" s="217">
        <v>463</v>
      </c>
      <c r="I266" s="218"/>
      <c r="J266" s="219">
        <f>ROUND(I266*H266,2)</f>
        <v>0</v>
      </c>
      <c r="K266" s="215" t="s">
        <v>142</v>
      </c>
      <c r="L266" s="45"/>
      <c r="M266" s="220" t="s">
        <v>32</v>
      </c>
      <c r="N266" s="221" t="s">
        <v>48</v>
      </c>
      <c r="O266" s="85"/>
      <c r="P266" s="222">
        <f>O266*H266</f>
        <v>0</v>
      </c>
      <c r="Q266" s="222">
        <v>0</v>
      </c>
      <c r="R266" s="222">
        <f>Q266*H266</f>
        <v>0</v>
      </c>
      <c r="S266" s="222">
        <v>0</v>
      </c>
      <c r="T266" s="223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4" t="s">
        <v>143</v>
      </c>
      <c r="AT266" s="224" t="s">
        <v>138</v>
      </c>
      <c r="AU266" s="224" t="s">
        <v>85</v>
      </c>
      <c r="AY266" s="17" t="s">
        <v>135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7" t="s">
        <v>83</v>
      </c>
      <c r="BK266" s="225">
        <f>ROUND(I266*H266,2)</f>
        <v>0</v>
      </c>
      <c r="BL266" s="17" t="s">
        <v>143</v>
      </c>
      <c r="BM266" s="224" t="s">
        <v>1000</v>
      </c>
    </row>
    <row r="267" s="13" customFormat="1">
      <c r="A267" s="13"/>
      <c r="B267" s="226"/>
      <c r="C267" s="227"/>
      <c r="D267" s="228" t="s">
        <v>145</v>
      </c>
      <c r="E267" s="229" t="s">
        <v>32</v>
      </c>
      <c r="F267" s="230" t="s">
        <v>299</v>
      </c>
      <c r="G267" s="227"/>
      <c r="H267" s="229" t="s">
        <v>32</v>
      </c>
      <c r="I267" s="231"/>
      <c r="J267" s="227"/>
      <c r="K267" s="227"/>
      <c r="L267" s="232"/>
      <c r="M267" s="233"/>
      <c r="N267" s="234"/>
      <c r="O267" s="234"/>
      <c r="P267" s="234"/>
      <c r="Q267" s="234"/>
      <c r="R267" s="234"/>
      <c r="S267" s="234"/>
      <c r="T267" s="23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6" t="s">
        <v>145</v>
      </c>
      <c r="AU267" s="236" t="s">
        <v>85</v>
      </c>
      <c r="AV267" s="13" t="s">
        <v>83</v>
      </c>
      <c r="AW267" s="13" t="s">
        <v>39</v>
      </c>
      <c r="AX267" s="13" t="s">
        <v>77</v>
      </c>
      <c r="AY267" s="236" t="s">
        <v>135</v>
      </c>
    </row>
    <row r="268" s="14" customFormat="1">
      <c r="A268" s="14"/>
      <c r="B268" s="237"/>
      <c r="C268" s="238"/>
      <c r="D268" s="228" t="s">
        <v>145</v>
      </c>
      <c r="E268" s="239" t="s">
        <v>32</v>
      </c>
      <c r="F268" s="240" t="s">
        <v>1001</v>
      </c>
      <c r="G268" s="238"/>
      <c r="H268" s="241">
        <v>3</v>
      </c>
      <c r="I268" s="242"/>
      <c r="J268" s="238"/>
      <c r="K268" s="238"/>
      <c r="L268" s="243"/>
      <c r="M268" s="244"/>
      <c r="N268" s="245"/>
      <c r="O268" s="245"/>
      <c r="P268" s="245"/>
      <c r="Q268" s="245"/>
      <c r="R268" s="245"/>
      <c r="S268" s="245"/>
      <c r="T268" s="246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7" t="s">
        <v>145</v>
      </c>
      <c r="AU268" s="247" t="s">
        <v>85</v>
      </c>
      <c r="AV268" s="14" t="s">
        <v>85</v>
      </c>
      <c r="AW268" s="14" t="s">
        <v>39</v>
      </c>
      <c r="AX268" s="14" t="s">
        <v>77</v>
      </c>
      <c r="AY268" s="247" t="s">
        <v>135</v>
      </c>
    </row>
    <row r="269" s="14" customFormat="1">
      <c r="A269" s="14"/>
      <c r="B269" s="237"/>
      <c r="C269" s="238"/>
      <c r="D269" s="228" t="s">
        <v>145</v>
      </c>
      <c r="E269" s="239" t="s">
        <v>32</v>
      </c>
      <c r="F269" s="240" t="s">
        <v>1002</v>
      </c>
      <c r="G269" s="238"/>
      <c r="H269" s="241">
        <v>2</v>
      </c>
      <c r="I269" s="242"/>
      <c r="J269" s="238"/>
      <c r="K269" s="238"/>
      <c r="L269" s="243"/>
      <c r="M269" s="244"/>
      <c r="N269" s="245"/>
      <c r="O269" s="245"/>
      <c r="P269" s="245"/>
      <c r="Q269" s="245"/>
      <c r="R269" s="245"/>
      <c r="S269" s="245"/>
      <c r="T269" s="24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7" t="s">
        <v>145</v>
      </c>
      <c r="AU269" s="247" t="s">
        <v>85</v>
      </c>
      <c r="AV269" s="14" t="s">
        <v>85</v>
      </c>
      <c r="AW269" s="14" t="s">
        <v>39</v>
      </c>
      <c r="AX269" s="14" t="s">
        <v>77</v>
      </c>
      <c r="AY269" s="247" t="s">
        <v>135</v>
      </c>
    </row>
    <row r="270" s="14" customFormat="1">
      <c r="A270" s="14"/>
      <c r="B270" s="237"/>
      <c r="C270" s="238"/>
      <c r="D270" s="228" t="s">
        <v>145</v>
      </c>
      <c r="E270" s="239" t="s">
        <v>32</v>
      </c>
      <c r="F270" s="240" t="s">
        <v>703</v>
      </c>
      <c r="G270" s="238"/>
      <c r="H270" s="241">
        <v>2</v>
      </c>
      <c r="I270" s="242"/>
      <c r="J270" s="238"/>
      <c r="K270" s="238"/>
      <c r="L270" s="243"/>
      <c r="M270" s="244"/>
      <c r="N270" s="245"/>
      <c r="O270" s="245"/>
      <c r="P270" s="245"/>
      <c r="Q270" s="245"/>
      <c r="R270" s="245"/>
      <c r="S270" s="245"/>
      <c r="T270" s="246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7" t="s">
        <v>145</v>
      </c>
      <c r="AU270" s="247" t="s">
        <v>85</v>
      </c>
      <c r="AV270" s="14" t="s">
        <v>85</v>
      </c>
      <c r="AW270" s="14" t="s">
        <v>39</v>
      </c>
      <c r="AX270" s="14" t="s">
        <v>77</v>
      </c>
      <c r="AY270" s="247" t="s">
        <v>135</v>
      </c>
    </row>
    <row r="271" s="14" customFormat="1">
      <c r="A271" s="14"/>
      <c r="B271" s="237"/>
      <c r="C271" s="238"/>
      <c r="D271" s="228" t="s">
        <v>145</v>
      </c>
      <c r="E271" s="239" t="s">
        <v>32</v>
      </c>
      <c r="F271" s="240" t="s">
        <v>1003</v>
      </c>
      <c r="G271" s="238"/>
      <c r="H271" s="241">
        <v>2</v>
      </c>
      <c r="I271" s="242"/>
      <c r="J271" s="238"/>
      <c r="K271" s="238"/>
      <c r="L271" s="243"/>
      <c r="M271" s="244"/>
      <c r="N271" s="245"/>
      <c r="O271" s="245"/>
      <c r="P271" s="245"/>
      <c r="Q271" s="245"/>
      <c r="R271" s="245"/>
      <c r="S271" s="245"/>
      <c r="T271" s="246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7" t="s">
        <v>145</v>
      </c>
      <c r="AU271" s="247" t="s">
        <v>85</v>
      </c>
      <c r="AV271" s="14" t="s">
        <v>85</v>
      </c>
      <c r="AW271" s="14" t="s">
        <v>39</v>
      </c>
      <c r="AX271" s="14" t="s">
        <v>77</v>
      </c>
      <c r="AY271" s="247" t="s">
        <v>135</v>
      </c>
    </row>
    <row r="272" s="14" customFormat="1">
      <c r="A272" s="14"/>
      <c r="B272" s="237"/>
      <c r="C272" s="238"/>
      <c r="D272" s="228" t="s">
        <v>145</v>
      </c>
      <c r="E272" s="239" t="s">
        <v>32</v>
      </c>
      <c r="F272" s="240" t="s">
        <v>1004</v>
      </c>
      <c r="G272" s="238"/>
      <c r="H272" s="241">
        <v>350</v>
      </c>
      <c r="I272" s="242"/>
      <c r="J272" s="238"/>
      <c r="K272" s="238"/>
      <c r="L272" s="243"/>
      <c r="M272" s="244"/>
      <c r="N272" s="245"/>
      <c r="O272" s="245"/>
      <c r="P272" s="245"/>
      <c r="Q272" s="245"/>
      <c r="R272" s="245"/>
      <c r="S272" s="245"/>
      <c r="T272" s="24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7" t="s">
        <v>145</v>
      </c>
      <c r="AU272" s="247" t="s">
        <v>85</v>
      </c>
      <c r="AV272" s="14" t="s">
        <v>85</v>
      </c>
      <c r="AW272" s="14" t="s">
        <v>39</v>
      </c>
      <c r="AX272" s="14" t="s">
        <v>77</v>
      </c>
      <c r="AY272" s="247" t="s">
        <v>135</v>
      </c>
    </row>
    <row r="273" s="14" customFormat="1">
      <c r="A273" s="14"/>
      <c r="B273" s="237"/>
      <c r="C273" s="238"/>
      <c r="D273" s="228" t="s">
        <v>145</v>
      </c>
      <c r="E273" s="239" t="s">
        <v>32</v>
      </c>
      <c r="F273" s="240" t="s">
        <v>726</v>
      </c>
      <c r="G273" s="238"/>
      <c r="H273" s="241">
        <v>10</v>
      </c>
      <c r="I273" s="242"/>
      <c r="J273" s="238"/>
      <c r="K273" s="238"/>
      <c r="L273" s="243"/>
      <c r="M273" s="244"/>
      <c r="N273" s="245"/>
      <c r="O273" s="245"/>
      <c r="P273" s="245"/>
      <c r="Q273" s="245"/>
      <c r="R273" s="245"/>
      <c r="S273" s="245"/>
      <c r="T273" s="246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7" t="s">
        <v>145</v>
      </c>
      <c r="AU273" s="247" t="s">
        <v>85</v>
      </c>
      <c r="AV273" s="14" t="s">
        <v>85</v>
      </c>
      <c r="AW273" s="14" t="s">
        <v>39</v>
      </c>
      <c r="AX273" s="14" t="s">
        <v>77</v>
      </c>
      <c r="AY273" s="247" t="s">
        <v>135</v>
      </c>
    </row>
    <row r="274" s="14" customFormat="1">
      <c r="A274" s="14"/>
      <c r="B274" s="237"/>
      <c r="C274" s="238"/>
      <c r="D274" s="228" t="s">
        <v>145</v>
      </c>
      <c r="E274" s="239" t="s">
        <v>32</v>
      </c>
      <c r="F274" s="240" t="s">
        <v>1005</v>
      </c>
      <c r="G274" s="238"/>
      <c r="H274" s="241">
        <v>8</v>
      </c>
      <c r="I274" s="242"/>
      <c r="J274" s="238"/>
      <c r="K274" s="238"/>
      <c r="L274" s="243"/>
      <c r="M274" s="244"/>
      <c r="N274" s="245"/>
      <c r="O274" s="245"/>
      <c r="P274" s="245"/>
      <c r="Q274" s="245"/>
      <c r="R274" s="245"/>
      <c r="S274" s="245"/>
      <c r="T274" s="246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7" t="s">
        <v>145</v>
      </c>
      <c r="AU274" s="247" t="s">
        <v>85</v>
      </c>
      <c r="AV274" s="14" t="s">
        <v>85</v>
      </c>
      <c r="AW274" s="14" t="s">
        <v>39</v>
      </c>
      <c r="AX274" s="14" t="s">
        <v>77</v>
      </c>
      <c r="AY274" s="247" t="s">
        <v>135</v>
      </c>
    </row>
    <row r="275" s="14" customFormat="1">
      <c r="A275" s="14"/>
      <c r="B275" s="237"/>
      <c r="C275" s="238"/>
      <c r="D275" s="228" t="s">
        <v>145</v>
      </c>
      <c r="E275" s="239" t="s">
        <v>32</v>
      </c>
      <c r="F275" s="240" t="s">
        <v>1006</v>
      </c>
      <c r="G275" s="238"/>
      <c r="H275" s="241">
        <v>2</v>
      </c>
      <c r="I275" s="242"/>
      <c r="J275" s="238"/>
      <c r="K275" s="238"/>
      <c r="L275" s="243"/>
      <c r="M275" s="244"/>
      <c r="N275" s="245"/>
      <c r="O275" s="245"/>
      <c r="P275" s="245"/>
      <c r="Q275" s="245"/>
      <c r="R275" s="245"/>
      <c r="S275" s="245"/>
      <c r="T275" s="24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7" t="s">
        <v>145</v>
      </c>
      <c r="AU275" s="247" t="s">
        <v>85</v>
      </c>
      <c r="AV275" s="14" t="s">
        <v>85</v>
      </c>
      <c r="AW275" s="14" t="s">
        <v>39</v>
      </c>
      <c r="AX275" s="14" t="s">
        <v>77</v>
      </c>
      <c r="AY275" s="247" t="s">
        <v>135</v>
      </c>
    </row>
    <row r="276" s="14" customFormat="1">
      <c r="A276" s="14"/>
      <c r="B276" s="237"/>
      <c r="C276" s="238"/>
      <c r="D276" s="228" t="s">
        <v>145</v>
      </c>
      <c r="E276" s="239" t="s">
        <v>32</v>
      </c>
      <c r="F276" s="240" t="s">
        <v>1007</v>
      </c>
      <c r="G276" s="238"/>
      <c r="H276" s="241">
        <v>3</v>
      </c>
      <c r="I276" s="242"/>
      <c r="J276" s="238"/>
      <c r="K276" s="238"/>
      <c r="L276" s="243"/>
      <c r="M276" s="244"/>
      <c r="N276" s="245"/>
      <c r="O276" s="245"/>
      <c r="P276" s="245"/>
      <c r="Q276" s="245"/>
      <c r="R276" s="245"/>
      <c r="S276" s="245"/>
      <c r="T276" s="246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7" t="s">
        <v>145</v>
      </c>
      <c r="AU276" s="247" t="s">
        <v>85</v>
      </c>
      <c r="AV276" s="14" t="s">
        <v>85</v>
      </c>
      <c r="AW276" s="14" t="s">
        <v>39</v>
      </c>
      <c r="AX276" s="14" t="s">
        <v>77</v>
      </c>
      <c r="AY276" s="247" t="s">
        <v>135</v>
      </c>
    </row>
    <row r="277" s="14" customFormat="1">
      <c r="A277" s="14"/>
      <c r="B277" s="237"/>
      <c r="C277" s="238"/>
      <c r="D277" s="228" t="s">
        <v>145</v>
      </c>
      <c r="E277" s="239" t="s">
        <v>32</v>
      </c>
      <c r="F277" s="240" t="s">
        <v>1008</v>
      </c>
      <c r="G277" s="238"/>
      <c r="H277" s="241">
        <v>70</v>
      </c>
      <c r="I277" s="242"/>
      <c r="J277" s="238"/>
      <c r="K277" s="238"/>
      <c r="L277" s="243"/>
      <c r="M277" s="244"/>
      <c r="N277" s="245"/>
      <c r="O277" s="245"/>
      <c r="P277" s="245"/>
      <c r="Q277" s="245"/>
      <c r="R277" s="245"/>
      <c r="S277" s="245"/>
      <c r="T277" s="246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7" t="s">
        <v>145</v>
      </c>
      <c r="AU277" s="247" t="s">
        <v>85</v>
      </c>
      <c r="AV277" s="14" t="s">
        <v>85</v>
      </c>
      <c r="AW277" s="14" t="s">
        <v>39</v>
      </c>
      <c r="AX277" s="14" t="s">
        <v>77</v>
      </c>
      <c r="AY277" s="247" t="s">
        <v>135</v>
      </c>
    </row>
    <row r="278" s="14" customFormat="1">
      <c r="A278" s="14"/>
      <c r="B278" s="237"/>
      <c r="C278" s="238"/>
      <c r="D278" s="228" t="s">
        <v>145</v>
      </c>
      <c r="E278" s="239" t="s">
        <v>32</v>
      </c>
      <c r="F278" s="240" t="s">
        <v>1009</v>
      </c>
      <c r="G278" s="238"/>
      <c r="H278" s="241">
        <v>11</v>
      </c>
      <c r="I278" s="242"/>
      <c r="J278" s="238"/>
      <c r="K278" s="238"/>
      <c r="L278" s="243"/>
      <c r="M278" s="244"/>
      <c r="N278" s="245"/>
      <c r="O278" s="245"/>
      <c r="P278" s="245"/>
      <c r="Q278" s="245"/>
      <c r="R278" s="245"/>
      <c r="S278" s="245"/>
      <c r="T278" s="24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7" t="s">
        <v>145</v>
      </c>
      <c r="AU278" s="247" t="s">
        <v>85</v>
      </c>
      <c r="AV278" s="14" t="s">
        <v>85</v>
      </c>
      <c r="AW278" s="14" t="s">
        <v>39</v>
      </c>
      <c r="AX278" s="14" t="s">
        <v>77</v>
      </c>
      <c r="AY278" s="247" t="s">
        <v>135</v>
      </c>
    </row>
    <row r="279" s="15" customFormat="1">
      <c r="A279" s="15"/>
      <c r="B279" s="248"/>
      <c r="C279" s="249"/>
      <c r="D279" s="228" t="s">
        <v>145</v>
      </c>
      <c r="E279" s="250" t="s">
        <v>32</v>
      </c>
      <c r="F279" s="251" t="s">
        <v>149</v>
      </c>
      <c r="G279" s="249"/>
      <c r="H279" s="252">
        <v>463</v>
      </c>
      <c r="I279" s="253"/>
      <c r="J279" s="249"/>
      <c r="K279" s="249"/>
      <c r="L279" s="254"/>
      <c r="M279" s="255"/>
      <c r="N279" s="256"/>
      <c r="O279" s="256"/>
      <c r="P279" s="256"/>
      <c r="Q279" s="256"/>
      <c r="R279" s="256"/>
      <c r="S279" s="256"/>
      <c r="T279" s="257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58" t="s">
        <v>145</v>
      </c>
      <c r="AU279" s="258" t="s">
        <v>85</v>
      </c>
      <c r="AV279" s="15" t="s">
        <v>134</v>
      </c>
      <c r="AW279" s="15" t="s">
        <v>39</v>
      </c>
      <c r="AX279" s="15" t="s">
        <v>83</v>
      </c>
      <c r="AY279" s="258" t="s">
        <v>135</v>
      </c>
    </row>
    <row r="280" s="2" customFormat="1" ht="33" customHeight="1">
      <c r="A280" s="39"/>
      <c r="B280" s="40"/>
      <c r="C280" s="213" t="s">
        <v>460</v>
      </c>
      <c r="D280" s="213" t="s">
        <v>138</v>
      </c>
      <c r="E280" s="214" t="s">
        <v>393</v>
      </c>
      <c r="F280" s="215" t="s">
        <v>394</v>
      </c>
      <c r="G280" s="216" t="s">
        <v>141</v>
      </c>
      <c r="H280" s="217">
        <v>34</v>
      </c>
      <c r="I280" s="218"/>
      <c r="J280" s="219">
        <f>ROUND(I280*H280,2)</f>
        <v>0</v>
      </c>
      <c r="K280" s="215" t="s">
        <v>142</v>
      </c>
      <c r="L280" s="45"/>
      <c r="M280" s="220" t="s">
        <v>32</v>
      </c>
      <c r="N280" s="221" t="s">
        <v>48</v>
      </c>
      <c r="O280" s="85"/>
      <c r="P280" s="222">
        <f>O280*H280</f>
        <v>0</v>
      </c>
      <c r="Q280" s="222">
        <v>0</v>
      </c>
      <c r="R280" s="222">
        <f>Q280*H280</f>
        <v>0</v>
      </c>
      <c r="S280" s="222">
        <v>0</v>
      </c>
      <c r="T280" s="223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4" t="s">
        <v>143</v>
      </c>
      <c r="AT280" s="224" t="s">
        <v>138</v>
      </c>
      <c r="AU280" s="224" t="s">
        <v>85</v>
      </c>
      <c r="AY280" s="17" t="s">
        <v>135</v>
      </c>
      <c r="BE280" s="225">
        <f>IF(N280="základní",J280,0)</f>
        <v>0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17" t="s">
        <v>83</v>
      </c>
      <c r="BK280" s="225">
        <f>ROUND(I280*H280,2)</f>
        <v>0</v>
      </c>
      <c r="BL280" s="17" t="s">
        <v>143</v>
      </c>
      <c r="BM280" s="224" t="s">
        <v>1010</v>
      </c>
    </row>
    <row r="281" s="13" customFormat="1">
      <c r="A281" s="13"/>
      <c r="B281" s="226"/>
      <c r="C281" s="227"/>
      <c r="D281" s="228" t="s">
        <v>145</v>
      </c>
      <c r="E281" s="229" t="s">
        <v>32</v>
      </c>
      <c r="F281" s="230" t="s">
        <v>299</v>
      </c>
      <c r="G281" s="227"/>
      <c r="H281" s="229" t="s">
        <v>32</v>
      </c>
      <c r="I281" s="231"/>
      <c r="J281" s="227"/>
      <c r="K281" s="227"/>
      <c r="L281" s="232"/>
      <c r="M281" s="233"/>
      <c r="N281" s="234"/>
      <c r="O281" s="234"/>
      <c r="P281" s="234"/>
      <c r="Q281" s="234"/>
      <c r="R281" s="234"/>
      <c r="S281" s="234"/>
      <c r="T281" s="23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6" t="s">
        <v>145</v>
      </c>
      <c r="AU281" s="236" t="s">
        <v>85</v>
      </c>
      <c r="AV281" s="13" t="s">
        <v>83</v>
      </c>
      <c r="AW281" s="13" t="s">
        <v>39</v>
      </c>
      <c r="AX281" s="13" t="s">
        <v>77</v>
      </c>
      <c r="AY281" s="236" t="s">
        <v>135</v>
      </c>
    </row>
    <row r="282" s="14" customFormat="1">
      <c r="A282" s="14"/>
      <c r="B282" s="237"/>
      <c r="C282" s="238"/>
      <c r="D282" s="228" t="s">
        <v>145</v>
      </c>
      <c r="E282" s="239" t="s">
        <v>32</v>
      </c>
      <c r="F282" s="240" t="s">
        <v>385</v>
      </c>
      <c r="G282" s="238"/>
      <c r="H282" s="241">
        <v>1</v>
      </c>
      <c r="I282" s="242"/>
      <c r="J282" s="238"/>
      <c r="K282" s="238"/>
      <c r="L282" s="243"/>
      <c r="M282" s="244"/>
      <c r="N282" s="245"/>
      <c r="O282" s="245"/>
      <c r="P282" s="245"/>
      <c r="Q282" s="245"/>
      <c r="R282" s="245"/>
      <c r="S282" s="245"/>
      <c r="T282" s="246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7" t="s">
        <v>145</v>
      </c>
      <c r="AU282" s="247" t="s">
        <v>85</v>
      </c>
      <c r="AV282" s="14" t="s">
        <v>85</v>
      </c>
      <c r="AW282" s="14" t="s">
        <v>39</v>
      </c>
      <c r="AX282" s="14" t="s">
        <v>77</v>
      </c>
      <c r="AY282" s="247" t="s">
        <v>135</v>
      </c>
    </row>
    <row r="283" s="14" customFormat="1">
      <c r="A283" s="14"/>
      <c r="B283" s="237"/>
      <c r="C283" s="238"/>
      <c r="D283" s="228" t="s">
        <v>145</v>
      </c>
      <c r="E283" s="239" t="s">
        <v>32</v>
      </c>
      <c r="F283" s="240" t="s">
        <v>389</v>
      </c>
      <c r="G283" s="238"/>
      <c r="H283" s="241">
        <v>1</v>
      </c>
      <c r="I283" s="242"/>
      <c r="J283" s="238"/>
      <c r="K283" s="238"/>
      <c r="L283" s="243"/>
      <c r="M283" s="244"/>
      <c r="N283" s="245"/>
      <c r="O283" s="245"/>
      <c r="P283" s="245"/>
      <c r="Q283" s="245"/>
      <c r="R283" s="245"/>
      <c r="S283" s="245"/>
      <c r="T283" s="246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7" t="s">
        <v>145</v>
      </c>
      <c r="AU283" s="247" t="s">
        <v>85</v>
      </c>
      <c r="AV283" s="14" t="s">
        <v>85</v>
      </c>
      <c r="AW283" s="14" t="s">
        <v>39</v>
      </c>
      <c r="AX283" s="14" t="s">
        <v>77</v>
      </c>
      <c r="AY283" s="247" t="s">
        <v>135</v>
      </c>
    </row>
    <row r="284" s="14" customFormat="1">
      <c r="A284" s="14"/>
      <c r="B284" s="237"/>
      <c r="C284" s="238"/>
      <c r="D284" s="228" t="s">
        <v>145</v>
      </c>
      <c r="E284" s="239" t="s">
        <v>32</v>
      </c>
      <c r="F284" s="240" t="s">
        <v>1011</v>
      </c>
      <c r="G284" s="238"/>
      <c r="H284" s="241">
        <v>20</v>
      </c>
      <c r="I284" s="242"/>
      <c r="J284" s="238"/>
      <c r="K284" s="238"/>
      <c r="L284" s="243"/>
      <c r="M284" s="244"/>
      <c r="N284" s="245"/>
      <c r="O284" s="245"/>
      <c r="P284" s="245"/>
      <c r="Q284" s="245"/>
      <c r="R284" s="245"/>
      <c r="S284" s="245"/>
      <c r="T284" s="246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7" t="s">
        <v>145</v>
      </c>
      <c r="AU284" s="247" t="s">
        <v>85</v>
      </c>
      <c r="AV284" s="14" t="s">
        <v>85</v>
      </c>
      <c r="AW284" s="14" t="s">
        <v>39</v>
      </c>
      <c r="AX284" s="14" t="s">
        <v>77</v>
      </c>
      <c r="AY284" s="247" t="s">
        <v>135</v>
      </c>
    </row>
    <row r="285" s="14" customFormat="1">
      <c r="A285" s="14"/>
      <c r="B285" s="237"/>
      <c r="C285" s="238"/>
      <c r="D285" s="228" t="s">
        <v>145</v>
      </c>
      <c r="E285" s="239" t="s">
        <v>32</v>
      </c>
      <c r="F285" s="240" t="s">
        <v>1012</v>
      </c>
      <c r="G285" s="238"/>
      <c r="H285" s="241">
        <v>5</v>
      </c>
      <c r="I285" s="242"/>
      <c r="J285" s="238"/>
      <c r="K285" s="238"/>
      <c r="L285" s="243"/>
      <c r="M285" s="244"/>
      <c r="N285" s="245"/>
      <c r="O285" s="245"/>
      <c r="P285" s="245"/>
      <c r="Q285" s="245"/>
      <c r="R285" s="245"/>
      <c r="S285" s="245"/>
      <c r="T285" s="246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7" t="s">
        <v>145</v>
      </c>
      <c r="AU285" s="247" t="s">
        <v>85</v>
      </c>
      <c r="AV285" s="14" t="s">
        <v>85</v>
      </c>
      <c r="AW285" s="14" t="s">
        <v>39</v>
      </c>
      <c r="AX285" s="14" t="s">
        <v>77</v>
      </c>
      <c r="AY285" s="247" t="s">
        <v>135</v>
      </c>
    </row>
    <row r="286" s="14" customFormat="1">
      <c r="A286" s="14"/>
      <c r="B286" s="237"/>
      <c r="C286" s="238"/>
      <c r="D286" s="228" t="s">
        <v>145</v>
      </c>
      <c r="E286" s="239" t="s">
        <v>32</v>
      </c>
      <c r="F286" s="240" t="s">
        <v>412</v>
      </c>
      <c r="G286" s="238"/>
      <c r="H286" s="241">
        <v>1</v>
      </c>
      <c r="I286" s="242"/>
      <c r="J286" s="238"/>
      <c r="K286" s="238"/>
      <c r="L286" s="243"/>
      <c r="M286" s="244"/>
      <c r="N286" s="245"/>
      <c r="O286" s="245"/>
      <c r="P286" s="245"/>
      <c r="Q286" s="245"/>
      <c r="R286" s="245"/>
      <c r="S286" s="245"/>
      <c r="T286" s="246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7" t="s">
        <v>145</v>
      </c>
      <c r="AU286" s="247" t="s">
        <v>85</v>
      </c>
      <c r="AV286" s="14" t="s">
        <v>85</v>
      </c>
      <c r="AW286" s="14" t="s">
        <v>39</v>
      </c>
      <c r="AX286" s="14" t="s">
        <v>77</v>
      </c>
      <c r="AY286" s="247" t="s">
        <v>135</v>
      </c>
    </row>
    <row r="287" s="14" customFormat="1">
      <c r="A287" s="14"/>
      <c r="B287" s="237"/>
      <c r="C287" s="238"/>
      <c r="D287" s="228" t="s">
        <v>145</v>
      </c>
      <c r="E287" s="239" t="s">
        <v>32</v>
      </c>
      <c r="F287" s="240" t="s">
        <v>1013</v>
      </c>
      <c r="G287" s="238"/>
      <c r="H287" s="241">
        <v>6</v>
      </c>
      <c r="I287" s="242"/>
      <c r="J287" s="238"/>
      <c r="K287" s="238"/>
      <c r="L287" s="243"/>
      <c r="M287" s="244"/>
      <c r="N287" s="245"/>
      <c r="O287" s="245"/>
      <c r="P287" s="245"/>
      <c r="Q287" s="245"/>
      <c r="R287" s="245"/>
      <c r="S287" s="245"/>
      <c r="T287" s="246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7" t="s">
        <v>145</v>
      </c>
      <c r="AU287" s="247" t="s">
        <v>85</v>
      </c>
      <c r="AV287" s="14" t="s">
        <v>85</v>
      </c>
      <c r="AW287" s="14" t="s">
        <v>39</v>
      </c>
      <c r="AX287" s="14" t="s">
        <v>77</v>
      </c>
      <c r="AY287" s="247" t="s">
        <v>135</v>
      </c>
    </row>
    <row r="288" s="15" customFormat="1">
      <c r="A288" s="15"/>
      <c r="B288" s="248"/>
      <c r="C288" s="249"/>
      <c r="D288" s="228" t="s">
        <v>145</v>
      </c>
      <c r="E288" s="250" t="s">
        <v>32</v>
      </c>
      <c r="F288" s="251" t="s">
        <v>149</v>
      </c>
      <c r="G288" s="249"/>
      <c r="H288" s="252">
        <v>34</v>
      </c>
      <c r="I288" s="253"/>
      <c r="J288" s="249"/>
      <c r="K288" s="249"/>
      <c r="L288" s="254"/>
      <c r="M288" s="255"/>
      <c r="N288" s="256"/>
      <c r="O288" s="256"/>
      <c r="P288" s="256"/>
      <c r="Q288" s="256"/>
      <c r="R288" s="256"/>
      <c r="S288" s="256"/>
      <c r="T288" s="257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58" t="s">
        <v>145</v>
      </c>
      <c r="AU288" s="258" t="s">
        <v>85</v>
      </c>
      <c r="AV288" s="15" t="s">
        <v>134</v>
      </c>
      <c r="AW288" s="15" t="s">
        <v>39</v>
      </c>
      <c r="AX288" s="15" t="s">
        <v>83</v>
      </c>
      <c r="AY288" s="258" t="s">
        <v>135</v>
      </c>
    </row>
    <row r="289" s="2" customFormat="1" ht="37.8" customHeight="1">
      <c r="A289" s="39"/>
      <c r="B289" s="40"/>
      <c r="C289" s="213" t="s">
        <v>465</v>
      </c>
      <c r="D289" s="213" t="s">
        <v>138</v>
      </c>
      <c r="E289" s="214" t="s">
        <v>398</v>
      </c>
      <c r="F289" s="215" t="s">
        <v>399</v>
      </c>
      <c r="G289" s="216" t="s">
        <v>141</v>
      </c>
      <c r="H289" s="217">
        <v>260</v>
      </c>
      <c r="I289" s="218"/>
      <c r="J289" s="219">
        <f>ROUND(I289*H289,2)</f>
        <v>0</v>
      </c>
      <c r="K289" s="215" t="s">
        <v>142</v>
      </c>
      <c r="L289" s="45"/>
      <c r="M289" s="220" t="s">
        <v>32</v>
      </c>
      <c r="N289" s="221" t="s">
        <v>48</v>
      </c>
      <c r="O289" s="85"/>
      <c r="P289" s="222">
        <f>O289*H289</f>
        <v>0</v>
      </c>
      <c r="Q289" s="222">
        <v>0</v>
      </c>
      <c r="R289" s="222">
        <f>Q289*H289</f>
        <v>0</v>
      </c>
      <c r="S289" s="222">
        <v>0</v>
      </c>
      <c r="T289" s="223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4" t="s">
        <v>143</v>
      </c>
      <c r="AT289" s="224" t="s">
        <v>138</v>
      </c>
      <c r="AU289" s="224" t="s">
        <v>85</v>
      </c>
      <c r="AY289" s="17" t="s">
        <v>135</v>
      </c>
      <c r="BE289" s="225">
        <f>IF(N289="základní",J289,0)</f>
        <v>0</v>
      </c>
      <c r="BF289" s="225">
        <f>IF(N289="snížená",J289,0)</f>
        <v>0</v>
      </c>
      <c r="BG289" s="225">
        <f>IF(N289="zákl. přenesená",J289,0)</f>
        <v>0</v>
      </c>
      <c r="BH289" s="225">
        <f>IF(N289="sníž. přenesená",J289,0)</f>
        <v>0</v>
      </c>
      <c r="BI289" s="225">
        <f>IF(N289="nulová",J289,0)</f>
        <v>0</v>
      </c>
      <c r="BJ289" s="17" t="s">
        <v>83</v>
      </c>
      <c r="BK289" s="225">
        <f>ROUND(I289*H289,2)</f>
        <v>0</v>
      </c>
      <c r="BL289" s="17" t="s">
        <v>143</v>
      </c>
      <c r="BM289" s="224" t="s">
        <v>1014</v>
      </c>
    </row>
    <row r="290" s="13" customFormat="1">
      <c r="A290" s="13"/>
      <c r="B290" s="226"/>
      <c r="C290" s="227"/>
      <c r="D290" s="228" t="s">
        <v>145</v>
      </c>
      <c r="E290" s="229" t="s">
        <v>32</v>
      </c>
      <c r="F290" s="230" t="s">
        <v>299</v>
      </c>
      <c r="G290" s="227"/>
      <c r="H290" s="229" t="s">
        <v>32</v>
      </c>
      <c r="I290" s="231"/>
      <c r="J290" s="227"/>
      <c r="K290" s="227"/>
      <c r="L290" s="232"/>
      <c r="M290" s="233"/>
      <c r="N290" s="234"/>
      <c r="O290" s="234"/>
      <c r="P290" s="234"/>
      <c r="Q290" s="234"/>
      <c r="R290" s="234"/>
      <c r="S290" s="234"/>
      <c r="T290" s="23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6" t="s">
        <v>145</v>
      </c>
      <c r="AU290" s="236" t="s">
        <v>85</v>
      </c>
      <c r="AV290" s="13" t="s">
        <v>83</v>
      </c>
      <c r="AW290" s="13" t="s">
        <v>39</v>
      </c>
      <c r="AX290" s="13" t="s">
        <v>77</v>
      </c>
      <c r="AY290" s="236" t="s">
        <v>135</v>
      </c>
    </row>
    <row r="291" s="14" customFormat="1">
      <c r="A291" s="14"/>
      <c r="B291" s="237"/>
      <c r="C291" s="238"/>
      <c r="D291" s="228" t="s">
        <v>145</v>
      </c>
      <c r="E291" s="239" t="s">
        <v>32</v>
      </c>
      <c r="F291" s="240" t="s">
        <v>198</v>
      </c>
      <c r="G291" s="238"/>
      <c r="H291" s="241">
        <v>2</v>
      </c>
      <c r="I291" s="242"/>
      <c r="J291" s="238"/>
      <c r="K291" s="238"/>
      <c r="L291" s="243"/>
      <c r="M291" s="244"/>
      <c r="N291" s="245"/>
      <c r="O291" s="245"/>
      <c r="P291" s="245"/>
      <c r="Q291" s="245"/>
      <c r="R291" s="245"/>
      <c r="S291" s="245"/>
      <c r="T291" s="246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7" t="s">
        <v>145</v>
      </c>
      <c r="AU291" s="247" t="s">
        <v>85</v>
      </c>
      <c r="AV291" s="14" t="s">
        <v>85</v>
      </c>
      <c r="AW291" s="14" t="s">
        <v>39</v>
      </c>
      <c r="AX291" s="14" t="s">
        <v>77</v>
      </c>
      <c r="AY291" s="247" t="s">
        <v>135</v>
      </c>
    </row>
    <row r="292" s="14" customFormat="1">
      <c r="A292" s="14"/>
      <c r="B292" s="237"/>
      <c r="C292" s="238"/>
      <c r="D292" s="228" t="s">
        <v>145</v>
      </c>
      <c r="E292" s="239" t="s">
        <v>32</v>
      </c>
      <c r="F292" s="240" t="s">
        <v>1015</v>
      </c>
      <c r="G292" s="238"/>
      <c r="H292" s="241">
        <v>7</v>
      </c>
      <c r="I292" s="242"/>
      <c r="J292" s="238"/>
      <c r="K292" s="238"/>
      <c r="L292" s="243"/>
      <c r="M292" s="244"/>
      <c r="N292" s="245"/>
      <c r="O292" s="245"/>
      <c r="P292" s="245"/>
      <c r="Q292" s="245"/>
      <c r="R292" s="245"/>
      <c r="S292" s="245"/>
      <c r="T292" s="246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7" t="s">
        <v>145</v>
      </c>
      <c r="AU292" s="247" t="s">
        <v>85</v>
      </c>
      <c r="AV292" s="14" t="s">
        <v>85</v>
      </c>
      <c r="AW292" s="14" t="s">
        <v>39</v>
      </c>
      <c r="AX292" s="14" t="s">
        <v>77</v>
      </c>
      <c r="AY292" s="247" t="s">
        <v>135</v>
      </c>
    </row>
    <row r="293" s="14" customFormat="1">
      <c r="A293" s="14"/>
      <c r="B293" s="237"/>
      <c r="C293" s="238"/>
      <c r="D293" s="228" t="s">
        <v>145</v>
      </c>
      <c r="E293" s="239" t="s">
        <v>32</v>
      </c>
      <c r="F293" s="240" t="s">
        <v>1016</v>
      </c>
      <c r="G293" s="238"/>
      <c r="H293" s="241">
        <v>123</v>
      </c>
      <c r="I293" s="242"/>
      <c r="J293" s="238"/>
      <c r="K293" s="238"/>
      <c r="L293" s="243"/>
      <c r="M293" s="244"/>
      <c r="N293" s="245"/>
      <c r="O293" s="245"/>
      <c r="P293" s="245"/>
      <c r="Q293" s="245"/>
      <c r="R293" s="245"/>
      <c r="S293" s="245"/>
      <c r="T293" s="246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7" t="s">
        <v>145</v>
      </c>
      <c r="AU293" s="247" t="s">
        <v>85</v>
      </c>
      <c r="AV293" s="14" t="s">
        <v>85</v>
      </c>
      <c r="AW293" s="14" t="s">
        <v>39</v>
      </c>
      <c r="AX293" s="14" t="s">
        <v>77</v>
      </c>
      <c r="AY293" s="247" t="s">
        <v>135</v>
      </c>
    </row>
    <row r="294" s="14" customFormat="1">
      <c r="A294" s="14"/>
      <c r="B294" s="237"/>
      <c r="C294" s="238"/>
      <c r="D294" s="228" t="s">
        <v>145</v>
      </c>
      <c r="E294" s="239" t="s">
        <v>32</v>
      </c>
      <c r="F294" s="240" t="s">
        <v>1017</v>
      </c>
      <c r="G294" s="238"/>
      <c r="H294" s="241">
        <v>31</v>
      </c>
      <c r="I294" s="242"/>
      <c r="J294" s="238"/>
      <c r="K294" s="238"/>
      <c r="L294" s="243"/>
      <c r="M294" s="244"/>
      <c r="N294" s="245"/>
      <c r="O294" s="245"/>
      <c r="P294" s="245"/>
      <c r="Q294" s="245"/>
      <c r="R294" s="245"/>
      <c r="S294" s="245"/>
      <c r="T294" s="24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7" t="s">
        <v>145</v>
      </c>
      <c r="AU294" s="247" t="s">
        <v>85</v>
      </c>
      <c r="AV294" s="14" t="s">
        <v>85</v>
      </c>
      <c r="AW294" s="14" t="s">
        <v>39</v>
      </c>
      <c r="AX294" s="14" t="s">
        <v>77</v>
      </c>
      <c r="AY294" s="247" t="s">
        <v>135</v>
      </c>
    </row>
    <row r="295" s="14" customFormat="1">
      <c r="A295" s="14"/>
      <c r="B295" s="237"/>
      <c r="C295" s="238"/>
      <c r="D295" s="228" t="s">
        <v>145</v>
      </c>
      <c r="E295" s="239" t="s">
        <v>32</v>
      </c>
      <c r="F295" s="240" t="s">
        <v>1018</v>
      </c>
      <c r="G295" s="238"/>
      <c r="H295" s="241">
        <v>27</v>
      </c>
      <c r="I295" s="242"/>
      <c r="J295" s="238"/>
      <c r="K295" s="238"/>
      <c r="L295" s="243"/>
      <c r="M295" s="244"/>
      <c r="N295" s="245"/>
      <c r="O295" s="245"/>
      <c r="P295" s="245"/>
      <c r="Q295" s="245"/>
      <c r="R295" s="245"/>
      <c r="S295" s="245"/>
      <c r="T295" s="246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7" t="s">
        <v>145</v>
      </c>
      <c r="AU295" s="247" t="s">
        <v>85</v>
      </c>
      <c r="AV295" s="14" t="s">
        <v>85</v>
      </c>
      <c r="AW295" s="14" t="s">
        <v>39</v>
      </c>
      <c r="AX295" s="14" t="s">
        <v>77</v>
      </c>
      <c r="AY295" s="247" t="s">
        <v>135</v>
      </c>
    </row>
    <row r="296" s="14" customFormat="1">
      <c r="A296" s="14"/>
      <c r="B296" s="237"/>
      <c r="C296" s="238"/>
      <c r="D296" s="228" t="s">
        <v>145</v>
      </c>
      <c r="E296" s="239" t="s">
        <v>32</v>
      </c>
      <c r="F296" s="240" t="s">
        <v>386</v>
      </c>
      <c r="G296" s="238"/>
      <c r="H296" s="241">
        <v>1</v>
      </c>
      <c r="I296" s="242"/>
      <c r="J296" s="238"/>
      <c r="K296" s="238"/>
      <c r="L296" s="243"/>
      <c r="M296" s="244"/>
      <c r="N296" s="245"/>
      <c r="O296" s="245"/>
      <c r="P296" s="245"/>
      <c r="Q296" s="245"/>
      <c r="R296" s="245"/>
      <c r="S296" s="245"/>
      <c r="T296" s="246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7" t="s">
        <v>145</v>
      </c>
      <c r="AU296" s="247" t="s">
        <v>85</v>
      </c>
      <c r="AV296" s="14" t="s">
        <v>85</v>
      </c>
      <c r="AW296" s="14" t="s">
        <v>39</v>
      </c>
      <c r="AX296" s="14" t="s">
        <v>77</v>
      </c>
      <c r="AY296" s="247" t="s">
        <v>135</v>
      </c>
    </row>
    <row r="297" s="14" customFormat="1">
      <c r="A297" s="14"/>
      <c r="B297" s="237"/>
      <c r="C297" s="238"/>
      <c r="D297" s="228" t="s">
        <v>145</v>
      </c>
      <c r="E297" s="239" t="s">
        <v>32</v>
      </c>
      <c r="F297" s="240" t="s">
        <v>704</v>
      </c>
      <c r="G297" s="238"/>
      <c r="H297" s="241">
        <v>2</v>
      </c>
      <c r="I297" s="242"/>
      <c r="J297" s="238"/>
      <c r="K297" s="238"/>
      <c r="L297" s="243"/>
      <c r="M297" s="244"/>
      <c r="N297" s="245"/>
      <c r="O297" s="245"/>
      <c r="P297" s="245"/>
      <c r="Q297" s="245"/>
      <c r="R297" s="245"/>
      <c r="S297" s="245"/>
      <c r="T297" s="246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7" t="s">
        <v>145</v>
      </c>
      <c r="AU297" s="247" t="s">
        <v>85</v>
      </c>
      <c r="AV297" s="14" t="s">
        <v>85</v>
      </c>
      <c r="AW297" s="14" t="s">
        <v>39</v>
      </c>
      <c r="AX297" s="14" t="s">
        <v>77</v>
      </c>
      <c r="AY297" s="247" t="s">
        <v>135</v>
      </c>
    </row>
    <row r="298" s="14" customFormat="1">
      <c r="A298" s="14"/>
      <c r="B298" s="237"/>
      <c r="C298" s="238"/>
      <c r="D298" s="228" t="s">
        <v>145</v>
      </c>
      <c r="E298" s="239" t="s">
        <v>32</v>
      </c>
      <c r="F298" s="240" t="s">
        <v>405</v>
      </c>
      <c r="G298" s="238"/>
      <c r="H298" s="241">
        <v>1</v>
      </c>
      <c r="I298" s="242"/>
      <c r="J298" s="238"/>
      <c r="K298" s="238"/>
      <c r="L298" s="243"/>
      <c r="M298" s="244"/>
      <c r="N298" s="245"/>
      <c r="O298" s="245"/>
      <c r="P298" s="245"/>
      <c r="Q298" s="245"/>
      <c r="R298" s="245"/>
      <c r="S298" s="245"/>
      <c r="T298" s="246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7" t="s">
        <v>145</v>
      </c>
      <c r="AU298" s="247" t="s">
        <v>85</v>
      </c>
      <c r="AV298" s="14" t="s">
        <v>85</v>
      </c>
      <c r="AW298" s="14" t="s">
        <v>39</v>
      </c>
      <c r="AX298" s="14" t="s">
        <v>77</v>
      </c>
      <c r="AY298" s="247" t="s">
        <v>135</v>
      </c>
    </row>
    <row r="299" s="14" customFormat="1">
      <c r="A299" s="14"/>
      <c r="B299" s="237"/>
      <c r="C299" s="238"/>
      <c r="D299" s="228" t="s">
        <v>145</v>
      </c>
      <c r="E299" s="239" t="s">
        <v>32</v>
      </c>
      <c r="F299" s="240" t="s">
        <v>1019</v>
      </c>
      <c r="G299" s="238"/>
      <c r="H299" s="241">
        <v>7</v>
      </c>
      <c r="I299" s="242"/>
      <c r="J299" s="238"/>
      <c r="K299" s="238"/>
      <c r="L299" s="243"/>
      <c r="M299" s="244"/>
      <c r="N299" s="245"/>
      <c r="O299" s="245"/>
      <c r="P299" s="245"/>
      <c r="Q299" s="245"/>
      <c r="R299" s="245"/>
      <c r="S299" s="245"/>
      <c r="T299" s="246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7" t="s">
        <v>145</v>
      </c>
      <c r="AU299" s="247" t="s">
        <v>85</v>
      </c>
      <c r="AV299" s="14" t="s">
        <v>85</v>
      </c>
      <c r="AW299" s="14" t="s">
        <v>39</v>
      </c>
      <c r="AX299" s="14" t="s">
        <v>77</v>
      </c>
      <c r="AY299" s="247" t="s">
        <v>135</v>
      </c>
    </row>
    <row r="300" s="14" customFormat="1">
      <c r="A300" s="14"/>
      <c r="B300" s="237"/>
      <c r="C300" s="238"/>
      <c r="D300" s="228" t="s">
        <v>145</v>
      </c>
      <c r="E300" s="239" t="s">
        <v>32</v>
      </c>
      <c r="F300" s="240" t="s">
        <v>406</v>
      </c>
      <c r="G300" s="238"/>
      <c r="H300" s="241">
        <v>1</v>
      </c>
      <c r="I300" s="242"/>
      <c r="J300" s="238"/>
      <c r="K300" s="238"/>
      <c r="L300" s="243"/>
      <c r="M300" s="244"/>
      <c r="N300" s="245"/>
      <c r="O300" s="245"/>
      <c r="P300" s="245"/>
      <c r="Q300" s="245"/>
      <c r="R300" s="245"/>
      <c r="S300" s="245"/>
      <c r="T300" s="246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7" t="s">
        <v>145</v>
      </c>
      <c r="AU300" s="247" t="s">
        <v>85</v>
      </c>
      <c r="AV300" s="14" t="s">
        <v>85</v>
      </c>
      <c r="AW300" s="14" t="s">
        <v>39</v>
      </c>
      <c r="AX300" s="14" t="s">
        <v>77</v>
      </c>
      <c r="AY300" s="247" t="s">
        <v>135</v>
      </c>
    </row>
    <row r="301" s="14" customFormat="1">
      <c r="A301" s="14"/>
      <c r="B301" s="237"/>
      <c r="C301" s="238"/>
      <c r="D301" s="228" t="s">
        <v>145</v>
      </c>
      <c r="E301" s="239" t="s">
        <v>32</v>
      </c>
      <c r="F301" s="240" t="s">
        <v>1020</v>
      </c>
      <c r="G301" s="238"/>
      <c r="H301" s="241">
        <v>24</v>
      </c>
      <c r="I301" s="242"/>
      <c r="J301" s="238"/>
      <c r="K301" s="238"/>
      <c r="L301" s="243"/>
      <c r="M301" s="244"/>
      <c r="N301" s="245"/>
      <c r="O301" s="245"/>
      <c r="P301" s="245"/>
      <c r="Q301" s="245"/>
      <c r="R301" s="245"/>
      <c r="S301" s="245"/>
      <c r="T301" s="246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7" t="s">
        <v>145</v>
      </c>
      <c r="AU301" s="247" t="s">
        <v>85</v>
      </c>
      <c r="AV301" s="14" t="s">
        <v>85</v>
      </c>
      <c r="AW301" s="14" t="s">
        <v>39</v>
      </c>
      <c r="AX301" s="14" t="s">
        <v>77</v>
      </c>
      <c r="AY301" s="247" t="s">
        <v>135</v>
      </c>
    </row>
    <row r="302" s="14" customFormat="1">
      <c r="A302" s="14"/>
      <c r="B302" s="237"/>
      <c r="C302" s="238"/>
      <c r="D302" s="228" t="s">
        <v>145</v>
      </c>
      <c r="E302" s="239" t="s">
        <v>32</v>
      </c>
      <c r="F302" s="240" t="s">
        <v>1021</v>
      </c>
      <c r="G302" s="238"/>
      <c r="H302" s="241">
        <v>4</v>
      </c>
      <c r="I302" s="242"/>
      <c r="J302" s="238"/>
      <c r="K302" s="238"/>
      <c r="L302" s="243"/>
      <c r="M302" s="244"/>
      <c r="N302" s="245"/>
      <c r="O302" s="245"/>
      <c r="P302" s="245"/>
      <c r="Q302" s="245"/>
      <c r="R302" s="245"/>
      <c r="S302" s="245"/>
      <c r="T302" s="246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7" t="s">
        <v>145</v>
      </c>
      <c r="AU302" s="247" t="s">
        <v>85</v>
      </c>
      <c r="AV302" s="14" t="s">
        <v>85</v>
      </c>
      <c r="AW302" s="14" t="s">
        <v>39</v>
      </c>
      <c r="AX302" s="14" t="s">
        <v>77</v>
      </c>
      <c r="AY302" s="247" t="s">
        <v>135</v>
      </c>
    </row>
    <row r="303" s="14" customFormat="1">
      <c r="A303" s="14"/>
      <c r="B303" s="237"/>
      <c r="C303" s="238"/>
      <c r="D303" s="228" t="s">
        <v>145</v>
      </c>
      <c r="E303" s="239" t="s">
        <v>32</v>
      </c>
      <c r="F303" s="240" t="s">
        <v>733</v>
      </c>
      <c r="G303" s="238"/>
      <c r="H303" s="241">
        <v>30</v>
      </c>
      <c r="I303" s="242"/>
      <c r="J303" s="238"/>
      <c r="K303" s="238"/>
      <c r="L303" s="243"/>
      <c r="M303" s="244"/>
      <c r="N303" s="245"/>
      <c r="O303" s="245"/>
      <c r="P303" s="245"/>
      <c r="Q303" s="245"/>
      <c r="R303" s="245"/>
      <c r="S303" s="245"/>
      <c r="T303" s="246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7" t="s">
        <v>145</v>
      </c>
      <c r="AU303" s="247" t="s">
        <v>85</v>
      </c>
      <c r="AV303" s="14" t="s">
        <v>85</v>
      </c>
      <c r="AW303" s="14" t="s">
        <v>39</v>
      </c>
      <c r="AX303" s="14" t="s">
        <v>77</v>
      </c>
      <c r="AY303" s="247" t="s">
        <v>135</v>
      </c>
    </row>
    <row r="304" s="15" customFormat="1">
      <c r="A304" s="15"/>
      <c r="B304" s="248"/>
      <c r="C304" s="249"/>
      <c r="D304" s="228" t="s">
        <v>145</v>
      </c>
      <c r="E304" s="250" t="s">
        <v>32</v>
      </c>
      <c r="F304" s="251" t="s">
        <v>149</v>
      </c>
      <c r="G304" s="249"/>
      <c r="H304" s="252">
        <v>260</v>
      </c>
      <c r="I304" s="253"/>
      <c r="J304" s="249"/>
      <c r="K304" s="249"/>
      <c r="L304" s="254"/>
      <c r="M304" s="255"/>
      <c r="N304" s="256"/>
      <c r="O304" s="256"/>
      <c r="P304" s="256"/>
      <c r="Q304" s="256"/>
      <c r="R304" s="256"/>
      <c r="S304" s="256"/>
      <c r="T304" s="257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58" t="s">
        <v>145</v>
      </c>
      <c r="AU304" s="258" t="s">
        <v>85</v>
      </c>
      <c r="AV304" s="15" t="s">
        <v>134</v>
      </c>
      <c r="AW304" s="15" t="s">
        <v>39</v>
      </c>
      <c r="AX304" s="15" t="s">
        <v>83</v>
      </c>
      <c r="AY304" s="258" t="s">
        <v>135</v>
      </c>
    </row>
    <row r="305" s="2" customFormat="1" ht="33" customHeight="1">
      <c r="A305" s="39"/>
      <c r="B305" s="40"/>
      <c r="C305" s="213" t="s">
        <v>471</v>
      </c>
      <c r="D305" s="213" t="s">
        <v>138</v>
      </c>
      <c r="E305" s="214" t="s">
        <v>409</v>
      </c>
      <c r="F305" s="215" t="s">
        <v>410</v>
      </c>
      <c r="G305" s="216" t="s">
        <v>141</v>
      </c>
      <c r="H305" s="217">
        <v>57</v>
      </c>
      <c r="I305" s="218"/>
      <c r="J305" s="219">
        <f>ROUND(I305*H305,2)</f>
        <v>0</v>
      </c>
      <c r="K305" s="215" t="s">
        <v>142</v>
      </c>
      <c r="L305" s="45"/>
      <c r="M305" s="220" t="s">
        <v>32</v>
      </c>
      <c r="N305" s="221" t="s">
        <v>48</v>
      </c>
      <c r="O305" s="85"/>
      <c r="P305" s="222">
        <f>O305*H305</f>
        <v>0</v>
      </c>
      <c r="Q305" s="222">
        <v>0</v>
      </c>
      <c r="R305" s="222">
        <f>Q305*H305</f>
        <v>0</v>
      </c>
      <c r="S305" s="222">
        <v>0</v>
      </c>
      <c r="T305" s="223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24" t="s">
        <v>143</v>
      </c>
      <c r="AT305" s="224" t="s">
        <v>138</v>
      </c>
      <c r="AU305" s="224" t="s">
        <v>85</v>
      </c>
      <c r="AY305" s="17" t="s">
        <v>135</v>
      </c>
      <c r="BE305" s="225">
        <f>IF(N305="základní",J305,0)</f>
        <v>0</v>
      </c>
      <c r="BF305" s="225">
        <f>IF(N305="snížená",J305,0)</f>
        <v>0</v>
      </c>
      <c r="BG305" s="225">
        <f>IF(N305="zákl. přenesená",J305,0)</f>
        <v>0</v>
      </c>
      <c r="BH305" s="225">
        <f>IF(N305="sníž. přenesená",J305,0)</f>
        <v>0</v>
      </c>
      <c r="BI305" s="225">
        <f>IF(N305="nulová",J305,0)</f>
        <v>0</v>
      </c>
      <c r="BJ305" s="17" t="s">
        <v>83</v>
      </c>
      <c r="BK305" s="225">
        <f>ROUND(I305*H305,2)</f>
        <v>0</v>
      </c>
      <c r="BL305" s="17" t="s">
        <v>143</v>
      </c>
      <c r="BM305" s="224" t="s">
        <v>1022</v>
      </c>
    </row>
    <row r="306" s="13" customFormat="1">
      <c r="A306" s="13"/>
      <c r="B306" s="226"/>
      <c r="C306" s="227"/>
      <c r="D306" s="228" t="s">
        <v>145</v>
      </c>
      <c r="E306" s="229" t="s">
        <v>32</v>
      </c>
      <c r="F306" s="230" t="s">
        <v>299</v>
      </c>
      <c r="G306" s="227"/>
      <c r="H306" s="229" t="s">
        <v>32</v>
      </c>
      <c r="I306" s="231"/>
      <c r="J306" s="227"/>
      <c r="K306" s="227"/>
      <c r="L306" s="232"/>
      <c r="M306" s="233"/>
      <c r="N306" s="234"/>
      <c r="O306" s="234"/>
      <c r="P306" s="234"/>
      <c r="Q306" s="234"/>
      <c r="R306" s="234"/>
      <c r="S306" s="234"/>
      <c r="T306" s="23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6" t="s">
        <v>145</v>
      </c>
      <c r="AU306" s="236" t="s">
        <v>85</v>
      </c>
      <c r="AV306" s="13" t="s">
        <v>83</v>
      </c>
      <c r="AW306" s="13" t="s">
        <v>39</v>
      </c>
      <c r="AX306" s="13" t="s">
        <v>77</v>
      </c>
      <c r="AY306" s="236" t="s">
        <v>135</v>
      </c>
    </row>
    <row r="307" s="14" customFormat="1">
      <c r="A307" s="14"/>
      <c r="B307" s="237"/>
      <c r="C307" s="238"/>
      <c r="D307" s="228" t="s">
        <v>145</v>
      </c>
      <c r="E307" s="239" t="s">
        <v>32</v>
      </c>
      <c r="F307" s="240" t="s">
        <v>198</v>
      </c>
      <c r="G307" s="238"/>
      <c r="H307" s="241">
        <v>2</v>
      </c>
      <c r="I307" s="242"/>
      <c r="J307" s="238"/>
      <c r="K307" s="238"/>
      <c r="L307" s="243"/>
      <c r="M307" s="244"/>
      <c r="N307" s="245"/>
      <c r="O307" s="245"/>
      <c r="P307" s="245"/>
      <c r="Q307" s="245"/>
      <c r="R307" s="245"/>
      <c r="S307" s="245"/>
      <c r="T307" s="246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7" t="s">
        <v>145</v>
      </c>
      <c r="AU307" s="247" t="s">
        <v>85</v>
      </c>
      <c r="AV307" s="14" t="s">
        <v>85</v>
      </c>
      <c r="AW307" s="14" t="s">
        <v>39</v>
      </c>
      <c r="AX307" s="14" t="s">
        <v>77</v>
      </c>
      <c r="AY307" s="247" t="s">
        <v>135</v>
      </c>
    </row>
    <row r="308" s="14" customFormat="1">
      <c r="A308" s="14"/>
      <c r="B308" s="237"/>
      <c r="C308" s="238"/>
      <c r="D308" s="228" t="s">
        <v>145</v>
      </c>
      <c r="E308" s="239" t="s">
        <v>32</v>
      </c>
      <c r="F308" s="240" t="s">
        <v>389</v>
      </c>
      <c r="G308" s="238"/>
      <c r="H308" s="241">
        <v>1</v>
      </c>
      <c r="I308" s="242"/>
      <c r="J308" s="238"/>
      <c r="K308" s="238"/>
      <c r="L308" s="243"/>
      <c r="M308" s="244"/>
      <c r="N308" s="245"/>
      <c r="O308" s="245"/>
      <c r="P308" s="245"/>
      <c r="Q308" s="245"/>
      <c r="R308" s="245"/>
      <c r="S308" s="245"/>
      <c r="T308" s="246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7" t="s">
        <v>145</v>
      </c>
      <c r="AU308" s="247" t="s">
        <v>85</v>
      </c>
      <c r="AV308" s="14" t="s">
        <v>85</v>
      </c>
      <c r="AW308" s="14" t="s">
        <v>39</v>
      </c>
      <c r="AX308" s="14" t="s">
        <v>77</v>
      </c>
      <c r="AY308" s="247" t="s">
        <v>135</v>
      </c>
    </row>
    <row r="309" s="14" customFormat="1">
      <c r="A309" s="14"/>
      <c r="B309" s="237"/>
      <c r="C309" s="238"/>
      <c r="D309" s="228" t="s">
        <v>145</v>
      </c>
      <c r="E309" s="239" t="s">
        <v>32</v>
      </c>
      <c r="F309" s="240" t="s">
        <v>387</v>
      </c>
      <c r="G309" s="238"/>
      <c r="H309" s="241">
        <v>30</v>
      </c>
      <c r="I309" s="242"/>
      <c r="J309" s="238"/>
      <c r="K309" s="238"/>
      <c r="L309" s="243"/>
      <c r="M309" s="244"/>
      <c r="N309" s="245"/>
      <c r="O309" s="245"/>
      <c r="P309" s="245"/>
      <c r="Q309" s="245"/>
      <c r="R309" s="245"/>
      <c r="S309" s="245"/>
      <c r="T309" s="246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7" t="s">
        <v>145</v>
      </c>
      <c r="AU309" s="247" t="s">
        <v>85</v>
      </c>
      <c r="AV309" s="14" t="s">
        <v>85</v>
      </c>
      <c r="AW309" s="14" t="s">
        <v>39</v>
      </c>
      <c r="AX309" s="14" t="s">
        <v>77</v>
      </c>
      <c r="AY309" s="247" t="s">
        <v>135</v>
      </c>
    </row>
    <row r="310" s="14" customFormat="1">
      <c r="A310" s="14"/>
      <c r="B310" s="237"/>
      <c r="C310" s="238"/>
      <c r="D310" s="228" t="s">
        <v>145</v>
      </c>
      <c r="E310" s="239" t="s">
        <v>32</v>
      </c>
      <c r="F310" s="240" t="s">
        <v>1012</v>
      </c>
      <c r="G310" s="238"/>
      <c r="H310" s="241">
        <v>5</v>
      </c>
      <c r="I310" s="242"/>
      <c r="J310" s="238"/>
      <c r="K310" s="238"/>
      <c r="L310" s="243"/>
      <c r="M310" s="244"/>
      <c r="N310" s="245"/>
      <c r="O310" s="245"/>
      <c r="P310" s="245"/>
      <c r="Q310" s="245"/>
      <c r="R310" s="245"/>
      <c r="S310" s="245"/>
      <c r="T310" s="246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7" t="s">
        <v>145</v>
      </c>
      <c r="AU310" s="247" t="s">
        <v>85</v>
      </c>
      <c r="AV310" s="14" t="s">
        <v>85</v>
      </c>
      <c r="AW310" s="14" t="s">
        <v>39</v>
      </c>
      <c r="AX310" s="14" t="s">
        <v>77</v>
      </c>
      <c r="AY310" s="247" t="s">
        <v>135</v>
      </c>
    </row>
    <row r="311" s="14" customFormat="1">
      <c r="A311" s="14"/>
      <c r="B311" s="237"/>
      <c r="C311" s="238"/>
      <c r="D311" s="228" t="s">
        <v>145</v>
      </c>
      <c r="E311" s="239" t="s">
        <v>32</v>
      </c>
      <c r="F311" s="240" t="s">
        <v>405</v>
      </c>
      <c r="G311" s="238"/>
      <c r="H311" s="241">
        <v>1</v>
      </c>
      <c r="I311" s="242"/>
      <c r="J311" s="238"/>
      <c r="K311" s="238"/>
      <c r="L311" s="243"/>
      <c r="M311" s="244"/>
      <c r="N311" s="245"/>
      <c r="O311" s="245"/>
      <c r="P311" s="245"/>
      <c r="Q311" s="245"/>
      <c r="R311" s="245"/>
      <c r="S311" s="245"/>
      <c r="T311" s="246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7" t="s">
        <v>145</v>
      </c>
      <c r="AU311" s="247" t="s">
        <v>85</v>
      </c>
      <c r="AV311" s="14" t="s">
        <v>85</v>
      </c>
      <c r="AW311" s="14" t="s">
        <v>39</v>
      </c>
      <c r="AX311" s="14" t="s">
        <v>77</v>
      </c>
      <c r="AY311" s="247" t="s">
        <v>135</v>
      </c>
    </row>
    <row r="312" s="14" customFormat="1">
      <c r="A312" s="14"/>
      <c r="B312" s="237"/>
      <c r="C312" s="238"/>
      <c r="D312" s="228" t="s">
        <v>145</v>
      </c>
      <c r="E312" s="239" t="s">
        <v>32</v>
      </c>
      <c r="F312" s="240" t="s">
        <v>392</v>
      </c>
      <c r="G312" s="238"/>
      <c r="H312" s="241">
        <v>2</v>
      </c>
      <c r="I312" s="242"/>
      <c r="J312" s="238"/>
      <c r="K312" s="238"/>
      <c r="L312" s="243"/>
      <c r="M312" s="244"/>
      <c r="N312" s="245"/>
      <c r="O312" s="245"/>
      <c r="P312" s="245"/>
      <c r="Q312" s="245"/>
      <c r="R312" s="245"/>
      <c r="S312" s="245"/>
      <c r="T312" s="246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7" t="s">
        <v>145</v>
      </c>
      <c r="AU312" s="247" t="s">
        <v>85</v>
      </c>
      <c r="AV312" s="14" t="s">
        <v>85</v>
      </c>
      <c r="AW312" s="14" t="s">
        <v>39</v>
      </c>
      <c r="AX312" s="14" t="s">
        <v>77</v>
      </c>
      <c r="AY312" s="247" t="s">
        <v>135</v>
      </c>
    </row>
    <row r="313" s="14" customFormat="1">
      <c r="A313" s="14"/>
      <c r="B313" s="237"/>
      <c r="C313" s="238"/>
      <c r="D313" s="228" t="s">
        <v>145</v>
      </c>
      <c r="E313" s="239" t="s">
        <v>32</v>
      </c>
      <c r="F313" s="240" t="s">
        <v>1023</v>
      </c>
      <c r="G313" s="238"/>
      <c r="H313" s="241">
        <v>12</v>
      </c>
      <c r="I313" s="242"/>
      <c r="J313" s="238"/>
      <c r="K313" s="238"/>
      <c r="L313" s="243"/>
      <c r="M313" s="244"/>
      <c r="N313" s="245"/>
      <c r="O313" s="245"/>
      <c r="P313" s="245"/>
      <c r="Q313" s="245"/>
      <c r="R313" s="245"/>
      <c r="S313" s="245"/>
      <c r="T313" s="246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7" t="s">
        <v>145</v>
      </c>
      <c r="AU313" s="247" t="s">
        <v>85</v>
      </c>
      <c r="AV313" s="14" t="s">
        <v>85</v>
      </c>
      <c r="AW313" s="14" t="s">
        <v>39</v>
      </c>
      <c r="AX313" s="14" t="s">
        <v>77</v>
      </c>
      <c r="AY313" s="247" t="s">
        <v>135</v>
      </c>
    </row>
    <row r="314" s="14" customFormat="1">
      <c r="A314" s="14"/>
      <c r="B314" s="237"/>
      <c r="C314" s="238"/>
      <c r="D314" s="228" t="s">
        <v>145</v>
      </c>
      <c r="E314" s="239" t="s">
        <v>32</v>
      </c>
      <c r="F314" s="240" t="s">
        <v>1021</v>
      </c>
      <c r="G314" s="238"/>
      <c r="H314" s="241">
        <v>4</v>
      </c>
      <c r="I314" s="242"/>
      <c r="J314" s="238"/>
      <c r="K314" s="238"/>
      <c r="L314" s="243"/>
      <c r="M314" s="244"/>
      <c r="N314" s="245"/>
      <c r="O314" s="245"/>
      <c r="P314" s="245"/>
      <c r="Q314" s="245"/>
      <c r="R314" s="245"/>
      <c r="S314" s="245"/>
      <c r="T314" s="246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7" t="s">
        <v>145</v>
      </c>
      <c r="AU314" s="247" t="s">
        <v>85</v>
      </c>
      <c r="AV314" s="14" t="s">
        <v>85</v>
      </c>
      <c r="AW314" s="14" t="s">
        <v>39</v>
      </c>
      <c r="AX314" s="14" t="s">
        <v>77</v>
      </c>
      <c r="AY314" s="247" t="s">
        <v>135</v>
      </c>
    </row>
    <row r="315" s="15" customFormat="1">
      <c r="A315" s="15"/>
      <c r="B315" s="248"/>
      <c r="C315" s="249"/>
      <c r="D315" s="228" t="s">
        <v>145</v>
      </c>
      <c r="E315" s="250" t="s">
        <v>32</v>
      </c>
      <c r="F315" s="251" t="s">
        <v>149</v>
      </c>
      <c r="G315" s="249"/>
      <c r="H315" s="252">
        <v>57</v>
      </c>
      <c r="I315" s="253"/>
      <c r="J315" s="249"/>
      <c r="K315" s="249"/>
      <c r="L315" s="254"/>
      <c r="M315" s="255"/>
      <c r="N315" s="256"/>
      <c r="O315" s="256"/>
      <c r="P315" s="256"/>
      <c r="Q315" s="256"/>
      <c r="R315" s="256"/>
      <c r="S315" s="256"/>
      <c r="T315" s="257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58" t="s">
        <v>145</v>
      </c>
      <c r="AU315" s="258" t="s">
        <v>85</v>
      </c>
      <c r="AV315" s="15" t="s">
        <v>134</v>
      </c>
      <c r="AW315" s="15" t="s">
        <v>39</v>
      </c>
      <c r="AX315" s="15" t="s">
        <v>83</v>
      </c>
      <c r="AY315" s="258" t="s">
        <v>135</v>
      </c>
    </row>
    <row r="316" s="2" customFormat="1" ht="37.8" customHeight="1">
      <c r="A316" s="39"/>
      <c r="B316" s="40"/>
      <c r="C316" s="213" t="s">
        <v>476</v>
      </c>
      <c r="D316" s="213" t="s">
        <v>138</v>
      </c>
      <c r="E316" s="214" t="s">
        <v>206</v>
      </c>
      <c r="F316" s="215" t="s">
        <v>207</v>
      </c>
      <c r="G316" s="216" t="s">
        <v>141</v>
      </c>
      <c r="H316" s="217">
        <v>117</v>
      </c>
      <c r="I316" s="218"/>
      <c r="J316" s="219">
        <f>ROUND(I316*H316,2)</f>
        <v>0</v>
      </c>
      <c r="K316" s="215" t="s">
        <v>142</v>
      </c>
      <c r="L316" s="45"/>
      <c r="M316" s="220" t="s">
        <v>32</v>
      </c>
      <c r="N316" s="221" t="s">
        <v>48</v>
      </c>
      <c r="O316" s="85"/>
      <c r="P316" s="222">
        <f>O316*H316</f>
        <v>0</v>
      </c>
      <c r="Q316" s="222">
        <v>0</v>
      </c>
      <c r="R316" s="222">
        <f>Q316*H316</f>
        <v>0</v>
      </c>
      <c r="S316" s="222">
        <v>0</v>
      </c>
      <c r="T316" s="223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24" t="s">
        <v>143</v>
      </c>
      <c r="AT316" s="224" t="s">
        <v>138</v>
      </c>
      <c r="AU316" s="224" t="s">
        <v>85</v>
      </c>
      <c r="AY316" s="17" t="s">
        <v>135</v>
      </c>
      <c r="BE316" s="225">
        <f>IF(N316="základní",J316,0)</f>
        <v>0</v>
      </c>
      <c r="BF316" s="225">
        <f>IF(N316="snížená",J316,0)</f>
        <v>0</v>
      </c>
      <c r="BG316" s="225">
        <f>IF(N316="zákl. přenesená",J316,0)</f>
        <v>0</v>
      </c>
      <c r="BH316" s="225">
        <f>IF(N316="sníž. přenesená",J316,0)</f>
        <v>0</v>
      </c>
      <c r="BI316" s="225">
        <f>IF(N316="nulová",J316,0)</f>
        <v>0</v>
      </c>
      <c r="BJ316" s="17" t="s">
        <v>83</v>
      </c>
      <c r="BK316" s="225">
        <f>ROUND(I316*H316,2)</f>
        <v>0</v>
      </c>
      <c r="BL316" s="17" t="s">
        <v>143</v>
      </c>
      <c r="BM316" s="224" t="s">
        <v>1024</v>
      </c>
    </row>
    <row r="317" s="13" customFormat="1">
      <c r="A317" s="13"/>
      <c r="B317" s="226"/>
      <c r="C317" s="227"/>
      <c r="D317" s="228" t="s">
        <v>145</v>
      </c>
      <c r="E317" s="229" t="s">
        <v>32</v>
      </c>
      <c r="F317" s="230" t="s">
        <v>299</v>
      </c>
      <c r="G317" s="227"/>
      <c r="H317" s="229" t="s">
        <v>32</v>
      </c>
      <c r="I317" s="231"/>
      <c r="J317" s="227"/>
      <c r="K317" s="227"/>
      <c r="L317" s="232"/>
      <c r="M317" s="233"/>
      <c r="N317" s="234"/>
      <c r="O317" s="234"/>
      <c r="P317" s="234"/>
      <c r="Q317" s="234"/>
      <c r="R317" s="234"/>
      <c r="S317" s="234"/>
      <c r="T317" s="23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6" t="s">
        <v>145</v>
      </c>
      <c r="AU317" s="236" t="s">
        <v>85</v>
      </c>
      <c r="AV317" s="13" t="s">
        <v>83</v>
      </c>
      <c r="AW317" s="13" t="s">
        <v>39</v>
      </c>
      <c r="AX317" s="13" t="s">
        <v>77</v>
      </c>
      <c r="AY317" s="236" t="s">
        <v>135</v>
      </c>
    </row>
    <row r="318" s="14" customFormat="1">
      <c r="A318" s="14"/>
      <c r="B318" s="237"/>
      <c r="C318" s="238"/>
      <c r="D318" s="228" t="s">
        <v>145</v>
      </c>
      <c r="E318" s="239" t="s">
        <v>32</v>
      </c>
      <c r="F318" s="240" t="s">
        <v>1025</v>
      </c>
      <c r="G318" s="238"/>
      <c r="H318" s="241">
        <v>27</v>
      </c>
      <c r="I318" s="242"/>
      <c r="J318" s="238"/>
      <c r="K318" s="238"/>
      <c r="L318" s="243"/>
      <c r="M318" s="244"/>
      <c r="N318" s="245"/>
      <c r="O318" s="245"/>
      <c r="P318" s="245"/>
      <c r="Q318" s="245"/>
      <c r="R318" s="245"/>
      <c r="S318" s="245"/>
      <c r="T318" s="246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7" t="s">
        <v>145</v>
      </c>
      <c r="AU318" s="247" t="s">
        <v>85</v>
      </c>
      <c r="AV318" s="14" t="s">
        <v>85</v>
      </c>
      <c r="AW318" s="14" t="s">
        <v>39</v>
      </c>
      <c r="AX318" s="14" t="s">
        <v>77</v>
      </c>
      <c r="AY318" s="247" t="s">
        <v>135</v>
      </c>
    </row>
    <row r="319" s="14" customFormat="1">
      <c r="A319" s="14"/>
      <c r="B319" s="237"/>
      <c r="C319" s="238"/>
      <c r="D319" s="228" t="s">
        <v>145</v>
      </c>
      <c r="E319" s="239" t="s">
        <v>32</v>
      </c>
      <c r="F319" s="240" t="s">
        <v>1026</v>
      </c>
      <c r="G319" s="238"/>
      <c r="H319" s="241">
        <v>2</v>
      </c>
      <c r="I319" s="242"/>
      <c r="J319" s="238"/>
      <c r="K319" s="238"/>
      <c r="L319" s="243"/>
      <c r="M319" s="244"/>
      <c r="N319" s="245"/>
      <c r="O319" s="245"/>
      <c r="P319" s="245"/>
      <c r="Q319" s="245"/>
      <c r="R319" s="245"/>
      <c r="S319" s="245"/>
      <c r="T319" s="246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7" t="s">
        <v>145</v>
      </c>
      <c r="AU319" s="247" t="s">
        <v>85</v>
      </c>
      <c r="AV319" s="14" t="s">
        <v>85</v>
      </c>
      <c r="AW319" s="14" t="s">
        <v>39</v>
      </c>
      <c r="AX319" s="14" t="s">
        <v>77</v>
      </c>
      <c r="AY319" s="247" t="s">
        <v>135</v>
      </c>
    </row>
    <row r="320" s="14" customFormat="1">
      <c r="A320" s="14"/>
      <c r="B320" s="237"/>
      <c r="C320" s="238"/>
      <c r="D320" s="228" t="s">
        <v>145</v>
      </c>
      <c r="E320" s="239" t="s">
        <v>32</v>
      </c>
      <c r="F320" s="240" t="s">
        <v>1027</v>
      </c>
      <c r="G320" s="238"/>
      <c r="H320" s="241">
        <v>76</v>
      </c>
      <c r="I320" s="242"/>
      <c r="J320" s="238"/>
      <c r="K320" s="238"/>
      <c r="L320" s="243"/>
      <c r="M320" s="244"/>
      <c r="N320" s="245"/>
      <c r="O320" s="245"/>
      <c r="P320" s="245"/>
      <c r="Q320" s="245"/>
      <c r="R320" s="245"/>
      <c r="S320" s="245"/>
      <c r="T320" s="246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7" t="s">
        <v>145</v>
      </c>
      <c r="AU320" s="247" t="s">
        <v>85</v>
      </c>
      <c r="AV320" s="14" t="s">
        <v>85</v>
      </c>
      <c r="AW320" s="14" t="s">
        <v>39</v>
      </c>
      <c r="AX320" s="14" t="s">
        <v>77</v>
      </c>
      <c r="AY320" s="247" t="s">
        <v>135</v>
      </c>
    </row>
    <row r="321" s="14" customFormat="1">
      <c r="A321" s="14"/>
      <c r="B321" s="237"/>
      <c r="C321" s="238"/>
      <c r="D321" s="228" t="s">
        <v>145</v>
      </c>
      <c r="E321" s="239" t="s">
        <v>32</v>
      </c>
      <c r="F321" s="240" t="s">
        <v>1028</v>
      </c>
      <c r="G321" s="238"/>
      <c r="H321" s="241">
        <v>6</v>
      </c>
      <c r="I321" s="242"/>
      <c r="J321" s="238"/>
      <c r="K321" s="238"/>
      <c r="L321" s="243"/>
      <c r="M321" s="244"/>
      <c r="N321" s="245"/>
      <c r="O321" s="245"/>
      <c r="P321" s="245"/>
      <c r="Q321" s="245"/>
      <c r="R321" s="245"/>
      <c r="S321" s="245"/>
      <c r="T321" s="246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7" t="s">
        <v>145</v>
      </c>
      <c r="AU321" s="247" t="s">
        <v>85</v>
      </c>
      <c r="AV321" s="14" t="s">
        <v>85</v>
      </c>
      <c r="AW321" s="14" t="s">
        <v>39</v>
      </c>
      <c r="AX321" s="14" t="s">
        <v>77</v>
      </c>
      <c r="AY321" s="247" t="s">
        <v>135</v>
      </c>
    </row>
    <row r="322" s="14" customFormat="1">
      <c r="A322" s="14"/>
      <c r="B322" s="237"/>
      <c r="C322" s="238"/>
      <c r="D322" s="228" t="s">
        <v>145</v>
      </c>
      <c r="E322" s="239" t="s">
        <v>32</v>
      </c>
      <c r="F322" s="240" t="s">
        <v>423</v>
      </c>
      <c r="G322" s="238"/>
      <c r="H322" s="241">
        <v>1</v>
      </c>
      <c r="I322" s="242"/>
      <c r="J322" s="238"/>
      <c r="K322" s="238"/>
      <c r="L322" s="243"/>
      <c r="M322" s="244"/>
      <c r="N322" s="245"/>
      <c r="O322" s="245"/>
      <c r="P322" s="245"/>
      <c r="Q322" s="245"/>
      <c r="R322" s="245"/>
      <c r="S322" s="245"/>
      <c r="T322" s="246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7" t="s">
        <v>145</v>
      </c>
      <c r="AU322" s="247" t="s">
        <v>85</v>
      </c>
      <c r="AV322" s="14" t="s">
        <v>85</v>
      </c>
      <c r="AW322" s="14" t="s">
        <v>39</v>
      </c>
      <c r="AX322" s="14" t="s">
        <v>77</v>
      </c>
      <c r="AY322" s="247" t="s">
        <v>135</v>
      </c>
    </row>
    <row r="323" s="14" customFormat="1">
      <c r="A323" s="14"/>
      <c r="B323" s="237"/>
      <c r="C323" s="238"/>
      <c r="D323" s="228" t="s">
        <v>145</v>
      </c>
      <c r="E323" s="239" t="s">
        <v>32</v>
      </c>
      <c r="F323" s="240" t="s">
        <v>1029</v>
      </c>
      <c r="G323" s="238"/>
      <c r="H323" s="241">
        <v>2</v>
      </c>
      <c r="I323" s="242"/>
      <c r="J323" s="238"/>
      <c r="K323" s="238"/>
      <c r="L323" s="243"/>
      <c r="M323" s="244"/>
      <c r="N323" s="245"/>
      <c r="O323" s="245"/>
      <c r="P323" s="245"/>
      <c r="Q323" s="245"/>
      <c r="R323" s="245"/>
      <c r="S323" s="245"/>
      <c r="T323" s="246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7" t="s">
        <v>145</v>
      </c>
      <c r="AU323" s="247" t="s">
        <v>85</v>
      </c>
      <c r="AV323" s="14" t="s">
        <v>85</v>
      </c>
      <c r="AW323" s="14" t="s">
        <v>39</v>
      </c>
      <c r="AX323" s="14" t="s">
        <v>77</v>
      </c>
      <c r="AY323" s="247" t="s">
        <v>135</v>
      </c>
    </row>
    <row r="324" s="14" customFormat="1">
      <c r="A324" s="14"/>
      <c r="B324" s="237"/>
      <c r="C324" s="238"/>
      <c r="D324" s="228" t="s">
        <v>145</v>
      </c>
      <c r="E324" s="239" t="s">
        <v>32</v>
      </c>
      <c r="F324" s="240" t="s">
        <v>1030</v>
      </c>
      <c r="G324" s="238"/>
      <c r="H324" s="241">
        <v>3</v>
      </c>
      <c r="I324" s="242"/>
      <c r="J324" s="238"/>
      <c r="K324" s="238"/>
      <c r="L324" s="243"/>
      <c r="M324" s="244"/>
      <c r="N324" s="245"/>
      <c r="O324" s="245"/>
      <c r="P324" s="245"/>
      <c r="Q324" s="245"/>
      <c r="R324" s="245"/>
      <c r="S324" s="245"/>
      <c r="T324" s="246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7" t="s">
        <v>145</v>
      </c>
      <c r="AU324" s="247" t="s">
        <v>85</v>
      </c>
      <c r="AV324" s="14" t="s">
        <v>85</v>
      </c>
      <c r="AW324" s="14" t="s">
        <v>39</v>
      </c>
      <c r="AX324" s="14" t="s">
        <v>77</v>
      </c>
      <c r="AY324" s="247" t="s">
        <v>135</v>
      </c>
    </row>
    <row r="325" s="15" customFormat="1">
      <c r="A325" s="15"/>
      <c r="B325" s="248"/>
      <c r="C325" s="249"/>
      <c r="D325" s="228" t="s">
        <v>145</v>
      </c>
      <c r="E325" s="250" t="s">
        <v>32</v>
      </c>
      <c r="F325" s="251" t="s">
        <v>149</v>
      </c>
      <c r="G325" s="249"/>
      <c r="H325" s="252">
        <v>117</v>
      </c>
      <c r="I325" s="253"/>
      <c r="J325" s="249"/>
      <c r="K325" s="249"/>
      <c r="L325" s="254"/>
      <c r="M325" s="255"/>
      <c r="N325" s="256"/>
      <c r="O325" s="256"/>
      <c r="P325" s="256"/>
      <c r="Q325" s="256"/>
      <c r="R325" s="256"/>
      <c r="S325" s="256"/>
      <c r="T325" s="257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58" t="s">
        <v>145</v>
      </c>
      <c r="AU325" s="258" t="s">
        <v>85</v>
      </c>
      <c r="AV325" s="15" t="s">
        <v>134</v>
      </c>
      <c r="AW325" s="15" t="s">
        <v>39</v>
      </c>
      <c r="AX325" s="15" t="s">
        <v>83</v>
      </c>
      <c r="AY325" s="258" t="s">
        <v>135</v>
      </c>
    </row>
    <row r="326" s="2" customFormat="1" ht="24.15" customHeight="1">
      <c r="A326" s="39"/>
      <c r="B326" s="40"/>
      <c r="C326" s="213" t="s">
        <v>482</v>
      </c>
      <c r="D326" s="213" t="s">
        <v>138</v>
      </c>
      <c r="E326" s="214" t="s">
        <v>1031</v>
      </c>
      <c r="F326" s="215" t="s">
        <v>1032</v>
      </c>
      <c r="G326" s="216" t="s">
        <v>141</v>
      </c>
      <c r="H326" s="217">
        <v>1</v>
      </c>
      <c r="I326" s="218"/>
      <c r="J326" s="219">
        <f>ROUND(I326*H326,2)</f>
        <v>0</v>
      </c>
      <c r="K326" s="215" t="s">
        <v>32</v>
      </c>
      <c r="L326" s="45"/>
      <c r="M326" s="220" t="s">
        <v>32</v>
      </c>
      <c r="N326" s="221" t="s">
        <v>48</v>
      </c>
      <c r="O326" s="85"/>
      <c r="P326" s="222">
        <f>O326*H326</f>
        <v>0</v>
      </c>
      <c r="Q326" s="222">
        <v>0</v>
      </c>
      <c r="R326" s="222">
        <f>Q326*H326</f>
        <v>0</v>
      </c>
      <c r="S326" s="222">
        <v>0</v>
      </c>
      <c r="T326" s="223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4" t="s">
        <v>143</v>
      </c>
      <c r="AT326" s="224" t="s">
        <v>138</v>
      </c>
      <c r="AU326" s="224" t="s">
        <v>85</v>
      </c>
      <c r="AY326" s="17" t="s">
        <v>135</v>
      </c>
      <c r="BE326" s="225">
        <f>IF(N326="základní",J326,0)</f>
        <v>0</v>
      </c>
      <c r="BF326" s="225">
        <f>IF(N326="snížená",J326,0)</f>
        <v>0</v>
      </c>
      <c r="BG326" s="225">
        <f>IF(N326="zákl. přenesená",J326,0)</f>
        <v>0</v>
      </c>
      <c r="BH326" s="225">
        <f>IF(N326="sníž. přenesená",J326,0)</f>
        <v>0</v>
      </c>
      <c r="BI326" s="225">
        <f>IF(N326="nulová",J326,0)</f>
        <v>0</v>
      </c>
      <c r="BJ326" s="17" t="s">
        <v>83</v>
      </c>
      <c r="BK326" s="225">
        <f>ROUND(I326*H326,2)</f>
        <v>0</v>
      </c>
      <c r="BL326" s="17" t="s">
        <v>143</v>
      </c>
      <c r="BM326" s="224" t="s">
        <v>1033</v>
      </c>
    </row>
    <row r="327" s="13" customFormat="1">
      <c r="A327" s="13"/>
      <c r="B327" s="226"/>
      <c r="C327" s="227"/>
      <c r="D327" s="228" t="s">
        <v>145</v>
      </c>
      <c r="E327" s="229" t="s">
        <v>32</v>
      </c>
      <c r="F327" s="230" t="s">
        <v>299</v>
      </c>
      <c r="G327" s="227"/>
      <c r="H327" s="229" t="s">
        <v>32</v>
      </c>
      <c r="I327" s="231"/>
      <c r="J327" s="227"/>
      <c r="K327" s="227"/>
      <c r="L327" s="232"/>
      <c r="M327" s="233"/>
      <c r="N327" s="234"/>
      <c r="O327" s="234"/>
      <c r="P327" s="234"/>
      <c r="Q327" s="234"/>
      <c r="R327" s="234"/>
      <c r="S327" s="234"/>
      <c r="T327" s="23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6" t="s">
        <v>145</v>
      </c>
      <c r="AU327" s="236" t="s">
        <v>85</v>
      </c>
      <c r="AV327" s="13" t="s">
        <v>83</v>
      </c>
      <c r="AW327" s="13" t="s">
        <v>39</v>
      </c>
      <c r="AX327" s="13" t="s">
        <v>77</v>
      </c>
      <c r="AY327" s="236" t="s">
        <v>135</v>
      </c>
    </row>
    <row r="328" s="14" customFormat="1">
      <c r="A328" s="14"/>
      <c r="B328" s="237"/>
      <c r="C328" s="238"/>
      <c r="D328" s="228" t="s">
        <v>145</v>
      </c>
      <c r="E328" s="239" t="s">
        <v>32</v>
      </c>
      <c r="F328" s="240" t="s">
        <v>1034</v>
      </c>
      <c r="G328" s="238"/>
      <c r="H328" s="241">
        <v>1</v>
      </c>
      <c r="I328" s="242"/>
      <c r="J328" s="238"/>
      <c r="K328" s="238"/>
      <c r="L328" s="243"/>
      <c r="M328" s="244"/>
      <c r="N328" s="245"/>
      <c r="O328" s="245"/>
      <c r="P328" s="245"/>
      <c r="Q328" s="245"/>
      <c r="R328" s="245"/>
      <c r="S328" s="245"/>
      <c r="T328" s="246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7" t="s">
        <v>145</v>
      </c>
      <c r="AU328" s="247" t="s">
        <v>85</v>
      </c>
      <c r="AV328" s="14" t="s">
        <v>85</v>
      </c>
      <c r="AW328" s="14" t="s">
        <v>39</v>
      </c>
      <c r="AX328" s="14" t="s">
        <v>77</v>
      </c>
      <c r="AY328" s="247" t="s">
        <v>135</v>
      </c>
    </row>
    <row r="329" s="15" customFormat="1">
      <c r="A329" s="15"/>
      <c r="B329" s="248"/>
      <c r="C329" s="249"/>
      <c r="D329" s="228" t="s">
        <v>145</v>
      </c>
      <c r="E329" s="250" t="s">
        <v>32</v>
      </c>
      <c r="F329" s="251" t="s">
        <v>149</v>
      </c>
      <c r="G329" s="249"/>
      <c r="H329" s="252">
        <v>1</v>
      </c>
      <c r="I329" s="253"/>
      <c r="J329" s="249"/>
      <c r="K329" s="249"/>
      <c r="L329" s="254"/>
      <c r="M329" s="255"/>
      <c r="N329" s="256"/>
      <c r="O329" s="256"/>
      <c r="P329" s="256"/>
      <c r="Q329" s="256"/>
      <c r="R329" s="256"/>
      <c r="S329" s="256"/>
      <c r="T329" s="257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58" t="s">
        <v>145</v>
      </c>
      <c r="AU329" s="258" t="s">
        <v>85</v>
      </c>
      <c r="AV329" s="15" t="s">
        <v>134</v>
      </c>
      <c r="AW329" s="15" t="s">
        <v>39</v>
      </c>
      <c r="AX329" s="15" t="s">
        <v>83</v>
      </c>
      <c r="AY329" s="258" t="s">
        <v>135</v>
      </c>
    </row>
    <row r="330" s="2" customFormat="1" ht="37.8" customHeight="1">
      <c r="A330" s="39"/>
      <c r="B330" s="40"/>
      <c r="C330" s="213" t="s">
        <v>487</v>
      </c>
      <c r="D330" s="213" t="s">
        <v>138</v>
      </c>
      <c r="E330" s="214" t="s">
        <v>743</v>
      </c>
      <c r="F330" s="215" t="s">
        <v>744</v>
      </c>
      <c r="G330" s="216" t="s">
        <v>141</v>
      </c>
      <c r="H330" s="217">
        <v>5</v>
      </c>
      <c r="I330" s="218"/>
      <c r="J330" s="219">
        <f>ROUND(I330*H330,2)</f>
        <v>0</v>
      </c>
      <c r="K330" s="215" t="s">
        <v>142</v>
      </c>
      <c r="L330" s="45"/>
      <c r="M330" s="220" t="s">
        <v>32</v>
      </c>
      <c r="N330" s="221" t="s">
        <v>48</v>
      </c>
      <c r="O330" s="85"/>
      <c r="P330" s="222">
        <f>O330*H330</f>
        <v>0</v>
      </c>
      <c r="Q330" s="222">
        <v>0</v>
      </c>
      <c r="R330" s="222">
        <f>Q330*H330</f>
        <v>0</v>
      </c>
      <c r="S330" s="222">
        <v>0</v>
      </c>
      <c r="T330" s="223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4" t="s">
        <v>143</v>
      </c>
      <c r="AT330" s="224" t="s">
        <v>138</v>
      </c>
      <c r="AU330" s="224" t="s">
        <v>85</v>
      </c>
      <c r="AY330" s="17" t="s">
        <v>135</v>
      </c>
      <c r="BE330" s="225">
        <f>IF(N330="základní",J330,0)</f>
        <v>0</v>
      </c>
      <c r="BF330" s="225">
        <f>IF(N330="snížená",J330,0)</f>
        <v>0</v>
      </c>
      <c r="BG330" s="225">
        <f>IF(N330="zákl. přenesená",J330,0)</f>
        <v>0</v>
      </c>
      <c r="BH330" s="225">
        <f>IF(N330="sníž. přenesená",J330,0)</f>
        <v>0</v>
      </c>
      <c r="BI330" s="225">
        <f>IF(N330="nulová",J330,0)</f>
        <v>0</v>
      </c>
      <c r="BJ330" s="17" t="s">
        <v>83</v>
      </c>
      <c r="BK330" s="225">
        <f>ROUND(I330*H330,2)</f>
        <v>0</v>
      </c>
      <c r="BL330" s="17" t="s">
        <v>143</v>
      </c>
      <c r="BM330" s="224" t="s">
        <v>1035</v>
      </c>
    </row>
    <row r="331" s="13" customFormat="1">
      <c r="A331" s="13"/>
      <c r="B331" s="226"/>
      <c r="C331" s="227"/>
      <c r="D331" s="228" t="s">
        <v>145</v>
      </c>
      <c r="E331" s="229" t="s">
        <v>32</v>
      </c>
      <c r="F331" s="230" t="s">
        <v>299</v>
      </c>
      <c r="G331" s="227"/>
      <c r="H331" s="229" t="s">
        <v>32</v>
      </c>
      <c r="I331" s="231"/>
      <c r="J331" s="227"/>
      <c r="K331" s="227"/>
      <c r="L331" s="232"/>
      <c r="M331" s="233"/>
      <c r="N331" s="234"/>
      <c r="O331" s="234"/>
      <c r="P331" s="234"/>
      <c r="Q331" s="234"/>
      <c r="R331" s="234"/>
      <c r="S331" s="234"/>
      <c r="T331" s="23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6" t="s">
        <v>145</v>
      </c>
      <c r="AU331" s="236" t="s">
        <v>85</v>
      </c>
      <c r="AV331" s="13" t="s">
        <v>83</v>
      </c>
      <c r="AW331" s="13" t="s">
        <v>39</v>
      </c>
      <c r="AX331" s="13" t="s">
        <v>77</v>
      </c>
      <c r="AY331" s="236" t="s">
        <v>135</v>
      </c>
    </row>
    <row r="332" s="14" customFormat="1">
      <c r="A332" s="14"/>
      <c r="B332" s="237"/>
      <c r="C332" s="238"/>
      <c r="D332" s="228" t="s">
        <v>145</v>
      </c>
      <c r="E332" s="239" t="s">
        <v>32</v>
      </c>
      <c r="F332" s="240" t="s">
        <v>210</v>
      </c>
      <c r="G332" s="238"/>
      <c r="H332" s="241">
        <v>1</v>
      </c>
      <c r="I332" s="242"/>
      <c r="J332" s="238"/>
      <c r="K332" s="238"/>
      <c r="L332" s="243"/>
      <c r="M332" s="244"/>
      <c r="N332" s="245"/>
      <c r="O332" s="245"/>
      <c r="P332" s="245"/>
      <c r="Q332" s="245"/>
      <c r="R332" s="245"/>
      <c r="S332" s="245"/>
      <c r="T332" s="246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7" t="s">
        <v>145</v>
      </c>
      <c r="AU332" s="247" t="s">
        <v>85</v>
      </c>
      <c r="AV332" s="14" t="s">
        <v>85</v>
      </c>
      <c r="AW332" s="14" t="s">
        <v>39</v>
      </c>
      <c r="AX332" s="14" t="s">
        <v>77</v>
      </c>
      <c r="AY332" s="247" t="s">
        <v>135</v>
      </c>
    </row>
    <row r="333" s="14" customFormat="1">
      <c r="A333" s="14"/>
      <c r="B333" s="237"/>
      <c r="C333" s="238"/>
      <c r="D333" s="228" t="s">
        <v>145</v>
      </c>
      <c r="E333" s="239" t="s">
        <v>32</v>
      </c>
      <c r="F333" s="240" t="s">
        <v>211</v>
      </c>
      <c r="G333" s="238"/>
      <c r="H333" s="241">
        <v>2</v>
      </c>
      <c r="I333" s="242"/>
      <c r="J333" s="238"/>
      <c r="K333" s="238"/>
      <c r="L333" s="243"/>
      <c r="M333" s="244"/>
      <c r="N333" s="245"/>
      <c r="O333" s="245"/>
      <c r="P333" s="245"/>
      <c r="Q333" s="245"/>
      <c r="R333" s="245"/>
      <c r="S333" s="245"/>
      <c r="T333" s="246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7" t="s">
        <v>145</v>
      </c>
      <c r="AU333" s="247" t="s">
        <v>85</v>
      </c>
      <c r="AV333" s="14" t="s">
        <v>85</v>
      </c>
      <c r="AW333" s="14" t="s">
        <v>39</v>
      </c>
      <c r="AX333" s="14" t="s">
        <v>77</v>
      </c>
      <c r="AY333" s="247" t="s">
        <v>135</v>
      </c>
    </row>
    <row r="334" s="14" customFormat="1">
      <c r="A334" s="14"/>
      <c r="B334" s="237"/>
      <c r="C334" s="238"/>
      <c r="D334" s="228" t="s">
        <v>145</v>
      </c>
      <c r="E334" s="239" t="s">
        <v>32</v>
      </c>
      <c r="F334" s="240" t="s">
        <v>758</v>
      </c>
      <c r="G334" s="238"/>
      <c r="H334" s="241">
        <v>1</v>
      </c>
      <c r="I334" s="242"/>
      <c r="J334" s="238"/>
      <c r="K334" s="238"/>
      <c r="L334" s="243"/>
      <c r="M334" s="244"/>
      <c r="N334" s="245"/>
      <c r="O334" s="245"/>
      <c r="P334" s="245"/>
      <c r="Q334" s="245"/>
      <c r="R334" s="245"/>
      <c r="S334" s="245"/>
      <c r="T334" s="246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7" t="s">
        <v>145</v>
      </c>
      <c r="AU334" s="247" t="s">
        <v>85</v>
      </c>
      <c r="AV334" s="14" t="s">
        <v>85</v>
      </c>
      <c r="AW334" s="14" t="s">
        <v>39</v>
      </c>
      <c r="AX334" s="14" t="s">
        <v>77</v>
      </c>
      <c r="AY334" s="247" t="s">
        <v>135</v>
      </c>
    </row>
    <row r="335" s="14" customFormat="1">
      <c r="A335" s="14"/>
      <c r="B335" s="237"/>
      <c r="C335" s="238"/>
      <c r="D335" s="228" t="s">
        <v>145</v>
      </c>
      <c r="E335" s="239" t="s">
        <v>32</v>
      </c>
      <c r="F335" s="240" t="s">
        <v>417</v>
      </c>
      <c r="G335" s="238"/>
      <c r="H335" s="241">
        <v>1</v>
      </c>
      <c r="I335" s="242"/>
      <c r="J335" s="238"/>
      <c r="K335" s="238"/>
      <c r="L335" s="243"/>
      <c r="M335" s="244"/>
      <c r="N335" s="245"/>
      <c r="O335" s="245"/>
      <c r="P335" s="245"/>
      <c r="Q335" s="245"/>
      <c r="R335" s="245"/>
      <c r="S335" s="245"/>
      <c r="T335" s="246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7" t="s">
        <v>145</v>
      </c>
      <c r="AU335" s="247" t="s">
        <v>85</v>
      </c>
      <c r="AV335" s="14" t="s">
        <v>85</v>
      </c>
      <c r="AW335" s="14" t="s">
        <v>39</v>
      </c>
      <c r="AX335" s="14" t="s">
        <v>77</v>
      </c>
      <c r="AY335" s="247" t="s">
        <v>135</v>
      </c>
    </row>
    <row r="336" s="15" customFormat="1">
      <c r="A336" s="15"/>
      <c r="B336" s="248"/>
      <c r="C336" s="249"/>
      <c r="D336" s="228" t="s">
        <v>145</v>
      </c>
      <c r="E336" s="250" t="s">
        <v>32</v>
      </c>
      <c r="F336" s="251" t="s">
        <v>149</v>
      </c>
      <c r="G336" s="249"/>
      <c r="H336" s="252">
        <v>5</v>
      </c>
      <c r="I336" s="253"/>
      <c r="J336" s="249"/>
      <c r="K336" s="249"/>
      <c r="L336" s="254"/>
      <c r="M336" s="255"/>
      <c r="N336" s="256"/>
      <c r="O336" s="256"/>
      <c r="P336" s="256"/>
      <c r="Q336" s="256"/>
      <c r="R336" s="256"/>
      <c r="S336" s="256"/>
      <c r="T336" s="257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58" t="s">
        <v>145</v>
      </c>
      <c r="AU336" s="258" t="s">
        <v>85</v>
      </c>
      <c r="AV336" s="15" t="s">
        <v>134</v>
      </c>
      <c r="AW336" s="15" t="s">
        <v>39</v>
      </c>
      <c r="AX336" s="15" t="s">
        <v>83</v>
      </c>
      <c r="AY336" s="258" t="s">
        <v>135</v>
      </c>
    </row>
    <row r="337" s="2" customFormat="1" ht="37.8" customHeight="1">
      <c r="A337" s="39"/>
      <c r="B337" s="40"/>
      <c r="C337" s="213" t="s">
        <v>492</v>
      </c>
      <c r="D337" s="213" t="s">
        <v>138</v>
      </c>
      <c r="E337" s="214" t="s">
        <v>420</v>
      </c>
      <c r="F337" s="215" t="s">
        <v>421</v>
      </c>
      <c r="G337" s="216" t="s">
        <v>141</v>
      </c>
      <c r="H337" s="217">
        <v>92</v>
      </c>
      <c r="I337" s="218"/>
      <c r="J337" s="219">
        <f>ROUND(I337*H337,2)</f>
        <v>0</v>
      </c>
      <c r="K337" s="215" t="s">
        <v>142</v>
      </c>
      <c r="L337" s="45"/>
      <c r="M337" s="220" t="s">
        <v>32</v>
      </c>
      <c r="N337" s="221" t="s">
        <v>48</v>
      </c>
      <c r="O337" s="85"/>
      <c r="P337" s="222">
        <f>O337*H337</f>
        <v>0</v>
      </c>
      <c r="Q337" s="222">
        <v>0</v>
      </c>
      <c r="R337" s="222">
        <f>Q337*H337</f>
        <v>0</v>
      </c>
      <c r="S337" s="222">
        <v>0</v>
      </c>
      <c r="T337" s="223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4" t="s">
        <v>143</v>
      </c>
      <c r="AT337" s="224" t="s">
        <v>138</v>
      </c>
      <c r="AU337" s="224" t="s">
        <v>85</v>
      </c>
      <c r="AY337" s="17" t="s">
        <v>135</v>
      </c>
      <c r="BE337" s="225">
        <f>IF(N337="základní",J337,0)</f>
        <v>0</v>
      </c>
      <c r="BF337" s="225">
        <f>IF(N337="snížená",J337,0)</f>
        <v>0</v>
      </c>
      <c r="BG337" s="225">
        <f>IF(N337="zákl. přenesená",J337,0)</f>
        <v>0</v>
      </c>
      <c r="BH337" s="225">
        <f>IF(N337="sníž. přenesená",J337,0)</f>
        <v>0</v>
      </c>
      <c r="BI337" s="225">
        <f>IF(N337="nulová",J337,0)</f>
        <v>0</v>
      </c>
      <c r="BJ337" s="17" t="s">
        <v>83</v>
      </c>
      <c r="BK337" s="225">
        <f>ROUND(I337*H337,2)</f>
        <v>0</v>
      </c>
      <c r="BL337" s="17" t="s">
        <v>143</v>
      </c>
      <c r="BM337" s="224" t="s">
        <v>1036</v>
      </c>
    </row>
    <row r="338" s="13" customFormat="1">
      <c r="A338" s="13"/>
      <c r="B338" s="226"/>
      <c r="C338" s="227"/>
      <c r="D338" s="228" t="s">
        <v>145</v>
      </c>
      <c r="E338" s="229" t="s">
        <v>32</v>
      </c>
      <c r="F338" s="230" t="s">
        <v>299</v>
      </c>
      <c r="G338" s="227"/>
      <c r="H338" s="229" t="s">
        <v>32</v>
      </c>
      <c r="I338" s="231"/>
      <c r="J338" s="227"/>
      <c r="K338" s="227"/>
      <c r="L338" s="232"/>
      <c r="M338" s="233"/>
      <c r="N338" s="234"/>
      <c r="O338" s="234"/>
      <c r="P338" s="234"/>
      <c r="Q338" s="234"/>
      <c r="R338" s="234"/>
      <c r="S338" s="234"/>
      <c r="T338" s="23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6" t="s">
        <v>145</v>
      </c>
      <c r="AU338" s="236" t="s">
        <v>85</v>
      </c>
      <c r="AV338" s="13" t="s">
        <v>83</v>
      </c>
      <c r="AW338" s="13" t="s">
        <v>39</v>
      </c>
      <c r="AX338" s="13" t="s">
        <v>77</v>
      </c>
      <c r="AY338" s="236" t="s">
        <v>135</v>
      </c>
    </row>
    <row r="339" s="14" customFormat="1">
      <c r="A339" s="14"/>
      <c r="B339" s="237"/>
      <c r="C339" s="238"/>
      <c r="D339" s="228" t="s">
        <v>145</v>
      </c>
      <c r="E339" s="239" t="s">
        <v>32</v>
      </c>
      <c r="F339" s="240" t="s">
        <v>746</v>
      </c>
      <c r="G339" s="238"/>
      <c r="H339" s="241">
        <v>1</v>
      </c>
      <c r="I339" s="242"/>
      <c r="J339" s="238"/>
      <c r="K339" s="238"/>
      <c r="L339" s="243"/>
      <c r="M339" s="244"/>
      <c r="N339" s="245"/>
      <c r="O339" s="245"/>
      <c r="P339" s="245"/>
      <c r="Q339" s="245"/>
      <c r="R339" s="245"/>
      <c r="S339" s="245"/>
      <c r="T339" s="246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7" t="s">
        <v>145</v>
      </c>
      <c r="AU339" s="247" t="s">
        <v>85</v>
      </c>
      <c r="AV339" s="14" t="s">
        <v>85</v>
      </c>
      <c r="AW339" s="14" t="s">
        <v>39</v>
      </c>
      <c r="AX339" s="14" t="s">
        <v>77</v>
      </c>
      <c r="AY339" s="247" t="s">
        <v>135</v>
      </c>
    </row>
    <row r="340" s="14" customFormat="1">
      <c r="A340" s="14"/>
      <c r="B340" s="237"/>
      <c r="C340" s="238"/>
      <c r="D340" s="228" t="s">
        <v>145</v>
      </c>
      <c r="E340" s="239" t="s">
        <v>32</v>
      </c>
      <c r="F340" s="240" t="s">
        <v>1037</v>
      </c>
      <c r="G340" s="238"/>
      <c r="H340" s="241">
        <v>58</v>
      </c>
      <c r="I340" s="242"/>
      <c r="J340" s="238"/>
      <c r="K340" s="238"/>
      <c r="L340" s="243"/>
      <c r="M340" s="244"/>
      <c r="N340" s="245"/>
      <c r="O340" s="245"/>
      <c r="P340" s="245"/>
      <c r="Q340" s="245"/>
      <c r="R340" s="245"/>
      <c r="S340" s="245"/>
      <c r="T340" s="246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7" t="s">
        <v>145</v>
      </c>
      <c r="AU340" s="247" t="s">
        <v>85</v>
      </c>
      <c r="AV340" s="14" t="s">
        <v>85</v>
      </c>
      <c r="AW340" s="14" t="s">
        <v>39</v>
      </c>
      <c r="AX340" s="14" t="s">
        <v>77</v>
      </c>
      <c r="AY340" s="247" t="s">
        <v>135</v>
      </c>
    </row>
    <row r="341" s="14" customFormat="1">
      <c r="A341" s="14"/>
      <c r="B341" s="237"/>
      <c r="C341" s="238"/>
      <c r="D341" s="228" t="s">
        <v>145</v>
      </c>
      <c r="E341" s="239" t="s">
        <v>32</v>
      </c>
      <c r="F341" s="240" t="s">
        <v>1038</v>
      </c>
      <c r="G341" s="238"/>
      <c r="H341" s="241">
        <v>5</v>
      </c>
      <c r="I341" s="242"/>
      <c r="J341" s="238"/>
      <c r="K341" s="238"/>
      <c r="L341" s="243"/>
      <c r="M341" s="244"/>
      <c r="N341" s="245"/>
      <c r="O341" s="245"/>
      <c r="P341" s="245"/>
      <c r="Q341" s="245"/>
      <c r="R341" s="245"/>
      <c r="S341" s="245"/>
      <c r="T341" s="246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7" t="s">
        <v>145</v>
      </c>
      <c r="AU341" s="247" t="s">
        <v>85</v>
      </c>
      <c r="AV341" s="14" t="s">
        <v>85</v>
      </c>
      <c r="AW341" s="14" t="s">
        <v>39</v>
      </c>
      <c r="AX341" s="14" t="s">
        <v>77</v>
      </c>
      <c r="AY341" s="247" t="s">
        <v>135</v>
      </c>
    </row>
    <row r="342" s="14" customFormat="1">
      <c r="A342" s="14"/>
      <c r="B342" s="237"/>
      <c r="C342" s="238"/>
      <c r="D342" s="228" t="s">
        <v>145</v>
      </c>
      <c r="E342" s="239" t="s">
        <v>32</v>
      </c>
      <c r="F342" s="240" t="s">
        <v>1039</v>
      </c>
      <c r="G342" s="238"/>
      <c r="H342" s="241">
        <v>20</v>
      </c>
      <c r="I342" s="242"/>
      <c r="J342" s="238"/>
      <c r="K342" s="238"/>
      <c r="L342" s="243"/>
      <c r="M342" s="244"/>
      <c r="N342" s="245"/>
      <c r="O342" s="245"/>
      <c r="P342" s="245"/>
      <c r="Q342" s="245"/>
      <c r="R342" s="245"/>
      <c r="S342" s="245"/>
      <c r="T342" s="246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7" t="s">
        <v>145</v>
      </c>
      <c r="AU342" s="247" t="s">
        <v>85</v>
      </c>
      <c r="AV342" s="14" t="s">
        <v>85</v>
      </c>
      <c r="AW342" s="14" t="s">
        <v>39</v>
      </c>
      <c r="AX342" s="14" t="s">
        <v>77</v>
      </c>
      <c r="AY342" s="247" t="s">
        <v>135</v>
      </c>
    </row>
    <row r="343" s="14" customFormat="1">
      <c r="A343" s="14"/>
      <c r="B343" s="237"/>
      <c r="C343" s="238"/>
      <c r="D343" s="228" t="s">
        <v>145</v>
      </c>
      <c r="E343" s="239" t="s">
        <v>32</v>
      </c>
      <c r="F343" s="240" t="s">
        <v>1040</v>
      </c>
      <c r="G343" s="238"/>
      <c r="H343" s="241">
        <v>5</v>
      </c>
      <c r="I343" s="242"/>
      <c r="J343" s="238"/>
      <c r="K343" s="238"/>
      <c r="L343" s="243"/>
      <c r="M343" s="244"/>
      <c r="N343" s="245"/>
      <c r="O343" s="245"/>
      <c r="P343" s="245"/>
      <c r="Q343" s="245"/>
      <c r="R343" s="245"/>
      <c r="S343" s="245"/>
      <c r="T343" s="246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7" t="s">
        <v>145</v>
      </c>
      <c r="AU343" s="247" t="s">
        <v>85</v>
      </c>
      <c r="AV343" s="14" t="s">
        <v>85</v>
      </c>
      <c r="AW343" s="14" t="s">
        <v>39</v>
      </c>
      <c r="AX343" s="14" t="s">
        <v>77</v>
      </c>
      <c r="AY343" s="247" t="s">
        <v>135</v>
      </c>
    </row>
    <row r="344" s="14" customFormat="1">
      <c r="A344" s="14"/>
      <c r="B344" s="237"/>
      <c r="C344" s="238"/>
      <c r="D344" s="228" t="s">
        <v>145</v>
      </c>
      <c r="E344" s="239" t="s">
        <v>32</v>
      </c>
      <c r="F344" s="240" t="s">
        <v>423</v>
      </c>
      <c r="G344" s="238"/>
      <c r="H344" s="241">
        <v>1</v>
      </c>
      <c r="I344" s="242"/>
      <c r="J344" s="238"/>
      <c r="K344" s="238"/>
      <c r="L344" s="243"/>
      <c r="M344" s="244"/>
      <c r="N344" s="245"/>
      <c r="O344" s="245"/>
      <c r="P344" s="245"/>
      <c r="Q344" s="245"/>
      <c r="R344" s="245"/>
      <c r="S344" s="245"/>
      <c r="T344" s="246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7" t="s">
        <v>145</v>
      </c>
      <c r="AU344" s="247" t="s">
        <v>85</v>
      </c>
      <c r="AV344" s="14" t="s">
        <v>85</v>
      </c>
      <c r="AW344" s="14" t="s">
        <v>39</v>
      </c>
      <c r="AX344" s="14" t="s">
        <v>77</v>
      </c>
      <c r="AY344" s="247" t="s">
        <v>135</v>
      </c>
    </row>
    <row r="345" s="14" customFormat="1">
      <c r="A345" s="14"/>
      <c r="B345" s="237"/>
      <c r="C345" s="238"/>
      <c r="D345" s="228" t="s">
        <v>145</v>
      </c>
      <c r="E345" s="239" t="s">
        <v>32</v>
      </c>
      <c r="F345" s="240" t="s">
        <v>1029</v>
      </c>
      <c r="G345" s="238"/>
      <c r="H345" s="241">
        <v>2</v>
      </c>
      <c r="I345" s="242"/>
      <c r="J345" s="238"/>
      <c r="K345" s="238"/>
      <c r="L345" s="243"/>
      <c r="M345" s="244"/>
      <c r="N345" s="245"/>
      <c r="O345" s="245"/>
      <c r="P345" s="245"/>
      <c r="Q345" s="245"/>
      <c r="R345" s="245"/>
      <c r="S345" s="245"/>
      <c r="T345" s="246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7" t="s">
        <v>145</v>
      </c>
      <c r="AU345" s="247" t="s">
        <v>85</v>
      </c>
      <c r="AV345" s="14" t="s">
        <v>85</v>
      </c>
      <c r="AW345" s="14" t="s">
        <v>39</v>
      </c>
      <c r="AX345" s="14" t="s">
        <v>77</v>
      </c>
      <c r="AY345" s="247" t="s">
        <v>135</v>
      </c>
    </row>
    <row r="346" s="15" customFormat="1">
      <c r="A346" s="15"/>
      <c r="B346" s="248"/>
      <c r="C346" s="249"/>
      <c r="D346" s="228" t="s">
        <v>145</v>
      </c>
      <c r="E346" s="250" t="s">
        <v>32</v>
      </c>
      <c r="F346" s="251" t="s">
        <v>149</v>
      </c>
      <c r="G346" s="249"/>
      <c r="H346" s="252">
        <v>92</v>
      </c>
      <c r="I346" s="253"/>
      <c r="J346" s="249"/>
      <c r="K346" s="249"/>
      <c r="L346" s="254"/>
      <c r="M346" s="255"/>
      <c r="N346" s="256"/>
      <c r="O346" s="256"/>
      <c r="P346" s="256"/>
      <c r="Q346" s="256"/>
      <c r="R346" s="256"/>
      <c r="S346" s="256"/>
      <c r="T346" s="257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58" t="s">
        <v>145</v>
      </c>
      <c r="AU346" s="258" t="s">
        <v>85</v>
      </c>
      <c r="AV346" s="15" t="s">
        <v>134</v>
      </c>
      <c r="AW346" s="15" t="s">
        <v>39</v>
      </c>
      <c r="AX346" s="15" t="s">
        <v>83</v>
      </c>
      <c r="AY346" s="258" t="s">
        <v>135</v>
      </c>
    </row>
    <row r="347" s="2" customFormat="1" ht="37.8" customHeight="1">
      <c r="A347" s="39"/>
      <c r="B347" s="40"/>
      <c r="C347" s="213" t="s">
        <v>497</v>
      </c>
      <c r="D347" s="213" t="s">
        <v>138</v>
      </c>
      <c r="E347" s="214" t="s">
        <v>425</v>
      </c>
      <c r="F347" s="215" t="s">
        <v>426</v>
      </c>
      <c r="G347" s="216" t="s">
        <v>141</v>
      </c>
      <c r="H347" s="217">
        <v>17</v>
      </c>
      <c r="I347" s="218"/>
      <c r="J347" s="219">
        <f>ROUND(I347*H347,2)</f>
        <v>0</v>
      </c>
      <c r="K347" s="215" t="s">
        <v>142</v>
      </c>
      <c r="L347" s="45"/>
      <c r="M347" s="220" t="s">
        <v>32</v>
      </c>
      <c r="N347" s="221" t="s">
        <v>48</v>
      </c>
      <c r="O347" s="85"/>
      <c r="P347" s="222">
        <f>O347*H347</f>
        <v>0</v>
      </c>
      <c r="Q347" s="222">
        <v>0</v>
      </c>
      <c r="R347" s="222">
        <f>Q347*H347</f>
        <v>0</v>
      </c>
      <c r="S347" s="222">
        <v>0</v>
      </c>
      <c r="T347" s="223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24" t="s">
        <v>143</v>
      </c>
      <c r="AT347" s="224" t="s">
        <v>138</v>
      </c>
      <c r="AU347" s="224" t="s">
        <v>85</v>
      </c>
      <c r="AY347" s="17" t="s">
        <v>135</v>
      </c>
      <c r="BE347" s="225">
        <f>IF(N347="základní",J347,0)</f>
        <v>0</v>
      </c>
      <c r="BF347" s="225">
        <f>IF(N347="snížená",J347,0)</f>
        <v>0</v>
      </c>
      <c r="BG347" s="225">
        <f>IF(N347="zákl. přenesená",J347,0)</f>
        <v>0</v>
      </c>
      <c r="BH347" s="225">
        <f>IF(N347="sníž. přenesená",J347,0)</f>
        <v>0</v>
      </c>
      <c r="BI347" s="225">
        <f>IF(N347="nulová",J347,0)</f>
        <v>0</v>
      </c>
      <c r="BJ347" s="17" t="s">
        <v>83</v>
      </c>
      <c r="BK347" s="225">
        <f>ROUND(I347*H347,2)</f>
        <v>0</v>
      </c>
      <c r="BL347" s="17" t="s">
        <v>143</v>
      </c>
      <c r="BM347" s="224" t="s">
        <v>1041</v>
      </c>
    </row>
    <row r="348" s="13" customFormat="1">
      <c r="A348" s="13"/>
      <c r="B348" s="226"/>
      <c r="C348" s="227"/>
      <c r="D348" s="228" t="s">
        <v>145</v>
      </c>
      <c r="E348" s="229" t="s">
        <v>32</v>
      </c>
      <c r="F348" s="230" t="s">
        <v>299</v>
      </c>
      <c r="G348" s="227"/>
      <c r="H348" s="229" t="s">
        <v>32</v>
      </c>
      <c r="I348" s="231"/>
      <c r="J348" s="227"/>
      <c r="K348" s="227"/>
      <c r="L348" s="232"/>
      <c r="M348" s="233"/>
      <c r="N348" s="234"/>
      <c r="O348" s="234"/>
      <c r="P348" s="234"/>
      <c r="Q348" s="234"/>
      <c r="R348" s="234"/>
      <c r="S348" s="234"/>
      <c r="T348" s="23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6" t="s">
        <v>145</v>
      </c>
      <c r="AU348" s="236" t="s">
        <v>85</v>
      </c>
      <c r="AV348" s="13" t="s">
        <v>83</v>
      </c>
      <c r="AW348" s="13" t="s">
        <v>39</v>
      </c>
      <c r="AX348" s="13" t="s">
        <v>77</v>
      </c>
      <c r="AY348" s="236" t="s">
        <v>135</v>
      </c>
    </row>
    <row r="349" s="14" customFormat="1">
      <c r="A349" s="14"/>
      <c r="B349" s="237"/>
      <c r="C349" s="238"/>
      <c r="D349" s="228" t="s">
        <v>145</v>
      </c>
      <c r="E349" s="239" t="s">
        <v>32</v>
      </c>
      <c r="F349" s="240" t="s">
        <v>1042</v>
      </c>
      <c r="G349" s="238"/>
      <c r="H349" s="241">
        <v>10</v>
      </c>
      <c r="I349" s="242"/>
      <c r="J349" s="238"/>
      <c r="K349" s="238"/>
      <c r="L349" s="243"/>
      <c r="M349" s="244"/>
      <c r="N349" s="245"/>
      <c r="O349" s="245"/>
      <c r="P349" s="245"/>
      <c r="Q349" s="245"/>
      <c r="R349" s="245"/>
      <c r="S349" s="245"/>
      <c r="T349" s="246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7" t="s">
        <v>145</v>
      </c>
      <c r="AU349" s="247" t="s">
        <v>85</v>
      </c>
      <c r="AV349" s="14" t="s">
        <v>85</v>
      </c>
      <c r="AW349" s="14" t="s">
        <v>39</v>
      </c>
      <c r="AX349" s="14" t="s">
        <v>77</v>
      </c>
      <c r="AY349" s="247" t="s">
        <v>135</v>
      </c>
    </row>
    <row r="350" s="14" customFormat="1">
      <c r="A350" s="14"/>
      <c r="B350" s="237"/>
      <c r="C350" s="238"/>
      <c r="D350" s="228" t="s">
        <v>145</v>
      </c>
      <c r="E350" s="239" t="s">
        <v>32</v>
      </c>
      <c r="F350" s="240" t="s">
        <v>1043</v>
      </c>
      <c r="G350" s="238"/>
      <c r="H350" s="241">
        <v>6</v>
      </c>
      <c r="I350" s="242"/>
      <c r="J350" s="238"/>
      <c r="K350" s="238"/>
      <c r="L350" s="243"/>
      <c r="M350" s="244"/>
      <c r="N350" s="245"/>
      <c r="O350" s="245"/>
      <c r="P350" s="245"/>
      <c r="Q350" s="245"/>
      <c r="R350" s="245"/>
      <c r="S350" s="245"/>
      <c r="T350" s="246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7" t="s">
        <v>145</v>
      </c>
      <c r="AU350" s="247" t="s">
        <v>85</v>
      </c>
      <c r="AV350" s="14" t="s">
        <v>85</v>
      </c>
      <c r="AW350" s="14" t="s">
        <v>39</v>
      </c>
      <c r="AX350" s="14" t="s">
        <v>77</v>
      </c>
      <c r="AY350" s="247" t="s">
        <v>135</v>
      </c>
    </row>
    <row r="351" s="14" customFormat="1">
      <c r="A351" s="14"/>
      <c r="B351" s="237"/>
      <c r="C351" s="238"/>
      <c r="D351" s="228" t="s">
        <v>145</v>
      </c>
      <c r="E351" s="239" t="s">
        <v>32</v>
      </c>
      <c r="F351" s="240" t="s">
        <v>417</v>
      </c>
      <c r="G351" s="238"/>
      <c r="H351" s="241">
        <v>1</v>
      </c>
      <c r="I351" s="242"/>
      <c r="J351" s="238"/>
      <c r="K351" s="238"/>
      <c r="L351" s="243"/>
      <c r="M351" s="244"/>
      <c r="N351" s="245"/>
      <c r="O351" s="245"/>
      <c r="P351" s="245"/>
      <c r="Q351" s="245"/>
      <c r="R351" s="245"/>
      <c r="S351" s="245"/>
      <c r="T351" s="246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7" t="s">
        <v>145</v>
      </c>
      <c r="AU351" s="247" t="s">
        <v>85</v>
      </c>
      <c r="AV351" s="14" t="s">
        <v>85</v>
      </c>
      <c r="AW351" s="14" t="s">
        <v>39</v>
      </c>
      <c r="AX351" s="14" t="s">
        <v>77</v>
      </c>
      <c r="AY351" s="247" t="s">
        <v>135</v>
      </c>
    </row>
    <row r="352" s="15" customFormat="1">
      <c r="A352" s="15"/>
      <c r="B352" s="248"/>
      <c r="C352" s="249"/>
      <c r="D352" s="228" t="s">
        <v>145</v>
      </c>
      <c r="E352" s="250" t="s">
        <v>32</v>
      </c>
      <c r="F352" s="251" t="s">
        <v>149</v>
      </c>
      <c r="G352" s="249"/>
      <c r="H352" s="252">
        <v>17</v>
      </c>
      <c r="I352" s="253"/>
      <c r="J352" s="249"/>
      <c r="K352" s="249"/>
      <c r="L352" s="254"/>
      <c r="M352" s="255"/>
      <c r="N352" s="256"/>
      <c r="O352" s="256"/>
      <c r="P352" s="256"/>
      <c r="Q352" s="256"/>
      <c r="R352" s="256"/>
      <c r="S352" s="256"/>
      <c r="T352" s="257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58" t="s">
        <v>145</v>
      </c>
      <c r="AU352" s="258" t="s">
        <v>85</v>
      </c>
      <c r="AV352" s="15" t="s">
        <v>134</v>
      </c>
      <c r="AW352" s="15" t="s">
        <v>39</v>
      </c>
      <c r="AX352" s="15" t="s">
        <v>83</v>
      </c>
      <c r="AY352" s="258" t="s">
        <v>135</v>
      </c>
    </row>
    <row r="353" s="2" customFormat="1" ht="24.15" customHeight="1">
      <c r="A353" s="39"/>
      <c r="B353" s="40"/>
      <c r="C353" s="213" t="s">
        <v>502</v>
      </c>
      <c r="D353" s="213" t="s">
        <v>138</v>
      </c>
      <c r="E353" s="214" t="s">
        <v>429</v>
      </c>
      <c r="F353" s="215" t="s">
        <v>430</v>
      </c>
      <c r="G353" s="216" t="s">
        <v>141</v>
      </c>
      <c r="H353" s="217">
        <v>4</v>
      </c>
      <c r="I353" s="218"/>
      <c r="J353" s="219">
        <f>ROUND(I353*H353,2)</f>
        <v>0</v>
      </c>
      <c r="K353" s="215" t="s">
        <v>142</v>
      </c>
      <c r="L353" s="45"/>
      <c r="M353" s="220" t="s">
        <v>32</v>
      </c>
      <c r="N353" s="221" t="s">
        <v>48</v>
      </c>
      <c r="O353" s="85"/>
      <c r="P353" s="222">
        <f>O353*H353</f>
        <v>0</v>
      </c>
      <c r="Q353" s="222">
        <v>0</v>
      </c>
      <c r="R353" s="222">
        <f>Q353*H353</f>
        <v>0</v>
      </c>
      <c r="S353" s="222">
        <v>0</v>
      </c>
      <c r="T353" s="223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24" t="s">
        <v>143</v>
      </c>
      <c r="AT353" s="224" t="s">
        <v>138</v>
      </c>
      <c r="AU353" s="224" t="s">
        <v>85</v>
      </c>
      <c r="AY353" s="17" t="s">
        <v>135</v>
      </c>
      <c r="BE353" s="225">
        <f>IF(N353="základní",J353,0)</f>
        <v>0</v>
      </c>
      <c r="BF353" s="225">
        <f>IF(N353="snížená",J353,0)</f>
        <v>0</v>
      </c>
      <c r="BG353" s="225">
        <f>IF(N353="zákl. přenesená",J353,0)</f>
        <v>0</v>
      </c>
      <c r="BH353" s="225">
        <f>IF(N353="sníž. přenesená",J353,0)</f>
        <v>0</v>
      </c>
      <c r="BI353" s="225">
        <f>IF(N353="nulová",J353,0)</f>
        <v>0</v>
      </c>
      <c r="BJ353" s="17" t="s">
        <v>83</v>
      </c>
      <c r="BK353" s="225">
        <f>ROUND(I353*H353,2)</f>
        <v>0</v>
      </c>
      <c r="BL353" s="17" t="s">
        <v>143</v>
      </c>
      <c r="BM353" s="224" t="s">
        <v>1044</v>
      </c>
    </row>
    <row r="354" s="13" customFormat="1">
      <c r="A354" s="13"/>
      <c r="B354" s="226"/>
      <c r="C354" s="227"/>
      <c r="D354" s="228" t="s">
        <v>145</v>
      </c>
      <c r="E354" s="229" t="s">
        <v>32</v>
      </c>
      <c r="F354" s="230" t="s">
        <v>299</v>
      </c>
      <c r="G354" s="227"/>
      <c r="H354" s="229" t="s">
        <v>32</v>
      </c>
      <c r="I354" s="231"/>
      <c r="J354" s="227"/>
      <c r="K354" s="227"/>
      <c r="L354" s="232"/>
      <c r="M354" s="233"/>
      <c r="N354" s="234"/>
      <c r="O354" s="234"/>
      <c r="P354" s="234"/>
      <c r="Q354" s="234"/>
      <c r="R354" s="234"/>
      <c r="S354" s="234"/>
      <c r="T354" s="23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6" t="s">
        <v>145</v>
      </c>
      <c r="AU354" s="236" t="s">
        <v>85</v>
      </c>
      <c r="AV354" s="13" t="s">
        <v>83</v>
      </c>
      <c r="AW354" s="13" t="s">
        <v>39</v>
      </c>
      <c r="AX354" s="13" t="s">
        <v>77</v>
      </c>
      <c r="AY354" s="236" t="s">
        <v>135</v>
      </c>
    </row>
    <row r="355" s="14" customFormat="1">
      <c r="A355" s="14"/>
      <c r="B355" s="237"/>
      <c r="C355" s="238"/>
      <c r="D355" s="228" t="s">
        <v>145</v>
      </c>
      <c r="E355" s="239" t="s">
        <v>32</v>
      </c>
      <c r="F355" s="240" t="s">
        <v>1045</v>
      </c>
      <c r="G355" s="238"/>
      <c r="H355" s="241">
        <v>4</v>
      </c>
      <c r="I355" s="242"/>
      <c r="J355" s="238"/>
      <c r="K355" s="238"/>
      <c r="L355" s="243"/>
      <c r="M355" s="244"/>
      <c r="N355" s="245"/>
      <c r="O355" s="245"/>
      <c r="P355" s="245"/>
      <c r="Q355" s="245"/>
      <c r="R355" s="245"/>
      <c r="S355" s="245"/>
      <c r="T355" s="246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7" t="s">
        <v>145</v>
      </c>
      <c r="AU355" s="247" t="s">
        <v>85</v>
      </c>
      <c r="AV355" s="14" t="s">
        <v>85</v>
      </c>
      <c r="AW355" s="14" t="s">
        <v>39</v>
      </c>
      <c r="AX355" s="14" t="s">
        <v>77</v>
      </c>
      <c r="AY355" s="247" t="s">
        <v>135</v>
      </c>
    </row>
    <row r="356" s="15" customFormat="1">
      <c r="A356" s="15"/>
      <c r="B356" s="248"/>
      <c r="C356" s="249"/>
      <c r="D356" s="228" t="s">
        <v>145</v>
      </c>
      <c r="E356" s="250" t="s">
        <v>32</v>
      </c>
      <c r="F356" s="251" t="s">
        <v>149</v>
      </c>
      <c r="G356" s="249"/>
      <c r="H356" s="252">
        <v>4</v>
      </c>
      <c r="I356" s="253"/>
      <c r="J356" s="249"/>
      <c r="K356" s="249"/>
      <c r="L356" s="254"/>
      <c r="M356" s="255"/>
      <c r="N356" s="256"/>
      <c r="O356" s="256"/>
      <c r="P356" s="256"/>
      <c r="Q356" s="256"/>
      <c r="R356" s="256"/>
      <c r="S356" s="256"/>
      <c r="T356" s="257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58" t="s">
        <v>145</v>
      </c>
      <c r="AU356" s="258" t="s">
        <v>85</v>
      </c>
      <c r="AV356" s="15" t="s">
        <v>134</v>
      </c>
      <c r="AW356" s="15" t="s">
        <v>39</v>
      </c>
      <c r="AX356" s="15" t="s">
        <v>83</v>
      </c>
      <c r="AY356" s="258" t="s">
        <v>135</v>
      </c>
    </row>
    <row r="357" s="2" customFormat="1" ht="33" customHeight="1">
      <c r="A357" s="39"/>
      <c r="B357" s="40"/>
      <c r="C357" s="213" t="s">
        <v>507</v>
      </c>
      <c r="D357" s="213" t="s">
        <v>138</v>
      </c>
      <c r="E357" s="214" t="s">
        <v>213</v>
      </c>
      <c r="F357" s="215" t="s">
        <v>214</v>
      </c>
      <c r="G357" s="216" t="s">
        <v>141</v>
      </c>
      <c r="H357" s="217">
        <v>7</v>
      </c>
      <c r="I357" s="218"/>
      <c r="J357" s="219">
        <f>ROUND(I357*H357,2)</f>
        <v>0</v>
      </c>
      <c r="K357" s="215" t="s">
        <v>142</v>
      </c>
      <c r="L357" s="45"/>
      <c r="M357" s="220" t="s">
        <v>32</v>
      </c>
      <c r="N357" s="221" t="s">
        <v>48</v>
      </c>
      <c r="O357" s="85"/>
      <c r="P357" s="222">
        <f>O357*H357</f>
        <v>0</v>
      </c>
      <c r="Q357" s="222">
        <v>0</v>
      </c>
      <c r="R357" s="222">
        <f>Q357*H357</f>
        <v>0</v>
      </c>
      <c r="S357" s="222">
        <v>0</v>
      </c>
      <c r="T357" s="223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24" t="s">
        <v>143</v>
      </c>
      <c r="AT357" s="224" t="s">
        <v>138</v>
      </c>
      <c r="AU357" s="224" t="s">
        <v>85</v>
      </c>
      <c r="AY357" s="17" t="s">
        <v>135</v>
      </c>
      <c r="BE357" s="225">
        <f>IF(N357="základní",J357,0)</f>
        <v>0</v>
      </c>
      <c r="BF357" s="225">
        <f>IF(N357="snížená",J357,0)</f>
        <v>0</v>
      </c>
      <c r="BG357" s="225">
        <f>IF(N357="zákl. přenesená",J357,0)</f>
        <v>0</v>
      </c>
      <c r="BH357" s="225">
        <f>IF(N357="sníž. přenesená",J357,0)</f>
        <v>0</v>
      </c>
      <c r="BI357" s="225">
        <f>IF(N357="nulová",J357,0)</f>
        <v>0</v>
      </c>
      <c r="BJ357" s="17" t="s">
        <v>83</v>
      </c>
      <c r="BK357" s="225">
        <f>ROUND(I357*H357,2)</f>
        <v>0</v>
      </c>
      <c r="BL357" s="17" t="s">
        <v>143</v>
      </c>
      <c r="BM357" s="224" t="s">
        <v>1046</v>
      </c>
    </row>
    <row r="358" s="13" customFormat="1">
      <c r="A358" s="13"/>
      <c r="B358" s="226"/>
      <c r="C358" s="227"/>
      <c r="D358" s="228" t="s">
        <v>145</v>
      </c>
      <c r="E358" s="229" t="s">
        <v>32</v>
      </c>
      <c r="F358" s="230" t="s">
        <v>299</v>
      </c>
      <c r="G358" s="227"/>
      <c r="H358" s="229" t="s">
        <v>32</v>
      </c>
      <c r="I358" s="231"/>
      <c r="J358" s="227"/>
      <c r="K358" s="227"/>
      <c r="L358" s="232"/>
      <c r="M358" s="233"/>
      <c r="N358" s="234"/>
      <c r="O358" s="234"/>
      <c r="P358" s="234"/>
      <c r="Q358" s="234"/>
      <c r="R358" s="234"/>
      <c r="S358" s="234"/>
      <c r="T358" s="235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6" t="s">
        <v>145</v>
      </c>
      <c r="AU358" s="236" t="s">
        <v>85</v>
      </c>
      <c r="AV358" s="13" t="s">
        <v>83</v>
      </c>
      <c r="AW358" s="13" t="s">
        <v>39</v>
      </c>
      <c r="AX358" s="13" t="s">
        <v>77</v>
      </c>
      <c r="AY358" s="236" t="s">
        <v>135</v>
      </c>
    </row>
    <row r="359" s="14" customFormat="1">
      <c r="A359" s="14"/>
      <c r="B359" s="237"/>
      <c r="C359" s="238"/>
      <c r="D359" s="228" t="s">
        <v>145</v>
      </c>
      <c r="E359" s="239" t="s">
        <v>32</v>
      </c>
      <c r="F359" s="240" t="s">
        <v>436</v>
      </c>
      <c r="G359" s="238"/>
      <c r="H359" s="241">
        <v>1</v>
      </c>
      <c r="I359" s="242"/>
      <c r="J359" s="238"/>
      <c r="K359" s="238"/>
      <c r="L359" s="243"/>
      <c r="M359" s="244"/>
      <c r="N359" s="245"/>
      <c r="O359" s="245"/>
      <c r="P359" s="245"/>
      <c r="Q359" s="245"/>
      <c r="R359" s="245"/>
      <c r="S359" s="245"/>
      <c r="T359" s="246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7" t="s">
        <v>145</v>
      </c>
      <c r="AU359" s="247" t="s">
        <v>85</v>
      </c>
      <c r="AV359" s="14" t="s">
        <v>85</v>
      </c>
      <c r="AW359" s="14" t="s">
        <v>39</v>
      </c>
      <c r="AX359" s="14" t="s">
        <v>77</v>
      </c>
      <c r="AY359" s="247" t="s">
        <v>135</v>
      </c>
    </row>
    <row r="360" s="14" customFormat="1">
      <c r="A360" s="14"/>
      <c r="B360" s="237"/>
      <c r="C360" s="238"/>
      <c r="D360" s="228" t="s">
        <v>145</v>
      </c>
      <c r="E360" s="239" t="s">
        <v>32</v>
      </c>
      <c r="F360" s="240" t="s">
        <v>1047</v>
      </c>
      <c r="G360" s="238"/>
      <c r="H360" s="241">
        <v>4</v>
      </c>
      <c r="I360" s="242"/>
      <c r="J360" s="238"/>
      <c r="K360" s="238"/>
      <c r="L360" s="243"/>
      <c r="M360" s="244"/>
      <c r="N360" s="245"/>
      <c r="O360" s="245"/>
      <c r="P360" s="245"/>
      <c r="Q360" s="245"/>
      <c r="R360" s="245"/>
      <c r="S360" s="245"/>
      <c r="T360" s="246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7" t="s">
        <v>145</v>
      </c>
      <c r="AU360" s="247" t="s">
        <v>85</v>
      </c>
      <c r="AV360" s="14" t="s">
        <v>85</v>
      </c>
      <c r="AW360" s="14" t="s">
        <v>39</v>
      </c>
      <c r="AX360" s="14" t="s">
        <v>77</v>
      </c>
      <c r="AY360" s="247" t="s">
        <v>135</v>
      </c>
    </row>
    <row r="361" s="14" customFormat="1">
      <c r="A361" s="14"/>
      <c r="B361" s="237"/>
      <c r="C361" s="238"/>
      <c r="D361" s="228" t="s">
        <v>145</v>
      </c>
      <c r="E361" s="239" t="s">
        <v>32</v>
      </c>
      <c r="F361" s="240" t="s">
        <v>1048</v>
      </c>
      <c r="G361" s="238"/>
      <c r="H361" s="241">
        <v>2</v>
      </c>
      <c r="I361" s="242"/>
      <c r="J361" s="238"/>
      <c r="K361" s="238"/>
      <c r="L361" s="243"/>
      <c r="M361" s="244"/>
      <c r="N361" s="245"/>
      <c r="O361" s="245"/>
      <c r="P361" s="245"/>
      <c r="Q361" s="245"/>
      <c r="R361" s="245"/>
      <c r="S361" s="245"/>
      <c r="T361" s="246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7" t="s">
        <v>145</v>
      </c>
      <c r="AU361" s="247" t="s">
        <v>85</v>
      </c>
      <c r="AV361" s="14" t="s">
        <v>85</v>
      </c>
      <c r="AW361" s="14" t="s">
        <v>39</v>
      </c>
      <c r="AX361" s="14" t="s">
        <v>77</v>
      </c>
      <c r="AY361" s="247" t="s">
        <v>135</v>
      </c>
    </row>
    <row r="362" s="15" customFormat="1">
      <c r="A362" s="15"/>
      <c r="B362" s="248"/>
      <c r="C362" s="249"/>
      <c r="D362" s="228" t="s">
        <v>145</v>
      </c>
      <c r="E362" s="250" t="s">
        <v>32</v>
      </c>
      <c r="F362" s="251" t="s">
        <v>149</v>
      </c>
      <c r="G362" s="249"/>
      <c r="H362" s="252">
        <v>7</v>
      </c>
      <c r="I362" s="253"/>
      <c r="J362" s="249"/>
      <c r="K362" s="249"/>
      <c r="L362" s="254"/>
      <c r="M362" s="255"/>
      <c r="N362" s="256"/>
      <c r="O362" s="256"/>
      <c r="P362" s="256"/>
      <c r="Q362" s="256"/>
      <c r="R362" s="256"/>
      <c r="S362" s="256"/>
      <c r="T362" s="257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58" t="s">
        <v>145</v>
      </c>
      <c r="AU362" s="258" t="s">
        <v>85</v>
      </c>
      <c r="AV362" s="15" t="s">
        <v>134</v>
      </c>
      <c r="AW362" s="15" t="s">
        <v>39</v>
      </c>
      <c r="AX362" s="15" t="s">
        <v>83</v>
      </c>
      <c r="AY362" s="258" t="s">
        <v>135</v>
      </c>
    </row>
    <row r="363" s="2" customFormat="1" ht="33" customHeight="1">
      <c r="A363" s="39"/>
      <c r="B363" s="40"/>
      <c r="C363" s="213" t="s">
        <v>512</v>
      </c>
      <c r="D363" s="213" t="s">
        <v>138</v>
      </c>
      <c r="E363" s="214" t="s">
        <v>764</v>
      </c>
      <c r="F363" s="215" t="s">
        <v>765</v>
      </c>
      <c r="G363" s="216" t="s">
        <v>141</v>
      </c>
      <c r="H363" s="217">
        <v>4</v>
      </c>
      <c r="I363" s="218"/>
      <c r="J363" s="219">
        <f>ROUND(I363*H363,2)</f>
        <v>0</v>
      </c>
      <c r="K363" s="215" t="s">
        <v>142</v>
      </c>
      <c r="L363" s="45"/>
      <c r="M363" s="220" t="s">
        <v>32</v>
      </c>
      <c r="N363" s="221" t="s">
        <v>48</v>
      </c>
      <c r="O363" s="85"/>
      <c r="P363" s="222">
        <f>O363*H363</f>
        <v>0</v>
      </c>
      <c r="Q363" s="222">
        <v>0</v>
      </c>
      <c r="R363" s="222">
        <f>Q363*H363</f>
        <v>0</v>
      </c>
      <c r="S363" s="222">
        <v>0</v>
      </c>
      <c r="T363" s="223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24" t="s">
        <v>143</v>
      </c>
      <c r="AT363" s="224" t="s">
        <v>138</v>
      </c>
      <c r="AU363" s="224" t="s">
        <v>85</v>
      </c>
      <c r="AY363" s="17" t="s">
        <v>135</v>
      </c>
      <c r="BE363" s="225">
        <f>IF(N363="základní",J363,0)</f>
        <v>0</v>
      </c>
      <c r="BF363" s="225">
        <f>IF(N363="snížená",J363,0)</f>
        <v>0</v>
      </c>
      <c r="BG363" s="225">
        <f>IF(N363="zákl. přenesená",J363,0)</f>
        <v>0</v>
      </c>
      <c r="BH363" s="225">
        <f>IF(N363="sníž. přenesená",J363,0)</f>
        <v>0</v>
      </c>
      <c r="BI363" s="225">
        <f>IF(N363="nulová",J363,0)</f>
        <v>0</v>
      </c>
      <c r="BJ363" s="17" t="s">
        <v>83</v>
      </c>
      <c r="BK363" s="225">
        <f>ROUND(I363*H363,2)</f>
        <v>0</v>
      </c>
      <c r="BL363" s="17" t="s">
        <v>143</v>
      </c>
      <c r="BM363" s="224" t="s">
        <v>1049</v>
      </c>
    </row>
    <row r="364" s="13" customFormat="1">
      <c r="A364" s="13"/>
      <c r="B364" s="226"/>
      <c r="C364" s="227"/>
      <c r="D364" s="228" t="s">
        <v>145</v>
      </c>
      <c r="E364" s="229" t="s">
        <v>32</v>
      </c>
      <c r="F364" s="230" t="s">
        <v>299</v>
      </c>
      <c r="G364" s="227"/>
      <c r="H364" s="229" t="s">
        <v>32</v>
      </c>
      <c r="I364" s="231"/>
      <c r="J364" s="227"/>
      <c r="K364" s="227"/>
      <c r="L364" s="232"/>
      <c r="M364" s="233"/>
      <c r="N364" s="234"/>
      <c r="O364" s="234"/>
      <c r="P364" s="234"/>
      <c r="Q364" s="234"/>
      <c r="R364" s="234"/>
      <c r="S364" s="234"/>
      <c r="T364" s="235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6" t="s">
        <v>145</v>
      </c>
      <c r="AU364" s="236" t="s">
        <v>85</v>
      </c>
      <c r="AV364" s="13" t="s">
        <v>83</v>
      </c>
      <c r="AW364" s="13" t="s">
        <v>39</v>
      </c>
      <c r="AX364" s="13" t="s">
        <v>77</v>
      </c>
      <c r="AY364" s="236" t="s">
        <v>135</v>
      </c>
    </row>
    <row r="365" s="14" customFormat="1">
      <c r="A365" s="14"/>
      <c r="B365" s="237"/>
      <c r="C365" s="238"/>
      <c r="D365" s="228" t="s">
        <v>145</v>
      </c>
      <c r="E365" s="239" t="s">
        <v>32</v>
      </c>
      <c r="F365" s="240" t="s">
        <v>436</v>
      </c>
      <c r="G365" s="238"/>
      <c r="H365" s="241">
        <v>1</v>
      </c>
      <c r="I365" s="242"/>
      <c r="J365" s="238"/>
      <c r="K365" s="238"/>
      <c r="L365" s="243"/>
      <c r="M365" s="244"/>
      <c r="N365" s="245"/>
      <c r="O365" s="245"/>
      <c r="P365" s="245"/>
      <c r="Q365" s="245"/>
      <c r="R365" s="245"/>
      <c r="S365" s="245"/>
      <c r="T365" s="246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7" t="s">
        <v>145</v>
      </c>
      <c r="AU365" s="247" t="s">
        <v>85</v>
      </c>
      <c r="AV365" s="14" t="s">
        <v>85</v>
      </c>
      <c r="AW365" s="14" t="s">
        <v>39</v>
      </c>
      <c r="AX365" s="14" t="s">
        <v>77</v>
      </c>
      <c r="AY365" s="247" t="s">
        <v>135</v>
      </c>
    </row>
    <row r="366" s="14" customFormat="1">
      <c r="A366" s="14"/>
      <c r="B366" s="237"/>
      <c r="C366" s="238"/>
      <c r="D366" s="228" t="s">
        <v>145</v>
      </c>
      <c r="E366" s="239" t="s">
        <v>32</v>
      </c>
      <c r="F366" s="240" t="s">
        <v>1050</v>
      </c>
      <c r="G366" s="238"/>
      <c r="H366" s="241">
        <v>3</v>
      </c>
      <c r="I366" s="242"/>
      <c r="J366" s="238"/>
      <c r="K366" s="238"/>
      <c r="L366" s="243"/>
      <c r="M366" s="244"/>
      <c r="N366" s="245"/>
      <c r="O366" s="245"/>
      <c r="P366" s="245"/>
      <c r="Q366" s="245"/>
      <c r="R366" s="245"/>
      <c r="S366" s="245"/>
      <c r="T366" s="246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7" t="s">
        <v>145</v>
      </c>
      <c r="AU366" s="247" t="s">
        <v>85</v>
      </c>
      <c r="AV366" s="14" t="s">
        <v>85</v>
      </c>
      <c r="AW366" s="14" t="s">
        <v>39</v>
      </c>
      <c r="AX366" s="14" t="s">
        <v>77</v>
      </c>
      <c r="AY366" s="247" t="s">
        <v>135</v>
      </c>
    </row>
    <row r="367" s="15" customFormat="1">
      <c r="A367" s="15"/>
      <c r="B367" s="248"/>
      <c r="C367" s="249"/>
      <c r="D367" s="228" t="s">
        <v>145</v>
      </c>
      <c r="E367" s="250" t="s">
        <v>32</v>
      </c>
      <c r="F367" s="251" t="s">
        <v>149</v>
      </c>
      <c r="G367" s="249"/>
      <c r="H367" s="252">
        <v>4</v>
      </c>
      <c r="I367" s="253"/>
      <c r="J367" s="249"/>
      <c r="K367" s="249"/>
      <c r="L367" s="254"/>
      <c r="M367" s="255"/>
      <c r="N367" s="256"/>
      <c r="O367" s="256"/>
      <c r="P367" s="256"/>
      <c r="Q367" s="256"/>
      <c r="R367" s="256"/>
      <c r="S367" s="256"/>
      <c r="T367" s="257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58" t="s">
        <v>145</v>
      </c>
      <c r="AU367" s="258" t="s">
        <v>85</v>
      </c>
      <c r="AV367" s="15" t="s">
        <v>134</v>
      </c>
      <c r="AW367" s="15" t="s">
        <v>39</v>
      </c>
      <c r="AX367" s="15" t="s">
        <v>83</v>
      </c>
      <c r="AY367" s="258" t="s">
        <v>135</v>
      </c>
    </row>
    <row r="368" s="2" customFormat="1" ht="37.8" customHeight="1">
      <c r="A368" s="39"/>
      <c r="B368" s="40"/>
      <c r="C368" s="213" t="s">
        <v>517</v>
      </c>
      <c r="D368" s="213" t="s">
        <v>138</v>
      </c>
      <c r="E368" s="214" t="s">
        <v>438</v>
      </c>
      <c r="F368" s="215" t="s">
        <v>439</v>
      </c>
      <c r="G368" s="216" t="s">
        <v>141</v>
      </c>
      <c r="H368" s="217">
        <v>30</v>
      </c>
      <c r="I368" s="218"/>
      <c r="J368" s="219">
        <f>ROUND(I368*H368,2)</f>
        <v>0</v>
      </c>
      <c r="K368" s="215" t="s">
        <v>142</v>
      </c>
      <c r="L368" s="45"/>
      <c r="M368" s="220" t="s">
        <v>32</v>
      </c>
      <c r="N368" s="221" t="s">
        <v>48</v>
      </c>
      <c r="O368" s="85"/>
      <c r="P368" s="222">
        <f>O368*H368</f>
        <v>0</v>
      </c>
      <c r="Q368" s="222">
        <v>0</v>
      </c>
      <c r="R368" s="222">
        <f>Q368*H368</f>
        <v>0</v>
      </c>
      <c r="S368" s="222">
        <v>0</v>
      </c>
      <c r="T368" s="223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24" t="s">
        <v>143</v>
      </c>
      <c r="AT368" s="224" t="s">
        <v>138</v>
      </c>
      <c r="AU368" s="224" t="s">
        <v>85</v>
      </c>
      <c r="AY368" s="17" t="s">
        <v>135</v>
      </c>
      <c r="BE368" s="225">
        <f>IF(N368="základní",J368,0)</f>
        <v>0</v>
      </c>
      <c r="BF368" s="225">
        <f>IF(N368="snížená",J368,0)</f>
        <v>0</v>
      </c>
      <c r="BG368" s="225">
        <f>IF(N368="zákl. přenesená",J368,0)</f>
        <v>0</v>
      </c>
      <c r="BH368" s="225">
        <f>IF(N368="sníž. přenesená",J368,0)</f>
        <v>0</v>
      </c>
      <c r="BI368" s="225">
        <f>IF(N368="nulová",J368,0)</f>
        <v>0</v>
      </c>
      <c r="BJ368" s="17" t="s">
        <v>83</v>
      </c>
      <c r="BK368" s="225">
        <f>ROUND(I368*H368,2)</f>
        <v>0</v>
      </c>
      <c r="BL368" s="17" t="s">
        <v>143</v>
      </c>
      <c r="BM368" s="224" t="s">
        <v>1051</v>
      </c>
    </row>
    <row r="369" s="13" customFormat="1">
      <c r="A369" s="13"/>
      <c r="B369" s="226"/>
      <c r="C369" s="227"/>
      <c r="D369" s="228" t="s">
        <v>145</v>
      </c>
      <c r="E369" s="229" t="s">
        <v>32</v>
      </c>
      <c r="F369" s="230" t="s">
        <v>299</v>
      </c>
      <c r="G369" s="227"/>
      <c r="H369" s="229" t="s">
        <v>32</v>
      </c>
      <c r="I369" s="231"/>
      <c r="J369" s="227"/>
      <c r="K369" s="227"/>
      <c r="L369" s="232"/>
      <c r="M369" s="233"/>
      <c r="N369" s="234"/>
      <c r="O369" s="234"/>
      <c r="P369" s="234"/>
      <c r="Q369" s="234"/>
      <c r="R369" s="234"/>
      <c r="S369" s="234"/>
      <c r="T369" s="235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6" t="s">
        <v>145</v>
      </c>
      <c r="AU369" s="236" t="s">
        <v>85</v>
      </c>
      <c r="AV369" s="13" t="s">
        <v>83</v>
      </c>
      <c r="AW369" s="13" t="s">
        <v>39</v>
      </c>
      <c r="AX369" s="13" t="s">
        <v>77</v>
      </c>
      <c r="AY369" s="236" t="s">
        <v>135</v>
      </c>
    </row>
    <row r="370" s="14" customFormat="1">
      <c r="A370" s="14"/>
      <c r="B370" s="237"/>
      <c r="C370" s="238"/>
      <c r="D370" s="228" t="s">
        <v>145</v>
      </c>
      <c r="E370" s="239" t="s">
        <v>32</v>
      </c>
      <c r="F370" s="240" t="s">
        <v>1052</v>
      </c>
      <c r="G370" s="238"/>
      <c r="H370" s="241">
        <v>3</v>
      </c>
      <c r="I370" s="242"/>
      <c r="J370" s="238"/>
      <c r="K370" s="238"/>
      <c r="L370" s="243"/>
      <c r="M370" s="244"/>
      <c r="N370" s="245"/>
      <c r="O370" s="245"/>
      <c r="P370" s="245"/>
      <c r="Q370" s="245"/>
      <c r="R370" s="245"/>
      <c r="S370" s="245"/>
      <c r="T370" s="246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7" t="s">
        <v>145</v>
      </c>
      <c r="AU370" s="247" t="s">
        <v>85</v>
      </c>
      <c r="AV370" s="14" t="s">
        <v>85</v>
      </c>
      <c r="AW370" s="14" t="s">
        <v>39</v>
      </c>
      <c r="AX370" s="14" t="s">
        <v>77</v>
      </c>
      <c r="AY370" s="247" t="s">
        <v>135</v>
      </c>
    </row>
    <row r="371" s="14" customFormat="1">
      <c r="A371" s="14"/>
      <c r="B371" s="237"/>
      <c r="C371" s="238"/>
      <c r="D371" s="228" t="s">
        <v>145</v>
      </c>
      <c r="E371" s="239" t="s">
        <v>32</v>
      </c>
      <c r="F371" s="240" t="s">
        <v>1053</v>
      </c>
      <c r="G371" s="238"/>
      <c r="H371" s="241">
        <v>22</v>
      </c>
      <c r="I371" s="242"/>
      <c r="J371" s="238"/>
      <c r="K371" s="238"/>
      <c r="L371" s="243"/>
      <c r="M371" s="244"/>
      <c r="N371" s="245"/>
      <c r="O371" s="245"/>
      <c r="P371" s="245"/>
      <c r="Q371" s="245"/>
      <c r="R371" s="245"/>
      <c r="S371" s="245"/>
      <c r="T371" s="246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7" t="s">
        <v>145</v>
      </c>
      <c r="AU371" s="247" t="s">
        <v>85</v>
      </c>
      <c r="AV371" s="14" t="s">
        <v>85</v>
      </c>
      <c r="AW371" s="14" t="s">
        <v>39</v>
      </c>
      <c r="AX371" s="14" t="s">
        <v>77</v>
      </c>
      <c r="AY371" s="247" t="s">
        <v>135</v>
      </c>
    </row>
    <row r="372" s="14" customFormat="1">
      <c r="A372" s="14"/>
      <c r="B372" s="237"/>
      <c r="C372" s="238"/>
      <c r="D372" s="228" t="s">
        <v>145</v>
      </c>
      <c r="E372" s="239" t="s">
        <v>32</v>
      </c>
      <c r="F372" s="240" t="s">
        <v>435</v>
      </c>
      <c r="G372" s="238"/>
      <c r="H372" s="241">
        <v>1</v>
      </c>
      <c r="I372" s="242"/>
      <c r="J372" s="238"/>
      <c r="K372" s="238"/>
      <c r="L372" s="243"/>
      <c r="M372" s="244"/>
      <c r="N372" s="245"/>
      <c r="O372" s="245"/>
      <c r="P372" s="245"/>
      <c r="Q372" s="245"/>
      <c r="R372" s="245"/>
      <c r="S372" s="245"/>
      <c r="T372" s="246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7" t="s">
        <v>145</v>
      </c>
      <c r="AU372" s="247" t="s">
        <v>85</v>
      </c>
      <c r="AV372" s="14" t="s">
        <v>85</v>
      </c>
      <c r="AW372" s="14" t="s">
        <v>39</v>
      </c>
      <c r="AX372" s="14" t="s">
        <v>77</v>
      </c>
      <c r="AY372" s="247" t="s">
        <v>135</v>
      </c>
    </row>
    <row r="373" s="14" customFormat="1">
      <c r="A373" s="14"/>
      <c r="B373" s="237"/>
      <c r="C373" s="238"/>
      <c r="D373" s="228" t="s">
        <v>145</v>
      </c>
      <c r="E373" s="239" t="s">
        <v>32</v>
      </c>
      <c r="F373" s="240" t="s">
        <v>1054</v>
      </c>
      <c r="G373" s="238"/>
      <c r="H373" s="241">
        <v>4</v>
      </c>
      <c r="I373" s="242"/>
      <c r="J373" s="238"/>
      <c r="K373" s="238"/>
      <c r="L373" s="243"/>
      <c r="M373" s="244"/>
      <c r="N373" s="245"/>
      <c r="O373" s="245"/>
      <c r="P373" s="245"/>
      <c r="Q373" s="245"/>
      <c r="R373" s="245"/>
      <c r="S373" s="245"/>
      <c r="T373" s="246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7" t="s">
        <v>145</v>
      </c>
      <c r="AU373" s="247" t="s">
        <v>85</v>
      </c>
      <c r="AV373" s="14" t="s">
        <v>85</v>
      </c>
      <c r="AW373" s="14" t="s">
        <v>39</v>
      </c>
      <c r="AX373" s="14" t="s">
        <v>77</v>
      </c>
      <c r="AY373" s="247" t="s">
        <v>135</v>
      </c>
    </row>
    <row r="374" s="15" customFormat="1">
      <c r="A374" s="15"/>
      <c r="B374" s="248"/>
      <c r="C374" s="249"/>
      <c r="D374" s="228" t="s">
        <v>145</v>
      </c>
      <c r="E374" s="250" t="s">
        <v>32</v>
      </c>
      <c r="F374" s="251" t="s">
        <v>149</v>
      </c>
      <c r="G374" s="249"/>
      <c r="H374" s="252">
        <v>30</v>
      </c>
      <c r="I374" s="253"/>
      <c r="J374" s="249"/>
      <c r="K374" s="249"/>
      <c r="L374" s="254"/>
      <c r="M374" s="255"/>
      <c r="N374" s="256"/>
      <c r="O374" s="256"/>
      <c r="P374" s="256"/>
      <c r="Q374" s="256"/>
      <c r="R374" s="256"/>
      <c r="S374" s="256"/>
      <c r="T374" s="257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58" t="s">
        <v>145</v>
      </c>
      <c r="AU374" s="258" t="s">
        <v>85</v>
      </c>
      <c r="AV374" s="15" t="s">
        <v>134</v>
      </c>
      <c r="AW374" s="15" t="s">
        <v>39</v>
      </c>
      <c r="AX374" s="15" t="s">
        <v>83</v>
      </c>
      <c r="AY374" s="258" t="s">
        <v>135</v>
      </c>
    </row>
    <row r="375" s="2" customFormat="1" ht="33" customHeight="1">
      <c r="A375" s="39"/>
      <c r="B375" s="40"/>
      <c r="C375" s="213" t="s">
        <v>522</v>
      </c>
      <c r="D375" s="213" t="s">
        <v>138</v>
      </c>
      <c r="E375" s="214" t="s">
        <v>442</v>
      </c>
      <c r="F375" s="215" t="s">
        <v>443</v>
      </c>
      <c r="G375" s="216" t="s">
        <v>141</v>
      </c>
      <c r="H375" s="217">
        <v>4</v>
      </c>
      <c r="I375" s="218"/>
      <c r="J375" s="219">
        <f>ROUND(I375*H375,2)</f>
        <v>0</v>
      </c>
      <c r="K375" s="215" t="s">
        <v>142</v>
      </c>
      <c r="L375" s="45"/>
      <c r="M375" s="220" t="s">
        <v>32</v>
      </c>
      <c r="N375" s="221" t="s">
        <v>48</v>
      </c>
      <c r="O375" s="85"/>
      <c r="P375" s="222">
        <f>O375*H375</f>
        <v>0</v>
      </c>
      <c r="Q375" s="222">
        <v>0</v>
      </c>
      <c r="R375" s="222">
        <f>Q375*H375</f>
        <v>0</v>
      </c>
      <c r="S375" s="222">
        <v>0</v>
      </c>
      <c r="T375" s="223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24" t="s">
        <v>143</v>
      </c>
      <c r="AT375" s="224" t="s">
        <v>138</v>
      </c>
      <c r="AU375" s="224" t="s">
        <v>85</v>
      </c>
      <c r="AY375" s="17" t="s">
        <v>135</v>
      </c>
      <c r="BE375" s="225">
        <f>IF(N375="základní",J375,0)</f>
        <v>0</v>
      </c>
      <c r="BF375" s="225">
        <f>IF(N375="snížená",J375,0)</f>
        <v>0</v>
      </c>
      <c r="BG375" s="225">
        <f>IF(N375="zákl. přenesená",J375,0)</f>
        <v>0</v>
      </c>
      <c r="BH375" s="225">
        <f>IF(N375="sníž. přenesená",J375,0)</f>
        <v>0</v>
      </c>
      <c r="BI375" s="225">
        <f>IF(N375="nulová",J375,0)</f>
        <v>0</v>
      </c>
      <c r="BJ375" s="17" t="s">
        <v>83</v>
      </c>
      <c r="BK375" s="225">
        <f>ROUND(I375*H375,2)</f>
        <v>0</v>
      </c>
      <c r="BL375" s="17" t="s">
        <v>143</v>
      </c>
      <c r="BM375" s="224" t="s">
        <v>1055</v>
      </c>
    </row>
    <row r="376" s="13" customFormat="1">
      <c r="A376" s="13"/>
      <c r="B376" s="226"/>
      <c r="C376" s="227"/>
      <c r="D376" s="228" t="s">
        <v>145</v>
      </c>
      <c r="E376" s="229" t="s">
        <v>32</v>
      </c>
      <c r="F376" s="230" t="s">
        <v>299</v>
      </c>
      <c r="G376" s="227"/>
      <c r="H376" s="229" t="s">
        <v>32</v>
      </c>
      <c r="I376" s="231"/>
      <c r="J376" s="227"/>
      <c r="K376" s="227"/>
      <c r="L376" s="232"/>
      <c r="M376" s="233"/>
      <c r="N376" s="234"/>
      <c r="O376" s="234"/>
      <c r="P376" s="234"/>
      <c r="Q376" s="234"/>
      <c r="R376" s="234"/>
      <c r="S376" s="234"/>
      <c r="T376" s="235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6" t="s">
        <v>145</v>
      </c>
      <c r="AU376" s="236" t="s">
        <v>85</v>
      </c>
      <c r="AV376" s="13" t="s">
        <v>83</v>
      </c>
      <c r="AW376" s="13" t="s">
        <v>39</v>
      </c>
      <c r="AX376" s="13" t="s">
        <v>77</v>
      </c>
      <c r="AY376" s="236" t="s">
        <v>135</v>
      </c>
    </row>
    <row r="377" s="14" customFormat="1">
      <c r="A377" s="14"/>
      <c r="B377" s="237"/>
      <c r="C377" s="238"/>
      <c r="D377" s="228" t="s">
        <v>145</v>
      </c>
      <c r="E377" s="239" t="s">
        <v>32</v>
      </c>
      <c r="F377" s="240" t="s">
        <v>1056</v>
      </c>
      <c r="G377" s="238"/>
      <c r="H377" s="241">
        <v>1</v>
      </c>
      <c r="I377" s="242"/>
      <c r="J377" s="238"/>
      <c r="K377" s="238"/>
      <c r="L377" s="243"/>
      <c r="M377" s="244"/>
      <c r="N377" s="245"/>
      <c r="O377" s="245"/>
      <c r="P377" s="245"/>
      <c r="Q377" s="245"/>
      <c r="R377" s="245"/>
      <c r="S377" s="245"/>
      <c r="T377" s="246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7" t="s">
        <v>145</v>
      </c>
      <c r="AU377" s="247" t="s">
        <v>85</v>
      </c>
      <c r="AV377" s="14" t="s">
        <v>85</v>
      </c>
      <c r="AW377" s="14" t="s">
        <v>39</v>
      </c>
      <c r="AX377" s="14" t="s">
        <v>77</v>
      </c>
      <c r="AY377" s="247" t="s">
        <v>135</v>
      </c>
    </row>
    <row r="378" s="14" customFormat="1">
      <c r="A378" s="14"/>
      <c r="B378" s="237"/>
      <c r="C378" s="238"/>
      <c r="D378" s="228" t="s">
        <v>145</v>
      </c>
      <c r="E378" s="239" t="s">
        <v>32</v>
      </c>
      <c r="F378" s="240" t="s">
        <v>1050</v>
      </c>
      <c r="G378" s="238"/>
      <c r="H378" s="241">
        <v>3</v>
      </c>
      <c r="I378" s="242"/>
      <c r="J378" s="238"/>
      <c r="K378" s="238"/>
      <c r="L378" s="243"/>
      <c r="M378" s="244"/>
      <c r="N378" s="245"/>
      <c r="O378" s="245"/>
      <c r="P378" s="245"/>
      <c r="Q378" s="245"/>
      <c r="R378" s="245"/>
      <c r="S378" s="245"/>
      <c r="T378" s="246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7" t="s">
        <v>145</v>
      </c>
      <c r="AU378" s="247" t="s">
        <v>85</v>
      </c>
      <c r="AV378" s="14" t="s">
        <v>85</v>
      </c>
      <c r="AW378" s="14" t="s">
        <v>39</v>
      </c>
      <c r="AX378" s="14" t="s">
        <v>77</v>
      </c>
      <c r="AY378" s="247" t="s">
        <v>135</v>
      </c>
    </row>
    <row r="379" s="15" customFormat="1">
      <c r="A379" s="15"/>
      <c r="B379" s="248"/>
      <c r="C379" s="249"/>
      <c r="D379" s="228" t="s">
        <v>145</v>
      </c>
      <c r="E379" s="250" t="s">
        <v>32</v>
      </c>
      <c r="F379" s="251" t="s">
        <v>149</v>
      </c>
      <c r="G379" s="249"/>
      <c r="H379" s="252">
        <v>4</v>
      </c>
      <c r="I379" s="253"/>
      <c r="J379" s="249"/>
      <c r="K379" s="249"/>
      <c r="L379" s="254"/>
      <c r="M379" s="255"/>
      <c r="N379" s="256"/>
      <c r="O379" s="256"/>
      <c r="P379" s="256"/>
      <c r="Q379" s="256"/>
      <c r="R379" s="256"/>
      <c r="S379" s="256"/>
      <c r="T379" s="257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58" t="s">
        <v>145</v>
      </c>
      <c r="AU379" s="258" t="s">
        <v>85</v>
      </c>
      <c r="AV379" s="15" t="s">
        <v>134</v>
      </c>
      <c r="AW379" s="15" t="s">
        <v>39</v>
      </c>
      <c r="AX379" s="15" t="s">
        <v>83</v>
      </c>
      <c r="AY379" s="258" t="s">
        <v>135</v>
      </c>
    </row>
    <row r="380" s="2" customFormat="1" ht="24.15" customHeight="1">
      <c r="A380" s="39"/>
      <c r="B380" s="40"/>
      <c r="C380" s="213" t="s">
        <v>527</v>
      </c>
      <c r="D380" s="213" t="s">
        <v>138</v>
      </c>
      <c r="E380" s="214" t="s">
        <v>219</v>
      </c>
      <c r="F380" s="215" t="s">
        <v>220</v>
      </c>
      <c r="G380" s="216" t="s">
        <v>141</v>
      </c>
      <c r="H380" s="217">
        <v>2</v>
      </c>
      <c r="I380" s="218"/>
      <c r="J380" s="219">
        <f>ROUND(I380*H380,2)</f>
        <v>0</v>
      </c>
      <c r="K380" s="215" t="s">
        <v>142</v>
      </c>
      <c r="L380" s="45"/>
      <c r="M380" s="220" t="s">
        <v>32</v>
      </c>
      <c r="N380" s="221" t="s">
        <v>48</v>
      </c>
      <c r="O380" s="85"/>
      <c r="P380" s="222">
        <f>O380*H380</f>
        <v>0</v>
      </c>
      <c r="Q380" s="222">
        <v>0</v>
      </c>
      <c r="R380" s="222">
        <f>Q380*H380</f>
        <v>0</v>
      </c>
      <c r="S380" s="222">
        <v>0</v>
      </c>
      <c r="T380" s="223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24" t="s">
        <v>143</v>
      </c>
      <c r="AT380" s="224" t="s">
        <v>138</v>
      </c>
      <c r="AU380" s="224" t="s">
        <v>85</v>
      </c>
      <c r="AY380" s="17" t="s">
        <v>135</v>
      </c>
      <c r="BE380" s="225">
        <f>IF(N380="základní",J380,0)</f>
        <v>0</v>
      </c>
      <c r="BF380" s="225">
        <f>IF(N380="snížená",J380,0)</f>
        <v>0</v>
      </c>
      <c r="BG380" s="225">
        <f>IF(N380="zákl. přenesená",J380,0)</f>
        <v>0</v>
      </c>
      <c r="BH380" s="225">
        <f>IF(N380="sníž. přenesená",J380,0)</f>
        <v>0</v>
      </c>
      <c r="BI380" s="225">
        <f>IF(N380="nulová",J380,0)</f>
        <v>0</v>
      </c>
      <c r="BJ380" s="17" t="s">
        <v>83</v>
      </c>
      <c r="BK380" s="225">
        <f>ROUND(I380*H380,2)</f>
        <v>0</v>
      </c>
      <c r="BL380" s="17" t="s">
        <v>143</v>
      </c>
      <c r="BM380" s="224" t="s">
        <v>1057</v>
      </c>
    </row>
    <row r="381" s="13" customFormat="1">
      <c r="A381" s="13"/>
      <c r="B381" s="226"/>
      <c r="C381" s="227"/>
      <c r="D381" s="228" t="s">
        <v>145</v>
      </c>
      <c r="E381" s="229" t="s">
        <v>32</v>
      </c>
      <c r="F381" s="230" t="s">
        <v>299</v>
      </c>
      <c r="G381" s="227"/>
      <c r="H381" s="229" t="s">
        <v>32</v>
      </c>
      <c r="I381" s="231"/>
      <c r="J381" s="227"/>
      <c r="K381" s="227"/>
      <c r="L381" s="232"/>
      <c r="M381" s="233"/>
      <c r="N381" s="234"/>
      <c r="O381" s="234"/>
      <c r="P381" s="234"/>
      <c r="Q381" s="234"/>
      <c r="R381" s="234"/>
      <c r="S381" s="234"/>
      <c r="T381" s="235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6" t="s">
        <v>145</v>
      </c>
      <c r="AU381" s="236" t="s">
        <v>85</v>
      </c>
      <c r="AV381" s="13" t="s">
        <v>83</v>
      </c>
      <c r="AW381" s="13" t="s">
        <v>39</v>
      </c>
      <c r="AX381" s="13" t="s">
        <v>77</v>
      </c>
      <c r="AY381" s="236" t="s">
        <v>135</v>
      </c>
    </row>
    <row r="382" s="14" customFormat="1">
      <c r="A382" s="14"/>
      <c r="B382" s="237"/>
      <c r="C382" s="238"/>
      <c r="D382" s="228" t="s">
        <v>145</v>
      </c>
      <c r="E382" s="239" t="s">
        <v>32</v>
      </c>
      <c r="F382" s="240" t="s">
        <v>1058</v>
      </c>
      <c r="G382" s="238"/>
      <c r="H382" s="241">
        <v>1</v>
      </c>
      <c r="I382" s="242"/>
      <c r="J382" s="238"/>
      <c r="K382" s="238"/>
      <c r="L382" s="243"/>
      <c r="M382" s="244"/>
      <c r="N382" s="245"/>
      <c r="O382" s="245"/>
      <c r="P382" s="245"/>
      <c r="Q382" s="245"/>
      <c r="R382" s="245"/>
      <c r="S382" s="245"/>
      <c r="T382" s="246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7" t="s">
        <v>145</v>
      </c>
      <c r="AU382" s="247" t="s">
        <v>85</v>
      </c>
      <c r="AV382" s="14" t="s">
        <v>85</v>
      </c>
      <c r="AW382" s="14" t="s">
        <v>39</v>
      </c>
      <c r="AX382" s="14" t="s">
        <v>77</v>
      </c>
      <c r="AY382" s="247" t="s">
        <v>135</v>
      </c>
    </row>
    <row r="383" s="14" customFormat="1">
      <c r="A383" s="14"/>
      <c r="B383" s="237"/>
      <c r="C383" s="238"/>
      <c r="D383" s="228" t="s">
        <v>145</v>
      </c>
      <c r="E383" s="239" t="s">
        <v>32</v>
      </c>
      <c r="F383" s="240" t="s">
        <v>449</v>
      </c>
      <c r="G383" s="238"/>
      <c r="H383" s="241">
        <v>1</v>
      </c>
      <c r="I383" s="242"/>
      <c r="J383" s="238"/>
      <c r="K383" s="238"/>
      <c r="L383" s="243"/>
      <c r="M383" s="244"/>
      <c r="N383" s="245"/>
      <c r="O383" s="245"/>
      <c r="P383" s="245"/>
      <c r="Q383" s="245"/>
      <c r="R383" s="245"/>
      <c r="S383" s="245"/>
      <c r="T383" s="246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7" t="s">
        <v>145</v>
      </c>
      <c r="AU383" s="247" t="s">
        <v>85</v>
      </c>
      <c r="AV383" s="14" t="s">
        <v>85</v>
      </c>
      <c r="AW383" s="14" t="s">
        <v>39</v>
      </c>
      <c r="AX383" s="14" t="s">
        <v>77</v>
      </c>
      <c r="AY383" s="247" t="s">
        <v>135</v>
      </c>
    </row>
    <row r="384" s="15" customFormat="1">
      <c r="A384" s="15"/>
      <c r="B384" s="248"/>
      <c r="C384" s="249"/>
      <c r="D384" s="228" t="s">
        <v>145</v>
      </c>
      <c r="E384" s="250" t="s">
        <v>32</v>
      </c>
      <c r="F384" s="251" t="s">
        <v>149</v>
      </c>
      <c r="G384" s="249"/>
      <c r="H384" s="252">
        <v>2</v>
      </c>
      <c r="I384" s="253"/>
      <c r="J384" s="249"/>
      <c r="K384" s="249"/>
      <c r="L384" s="254"/>
      <c r="M384" s="255"/>
      <c r="N384" s="256"/>
      <c r="O384" s="256"/>
      <c r="P384" s="256"/>
      <c r="Q384" s="256"/>
      <c r="R384" s="256"/>
      <c r="S384" s="256"/>
      <c r="T384" s="257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58" t="s">
        <v>145</v>
      </c>
      <c r="AU384" s="258" t="s">
        <v>85</v>
      </c>
      <c r="AV384" s="15" t="s">
        <v>134</v>
      </c>
      <c r="AW384" s="15" t="s">
        <v>39</v>
      </c>
      <c r="AX384" s="15" t="s">
        <v>83</v>
      </c>
      <c r="AY384" s="258" t="s">
        <v>135</v>
      </c>
    </row>
    <row r="385" s="2" customFormat="1" ht="37.8" customHeight="1">
      <c r="A385" s="39"/>
      <c r="B385" s="40"/>
      <c r="C385" s="213" t="s">
        <v>532</v>
      </c>
      <c r="D385" s="213" t="s">
        <v>138</v>
      </c>
      <c r="E385" s="214" t="s">
        <v>446</v>
      </c>
      <c r="F385" s="215" t="s">
        <v>447</v>
      </c>
      <c r="G385" s="216" t="s">
        <v>141</v>
      </c>
      <c r="H385" s="217">
        <v>1</v>
      </c>
      <c r="I385" s="218"/>
      <c r="J385" s="219">
        <f>ROUND(I385*H385,2)</f>
        <v>0</v>
      </c>
      <c r="K385" s="215" t="s">
        <v>142</v>
      </c>
      <c r="L385" s="45"/>
      <c r="M385" s="220" t="s">
        <v>32</v>
      </c>
      <c r="N385" s="221" t="s">
        <v>48</v>
      </c>
      <c r="O385" s="85"/>
      <c r="P385" s="222">
        <f>O385*H385</f>
        <v>0</v>
      </c>
      <c r="Q385" s="222">
        <v>0</v>
      </c>
      <c r="R385" s="222">
        <f>Q385*H385</f>
        <v>0</v>
      </c>
      <c r="S385" s="222">
        <v>0</v>
      </c>
      <c r="T385" s="223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24" t="s">
        <v>143</v>
      </c>
      <c r="AT385" s="224" t="s">
        <v>138</v>
      </c>
      <c r="AU385" s="224" t="s">
        <v>85</v>
      </c>
      <c r="AY385" s="17" t="s">
        <v>135</v>
      </c>
      <c r="BE385" s="225">
        <f>IF(N385="základní",J385,0)</f>
        <v>0</v>
      </c>
      <c r="BF385" s="225">
        <f>IF(N385="snížená",J385,0)</f>
        <v>0</v>
      </c>
      <c r="BG385" s="225">
        <f>IF(N385="zákl. přenesená",J385,0)</f>
        <v>0</v>
      </c>
      <c r="BH385" s="225">
        <f>IF(N385="sníž. přenesená",J385,0)</f>
        <v>0</v>
      </c>
      <c r="BI385" s="225">
        <f>IF(N385="nulová",J385,0)</f>
        <v>0</v>
      </c>
      <c r="BJ385" s="17" t="s">
        <v>83</v>
      </c>
      <c r="BK385" s="225">
        <f>ROUND(I385*H385,2)</f>
        <v>0</v>
      </c>
      <c r="BL385" s="17" t="s">
        <v>143</v>
      </c>
      <c r="BM385" s="224" t="s">
        <v>1059</v>
      </c>
    </row>
    <row r="386" s="13" customFormat="1">
      <c r="A386" s="13"/>
      <c r="B386" s="226"/>
      <c r="C386" s="227"/>
      <c r="D386" s="228" t="s">
        <v>145</v>
      </c>
      <c r="E386" s="229" t="s">
        <v>32</v>
      </c>
      <c r="F386" s="230" t="s">
        <v>299</v>
      </c>
      <c r="G386" s="227"/>
      <c r="H386" s="229" t="s">
        <v>32</v>
      </c>
      <c r="I386" s="231"/>
      <c r="J386" s="227"/>
      <c r="K386" s="227"/>
      <c r="L386" s="232"/>
      <c r="M386" s="233"/>
      <c r="N386" s="234"/>
      <c r="O386" s="234"/>
      <c r="P386" s="234"/>
      <c r="Q386" s="234"/>
      <c r="R386" s="234"/>
      <c r="S386" s="234"/>
      <c r="T386" s="235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6" t="s">
        <v>145</v>
      </c>
      <c r="AU386" s="236" t="s">
        <v>85</v>
      </c>
      <c r="AV386" s="13" t="s">
        <v>83</v>
      </c>
      <c r="AW386" s="13" t="s">
        <v>39</v>
      </c>
      <c r="AX386" s="13" t="s">
        <v>77</v>
      </c>
      <c r="AY386" s="236" t="s">
        <v>135</v>
      </c>
    </row>
    <row r="387" s="14" customFormat="1">
      <c r="A387" s="14"/>
      <c r="B387" s="237"/>
      <c r="C387" s="238"/>
      <c r="D387" s="228" t="s">
        <v>145</v>
      </c>
      <c r="E387" s="239" t="s">
        <v>32</v>
      </c>
      <c r="F387" s="240" t="s">
        <v>449</v>
      </c>
      <c r="G387" s="238"/>
      <c r="H387" s="241">
        <v>1</v>
      </c>
      <c r="I387" s="242"/>
      <c r="J387" s="238"/>
      <c r="K387" s="238"/>
      <c r="L387" s="243"/>
      <c r="M387" s="244"/>
      <c r="N387" s="245"/>
      <c r="O387" s="245"/>
      <c r="P387" s="245"/>
      <c r="Q387" s="245"/>
      <c r="R387" s="245"/>
      <c r="S387" s="245"/>
      <c r="T387" s="246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7" t="s">
        <v>145</v>
      </c>
      <c r="AU387" s="247" t="s">
        <v>85</v>
      </c>
      <c r="AV387" s="14" t="s">
        <v>85</v>
      </c>
      <c r="AW387" s="14" t="s">
        <v>39</v>
      </c>
      <c r="AX387" s="14" t="s">
        <v>77</v>
      </c>
      <c r="AY387" s="247" t="s">
        <v>135</v>
      </c>
    </row>
    <row r="388" s="15" customFormat="1">
      <c r="A388" s="15"/>
      <c r="B388" s="248"/>
      <c r="C388" s="249"/>
      <c r="D388" s="228" t="s">
        <v>145</v>
      </c>
      <c r="E388" s="250" t="s">
        <v>32</v>
      </c>
      <c r="F388" s="251" t="s">
        <v>149</v>
      </c>
      <c r="G388" s="249"/>
      <c r="H388" s="252">
        <v>1</v>
      </c>
      <c r="I388" s="253"/>
      <c r="J388" s="249"/>
      <c r="K388" s="249"/>
      <c r="L388" s="254"/>
      <c r="M388" s="255"/>
      <c r="N388" s="256"/>
      <c r="O388" s="256"/>
      <c r="P388" s="256"/>
      <c r="Q388" s="256"/>
      <c r="R388" s="256"/>
      <c r="S388" s="256"/>
      <c r="T388" s="257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58" t="s">
        <v>145</v>
      </c>
      <c r="AU388" s="258" t="s">
        <v>85</v>
      </c>
      <c r="AV388" s="15" t="s">
        <v>134</v>
      </c>
      <c r="AW388" s="15" t="s">
        <v>39</v>
      </c>
      <c r="AX388" s="15" t="s">
        <v>83</v>
      </c>
      <c r="AY388" s="258" t="s">
        <v>135</v>
      </c>
    </row>
    <row r="389" s="2" customFormat="1" ht="24.15" customHeight="1">
      <c r="A389" s="39"/>
      <c r="B389" s="40"/>
      <c r="C389" s="213" t="s">
        <v>537</v>
      </c>
      <c r="D389" s="213" t="s">
        <v>138</v>
      </c>
      <c r="E389" s="214" t="s">
        <v>225</v>
      </c>
      <c r="F389" s="215" t="s">
        <v>226</v>
      </c>
      <c r="G389" s="216" t="s">
        <v>141</v>
      </c>
      <c r="H389" s="217">
        <v>17</v>
      </c>
      <c r="I389" s="218"/>
      <c r="J389" s="219">
        <f>ROUND(I389*H389,2)</f>
        <v>0</v>
      </c>
      <c r="K389" s="215" t="s">
        <v>142</v>
      </c>
      <c r="L389" s="45"/>
      <c r="M389" s="220" t="s">
        <v>32</v>
      </c>
      <c r="N389" s="221" t="s">
        <v>48</v>
      </c>
      <c r="O389" s="85"/>
      <c r="P389" s="222">
        <f>O389*H389</f>
        <v>0</v>
      </c>
      <c r="Q389" s="222">
        <v>0</v>
      </c>
      <c r="R389" s="222">
        <f>Q389*H389</f>
        <v>0</v>
      </c>
      <c r="S389" s="222">
        <v>0</v>
      </c>
      <c r="T389" s="223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24" t="s">
        <v>143</v>
      </c>
      <c r="AT389" s="224" t="s">
        <v>138</v>
      </c>
      <c r="AU389" s="224" t="s">
        <v>85</v>
      </c>
      <c r="AY389" s="17" t="s">
        <v>135</v>
      </c>
      <c r="BE389" s="225">
        <f>IF(N389="základní",J389,0)</f>
        <v>0</v>
      </c>
      <c r="BF389" s="225">
        <f>IF(N389="snížená",J389,0)</f>
        <v>0</v>
      </c>
      <c r="BG389" s="225">
        <f>IF(N389="zákl. přenesená",J389,0)</f>
        <v>0</v>
      </c>
      <c r="BH389" s="225">
        <f>IF(N389="sníž. přenesená",J389,0)</f>
        <v>0</v>
      </c>
      <c r="BI389" s="225">
        <f>IF(N389="nulová",J389,0)</f>
        <v>0</v>
      </c>
      <c r="BJ389" s="17" t="s">
        <v>83</v>
      </c>
      <c r="BK389" s="225">
        <f>ROUND(I389*H389,2)</f>
        <v>0</v>
      </c>
      <c r="BL389" s="17" t="s">
        <v>143</v>
      </c>
      <c r="BM389" s="224" t="s">
        <v>1060</v>
      </c>
    </row>
    <row r="390" s="13" customFormat="1">
      <c r="A390" s="13"/>
      <c r="B390" s="226"/>
      <c r="C390" s="227"/>
      <c r="D390" s="228" t="s">
        <v>145</v>
      </c>
      <c r="E390" s="229" t="s">
        <v>32</v>
      </c>
      <c r="F390" s="230" t="s">
        <v>299</v>
      </c>
      <c r="G390" s="227"/>
      <c r="H390" s="229" t="s">
        <v>32</v>
      </c>
      <c r="I390" s="231"/>
      <c r="J390" s="227"/>
      <c r="K390" s="227"/>
      <c r="L390" s="232"/>
      <c r="M390" s="233"/>
      <c r="N390" s="234"/>
      <c r="O390" s="234"/>
      <c r="P390" s="234"/>
      <c r="Q390" s="234"/>
      <c r="R390" s="234"/>
      <c r="S390" s="234"/>
      <c r="T390" s="235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6" t="s">
        <v>145</v>
      </c>
      <c r="AU390" s="236" t="s">
        <v>85</v>
      </c>
      <c r="AV390" s="13" t="s">
        <v>83</v>
      </c>
      <c r="AW390" s="13" t="s">
        <v>39</v>
      </c>
      <c r="AX390" s="13" t="s">
        <v>77</v>
      </c>
      <c r="AY390" s="236" t="s">
        <v>135</v>
      </c>
    </row>
    <row r="391" s="14" customFormat="1">
      <c r="A391" s="14"/>
      <c r="B391" s="237"/>
      <c r="C391" s="238"/>
      <c r="D391" s="228" t="s">
        <v>145</v>
      </c>
      <c r="E391" s="239" t="s">
        <v>32</v>
      </c>
      <c r="F391" s="240" t="s">
        <v>775</v>
      </c>
      <c r="G391" s="238"/>
      <c r="H391" s="241">
        <v>2</v>
      </c>
      <c r="I391" s="242"/>
      <c r="J391" s="238"/>
      <c r="K391" s="238"/>
      <c r="L391" s="243"/>
      <c r="M391" s="244"/>
      <c r="N391" s="245"/>
      <c r="O391" s="245"/>
      <c r="P391" s="245"/>
      <c r="Q391" s="245"/>
      <c r="R391" s="245"/>
      <c r="S391" s="245"/>
      <c r="T391" s="246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7" t="s">
        <v>145</v>
      </c>
      <c r="AU391" s="247" t="s">
        <v>85</v>
      </c>
      <c r="AV391" s="14" t="s">
        <v>85</v>
      </c>
      <c r="AW391" s="14" t="s">
        <v>39</v>
      </c>
      <c r="AX391" s="14" t="s">
        <v>77</v>
      </c>
      <c r="AY391" s="247" t="s">
        <v>135</v>
      </c>
    </row>
    <row r="392" s="14" customFormat="1">
      <c r="A392" s="14"/>
      <c r="B392" s="237"/>
      <c r="C392" s="238"/>
      <c r="D392" s="228" t="s">
        <v>145</v>
      </c>
      <c r="E392" s="239" t="s">
        <v>32</v>
      </c>
      <c r="F392" s="240" t="s">
        <v>1061</v>
      </c>
      <c r="G392" s="238"/>
      <c r="H392" s="241">
        <v>12</v>
      </c>
      <c r="I392" s="242"/>
      <c r="J392" s="238"/>
      <c r="K392" s="238"/>
      <c r="L392" s="243"/>
      <c r="M392" s="244"/>
      <c r="N392" s="245"/>
      <c r="O392" s="245"/>
      <c r="P392" s="245"/>
      <c r="Q392" s="245"/>
      <c r="R392" s="245"/>
      <c r="S392" s="245"/>
      <c r="T392" s="246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7" t="s">
        <v>145</v>
      </c>
      <c r="AU392" s="247" t="s">
        <v>85</v>
      </c>
      <c r="AV392" s="14" t="s">
        <v>85</v>
      </c>
      <c r="AW392" s="14" t="s">
        <v>39</v>
      </c>
      <c r="AX392" s="14" t="s">
        <v>77</v>
      </c>
      <c r="AY392" s="247" t="s">
        <v>135</v>
      </c>
    </row>
    <row r="393" s="14" customFormat="1">
      <c r="A393" s="14"/>
      <c r="B393" s="237"/>
      <c r="C393" s="238"/>
      <c r="D393" s="228" t="s">
        <v>145</v>
      </c>
      <c r="E393" s="239" t="s">
        <v>32</v>
      </c>
      <c r="F393" s="240" t="s">
        <v>779</v>
      </c>
      <c r="G393" s="238"/>
      <c r="H393" s="241">
        <v>2</v>
      </c>
      <c r="I393" s="242"/>
      <c r="J393" s="238"/>
      <c r="K393" s="238"/>
      <c r="L393" s="243"/>
      <c r="M393" s="244"/>
      <c r="N393" s="245"/>
      <c r="O393" s="245"/>
      <c r="P393" s="245"/>
      <c r="Q393" s="245"/>
      <c r="R393" s="245"/>
      <c r="S393" s="245"/>
      <c r="T393" s="246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7" t="s">
        <v>145</v>
      </c>
      <c r="AU393" s="247" t="s">
        <v>85</v>
      </c>
      <c r="AV393" s="14" t="s">
        <v>85</v>
      </c>
      <c r="AW393" s="14" t="s">
        <v>39</v>
      </c>
      <c r="AX393" s="14" t="s">
        <v>77</v>
      </c>
      <c r="AY393" s="247" t="s">
        <v>135</v>
      </c>
    </row>
    <row r="394" s="14" customFormat="1">
      <c r="A394" s="14"/>
      <c r="B394" s="237"/>
      <c r="C394" s="238"/>
      <c r="D394" s="228" t="s">
        <v>145</v>
      </c>
      <c r="E394" s="239" t="s">
        <v>32</v>
      </c>
      <c r="F394" s="240" t="s">
        <v>780</v>
      </c>
      <c r="G394" s="238"/>
      <c r="H394" s="241">
        <v>1</v>
      </c>
      <c r="I394" s="242"/>
      <c r="J394" s="238"/>
      <c r="K394" s="238"/>
      <c r="L394" s="243"/>
      <c r="M394" s="244"/>
      <c r="N394" s="245"/>
      <c r="O394" s="245"/>
      <c r="P394" s="245"/>
      <c r="Q394" s="245"/>
      <c r="R394" s="245"/>
      <c r="S394" s="245"/>
      <c r="T394" s="246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7" t="s">
        <v>145</v>
      </c>
      <c r="AU394" s="247" t="s">
        <v>85</v>
      </c>
      <c r="AV394" s="14" t="s">
        <v>85</v>
      </c>
      <c r="AW394" s="14" t="s">
        <v>39</v>
      </c>
      <c r="AX394" s="14" t="s">
        <v>77</v>
      </c>
      <c r="AY394" s="247" t="s">
        <v>135</v>
      </c>
    </row>
    <row r="395" s="15" customFormat="1">
      <c r="A395" s="15"/>
      <c r="B395" s="248"/>
      <c r="C395" s="249"/>
      <c r="D395" s="228" t="s">
        <v>145</v>
      </c>
      <c r="E395" s="250" t="s">
        <v>32</v>
      </c>
      <c r="F395" s="251" t="s">
        <v>149</v>
      </c>
      <c r="G395" s="249"/>
      <c r="H395" s="252">
        <v>17</v>
      </c>
      <c r="I395" s="253"/>
      <c r="J395" s="249"/>
      <c r="K395" s="249"/>
      <c r="L395" s="254"/>
      <c r="M395" s="255"/>
      <c r="N395" s="256"/>
      <c r="O395" s="256"/>
      <c r="P395" s="256"/>
      <c r="Q395" s="256"/>
      <c r="R395" s="256"/>
      <c r="S395" s="256"/>
      <c r="T395" s="257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58" t="s">
        <v>145</v>
      </c>
      <c r="AU395" s="258" t="s">
        <v>85</v>
      </c>
      <c r="AV395" s="15" t="s">
        <v>134</v>
      </c>
      <c r="AW395" s="15" t="s">
        <v>39</v>
      </c>
      <c r="AX395" s="15" t="s">
        <v>83</v>
      </c>
      <c r="AY395" s="258" t="s">
        <v>135</v>
      </c>
    </row>
    <row r="396" s="2" customFormat="1" ht="33" customHeight="1">
      <c r="A396" s="39"/>
      <c r="B396" s="40"/>
      <c r="C396" s="213" t="s">
        <v>542</v>
      </c>
      <c r="D396" s="213" t="s">
        <v>138</v>
      </c>
      <c r="E396" s="214" t="s">
        <v>1062</v>
      </c>
      <c r="F396" s="215" t="s">
        <v>1063</v>
      </c>
      <c r="G396" s="216" t="s">
        <v>141</v>
      </c>
      <c r="H396" s="217">
        <v>1</v>
      </c>
      <c r="I396" s="218"/>
      <c r="J396" s="219">
        <f>ROUND(I396*H396,2)</f>
        <v>0</v>
      </c>
      <c r="K396" s="215" t="s">
        <v>142</v>
      </c>
      <c r="L396" s="45"/>
      <c r="M396" s="220" t="s">
        <v>32</v>
      </c>
      <c r="N396" s="221" t="s">
        <v>48</v>
      </c>
      <c r="O396" s="85"/>
      <c r="P396" s="222">
        <f>O396*H396</f>
        <v>0</v>
      </c>
      <c r="Q396" s="222">
        <v>0</v>
      </c>
      <c r="R396" s="222">
        <f>Q396*H396</f>
        <v>0</v>
      </c>
      <c r="S396" s="222">
        <v>0</v>
      </c>
      <c r="T396" s="223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24" t="s">
        <v>143</v>
      </c>
      <c r="AT396" s="224" t="s">
        <v>138</v>
      </c>
      <c r="AU396" s="224" t="s">
        <v>85</v>
      </c>
      <c r="AY396" s="17" t="s">
        <v>135</v>
      </c>
      <c r="BE396" s="225">
        <f>IF(N396="základní",J396,0)</f>
        <v>0</v>
      </c>
      <c r="BF396" s="225">
        <f>IF(N396="snížená",J396,0)</f>
        <v>0</v>
      </c>
      <c r="BG396" s="225">
        <f>IF(N396="zákl. přenesená",J396,0)</f>
        <v>0</v>
      </c>
      <c r="BH396" s="225">
        <f>IF(N396="sníž. přenesená",J396,0)</f>
        <v>0</v>
      </c>
      <c r="BI396" s="225">
        <f>IF(N396="nulová",J396,0)</f>
        <v>0</v>
      </c>
      <c r="BJ396" s="17" t="s">
        <v>83</v>
      </c>
      <c r="BK396" s="225">
        <f>ROUND(I396*H396,2)</f>
        <v>0</v>
      </c>
      <c r="BL396" s="17" t="s">
        <v>143</v>
      </c>
      <c r="BM396" s="224" t="s">
        <v>1064</v>
      </c>
    </row>
    <row r="397" s="13" customFormat="1">
      <c r="A397" s="13"/>
      <c r="B397" s="226"/>
      <c r="C397" s="227"/>
      <c r="D397" s="228" t="s">
        <v>145</v>
      </c>
      <c r="E397" s="229" t="s">
        <v>32</v>
      </c>
      <c r="F397" s="230" t="s">
        <v>299</v>
      </c>
      <c r="G397" s="227"/>
      <c r="H397" s="229" t="s">
        <v>32</v>
      </c>
      <c r="I397" s="231"/>
      <c r="J397" s="227"/>
      <c r="K397" s="227"/>
      <c r="L397" s="232"/>
      <c r="M397" s="233"/>
      <c r="N397" s="234"/>
      <c r="O397" s="234"/>
      <c r="P397" s="234"/>
      <c r="Q397" s="234"/>
      <c r="R397" s="234"/>
      <c r="S397" s="234"/>
      <c r="T397" s="235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6" t="s">
        <v>145</v>
      </c>
      <c r="AU397" s="236" t="s">
        <v>85</v>
      </c>
      <c r="AV397" s="13" t="s">
        <v>83</v>
      </c>
      <c r="AW397" s="13" t="s">
        <v>39</v>
      </c>
      <c r="AX397" s="13" t="s">
        <v>77</v>
      </c>
      <c r="AY397" s="236" t="s">
        <v>135</v>
      </c>
    </row>
    <row r="398" s="14" customFormat="1">
      <c r="A398" s="14"/>
      <c r="B398" s="237"/>
      <c r="C398" s="238"/>
      <c r="D398" s="228" t="s">
        <v>145</v>
      </c>
      <c r="E398" s="239" t="s">
        <v>32</v>
      </c>
      <c r="F398" s="240" t="s">
        <v>452</v>
      </c>
      <c r="G398" s="238"/>
      <c r="H398" s="241">
        <v>1</v>
      </c>
      <c r="I398" s="242"/>
      <c r="J398" s="238"/>
      <c r="K398" s="238"/>
      <c r="L398" s="243"/>
      <c r="M398" s="244"/>
      <c r="N398" s="245"/>
      <c r="O398" s="245"/>
      <c r="P398" s="245"/>
      <c r="Q398" s="245"/>
      <c r="R398" s="245"/>
      <c r="S398" s="245"/>
      <c r="T398" s="246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7" t="s">
        <v>145</v>
      </c>
      <c r="AU398" s="247" t="s">
        <v>85</v>
      </c>
      <c r="AV398" s="14" t="s">
        <v>85</v>
      </c>
      <c r="AW398" s="14" t="s">
        <v>39</v>
      </c>
      <c r="AX398" s="14" t="s">
        <v>77</v>
      </c>
      <c r="AY398" s="247" t="s">
        <v>135</v>
      </c>
    </row>
    <row r="399" s="15" customFormat="1">
      <c r="A399" s="15"/>
      <c r="B399" s="248"/>
      <c r="C399" s="249"/>
      <c r="D399" s="228" t="s">
        <v>145</v>
      </c>
      <c r="E399" s="250" t="s">
        <v>32</v>
      </c>
      <c r="F399" s="251" t="s">
        <v>149</v>
      </c>
      <c r="G399" s="249"/>
      <c r="H399" s="252">
        <v>1</v>
      </c>
      <c r="I399" s="253"/>
      <c r="J399" s="249"/>
      <c r="K399" s="249"/>
      <c r="L399" s="254"/>
      <c r="M399" s="255"/>
      <c r="N399" s="256"/>
      <c r="O399" s="256"/>
      <c r="P399" s="256"/>
      <c r="Q399" s="256"/>
      <c r="R399" s="256"/>
      <c r="S399" s="256"/>
      <c r="T399" s="257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58" t="s">
        <v>145</v>
      </c>
      <c r="AU399" s="258" t="s">
        <v>85</v>
      </c>
      <c r="AV399" s="15" t="s">
        <v>134</v>
      </c>
      <c r="AW399" s="15" t="s">
        <v>39</v>
      </c>
      <c r="AX399" s="15" t="s">
        <v>83</v>
      </c>
      <c r="AY399" s="258" t="s">
        <v>135</v>
      </c>
    </row>
    <row r="400" s="2" customFormat="1" ht="37.8" customHeight="1">
      <c r="A400" s="39"/>
      <c r="B400" s="40"/>
      <c r="C400" s="213" t="s">
        <v>547</v>
      </c>
      <c r="D400" s="213" t="s">
        <v>138</v>
      </c>
      <c r="E400" s="214" t="s">
        <v>455</v>
      </c>
      <c r="F400" s="215" t="s">
        <v>456</v>
      </c>
      <c r="G400" s="216" t="s">
        <v>141</v>
      </c>
      <c r="H400" s="217">
        <v>14</v>
      </c>
      <c r="I400" s="218"/>
      <c r="J400" s="219">
        <f>ROUND(I400*H400,2)</f>
        <v>0</v>
      </c>
      <c r="K400" s="215" t="s">
        <v>142</v>
      </c>
      <c r="L400" s="45"/>
      <c r="M400" s="220" t="s">
        <v>32</v>
      </c>
      <c r="N400" s="221" t="s">
        <v>48</v>
      </c>
      <c r="O400" s="85"/>
      <c r="P400" s="222">
        <f>O400*H400</f>
        <v>0</v>
      </c>
      <c r="Q400" s="222">
        <v>0</v>
      </c>
      <c r="R400" s="222">
        <f>Q400*H400</f>
        <v>0</v>
      </c>
      <c r="S400" s="222">
        <v>0</v>
      </c>
      <c r="T400" s="223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24" t="s">
        <v>143</v>
      </c>
      <c r="AT400" s="224" t="s">
        <v>138</v>
      </c>
      <c r="AU400" s="224" t="s">
        <v>85</v>
      </c>
      <c r="AY400" s="17" t="s">
        <v>135</v>
      </c>
      <c r="BE400" s="225">
        <f>IF(N400="základní",J400,0)</f>
        <v>0</v>
      </c>
      <c r="BF400" s="225">
        <f>IF(N400="snížená",J400,0)</f>
        <v>0</v>
      </c>
      <c r="BG400" s="225">
        <f>IF(N400="zákl. přenesená",J400,0)</f>
        <v>0</v>
      </c>
      <c r="BH400" s="225">
        <f>IF(N400="sníž. přenesená",J400,0)</f>
        <v>0</v>
      </c>
      <c r="BI400" s="225">
        <f>IF(N400="nulová",J400,0)</f>
        <v>0</v>
      </c>
      <c r="BJ400" s="17" t="s">
        <v>83</v>
      </c>
      <c r="BK400" s="225">
        <f>ROUND(I400*H400,2)</f>
        <v>0</v>
      </c>
      <c r="BL400" s="17" t="s">
        <v>143</v>
      </c>
      <c r="BM400" s="224" t="s">
        <v>1065</v>
      </c>
    </row>
    <row r="401" s="13" customFormat="1">
      <c r="A401" s="13"/>
      <c r="B401" s="226"/>
      <c r="C401" s="227"/>
      <c r="D401" s="228" t="s">
        <v>145</v>
      </c>
      <c r="E401" s="229" t="s">
        <v>32</v>
      </c>
      <c r="F401" s="230" t="s">
        <v>299</v>
      </c>
      <c r="G401" s="227"/>
      <c r="H401" s="229" t="s">
        <v>32</v>
      </c>
      <c r="I401" s="231"/>
      <c r="J401" s="227"/>
      <c r="K401" s="227"/>
      <c r="L401" s="232"/>
      <c r="M401" s="233"/>
      <c r="N401" s="234"/>
      <c r="O401" s="234"/>
      <c r="P401" s="234"/>
      <c r="Q401" s="234"/>
      <c r="R401" s="234"/>
      <c r="S401" s="234"/>
      <c r="T401" s="235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6" t="s">
        <v>145</v>
      </c>
      <c r="AU401" s="236" t="s">
        <v>85</v>
      </c>
      <c r="AV401" s="13" t="s">
        <v>83</v>
      </c>
      <c r="AW401" s="13" t="s">
        <v>39</v>
      </c>
      <c r="AX401" s="13" t="s">
        <v>77</v>
      </c>
      <c r="AY401" s="236" t="s">
        <v>135</v>
      </c>
    </row>
    <row r="402" s="14" customFormat="1">
      <c r="A402" s="14"/>
      <c r="B402" s="237"/>
      <c r="C402" s="238"/>
      <c r="D402" s="228" t="s">
        <v>145</v>
      </c>
      <c r="E402" s="239" t="s">
        <v>32</v>
      </c>
      <c r="F402" s="240" t="s">
        <v>1066</v>
      </c>
      <c r="G402" s="238"/>
      <c r="H402" s="241">
        <v>2</v>
      </c>
      <c r="I402" s="242"/>
      <c r="J402" s="238"/>
      <c r="K402" s="238"/>
      <c r="L402" s="243"/>
      <c r="M402" s="244"/>
      <c r="N402" s="245"/>
      <c r="O402" s="245"/>
      <c r="P402" s="245"/>
      <c r="Q402" s="245"/>
      <c r="R402" s="245"/>
      <c r="S402" s="245"/>
      <c r="T402" s="246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7" t="s">
        <v>145</v>
      </c>
      <c r="AU402" s="247" t="s">
        <v>85</v>
      </c>
      <c r="AV402" s="14" t="s">
        <v>85</v>
      </c>
      <c r="AW402" s="14" t="s">
        <v>39</v>
      </c>
      <c r="AX402" s="14" t="s">
        <v>77</v>
      </c>
      <c r="AY402" s="247" t="s">
        <v>135</v>
      </c>
    </row>
    <row r="403" s="14" customFormat="1">
      <c r="A403" s="14"/>
      <c r="B403" s="237"/>
      <c r="C403" s="238"/>
      <c r="D403" s="228" t="s">
        <v>145</v>
      </c>
      <c r="E403" s="239" t="s">
        <v>32</v>
      </c>
      <c r="F403" s="240" t="s">
        <v>783</v>
      </c>
      <c r="G403" s="238"/>
      <c r="H403" s="241">
        <v>10</v>
      </c>
      <c r="I403" s="242"/>
      <c r="J403" s="238"/>
      <c r="K403" s="238"/>
      <c r="L403" s="243"/>
      <c r="M403" s="244"/>
      <c r="N403" s="245"/>
      <c r="O403" s="245"/>
      <c r="P403" s="245"/>
      <c r="Q403" s="245"/>
      <c r="R403" s="245"/>
      <c r="S403" s="245"/>
      <c r="T403" s="246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7" t="s">
        <v>145</v>
      </c>
      <c r="AU403" s="247" t="s">
        <v>85</v>
      </c>
      <c r="AV403" s="14" t="s">
        <v>85</v>
      </c>
      <c r="AW403" s="14" t="s">
        <v>39</v>
      </c>
      <c r="AX403" s="14" t="s">
        <v>77</v>
      </c>
      <c r="AY403" s="247" t="s">
        <v>135</v>
      </c>
    </row>
    <row r="404" s="14" customFormat="1">
      <c r="A404" s="14"/>
      <c r="B404" s="237"/>
      <c r="C404" s="238"/>
      <c r="D404" s="228" t="s">
        <v>145</v>
      </c>
      <c r="E404" s="239" t="s">
        <v>32</v>
      </c>
      <c r="F404" s="240" t="s">
        <v>223</v>
      </c>
      <c r="G404" s="238"/>
      <c r="H404" s="241">
        <v>1</v>
      </c>
      <c r="I404" s="242"/>
      <c r="J404" s="238"/>
      <c r="K404" s="238"/>
      <c r="L404" s="243"/>
      <c r="M404" s="244"/>
      <c r="N404" s="245"/>
      <c r="O404" s="245"/>
      <c r="P404" s="245"/>
      <c r="Q404" s="245"/>
      <c r="R404" s="245"/>
      <c r="S404" s="245"/>
      <c r="T404" s="246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7" t="s">
        <v>145</v>
      </c>
      <c r="AU404" s="247" t="s">
        <v>85</v>
      </c>
      <c r="AV404" s="14" t="s">
        <v>85</v>
      </c>
      <c r="AW404" s="14" t="s">
        <v>39</v>
      </c>
      <c r="AX404" s="14" t="s">
        <v>77</v>
      </c>
      <c r="AY404" s="247" t="s">
        <v>135</v>
      </c>
    </row>
    <row r="405" s="14" customFormat="1">
      <c r="A405" s="14"/>
      <c r="B405" s="237"/>
      <c r="C405" s="238"/>
      <c r="D405" s="228" t="s">
        <v>145</v>
      </c>
      <c r="E405" s="239" t="s">
        <v>32</v>
      </c>
      <c r="F405" s="240" t="s">
        <v>780</v>
      </c>
      <c r="G405" s="238"/>
      <c r="H405" s="241">
        <v>1</v>
      </c>
      <c r="I405" s="242"/>
      <c r="J405" s="238"/>
      <c r="K405" s="238"/>
      <c r="L405" s="243"/>
      <c r="M405" s="244"/>
      <c r="N405" s="245"/>
      <c r="O405" s="245"/>
      <c r="P405" s="245"/>
      <c r="Q405" s="245"/>
      <c r="R405" s="245"/>
      <c r="S405" s="245"/>
      <c r="T405" s="246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7" t="s">
        <v>145</v>
      </c>
      <c r="AU405" s="247" t="s">
        <v>85</v>
      </c>
      <c r="AV405" s="14" t="s">
        <v>85</v>
      </c>
      <c r="AW405" s="14" t="s">
        <v>39</v>
      </c>
      <c r="AX405" s="14" t="s">
        <v>77</v>
      </c>
      <c r="AY405" s="247" t="s">
        <v>135</v>
      </c>
    </row>
    <row r="406" s="15" customFormat="1">
      <c r="A406" s="15"/>
      <c r="B406" s="248"/>
      <c r="C406" s="249"/>
      <c r="D406" s="228" t="s">
        <v>145</v>
      </c>
      <c r="E406" s="250" t="s">
        <v>32</v>
      </c>
      <c r="F406" s="251" t="s">
        <v>149</v>
      </c>
      <c r="G406" s="249"/>
      <c r="H406" s="252">
        <v>14</v>
      </c>
      <c r="I406" s="253"/>
      <c r="J406" s="249"/>
      <c r="K406" s="249"/>
      <c r="L406" s="254"/>
      <c r="M406" s="255"/>
      <c r="N406" s="256"/>
      <c r="O406" s="256"/>
      <c r="P406" s="256"/>
      <c r="Q406" s="256"/>
      <c r="R406" s="256"/>
      <c r="S406" s="256"/>
      <c r="T406" s="257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58" t="s">
        <v>145</v>
      </c>
      <c r="AU406" s="258" t="s">
        <v>85</v>
      </c>
      <c r="AV406" s="15" t="s">
        <v>134</v>
      </c>
      <c r="AW406" s="15" t="s">
        <v>39</v>
      </c>
      <c r="AX406" s="15" t="s">
        <v>83</v>
      </c>
      <c r="AY406" s="258" t="s">
        <v>135</v>
      </c>
    </row>
    <row r="407" s="2" customFormat="1" ht="33" customHeight="1">
      <c r="A407" s="39"/>
      <c r="B407" s="40"/>
      <c r="C407" s="213" t="s">
        <v>552</v>
      </c>
      <c r="D407" s="213" t="s">
        <v>138</v>
      </c>
      <c r="E407" s="214" t="s">
        <v>1067</v>
      </c>
      <c r="F407" s="215" t="s">
        <v>1068</v>
      </c>
      <c r="G407" s="216" t="s">
        <v>141</v>
      </c>
      <c r="H407" s="217">
        <v>4</v>
      </c>
      <c r="I407" s="218"/>
      <c r="J407" s="219">
        <f>ROUND(I407*H407,2)</f>
        <v>0</v>
      </c>
      <c r="K407" s="215" t="s">
        <v>142</v>
      </c>
      <c r="L407" s="45"/>
      <c r="M407" s="220" t="s">
        <v>32</v>
      </c>
      <c r="N407" s="221" t="s">
        <v>48</v>
      </c>
      <c r="O407" s="85"/>
      <c r="P407" s="222">
        <f>O407*H407</f>
        <v>0</v>
      </c>
      <c r="Q407" s="222">
        <v>0</v>
      </c>
      <c r="R407" s="222">
        <f>Q407*H407</f>
        <v>0</v>
      </c>
      <c r="S407" s="222">
        <v>0</v>
      </c>
      <c r="T407" s="223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24" t="s">
        <v>143</v>
      </c>
      <c r="AT407" s="224" t="s">
        <v>138</v>
      </c>
      <c r="AU407" s="224" t="s">
        <v>85</v>
      </c>
      <c r="AY407" s="17" t="s">
        <v>135</v>
      </c>
      <c r="BE407" s="225">
        <f>IF(N407="základní",J407,0)</f>
        <v>0</v>
      </c>
      <c r="BF407" s="225">
        <f>IF(N407="snížená",J407,0)</f>
        <v>0</v>
      </c>
      <c r="BG407" s="225">
        <f>IF(N407="zákl. přenesená",J407,0)</f>
        <v>0</v>
      </c>
      <c r="BH407" s="225">
        <f>IF(N407="sníž. přenesená",J407,0)</f>
        <v>0</v>
      </c>
      <c r="BI407" s="225">
        <f>IF(N407="nulová",J407,0)</f>
        <v>0</v>
      </c>
      <c r="BJ407" s="17" t="s">
        <v>83</v>
      </c>
      <c r="BK407" s="225">
        <f>ROUND(I407*H407,2)</f>
        <v>0</v>
      </c>
      <c r="BL407" s="17" t="s">
        <v>143</v>
      </c>
      <c r="BM407" s="224" t="s">
        <v>1069</v>
      </c>
    </row>
    <row r="408" s="13" customFormat="1">
      <c r="A408" s="13"/>
      <c r="B408" s="226"/>
      <c r="C408" s="227"/>
      <c r="D408" s="228" t="s">
        <v>145</v>
      </c>
      <c r="E408" s="229" t="s">
        <v>32</v>
      </c>
      <c r="F408" s="230" t="s">
        <v>299</v>
      </c>
      <c r="G408" s="227"/>
      <c r="H408" s="229" t="s">
        <v>32</v>
      </c>
      <c r="I408" s="231"/>
      <c r="J408" s="227"/>
      <c r="K408" s="227"/>
      <c r="L408" s="232"/>
      <c r="M408" s="233"/>
      <c r="N408" s="234"/>
      <c r="O408" s="234"/>
      <c r="P408" s="234"/>
      <c r="Q408" s="234"/>
      <c r="R408" s="234"/>
      <c r="S408" s="234"/>
      <c r="T408" s="235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6" t="s">
        <v>145</v>
      </c>
      <c r="AU408" s="236" t="s">
        <v>85</v>
      </c>
      <c r="AV408" s="13" t="s">
        <v>83</v>
      </c>
      <c r="AW408" s="13" t="s">
        <v>39</v>
      </c>
      <c r="AX408" s="13" t="s">
        <v>77</v>
      </c>
      <c r="AY408" s="236" t="s">
        <v>135</v>
      </c>
    </row>
    <row r="409" s="14" customFormat="1">
      <c r="A409" s="14"/>
      <c r="B409" s="237"/>
      <c r="C409" s="238"/>
      <c r="D409" s="228" t="s">
        <v>145</v>
      </c>
      <c r="E409" s="239" t="s">
        <v>32</v>
      </c>
      <c r="F409" s="240" t="s">
        <v>1070</v>
      </c>
      <c r="G409" s="238"/>
      <c r="H409" s="241">
        <v>4</v>
      </c>
      <c r="I409" s="242"/>
      <c r="J409" s="238"/>
      <c r="K409" s="238"/>
      <c r="L409" s="243"/>
      <c r="M409" s="244"/>
      <c r="N409" s="245"/>
      <c r="O409" s="245"/>
      <c r="P409" s="245"/>
      <c r="Q409" s="245"/>
      <c r="R409" s="245"/>
      <c r="S409" s="245"/>
      <c r="T409" s="246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7" t="s">
        <v>145</v>
      </c>
      <c r="AU409" s="247" t="s">
        <v>85</v>
      </c>
      <c r="AV409" s="14" t="s">
        <v>85</v>
      </c>
      <c r="AW409" s="14" t="s">
        <v>39</v>
      </c>
      <c r="AX409" s="14" t="s">
        <v>77</v>
      </c>
      <c r="AY409" s="247" t="s">
        <v>135</v>
      </c>
    </row>
    <row r="410" s="15" customFormat="1">
      <c r="A410" s="15"/>
      <c r="B410" s="248"/>
      <c r="C410" s="249"/>
      <c r="D410" s="228" t="s">
        <v>145</v>
      </c>
      <c r="E410" s="250" t="s">
        <v>32</v>
      </c>
      <c r="F410" s="251" t="s">
        <v>149</v>
      </c>
      <c r="G410" s="249"/>
      <c r="H410" s="252">
        <v>4</v>
      </c>
      <c r="I410" s="253"/>
      <c r="J410" s="249"/>
      <c r="K410" s="249"/>
      <c r="L410" s="254"/>
      <c r="M410" s="255"/>
      <c r="N410" s="256"/>
      <c r="O410" s="256"/>
      <c r="P410" s="256"/>
      <c r="Q410" s="256"/>
      <c r="R410" s="256"/>
      <c r="S410" s="256"/>
      <c r="T410" s="257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58" t="s">
        <v>145</v>
      </c>
      <c r="AU410" s="258" t="s">
        <v>85</v>
      </c>
      <c r="AV410" s="15" t="s">
        <v>134</v>
      </c>
      <c r="AW410" s="15" t="s">
        <v>39</v>
      </c>
      <c r="AX410" s="15" t="s">
        <v>83</v>
      </c>
      <c r="AY410" s="258" t="s">
        <v>135</v>
      </c>
    </row>
    <row r="411" s="2" customFormat="1" ht="24.15" customHeight="1">
      <c r="A411" s="39"/>
      <c r="B411" s="40"/>
      <c r="C411" s="213" t="s">
        <v>557</v>
      </c>
      <c r="D411" s="213" t="s">
        <v>138</v>
      </c>
      <c r="E411" s="214" t="s">
        <v>1071</v>
      </c>
      <c r="F411" s="215" t="s">
        <v>1072</v>
      </c>
      <c r="G411" s="216" t="s">
        <v>141</v>
      </c>
      <c r="H411" s="217">
        <v>1</v>
      </c>
      <c r="I411" s="218"/>
      <c r="J411" s="219">
        <f>ROUND(I411*H411,2)</f>
        <v>0</v>
      </c>
      <c r="K411" s="215" t="s">
        <v>142</v>
      </c>
      <c r="L411" s="45"/>
      <c r="M411" s="220" t="s">
        <v>32</v>
      </c>
      <c r="N411" s="221" t="s">
        <v>48</v>
      </c>
      <c r="O411" s="85"/>
      <c r="P411" s="222">
        <f>O411*H411</f>
        <v>0</v>
      </c>
      <c r="Q411" s="222">
        <v>0</v>
      </c>
      <c r="R411" s="222">
        <f>Q411*H411</f>
        <v>0</v>
      </c>
      <c r="S411" s="222">
        <v>0</v>
      </c>
      <c r="T411" s="223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24" t="s">
        <v>143</v>
      </c>
      <c r="AT411" s="224" t="s">
        <v>138</v>
      </c>
      <c r="AU411" s="224" t="s">
        <v>85</v>
      </c>
      <c r="AY411" s="17" t="s">
        <v>135</v>
      </c>
      <c r="BE411" s="225">
        <f>IF(N411="základní",J411,0)</f>
        <v>0</v>
      </c>
      <c r="BF411" s="225">
        <f>IF(N411="snížená",J411,0)</f>
        <v>0</v>
      </c>
      <c r="BG411" s="225">
        <f>IF(N411="zákl. přenesená",J411,0)</f>
        <v>0</v>
      </c>
      <c r="BH411" s="225">
        <f>IF(N411="sníž. přenesená",J411,0)</f>
        <v>0</v>
      </c>
      <c r="BI411" s="225">
        <f>IF(N411="nulová",J411,0)</f>
        <v>0</v>
      </c>
      <c r="BJ411" s="17" t="s">
        <v>83</v>
      </c>
      <c r="BK411" s="225">
        <f>ROUND(I411*H411,2)</f>
        <v>0</v>
      </c>
      <c r="BL411" s="17" t="s">
        <v>143</v>
      </c>
      <c r="BM411" s="224" t="s">
        <v>1073</v>
      </c>
    </row>
    <row r="412" s="13" customFormat="1">
      <c r="A412" s="13"/>
      <c r="B412" s="226"/>
      <c r="C412" s="227"/>
      <c r="D412" s="228" t="s">
        <v>145</v>
      </c>
      <c r="E412" s="229" t="s">
        <v>32</v>
      </c>
      <c r="F412" s="230" t="s">
        <v>299</v>
      </c>
      <c r="G412" s="227"/>
      <c r="H412" s="229" t="s">
        <v>32</v>
      </c>
      <c r="I412" s="231"/>
      <c r="J412" s="227"/>
      <c r="K412" s="227"/>
      <c r="L412" s="232"/>
      <c r="M412" s="233"/>
      <c r="N412" s="234"/>
      <c r="O412" s="234"/>
      <c r="P412" s="234"/>
      <c r="Q412" s="234"/>
      <c r="R412" s="234"/>
      <c r="S412" s="234"/>
      <c r="T412" s="235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6" t="s">
        <v>145</v>
      </c>
      <c r="AU412" s="236" t="s">
        <v>85</v>
      </c>
      <c r="AV412" s="13" t="s">
        <v>83</v>
      </c>
      <c r="AW412" s="13" t="s">
        <v>39</v>
      </c>
      <c r="AX412" s="13" t="s">
        <v>77</v>
      </c>
      <c r="AY412" s="236" t="s">
        <v>135</v>
      </c>
    </row>
    <row r="413" s="14" customFormat="1">
      <c r="A413" s="14"/>
      <c r="B413" s="237"/>
      <c r="C413" s="238"/>
      <c r="D413" s="228" t="s">
        <v>145</v>
      </c>
      <c r="E413" s="239" t="s">
        <v>32</v>
      </c>
      <c r="F413" s="240" t="s">
        <v>464</v>
      </c>
      <c r="G413" s="238"/>
      <c r="H413" s="241">
        <v>1</v>
      </c>
      <c r="I413" s="242"/>
      <c r="J413" s="238"/>
      <c r="K413" s="238"/>
      <c r="L413" s="243"/>
      <c r="M413" s="244"/>
      <c r="N413" s="245"/>
      <c r="O413" s="245"/>
      <c r="P413" s="245"/>
      <c r="Q413" s="245"/>
      <c r="R413" s="245"/>
      <c r="S413" s="245"/>
      <c r="T413" s="246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7" t="s">
        <v>145</v>
      </c>
      <c r="AU413" s="247" t="s">
        <v>85</v>
      </c>
      <c r="AV413" s="14" t="s">
        <v>85</v>
      </c>
      <c r="AW413" s="14" t="s">
        <v>39</v>
      </c>
      <c r="AX413" s="14" t="s">
        <v>77</v>
      </c>
      <c r="AY413" s="247" t="s">
        <v>135</v>
      </c>
    </row>
    <row r="414" s="15" customFormat="1">
      <c r="A414" s="15"/>
      <c r="B414" s="248"/>
      <c r="C414" s="249"/>
      <c r="D414" s="228" t="s">
        <v>145</v>
      </c>
      <c r="E414" s="250" t="s">
        <v>32</v>
      </c>
      <c r="F414" s="251" t="s">
        <v>149</v>
      </c>
      <c r="G414" s="249"/>
      <c r="H414" s="252">
        <v>1</v>
      </c>
      <c r="I414" s="253"/>
      <c r="J414" s="249"/>
      <c r="K414" s="249"/>
      <c r="L414" s="254"/>
      <c r="M414" s="255"/>
      <c r="N414" s="256"/>
      <c r="O414" s="256"/>
      <c r="P414" s="256"/>
      <c r="Q414" s="256"/>
      <c r="R414" s="256"/>
      <c r="S414" s="256"/>
      <c r="T414" s="257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58" t="s">
        <v>145</v>
      </c>
      <c r="AU414" s="258" t="s">
        <v>85</v>
      </c>
      <c r="AV414" s="15" t="s">
        <v>134</v>
      </c>
      <c r="AW414" s="15" t="s">
        <v>39</v>
      </c>
      <c r="AX414" s="15" t="s">
        <v>83</v>
      </c>
      <c r="AY414" s="258" t="s">
        <v>135</v>
      </c>
    </row>
    <row r="415" s="2" customFormat="1" ht="33" customHeight="1">
      <c r="A415" s="39"/>
      <c r="B415" s="40"/>
      <c r="C415" s="213" t="s">
        <v>564</v>
      </c>
      <c r="D415" s="213" t="s">
        <v>138</v>
      </c>
      <c r="E415" s="214" t="s">
        <v>461</v>
      </c>
      <c r="F415" s="215" t="s">
        <v>462</v>
      </c>
      <c r="G415" s="216" t="s">
        <v>141</v>
      </c>
      <c r="H415" s="217">
        <v>3</v>
      </c>
      <c r="I415" s="218"/>
      <c r="J415" s="219">
        <f>ROUND(I415*H415,2)</f>
        <v>0</v>
      </c>
      <c r="K415" s="215" t="s">
        <v>142</v>
      </c>
      <c r="L415" s="45"/>
      <c r="M415" s="220" t="s">
        <v>32</v>
      </c>
      <c r="N415" s="221" t="s">
        <v>48</v>
      </c>
      <c r="O415" s="85"/>
      <c r="P415" s="222">
        <f>O415*H415</f>
        <v>0</v>
      </c>
      <c r="Q415" s="222">
        <v>0</v>
      </c>
      <c r="R415" s="222">
        <f>Q415*H415</f>
        <v>0</v>
      </c>
      <c r="S415" s="222">
        <v>0</v>
      </c>
      <c r="T415" s="223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24" t="s">
        <v>143</v>
      </c>
      <c r="AT415" s="224" t="s">
        <v>138</v>
      </c>
      <c r="AU415" s="224" t="s">
        <v>85</v>
      </c>
      <c r="AY415" s="17" t="s">
        <v>135</v>
      </c>
      <c r="BE415" s="225">
        <f>IF(N415="základní",J415,0)</f>
        <v>0</v>
      </c>
      <c r="BF415" s="225">
        <f>IF(N415="snížená",J415,0)</f>
        <v>0</v>
      </c>
      <c r="BG415" s="225">
        <f>IF(N415="zákl. přenesená",J415,0)</f>
        <v>0</v>
      </c>
      <c r="BH415" s="225">
        <f>IF(N415="sníž. přenesená",J415,0)</f>
        <v>0</v>
      </c>
      <c r="BI415" s="225">
        <f>IF(N415="nulová",J415,0)</f>
        <v>0</v>
      </c>
      <c r="BJ415" s="17" t="s">
        <v>83</v>
      </c>
      <c r="BK415" s="225">
        <f>ROUND(I415*H415,2)</f>
        <v>0</v>
      </c>
      <c r="BL415" s="17" t="s">
        <v>143</v>
      </c>
      <c r="BM415" s="224" t="s">
        <v>1074</v>
      </c>
    </row>
    <row r="416" s="13" customFormat="1">
      <c r="A416" s="13"/>
      <c r="B416" s="226"/>
      <c r="C416" s="227"/>
      <c r="D416" s="228" t="s">
        <v>145</v>
      </c>
      <c r="E416" s="229" t="s">
        <v>32</v>
      </c>
      <c r="F416" s="230" t="s">
        <v>299</v>
      </c>
      <c r="G416" s="227"/>
      <c r="H416" s="229" t="s">
        <v>32</v>
      </c>
      <c r="I416" s="231"/>
      <c r="J416" s="227"/>
      <c r="K416" s="227"/>
      <c r="L416" s="232"/>
      <c r="M416" s="233"/>
      <c r="N416" s="234"/>
      <c r="O416" s="234"/>
      <c r="P416" s="234"/>
      <c r="Q416" s="234"/>
      <c r="R416" s="234"/>
      <c r="S416" s="234"/>
      <c r="T416" s="235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6" t="s">
        <v>145</v>
      </c>
      <c r="AU416" s="236" t="s">
        <v>85</v>
      </c>
      <c r="AV416" s="13" t="s">
        <v>83</v>
      </c>
      <c r="AW416" s="13" t="s">
        <v>39</v>
      </c>
      <c r="AX416" s="13" t="s">
        <v>77</v>
      </c>
      <c r="AY416" s="236" t="s">
        <v>135</v>
      </c>
    </row>
    <row r="417" s="14" customFormat="1">
      <c r="A417" s="14"/>
      <c r="B417" s="237"/>
      <c r="C417" s="238"/>
      <c r="D417" s="228" t="s">
        <v>145</v>
      </c>
      <c r="E417" s="239" t="s">
        <v>32</v>
      </c>
      <c r="F417" s="240" t="s">
        <v>1075</v>
      </c>
      <c r="G417" s="238"/>
      <c r="H417" s="241">
        <v>3</v>
      </c>
      <c r="I417" s="242"/>
      <c r="J417" s="238"/>
      <c r="K417" s="238"/>
      <c r="L417" s="243"/>
      <c r="M417" s="244"/>
      <c r="N417" s="245"/>
      <c r="O417" s="245"/>
      <c r="P417" s="245"/>
      <c r="Q417" s="245"/>
      <c r="R417" s="245"/>
      <c r="S417" s="245"/>
      <c r="T417" s="246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7" t="s">
        <v>145</v>
      </c>
      <c r="AU417" s="247" t="s">
        <v>85</v>
      </c>
      <c r="AV417" s="14" t="s">
        <v>85</v>
      </c>
      <c r="AW417" s="14" t="s">
        <v>39</v>
      </c>
      <c r="AX417" s="14" t="s">
        <v>77</v>
      </c>
      <c r="AY417" s="247" t="s">
        <v>135</v>
      </c>
    </row>
    <row r="418" s="15" customFormat="1">
      <c r="A418" s="15"/>
      <c r="B418" s="248"/>
      <c r="C418" s="249"/>
      <c r="D418" s="228" t="s">
        <v>145</v>
      </c>
      <c r="E418" s="250" t="s">
        <v>32</v>
      </c>
      <c r="F418" s="251" t="s">
        <v>149</v>
      </c>
      <c r="G418" s="249"/>
      <c r="H418" s="252">
        <v>3</v>
      </c>
      <c r="I418" s="253"/>
      <c r="J418" s="249"/>
      <c r="K418" s="249"/>
      <c r="L418" s="254"/>
      <c r="M418" s="255"/>
      <c r="N418" s="256"/>
      <c r="O418" s="256"/>
      <c r="P418" s="256"/>
      <c r="Q418" s="256"/>
      <c r="R418" s="256"/>
      <c r="S418" s="256"/>
      <c r="T418" s="257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58" t="s">
        <v>145</v>
      </c>
      <c r="AU418" s="258" t="s">
        <v>85</v>
      </c>
      <c r="AV418" s="15" t="s">
        <v>134</v>
      </c>
      <c r="AW418" s="15" t="s">
        <v>39</v>
      </c>
      <c r="AX418" s="15" t="s">
        <v>83</v>
      </c>
      <c r="AY418" s="258" t="s">
        <v>135</v>
      </c>
    </row>
    <row r="419" s="2" customFormat="1" ht="24.15" customHeight="1">
      <c r="A419" s="39"/>
      <c r="B419" s="40"/>
      <c r="C419" s="213" t="s">
        <v>573</v>
      </c>
      <c r="D419" s="213" t="s">
        <v>138</v>
      </c>
      <c r="E419" s="214" t="s">
        <v>1076</v>
      </c>
      <c r="F419" s="215" t="s">
        <v>1077</v>
      </c>
      <c r="G419" s="216" t="s">
        <v>141</v>
      </c>
      <c r="H419" s="217">
        <v>16</v>
      </c>
      <c r="I419" s="218"/>
      <c r="J419" s="219">
        <f>ROUND(I419*H419,2)</f>
        <v>0</v>
      </c>
      <c r="K419" s="215" t="s">
        <v>142</v>
      </c>
      <c r="L419" s="45"/>
      <c r="M419" s="220" t="s">
        <v>32</v>
      </c>
      <c r="N419" s="221" t="s">
        <v>48</v>
      </c>
      <c r="O419" s="85"/>
      <c r="P419" s="222">
        <f>O419*H419</f>
        <v>0</v>
      </c>
      <c r="Q419" s="222">
        <v>0</v>
      </c>
      <c r="R419" s="222">
        <f>Q419*H419</f>
        <v>0</v>
      </c>
      <c r="S419" s="222">
        <v>0</v>
      </c>
      <c r="T419" s="223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24" t="s">
        <v>143</v>
      </c>
      <c r="AT419" s="224" t="s">
        <v>138</v>
      </c>
      <c r="AU419" s="224" t="s">
        <v>85</v>
      </c>
      <c r="AY419" s="17" t="s">
        <v>135</v>
      </c>
      <c r="BE419" s="225">
        <f>IF(N419="základní",J419,0)</f>
        <v>0</v>
      </c>
      <c r="BF419" s="225">
        <f>IF(N419="snížená",J419,0)</f>
        <v>0</v>
      </c>
      <c r="BG419" s="225">
        <f>IF(N419="zákl. přenesená",J419,0)</f>
        <v>0</v>
      </c>
      <c r="BH419" s="225">
        <f>IF(N419="sníž. přenesená",J419,0)</f>
        <v>0</v>
      </c>
      <c r="BI419" s="225">
        <f>IF(N419="nulová",J419,0)</f>
        <v>0</v>
      </c>
      <c r="BJ419" s="17" t="s">
        <v>83</v>
      </c>
      <c r="BK419" s="225">
        <f>ROUND(I419*H419,2)</f>
        <v>0</v>
      </c>
      <c r="BL419" s="17" t="s">
        <v>143</v>
      </c>
      <c r="BM419" s="224" t="s">
        <v>1078</v>
      </c>
    </row>
    <row r="420" s="13" customFormat="1">
      <c r="A420" s="13"/>
      <c r="B420" s="226"/>
      <c r="C420" s="227"/>
      <c r="D420" s="228" t="s">
        <v>145</v>
      </c>
      <c r="E420" s="229" t="s">
        <v>32</v>
      </c>
      <c r="F420" s="230" t="s">
        <v>299</v>
      </c>
      <c r="G420" s="227"/>
      <c r="H420" s="229" t="s">
        <v>32</v>
      </c>
      <c r="I420" s="231"/>
      <c r="J420" s="227"/>
      <c r="K420" s="227"/>
      <c r="L420" s="232"/>
      <c r="M420" s="233"/>
      <c r="N420" s="234"/>
      <c r="O420" s="234"/>
      <c r="P420" s="234"/>
      <c r="Q420" s="234"/>
      <c r="R420" s="234"/>
      <c r="S420" s="234"/>
      <c r="T420" s="235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6" t="s">
        <v>145</v>
      </c>
      <c r="AU420" s="236" t="s">
        <v>85</v>
      </c>
      <c r="AV420" s="13" t="s">
        <v>83</v>
      </c>
      <c r="AW420" s="13" t="s">
        <v>39</v>
      </c>
      <c r="AX420" s="13" t="s">
        <v>77</v>
      </c>
      <c r="AY420" s="236" t="s">
        <v>135</v>
      </c>
    </row>
    <row r="421" s="14" customFormat="1">
      <c r="A421" s="14"/>
      <c r="B421" s="237"/>
      <c r="C421" s="238"/>
      <c r="D421" s="228" t="s">
        <v>145</v>
      </c>
      <c r="E421" s="239" t="s">
        <v>32</v>
      </c>
      <c r="F421" s="240" t="s">
        <v>1079</v>
      </c>
      <c r="G421" s="238"/>
      <c r="H421" s="241">
        <v>8</v>
      </c>
      <c r="I421" s="242"/>
      <c r="J421" s="238"/>
      <c r="K421" s="238"/>
      <c r="L421" s="243"/>
      <c r="M421" s="244"/>
      <c r="N421" s="245"/>
      <c r="O421" s="245"/>
      <c r="P421" s="245"/>
      <c r="Q421" s="245"/>
      <c r="R421" s="245"/>
      <c r="S421" s="245"/>
      <c r="T421" s="246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7" t="s">
        <v>145</v>
      </c>
      <c r="AU421" s="247" t="s">
        <v>85</v>
      </c>
      <c r="AV421" s="14" t="s">
        <v>85</v>
      </c>
      <c r="AW421" s="14" t="s">
        <v>39</v>
      </c>
      <c r="AX421" s="14" t="s">
        <v>77</v>
      </c>
      <c r="AY421" s="247" t="s">
        <v>135</v>
      </c>
    </row>
    <row r="422" s="14" customFormat="1">
      <c r="A422" s="14"/>
      <c r="B422" s="237"/>
      <c r="C422" s="238"/>
      <c r="D422" s="228" t="s">
        <v>145</v>
      </c>
      <c r="E422" s="239" t="s">
        <v>32</v>
      </c>
      <c r="F422" s="240" t="s">
        <v>1080</v>
      </c>
      <c r="G422" s="238"/>
      <c r="H422" s="241">
        <v>8</v>
      </c>
      <c r="I422" s="242"/>
      <c r="J422" s="238"/>
      <c r="K422" s="238"/>
      <c r="L422" s="243"/>
      <c r="M422" s="244"/>
      <c r="N422" s="245"/>
      <c r="O422" s="245"/>
      <c r="P422" s="245"/>
      <c r="Q422" s="245"/>
      <c r="R422" s="245"/>
      <c r="S422" s="245"/>
      <c r="T422" s="246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7" t="s">
        <v>145</v>
      </c>
      <c r="AU422" s="247" t="s">
        <v>85</v>
      </c>
      <c r="AV422" s="14" t="s">
        <v>85</v>
      </c>
      <c r="AW422" s="14" t="s">
        <v>39</v>
      </c>
      <c r="AX422" s="14" t="s">
        <v>77</v>
      </c>
      <c r="AY422" s="247" t="s">
        <v>135</v>
      </c>
    </row>
    <row r="423" s="15" customFormat="1">
      <c r="A423" s="15"/>
      <c r="B423" s="248"/>
      <c r="C423" s="249"/>
      <c r="D423" s="228" t="s">
        <v>145</v>
      </c>
      <c r="E423" s="250" t="s">
        <v>32</v>
      </c>
      <c r="F423" s="251" t="s">
        <v>149</v>
      </c>
      <c r="G423" s="249"/>
      <c r="H423" s="252">
        <v>16</v>
      </c>
      <c r="I423" s="253"/>
      <c r="J423" s="249"/>
      <c r="K423" s="249"/>
      <c r="L423" s="254"/>
      <c r="M423" s="255"/>
      <c r="N423" s="256"/>
      <c r="O423" s="256"/>
      <c r="P423" s="256"/>
      <c r="Q423" s="256"/>
      <c r="R423" s="256"/>
      <c r="S423" s="256"/>
      <c r="T423" s="257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58" t="s">
        <v>145</v>
      </c>
      <c r="AU423" s="258" t="s">
        <v>85</v>
      </c>
      <c r="AV423" s="15" t="s">
        <v>134</v>
      </c>
      <c r="AW423" s="15" t="s">
        <v>39</v>
      </c>
      <c r="AX423" s="15" t="s">
        <v>83</v>
      </c>
      <c r="AY423" s="258" t="s">
        <v>135</v>
      </c>
    </row>
    <row r="424" s="12" customFormat="1" ht="22.8" customHeight="1">
      <c r="A424" s="12"/>
      <c r="B424" s="197"/>
      <c r="C424" s="198"/>
      <c r="D424" s="199" t="s">
        <v>76</v>
      </c>
      <c r="E424" s="211" t="s">
        <v>229</v>
      </c>
      <c r="F424" s="211" t="s">
        <v>229</v>
      </c>
      <c r="G424" s="198"/>
      <c r="H424" s="198"/>
      <c r="I424" s="201"/>
      <c r="J424" s="212">
        <f>BK424</f>
        <v>0</v>
      </c>
      <c r="K424" s="198"/>
      <c r="L424" s="203"/>
      <c r="M424" s="204"/>
      <c r="N424" s="205"/>
      <c r="O424" s="205"/>
      <c r="P424" s="206">
        <f>SUM(P425:P563)</f>
        <v>0</v>
      </c>
      <c r="Q424" s="205"/>
      <c r="R424" s="206">
        <f>SUM(R425:R563)</f>
        <v>0</v>
      </c>
      <c r="S424" s="205"/>
      <c r="T424" s="207">
        <f>SUM(T425:T563)</f>
        <v>0</v>
      </c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R424" s="208" t="s">
        <v>134</v>
      </c>
      <c r="AT424" s="209" t="s">
        <v>76</v>
      </c>
      <c r="AU424" s="209" t="s">
        <v>83</v>
      </c>
      <c r="AY424" s="208" t="s">
        <v>135</v>
      </c>
      <c r="BK424" s="210">
        <f>SUM(BK425:BK563)</f>
        <v>0</v>
      </c>
    </row>
    <row r="425" s="2" customFormat="1" ht="49.05" customHeight="1">
      <c r="A425" s="39"/>
      <c r="B425" s="40"/>
      <c r="C425" s="213" t="s">
        <v>579</v>
      </c>
      <c r="D425" s="213" t="s">
        <v>138</v>
      </c>
      <c r="E425" s="214" t="s">
        <v>466</v>
      </c>
      <c r="F425" s="215" t="s">
        <v>467</v>
      </c>
      <c r="G425" s="216" t="s">
        <v>141</v>
      </c>
      <c r="H425" s="217">
        <v>6</v>
      </c>
      <c r="I425" s="218"/>
      <c r="J425" s="219">
        <f>ROUND(I425*H425,2)</f>
        <v>0</v>
      </c>
      <c r="K425" s="215" t="s">
        <v>142</v>
      </c>
      <c r="L425" s="45"/>
      <c r="M425" s="220" t="s">
        <v>32</v>
      </c>
      <c r="N425" s="221" t="s">
        <v>48</v>
      </c>
      <c r="O425" s="85"/>
      <c r="P425" s="222">
        <f>O425*H425</f>
        <v>0</v>
      </c>
      <c r="Q425" s="222">
        <v>0</v>
      </c>
      <c r="R425" s="222">
        <f>Q425*H425</f>
        <v>0</v>
      </c>
      <c r="S425" s="222">
        <v>0</v>
      </c>
      <c r="T425" s="223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24" t="s">
        <v>143</v>
      </c>
      <c r="AT425" s="224" t="s">
        <v>138</v>
      </c>
      <c r="AU425" s="224" t="s">
        <v>85</v>
      </c>
      <c r="AY425" s="17" t="s">
        <v>135</v>
      </c>
      <c r="BE425" s="225">
        <f>IF(N425="základní",J425,0)</f>
        <v>0</v>
      </c>
      <c r="BF425" s="225">
        <f>IF(N425="snížená",J425,0)</f>
        <v>0</v>
      </c>
      <c r="BG425" s="225">
        <f>IF(N425="zákl. přenesená",J425,0)</f>
        <v>0</v>
      </c>
      <c r="BH425" s="225">
        <f>IF(N425="sníž. přenesená",J425,0)</f>
        <v>0</v>
      </c>
      <c r="BI425" s="225">
        <f>IF(N425="nulová",J425,0)</f>
        <v>0</v>
      </c>
      <c r="BJ425" s="17" t="s">
        <v>83</v>
      </c>
      <c r="BK425" s="225">
        <f>ROUND(I425*H425,2)</f>
        <v>0</v>
      </c>
      <c r="BL425" s="17" t="s">
        <v>143</v>
      </c>
      <c r="BM425" s="224" t="s">
        <v>1081</v>
      </c>
    </row>
    <row r="426" s="13" customFormat="1">
      <c r="A426" s="13"/>
      <c r="B426" s="226"/>
      <c r="C426" s="227"/>
      <c r="D426" s="228" t="s">
        <v>145</v>
      </c>
      <c r="E426" s="229" t="s">
        <v>32</v>
      </c>
      <c r="F426" s="230" t="s">
        <v>299</v>
      </c>
      <c r="G426" s="227"/>
      <c r="H426" s="229" t="s">
        <v>32</v>
      </c>
      <c r="I426" s="231"/>
      <c r="J426" s="227"/>
      <c r="K426" s="227"/>
      <c r="L426" s="232"/>
      <c r="M426" s="233"/>
      <c r="N426" s="234"/>
      <c r="O426" s="234"/>
      <c r="P426" s="234"/>
      <c r="Q426" s="234"/>
      <c r="R426" s="234"/>
      <c r="S426" s="234"/>
      <c r="T426" s="235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6" t="s">
        <v>145</v>
      </c>
      <c r="AU426" s="236" t="s">
        <v>85</v>
      </c>
      <c r="AV426" s="13" t="s">
        <v>83</v>
      </c>
      <c r="AW426" s="13" t="s">
        <v>39</v>
      </c>
      <c r="AX426" s="13" t="s">
        <v>77</v>
      </c>
      <c r="AY426" s="236" t="s">
        <v>135</v>
      </c>
    </row>
    <row r="427" s="14" customFormat="1">
      <c r="A427" s="14"/>
      <c r="B427" s="237"/>
      <c r="C427" s="238"/>
      <c r="D427" s="228" t="s">
        <v>145</v>
      </c>
      <c r="E427" s="239" t="s">
        <v>32</v>
      </c>
      <c r="F427" s="240" t="s">
        <v>1082</v>
      </c>
      <c r="G427" s="238"/>
      <c r="H427" s="241">
        <v>3</v>
      </c>
      <c r="I427" s="242"/>
      <c r="J427" s="238"/>
      <c r="K427" s="238"/>
      <c r="L427" s="243"/>
      <c r="M427" s="244"/>
      <c r="N427" s="245"/>
      <c r="O427" s="245"/>
      <c r="P427" s="245"/>
      <c r="Q427" s="245"/>
      <c r="R427" s="245"/>
      <c r="S427" s="245"/>
      <c r="T427" s="246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7" t="s">
        <v>145</v>
      </c>
      <c r="AU427" s="247" t="s">
        <v>85</v>
      </c>
      <c r="AV427" s="14" t="s">
        <v>85</v>
      </c>
      <c r="AW427" s="14" t="s">
        <v>39</v>
      </c>
      <c r="AX427" s="14" t="s">
        <v>77</v>
      </c>
      <c r="AY427" s="247" t="s">
        <v>135</v>
      </c>
    </row>
    <row r="428" s="14" customFormat="1">
      <c r="A428" s="14"/>
      <c r="B428" s="237"/>
      <c r="C428" s="238"/>
      <c r="D428" s="228" t="s">
        <v>145</v>
      </c>
      <c r="E428" s="239" t="s">
        <v>32</v>
      </c>
      <c r="F428" s="240" t="s">
        <v>1083</v>
      </c>
      <c r="G428" s="238"/>
      <c r="H428" s="241">
        <v>3</v>
      </c>
      <c r="I428" s="242"/>
      <c r="J428" s="238"/>
      <c r="K428" s="238"/>
      <c r="L428" s="243"/>
      <c r="M428" s="244"/>
      <c r="N428" s="245"/>
      <c r="O428" s="245"/>
      <c r="P428" s="245"/>
      <c r="Q428" s="245"/>
      <c r="R428" s="245"/>
      <c r="S428" s="245"/>
      <c r="T428" s="246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7" t="s">
        <v>145</v>
      </c>
      <c r="AU428" s="247" t="s">
        <v>85</v>
      </c>
      <c r="AV428" s="14" t="s">
        <v>85</v>
      </c>
      <c r="AW428" s="14" t="s">
        <v>39</v>
      </c>
      <c r="AX428" s="14" t="s">
        <v>77</v>
      </c>
      <c r="AY428" s="247" t="s">
        <v>135</v>
      </c>
    </row>
    <row r="429" s="15" customFormat="1">
      <c r="A429" s="15"/>
      <c r="B429" s="248"/>
      <c r="C429" s="249"/>
      <c r="D429" s="228" t="s">
        <v>145</v>
      </c>
      <c r="E429" s="250" t="s">
        <v>32</v>
      </c>
      <c r="F429" s="251" t="s">
        <v>149</v>
      </c>
      <c r="G429" s="249"/>
      <c r="H429" s="252">
        <v>6</v>
      </c>
      <c r="I429" s="253"/>
      <c r="J429" s="249"/>
      <c r="K429" s="249"/>
      <c r="L429" s="254"/>
      <c r="M429" s="255"/>
      <c r="N429" s="256"/>
      <c r="O429" s="256"/>
      <c r="P429" s="256"/>
      <c r="Q429" s="256"/>
      <c r="R429" s="256"/>
      <c r="S429" s="256"/>
      <c r="T429" s="257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58" t="s">
        <v>145</v>
      </c>
      <c r="AU429" s="258" t="s">
        <v>85</v>
      </c>
      <c r="AV429" s="15" t="s">
        <v>134</v>
      </c>
      <c r="AW429" s="15" t="s">
        <v>39</v>
      </c>
      <c r="AX429" s="15" t="s">
        <v>83</v>
      </c>
      <c r="AY429" s="258" t="s">
        <v>135</v>
      </c>
    </row>
    <row r="430" s="2" customFormat="1" ht="49.05" customHeight="1">
      <c r="A430" s="39"/>
      <c r="B430" s="40"/>
      <c r="C430" s="213" t="s">
        <v>584</v>
      </c>
      <c r="D430" s="213" t="s">
        <v>138</v>
      </c>
      <c r="E430" s="214" t="s">
        <v>472</v>
      </c>
      <c r="F430" s="215" t="s">
        <v>473</v>
      </c>
      <c r="G430" s="216" t="s">
        <v>141</v>
      </c>
      <c r="H430" s="217">
        <v>3</v>
      </c>
      <c r="I430" s="218"/>
      <c r="J430" s="219">
        <f>ROUND(I430*H430,2)</f>
        <v>0</v>
      </c>
      <c r="K430" s="215" t="s">
        <v>142</v>
      </c>
      <c r="L430" s="45"/>
      <c r="M430" s="220" t="s">
        <v>32</v>
      </c>
      <c r="N430" s="221" t="s">
        <v>48</v>
      </c>
      <c r="O430" s="85"/>
      <c r="P430" s="222">
        <f>O430*H430</f>
        <v>0</v>
      </c>
      <c r="Q430" s="222">
        <v>0</v>
      </c>
      <c r="R430" s="222">
        <f>Q430*H430</f>
        <v>0</v>
      </c>
      <c r="S430" s="222">
        <v>0</v>
      </c>
      <c r="T430" s="223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24" t="s">
        <v>143</v>
      </c>
      <c r="AT430" s="224" t="s">
        <v>138</v>
      </c>
      <c r="AU430" s="224" t="s">
        <v>85</v>
      </c>
      <c r="AY430" s="17" t="s">
        <v>135</v>
      </c>
      <c r="BE430" s="225">
        <f>IF(N430="základní",J430,0)</f>
        <v>0</v>
      </c>
      <c r="BF430" s="225">
        <f>IF(N430="snížená",J430,0)</f>
        <v>0</v>
      </c>
      <c r="BG430" s="225">
        <f>IF(N430="zákl. přenesená",J430,0)</f>
        <v>0</v>
      </c>
      <c r="BH430" s="225">
        <f>IF(N430="sníž. přenesená",J430,0)</f>
        <v>0</v>
      </c>
      <c r="BI430" s="225">
        <f>IF(N430="nulová",J430,0)</f>
        <v>0</v>
      </c>
      <c r="BJ430" s="17" t="s">
        <v>83</v>
      </c>
      <c r="BK430" s="225">
        <f>ROUND(I430*H430,2)</f>
        <v>0</v>
      </c>
      <c r="BL430" s="17" t="s">
        <v>143</v>
      </c>
      <c r="BM430" s="224" t="s">
        <v>1084</v>
      </c>
    </row>
    <row r="431" s="13" customFormat="1">
      <c r="A431" s="13"/>
      <c r="B431" s="226"/>
      <c r="C431" s="227"/>
      <c r="D431" s="228" t="s">
        <v>145</v>
      </c>
      <c r="E431" s="229" t="s">
        <v>32</v>
      </c>
      <c r="F431" s="230" t="s">
        <v>299</v>
      </c>
      <c r="G431" s="227"/>
      <c r="H431" s="229" t="s">
        <v>32</v>
      </c>
      <c r="I431" s="231"/>
      <c r="J431" s="227"/>
      <c r="K431" s="227"/>
      <c r="L431" s="232"/>
      <c r="M431" s="233"/>
      <c r="N431" s="234"/>
      <c r="O431" s="234"/>
      <c r="P431" s="234"/>
      <c r="Q431" s="234"/>
      <c r="R431" s="234"/>
      <c r="S431" s="234"/>
      <c r="T431" s="235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6" t="s">
        <v>145</v>
      </c>
      <c r="AU431" s="236" t="s">
        <v>85</v>
      </c>
      <c r="AV431" s="13" t="s">
        <v>83</v>
      </c>
      <c r="AW431" s="13" t="s">
        <v>39</v>
      </c>
      <c r="AX431" s="13" t="s">
        <v>77</v>
      </c>
      <c r="AY431" s="236" t="s">
        <v>135</v>
      </c>
    </row>
    <row r="432" s="14" customFormat="1">
      <c r="A432" s="14"/>
      <c r="B432" s="237"/>
      <c r="C432" s="238"/>
      <c r="D432" s="228" t="s">
        <v>145</v>
      </c>
      <c r="E432" s="239" t="s">
        <v>32</v>
      </c>
      <c r="F432" s="240" t="s">
        <v>1085</v>
      </c>
      <c r="G432" s="238"/>
      <c r="H432" s="241">
        <v>3</v>
      </c>
      <c r="I432" s="242"/>
      <c r="J432" s="238"/>
      <c r="K432" s="238"/>
      <c r="L432" s="243"/>
      <c r="M432" s="244"/>
      <c r="N432" s="245"/>
      <c r="O432" s="245"/>
      <c r="P432" s="245"/>
      <c r="Q432" s="245"/>
      <c r="R432" s="245"/>
      <c r="S432" s="245"/>
      <c r="T432" s="246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7" t="s">
        <v>145</v>
      </c>
      <c r="AU432" s="247" t="s">
        <v>85</v>
      </c>
      <c r="AV432" s="14" t="s">
        <v>85</v>
      </c>
      <c r="AW432" s="14" t="s">
        <v>39</v>
      </c>
      <c r="AX432" s="14" t="s">
        <v>77</v>
      </c>
      <c r="AY432" s="247" t="s">
        <v>135</v>
      </c>
    </row>
    <row r="433" s="15" customFormat="1">
      <c r="A433" s="15"/>
      <c r="B433" s="248"/>
      <c r="C433" s="249"/>
      <c r="D433" s="228" t="s">
        <v>145</v>
      </c>
      <c r="E433" s="250" t="s">
        <v>32</v>
      </c>
      <c r="F433" s="251" t="s">
        <v>149</v>
      </c>
      <c r="G433" s="249"/>
      <c r="H433" s="252">
        <v>3</v>
      </c>
      <c r="I433" s="253"/>
      <c r="J433" s="249"/>
      <c r="K433" s="249"/>
      <c r="L433" s="254"/>
      <c r="M433" s="255"/>
      <c r="N433" s="256"/>
      <c r="O433" s="256"/>
      <c r="P433" s="256"/>
      <c r="Q433" s="256"/>
      <c r="R433" s="256"/>
      <c r="S433" s="256"/>
      <c r="T433" s="257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58" t="s">
        <v>145</v>
      </c>
      <c r="AU433" s="258" t="s">
        <v>85</v>
      </c>
      <c r="AV433" s="15" t="s">
        <v>134</v>
      </c>
      <c r="AW433" s="15" t="s">
        <v>39</v>
      </c>
      <c r="AX433" s="15" t="s">
        <v>83</v>
      </c>
      <c r="AY433" s="258" t="s">
        <v>135</v>
      </c>
    </row>
    <row r="434" s="2" customFormat="1" ht="24.15" customHeight="1">
      <c r="A434" s="39"/>
      <c r="B434" s="40"/>
      <c r="C434" s="213" t="s">
        <v>589</v>
      </c>
      <c r="D434" s="213" t="s">
        <v>138</v>
      </c>
      <c r="E434" s="214" t="s">
        <v>477</v>
      </c>
      <c r="F434" s="215" t="s">
        <v>478</v>
      </c>
      <c r="G434" s="216" t="s">
        <v>141</v>
      </c>
      <c r="H434" s="217">
        <v>6</v>
      </c>
      <c r="I434" s="218"/>
      <c r="J434" s="219">
        <f>ROUND(I434*H434,2)</f>
        <v>0</v>
      </c>
      <c r="K434" s="215" t="s">
        <v>142</v>
      </c>
      <c r="L434" s="45"/>
      <c r="M434" s="220" t="s">
        <v>32</v>
      </c>
      <c r="N434" s="221" t="s">
        <v>48</v>
      </c>
      <c r="O434" s="85"/>
      <c r="P434" s="222">
        <f>O434*H434</f>
        <v>0</v>
      </c>
      <c r="Q434" s="222">
        <v>0</v>
      </c>
      <c r="R434" s="222">
        <f>Q434*H434</f>
        <v>0</v>
      </c>
      <c r="S434" s="222">
        <v>0</v>
      </c>
      <c r="T434" s="223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24" t="s">
        <v>143</v>
      </c>
      <c r="AT434" s="224" t="s">
        <v>138</v>
      </c>
      <c r="AU434" s="224" t="s">
        <v>85</v>
      </c>
      <c r="AY434" s="17" t="s">
        <v>135</v>
      </c>
      <c r="BE434" s="225">
        <f>IF(N434="základní",J434,0)</f>
        <v>0</v>
      </c>
      <c r="BF434" s="225">
        <f>IF(N434="snížená",J434,0)</f>
        <v>0</v>
      </c>
      <c r="BG434" s="225">
        <f>IF(N434="zákl. přenesená",J434,0)</f>
        <v>0</v>
      </c>
      <c r="BH434" s="225">
        <f>IF(N434="sníž. přenesená",J434,0)</f>
        <v>0</v>
      </c>
      <c r="BI434" s="225">
        <f>IF(N434="nulová",J434,0)</f>
        <v>0</v>
      </c>
      <c r="BJ434" s="17" t="s">
        <v>83</v>
      </c>
      <c r="BK434" s="225">
        <f>ROUND(I434*H434,2)</f>
        <v>0</v>
      </c>
      <c r="BL434" s="17" t="s">
        <v>143</v>
      </c>
      <c r="BM434" s="224" t="s">
        <v>1086</v>
      </c>
    </row>
    <row r="435" s="13" customFormat="1">
      <c r="A435" s="13"/>
      <c r="B435" s="226"/>
      <c r="C435" s="227"/>
      <c r="D435" s="228" t="s">
        <v>145</v>
      </c>
      <c r="E435" s="229" t="s">
        <v>32</v>
      </c>
      <c r="F435" s="230" t="s">
        <v>299</v>
      </c>
      <c r="G435" s="227"/>
      <c r="H435" s="229" t="s">
        <v>32</v>
      </c>
      <c r="I435" s="231"/>
      <c r="J435" s="227"/>
      <c r="K435" s="227"/>
      <c r="L435" s="232"/>
      <c r="M435" s="233"/>
      <c r="N435" s="234"/>
      <c r="O435" s="234"/>
      <c r="P435" s="234"/>
      <c r="Q435" s="234"/>
      <c r="R435" s="234"/>
      <c r="S435" s="234"/>
      <c r="T435" s="235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6" t="s">
        <v>145</v>
      </c>
      <c r="AU435" s="236" t="s">
        <v>85</v>
      </c>
      <c r="AV435" s="13" t="s">
        <v>83</v>
      </c>
      <c r="AW435" s="13" t="s">
        <v>39</v>
      </c>
      <c r="AX435" s="13" t="s">
        <v>77</v>
      </c>
      <c r="AY435" s="236" t="s">
        <v>135</v>
      </c>
    </row>
    <row r="436" s="14" customFormat="1">
      <c r="A436" s="14"/>
      <c r="B436" s="237"/>
      <c r="C436" s="238"/>
      <c r="D436" s="228" t="s">
        <v>145</v>
      </c>
      <c r="E436" s="239" t="s">
        <v>32</v>
      </c>
      <c r="F436" s="240" t="s">
        <v>1087</v>
      </c>
      <c r="G436" s="238"/>
      <c r="H436" s="241">
        <v>2</v>
      </c>
      <c r="I436" s="242"/>
      <c r="J436" s="238"/>
      <c r="K436" s="238"/>
      <c r="L436" s="243"/>
      <c r="M436" s="244"/>
      <c r="N436" s="245"/>
      <c r="O436" s="245"/>
      <c r="P436" s="245"/>
      <c r="Q436" s="245"/>
      <c r="R436" s="245"/>
      <c r="S436" s="245"/>
      <c r="T436" s="246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7" t="s">
        <v>145</v>
      </c>
      <c r="AU436" s="247" t="s">
        <v>85</v>
      </c>
      <c r="AV436" s="14" t="s">
        <v>85</v>
      </c>
      <c r="AW436" s="14" t="s">
        <v>39</v>
      </c>
      <c r="AX436" s="14" t="s">
        <v>77</v>
      </c>
      <c r="AY436" s="247" t="s">
        <v>135</v>
      </c>
    </row>
    <row r="437" s="14" customFormat="1">
      <c r="A437" s="14"/>
      <c r="B437" s="237"/>
      <c r="C437" s="238"/>
      <c r="D437" s="228" t="s">
        <v>145</v>
      </c>
      <c r="E437" s="239" t="s">
        <v>32</v>
      </c>
      <c r="F437" s="240" t="s">
        <v>1088</v>
      </c>
      <c r="G437" s="238"/>
      <c r="H437" s="241">
        <v>2</v>
      </c>
      <c r="I437" s="242"/>
      <c r="J437" s="238"/>
      <c r="K437" s="238"/>
      <c r="L437" s="243"/>
      <c r="M437" s="244"/>
      <c r="N437" s="245"/>
      <c r="O437" s="245"/>
      <c r="P437" s="245"/>
      <c r="Q437" s="245"/>
      <c r="R437" s="245"/>
      <c r="S437" s="245"/>
      <c r="T437" s="246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7" t="s">
        <v>145</v>
      </c>
      <c r="AU437" s="247" t="s">
        <v>85</v>
      </c>
      <c r="AV437" s="14" t="s">
        <v>85</v>
      </c>
      <c r="AW437" s="14" t="s">
        <v>39</v>
      </c>
      <c r="AX437" s="14" t="s">
        <v>77</v>
      </c>
      <c r="AY437" s="247" t="s">
        <v>135</v>
      </c>
    </row>
    <row r="438" s="14" customFormat="1">
      <c r="A438" s="14"/>
      <c r="B438" s="237"/>
      <c r="C438" s="238"/>
      <c r="D438" s="228" t="s">
        <v>145</v>
      </c>
      <c r="E438" s="239" t="s">
        <v>32</v>
      </c>
      <c r="F438" s="240" t="s">
        <v>1089</v>
      </c>
      <c r="G438" s="238"/>
      <c r="H438" s="241">
        <v>2</v>
      </c>
      <c r="I438" s="242"/>
      <c r="J438" s="238"/>
      <c r="K438" s="238"/>
      <c r="L438" s="243"/>
      <c r="M438" s="244"/>
      <c r="N438" s="245"/>
      <c r="O438" s="245"/>
      <c r="P438" s="245"/>
      <c r="Q438" s="245"/>
      <c r="R438" s="245"/>
      <c r="S438" s="245"/>
      <c r="T438" s="246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7" t="s">
        <v>145</v>
      </c>
      <c r="AU438" s="247" t="s">
        <v>85</v>
      </c>
      <c r="AV438" s="14" t="s">
        <v>85</v>
      </c>
      <c r="AW438" s="14" t="s">
        <v>39</v>
      </c>
      <c r="AX438" s="14" t="s">
        <v>77</v>
      </c>
      <c r="AY438" s="247" t="s">
        <v>135</v>
      </c>
    </row>
    <row r="439" s="15" customFormat="1">
      <c r="A439" s="15"/>
      <c r="B439" s="248"/>
      <c r="C439" s="249"/>
      <c r="D439" s="228" t="s">
        <v>145</v>
      </c>
      <c r="E439" s="250" t="s">
        <v>32</v>
      </c>
      <c r="F439" s="251" t="s">
        <v>149</v>
      </c>
      <c r="G439" s="249"/>
      <c r="H439" s="252">
        <v>6</v>
      </c>
      <c r="I439" s="253"/>
      <c r="J439" s="249"/>
      <c r="K439" s="249"/>
      <c r="L439" s="254"/>
      <c r="M439" s="255"/>
      <c r="N439" s="256"/>
      <c r="O439" s="256"/>
      <c r="P439" s="256"/>
      <c r="Q439" s="256"/>
      <c r="R439" s="256"/>
      <c r="S439" s="256"/>
      <c r="T439" s="257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58" t="s">
        <v>145</v>
      </c>
      <c r="AU439" s="258" t="s">
        <v>85</v>
      </c>
      <c r="AV439" s="15" t="s">
        <v>134</v>
      </c>
      <c r="AW439" s="15" t="s">
        <v>39</v>
      </c>
      <c r="AX439" s="15" t="s">
        <v>83</v>
      </c>
      <c r="AY439" s="258" t="s">
        <v>135</v>
      </c>
    </row>
    <row r="440" s="2" customFormat="1" ht="24.15" customHeight="1">
      <c r="A440" s="39"/>
      <c r="B440" s="40"/>
      <c r="C440" s="213" t="s">
        <v>594</v>
      </c>
      <c r="D440" s="213" t="s">
        <v>138</v>
      </c>
      <c r="E440" s="214" t="s">
        <v>483</v>
      </c>
      <c r="F440" s="215" t="s">
        <v>484</v>
      </c>
      <c r="G440" s="216" t="s">
        <v>141</v>
      </c>
      <c r="H440" s="217">
        <v>2</v>
      </c>
      <c r="I440" s="218"/>
      <c r="J440" s="219">
        <f>ROUND(I440*H440,2)</f>
        <v>0</v>
      </c>
      <c r="K440" s="215" t="s">
        <v>142</v>
      </c>
      <c r="L440" s="45"/>
      <c r="M440" s="220" t="s">
        <v>32</v>
      </c>
      <c r="N440" s="221" t="s">
        <v>48</v>
      </c>
      <c r="O440" s="85"/>
      <c r="P440" s="222">
        <f>O440*H440</f>
        <v>0</v>
      </c>
      <c r="Q440" s="222">
        <v>0</v>
      </c>
      <c r="R440" s="222">
        <f>Q440*H440</f>
        <v>0</v>
      </c>
      <c r="S440" s="222">
        <v>0</v>
      </c>
      <c r="T440" s="223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24" t="s">
        <v>143</v>
      </c>
      <c r="AT440" s="224" t="s">
        <v>138</v>
      </c>
      <c r="AU440" s="224" t="s">
        <v>85</v>
      </c>
      <c r="AY440" s="17" t="s">
        <v>135</v>
      </c>
      <c r="BE440" s="225">
        <f>IF(N440="základní",J440,0)</f>
        <v>0</v>
      </c>
      <c r="BF440" s="225">
        <f>IF(N440="snížená",J440,0)</f>
        <v>0</v>
      </c>
      <c r="BG440" s="225">
        <f>IF(N440="zákl. přenesená",J440,0)</f>
        <v>0</v>
      </c>
      <c r="BH440" s="225">
        <f>IF(N440="sníž. přenesená",J440,0)</f>
        <v>0</v>
      </c>
      <c r="BI440" s="225">
        <f>IF(N440="nulová",J440,0)</f>
        <v>0</v>
      </c>
      <c r="BJ440" s="17" t="s">
        <v>83</v>
      </c>
      <c r="BK440" s="225">
        <f>ROUND(I440*H440,2)</f>
        <v>0</v>
      </c>
      <c r="BL440" s="17" t="s">
        <v>143</v>
      </c>
      <c r="BM440" s="224" t="s">
        <v>1090</v>
      </c>
    </row>
    <row r="441" s="13" customFormat="1">
      <c r="A441" s="13"/>
      <c r="B441" s="226"/>
      <c r="C441" s="227"/>
      <c r="D441" s="228" t="s">
        <v>145</v>
      </c>
      <c r="E441" s="229" t="s">
        <v>32</v>
      </c>
      <c r="F441" s="230" t="s">
        <v>299</v>
      </c>
      <c r="G441" s="227"/>
      <c r="H441" s="229" t="s">
        <v>32</v>
      </c>
      <c r="I441" s="231"/>
      <c r="J441" s="227"/>
      <c r="K441" s="227"/>
      <c r="L441" s="232"/>
      <c r="M441" s="233"/>
      <c r="N441" s="234"/>
      <c r="O441" s="234"/>
      <c r="P441" s="234"/>
      <c r="Q441" s="234"/>
      <c r="R441" s="234"/>
      <c r="S441" s="234"/>
      <c r="T441" s="235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6" t="s">
        <v>145</v>
      </c>
      <c r="AU441" s="236" t="s">
        <v>85</v>
      </c>
      <c r="AV441" s="13" t="s">
        <v>83</v>
      </c>
      <c r="AW441" s="13" t="s">
        <v>39</v>
      </c>
      <c r="AX441" s="13" t="s">
        <v>77</v>
      </c>
      <c r="AY441" s="236" t="s">
        <v>135</v>
      </c>
    </row>
    <row r="442" s="14" customFormat="1">
      <c r="A442" s="14"/>
      <c r="B442" s="237"/>
      <c r="C442" s="238"/>
      <c r="D442" s="228" t="s">
        <v>145</v>
      </c>
      <c r="E442" s="239" t="s">
        <v>32</v>
      </c>
      <c r="F442" s="240" t="s">
        <v>1091</v>
      </c>
      <c r="G442" s="238"/>
      <c r="H442" s="241">
        <v>2</v>
      </c>
      <c r="I442" s="242"/>
      <c r="J442" s="238"/>
      <c r="K442" s="238"/>
      <c r="L442" s="243"/>
      <c r="M442" s="244"/>
      <c r="N442" s="245"/>
      <c r="O442" s="245"/>
      <c r="P442" s="245"/>
      <c r="Q442" s="245"/>
      <c r="R442" s="245"/>
      <c r="S442" s="245"/>
      <c r="T442" s="246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7" t="s">
        <v>145</v>
      </c>
      <c r="AU442" s="247" t="s">
        <v>85</v>
      </c>
      <c r="AV442" s="14" t="s">
        <v>85</v>
      </c>
      <c r="AW442" s="14" t="s">
        <v>39</v>
      </c>
      <c r="AX442" s="14" t="s">
        <v>77</v>
      </c>
      <c r="AY442" s="247" t="s">
        <v>135</v>
      </c>
    </row>
    <row r="443" s="15" customFormat="1">
      <c r="A443" s="15"/>
      <c r="B443" s="248"/>
      <c r="C443" s="249"/>
      <c r="D443" s="228" t="s">
        <v>145</v>
      </c>
      <c r="E443" s="250" t="s">
        <v>32</v>
      </c>
      <c r="F443" s="251" t="s">
        <v>149</v>
      </c>
      <c r="G443" s="249"/>
      <c r="H443" s="252">
        <v>2</v>
      </c>
      <c r="I443" s="253"/>
      <c r="J443" s="249"/>
      <c r="K443" s="249"/>
      <c r="L443" s="254"/>
      <c r="M443" s="255"/>
      <c r="N443" s="256"/>
      <c r="O443" s="256"/>
      <c r="P443" s="256"/>
      <c r="Q443" s="256"/>
      <c r="R443" s="256"/>
      <c r="S443" s="256"/>
      <c r="T443" s="257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58" t="s">
        <v>145</v>
      </c>
      <c r="AU443" s="258" t="s">
        <v>85</v>
      </c>
      <c r="AV443" s="15" t="s">
        <v>134</v>
      </c>
      <c r="AW443" s="15" t="s">
        <v>39</v>
      </c>
      <c r="AX443" s="15" t="s">
        <v>83</v>
      </c>
      <c r="AY443" s="258" t="s">
        <v>135</v>
      </c>
    </row>
    <row r="444" s="2" customFormat="1" ht="24.15" customHeight="1">
      <c r="A444" s="39"/>
      <c r="B444" s="40"/>
      <c r="C444" s="213" t="s">
        <v>597</v>
      </c>
      <c r="D444" s="213" t="s">
        <v>138</v>
      </c>
      <c r="E444" s="214" t="s">
        <v>791</v>
      </c>
      <c r="F444" s="215" t="s">
        <v>792</v>
      </c>
      <c r="G444" s="216" t="s">
        <v>141</v>
      </c>
      <c r="H444" s="217">
        <v>1</v>
      </c>
      <c r="I444" s="218"/>
      <c r="J444" s="219">
        <f>ROUND(I444*H444,2)</f>
        <v>0</v>
      </c>
      <c r="K444" s="215" t="s">
        <v>142</v>
      </c>
      <c r="L444" s="45"/>
      <c r="M444" s="220" t="s">
        <v>32</v>
      </c>
      <c r="N444" s="221" t="s">
        <v>48</v>
      </c>
      <c r="O444" s="85"/>
      <c r="P444" s="222">
        <f>O444*H444</f>
        <v>0</v>
      </c>
      <c r="Q444" s="222">
        <v>0</v>
      </c>
      <c r="R444" s="222">
        <f>Q444*H444</f>
        <v>0</v>
      </c>
      <c r="S444" s="222">
        <v>0</v>
      </c>
      <c r="T444" s="223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24" t="s">
        <v>143</v>
      </c>
      <c r="AT444" s="224" t="s">
        <v>138</v>
      </c>
      <c r="AU444" s="224" t="s">
        <v>85</v>
      </c>
      <c r="AY444" s="17" t="s">
        <v>135</v>
      </c>
      <c r="BE444" s="225">
        <f>IF(N444="základní",J444,0)</f>
        <v>0</v>
      </c>
      <c r="BF444" s="225">
        <f>IF(N444="snížená",J444,0)</f>
        <v>0</v>
      </c>
      <c r="BG444" s="225">
        <f>IF(N444="zákl. přenesená",J444,0)</f>
        <v>0</v>
      </c>
      <c r="BH444" s="225">
        <f>IF(N444="sníž. přenesená",J444,0)</f>
        <v>0</v>
      </c>
      <c r="BI444" s="225">
        <f>IF(N444="nulová",J444,0)</f>
        <v>0</v>
      </c>
      <c r="BJ444" s="17" t="s">
        <v>83</v>
      </c>
      <c r="BK444" s="225">
        <f>ROUND(I444*H444,2)</f>
        <v>0</v>
      </c>
      <c r="BL444" s="17" t="s">
        <v>143</v>
      </c>
      <c r="BM444" s="224" t="s">
        <v>1092</v>
      </c>
    </row>
    <row r="445" s="13" customFormat="1">
      <c r="A445" s="13"/>
      <c r="B445" s="226"/>
      <c r="C445" s="227"/>
      <c r="D445" s="228" t="s">
        <v>145</v>
      </c>
      <c r="E445" s="229" t="s">
        <v>32</v>
      </c>
      <c r="F445" s="230" t="s">
        <v>299</v>
      </c>
      <c r="G445" s="227"/>
      <c r="H445" s="229" t="s">
        <v>32</v>
      </c>
      <c r="I445" s="231"/>
      <c r="J445" s="227"/>
      <c r="K445" s="227"/>
      <c r="L445" s="232"/>
      <c r="M445" s="233"/>
      <c r="N445" s="234"/>
      <c r="O445" s="234"/>
      <c r="P445" s="234"/>
      <c r="Q445" s="234"/>
      <c r="R445" s="234"/>
      <c r="S445" s="234"/>
      <c r="T445" s="235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6" t="s">
        <v>145</v>
      </c>
      <c r="AU445" s="236" t="s">
        <v>85</v>
      </c>
      <c r="AV445" s="13" t="s">
        <v>83</v>
      </c>
      <c r="AW445" s="13" t="s">
        <v>39</v>
      </c>
      <c r="AX445" s="13" t="s">
        <v>77</v>
      </c>
      <c r="AY445" s="236" t="s">
        <v>135</v>
      </c>
    </row>
    <row r="446" s="14" customFormat="1">
      <c r="A446" s="14"/>
      <c r="B446" s="237"/>
      <c r="C446" s="238"/>
      <c r="D446" s="228" t="s">
        <v>145</v>
      </c>
      <c r="E446" s="239" t="s">
        <v>32</v>
      </c>
      <c r="F446" s="240" t="s">
        <v>794</v>
      </c>
      <c r="G446" s="238"/>
      <c r="H446" s="241">
        <v>1</v>
      </c>
      <c r="I446" s="242"/>
      <c r="J446" s="238"/>
      <c r="K446" s="238"/>
      <c r="L446" s="243"/>
      <c r="M446" s="244"/>
      <c r="N446" s="245"/>
      <c r="O446" s="245"/>
      <c r="P446" s="245"/>
      <c r="Q446" s="245"/>
      <c r="R446" s="245"/>
      <c r="S446" s="245"/>
      <c r="T446" s="246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7" t="s">
        <v>145</v>
      </c>
      <c r="AU446" s="247" t="s">
        <v>85</v>
      </c>
      <c r="AV446" s="14" t="s">
        <v>85</v>
      </c>
      <c r="AW446" s="14" t="s">
        <v>39</v>
      </c>
      <c r="AX446" s="14" t="s">
        <v>77</v>
      </c>
      <c r="AY446" s="247" t="s">
        <v>135</v>
      </c>
    </row>
    <row r="447" s="15" customFormat="1">
      <c r="A447" s="15"/>
      <c r="B447" s="248"/>
      <c r="C447" s="249"/>
      <c r="D447" s="228" t="s">
        <v>145</v>
      </c>
      <c r="E447" s="250" t="s">
        <v>32</v>
      </c>
      <c r="F447" s="251" t="s">
        <v>149</v>
      </c>
      <c r="G447" s="249"/>
      <c r="H447" s="252">
        <v>1</v>
      </c>
      <c r="I447" s="253"/>
      <c r="J447" s="249"/>
      <c r="K447" s="249"/>
      <c r="L447" s="254"/>
      <c r="M447" s="255"/>
      <c r="N447" s="256"/>
      <c r="O447" s="256"/>
      <c r="P447" s="256"/>
      <c r="Q447" s="256"/>
      <c r="R447" s="256"/>
      <c r="S447" s="256"/>
      <c r="T447" s="257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58" t="s">
        <v>145</v>
      </c>
      <c r="AU447" s="258" t="s">
        <v>85</v>
      </c>
      <c r="AV447" s="15" t="s">
        <v>134</v>
      </c>
      <c r="AW447" s="15" t="s">
        <v>39</v>
      </c>
      <c r="AX447" s="15" t="s">
        <v>83</v>
      </c>
      <c r="AY447" s="258" t="s">
        <v>135</v>
      </c>
    </row>
    <row r="448" s="2" customFormat="1" ht="24.15" customHeight="1">
      <c r="A448" s="39"/>
      <c r="B448" s="40"/>
      <c r="C448" s="213" t="s">
        <v>599</v>
      </c>
      <c r="D448" s="213" t="s">
        <v>138</v>
      </c>
      <c r="E448" s="214" t="s">
        <v>1093</v>
      </c>
      <c r="F448" s="215" t="s">
        <v>1094</v>
      </c>
      <c r="G448" s="216" t="s">
        <v>141</v>
      </c>
      <c r="H448" s="217">
        <v>1</v>
      </c>
      <c r="I448" s="218"/>
      <c r="J448" s="219">
        <f>ROUND(I448*H448,2)</f>
        <v>0</v>
      </c>
      <c r="K448" s="215" t="s">
        <v>142</v>
      </c>
      <c r="L448" s="45"/>
      <c r="M448" s="220" t="s">
        <v>32</v>
      </c>
      <c r="N448" s="221" t="s">
        <v>48</v>
      </c>
      <c r="O448" s="85"/>
      <c r="P448" s="222">
        <f>O448*H448</f>
        <v>0</v>
      </c>
      <c r="Q448" s="222">
        <v>0</v>
      </c>
      <c r="R448" s="222">
        <f>Q448*H448</f>
        <v>0</v>
      </c>
      <c r="S448" s="222">
        <v>0</v>
      </c>
      <c r="T448" s="223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24" t="s">
        <v>143</v>
      </c>
      <c r="AT448" s="224" t="s">
        <v>138</v>
      </c>
      <c r="AU448" s="224" t="s">
        <v>85</v>
      </c>
      <c r="AY448" s="17" t="s">
        <v>135</v>
      </c>
      <c r="BE448" s="225">
        <f>IF(N448="základní",J448,0)</f>
        <v>0</v>
      </c>
      <c r="BF448" s="225">
        <f>IF(N448="snížená",J448,0)</f>
        <v>0</v>
      </c>
      <c r="BG448" s="225">
        <f>IF(N448="zákl. přenesená",J448,0)</f>
        <v>0</v>
      </c>
      <c r="BH448" s="225">
        <f>IF(N448="sníž. přenesená",J448,0)</f>
        <v>0</v>
      </c>
      <c r="BI448" s="225">
        <f>IF(N448="nulová",J448,0)</f>
        <v>0</v>
      </c>
      <c r="BJ448" s="17" t="s">
        <v>83</v>
      </c>
      <c r="BK448" s="225">
        <f>ROUND(I448*H448,2)</f>
        <v>0</v>
      </c>
      <c r="BL448" s="17" t="s">
        <v>143</v>
      </c>
      <c r="BM448" s="224" t="s">
        <v>1095</v>
      </c>
    </row>
    <row r="449" s="13" customFormat="1">
      <c r="A449" s="13"/>
      <c r="B449" s="226"/>
      <c r="C449" s="227"/>
      <c r="D449" s="228" t="s">
        <v>145</v>
      </c>
      <c r="E449" s="229" t="s">
        <v>32</v>
      </c>
      <c r="F449" s="230" t="s">
        <v>299</v>
      </c>
      <c r="G449" s="227"/>
      <c r="H449" s="229" t="s">
        <v>32</v>
      </c>
      <c r="I449" s="231"/>
      <c r="J449" s="227"/>
      <c r="K449" s="227"/>
      <c r="L449" s="232"/>
      <c r="M449" s="233"/>
      <c r="N449" s="234"/>
      <c r="O449" s="234"/>
      <c r="P449" s="234"/>
      <c r="Q449" s="234"/>
      <c r="R449" s="234"/>
      <c r="S449" s="234"/>
      <c r="T449" s="235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6" t="s">
        <v>145</v>
      </c>
      <c r="AU449" s="236" t="s">
        <v>85</v>
      </c>
      <c r="AV449" s="13" t="s">
        <v>83</v>
      </c>
      <c r="AW449" s="13" t="s">
        <v>39</v>
      </c>
      <c r="AX449" s="13" t="s">
        <v>77</v>
      </c>
      <c r="AY449" s="236" t="s">
        <v>135</v>
      </c>
    </row>
    <row r="450" s="14" customFormat="1">
      <c r="A450" s="14"/>
      <c r="B450" s="237"/>
      <c r="C450" s="238"/>
      <c r="D450" s="228" t="s">
        <v>145</v>
      </c>
      <c r="E450" s="239" t="s">
        <v>32</v>
      </c>
      <c r="F450" s="240" t="s">
        <v>155</v>
      </c>
      <c r="G450" s="238"/>
      <c r="H450" s="241">
        <v>1</v>
      </c>
      <c r="I450" s="242"/>
      <c r="J450" s="238"/>
      <c r="K450" s="238"/>
      <c r="L450" s="243"/>
      <c r="M450" s="244"/>
      <c r="N450" s="245"/>
      <c r="O450" s="245"/>
      <c r="P450" s="245"/>
      <c r="Q450" s="245"/>
      <c r="R450" s="245"/>
      <c r="S450" s="245"/>
      <c r="T450" s="246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47" t="s">
        <v>145</v>
      </c>
      <c r="AU450" s="247" t="s">
        <v>85</v>
      </c>
      <c r="AV450" s="14" t="s">
        <v>85</v>
      </c>
      <c r="AW450" s="14" t="s">
        <v>39</v>
      </c>
      <c r="AX450" s="14" t="s">
        <v>77</v>
      </c>
      <c r="AY450" s="247" t="s">
        <v>135</v>
      </c>
    </row>
    <row r="451" s="15" customFormat="1">
      <c r="A451" s="15"/>
      <c r="B451" s="248"/>
      <c r="C451" s="249"/>
      <c r="D451" s="228" t="s">
        <v>145</v>
      </c>
      <c r="E451" s="250" t="s">
        <v>32</v>
      </c>
      <c r="F451" s="251" t="s">
        <v>149</v>
      </c>
      <c r="G451" s="249"/>
      <c r="H451" s="252">
        <v>1</v>
      </c>
      <c r="I451" s="253"/>
      <c r="J451" s="249"/>
      <c r="K451" s="249"/>
      <c r="L451" s="254"/>
      <c r="M451" s="255"/>
      <c r="N451" s="256"/>
      <c r="O451" s="256"/>
      <c r="P451" s="256"/>
      <c r="Q451" s="256"/>
      <c r="R451" s="256"/>
      <c r="S451" s="256"/>
      <c r="T451" s="257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58" t="s">
        <v>145</v>
      </c>
      <c r="AU451" s="258" t="s">
        <v>85</v>
      </c>
      <c r="AV451" s="15" t="s">
        <v>134</v>
      </c>
      <c r="AW451" s="15" t="s">
        <v>39</v>
      </c>
      <c r="AX451" s="15" t="s">
        <v>83</v>
      </c>
      <c r="AY451" s="258" t="s">
        <v>135</v>
      </c>
    </row>
    <row r="452" s="2" customFormat="1" ht="24.15" customHeight="1">
      <c r="A452" s="39"/>
      <c r="B452" s="40"/>
      <c r="C452" s="213" t="s">
        <v>601</v>
      </c>
      <c r="D452" s="213" t="s">
        <v>138</v>
      </c>
      <c r="E452" s="214" t="s">
        <v>488</v>
      </c>
      <c r="F452" s="215" t="s">
        <v>489</v>
      </c>
      <c r="G452" s="216" t="s">
        <v>141</v>
      </c>
      <c r="H452" s="217">
        <v>1</v>
      </c>
      <c r="I452" s="218"/>
      <c r="J452" s="219">
        <f>ROUND(I452*H452,2)</f>
        <v>0</v>
      </c>
      <c r="K452" s="215" t="s">
        <v>142</v>
      </c>
      <c r="L452" s="45"/>
      <c r="M452" s="220" t="s">
        <v>32</v>
      </c>
      <c r="N452" s="221" t="s">
        <v>48</v>
      </c>
      <c r="O452" s="85"/>
      <c r="P452" s="222">
        <f>O452*H452</f>
        <v>0</v>
      </c>
      <c r="Q452" s="222">
        <v>0</v>
      </c>
      <c r="R452" s="222">
        <f>Q452*H452</f>
        <v>0</v>
      </c>
      <c r="S452" s="222">
        <v>0</v>
      </c>
      <c r="T452" s="223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24" t="s">
        <v>143</v>
      </c>
      <c r="AT452" s="224" t="s">
        <v>138</v>
      </c>
      <c r="AU452" s="224" t="s">
        <v>85</v>
      </c>
      <c r="AY452" s="17" t="s">
        <v>135</v>
      </c>
      <c r="BE452" s="225">
        <f>IF(N452="základní",J452,0)</f>
        <v>0</v>
      </c>
      <c r="BF452" s="225">
        <f>IF(N452="snížená",J452,0)</f>
        <v>0</v>
      </c>
      <c r="BG452" s="225">
        <f>IF(N452="zákl. přenesená",J452,0)</f>
        <v>0</v>
      </c>
      <c r="BH452" s="225">
        <f>IF(N452="sníž. přenesená",J452,0)</f>
        <v>0</v>
      </c>
      <c r="BI452" s="225">
        <f>IF(N452="nulová",J452,0)</f>
        <v>0</v>
      </c>
      <c r="BJ452" s="17" t="s">
        <v>83</v>
      </c>
      <c r="BK452" s="225">
        <f>ROUND(I452*H452,2)</f>
        <v>0</v>
      </c>
      <c r="BL452" s="17" t="s">
        <v>143</v>
      </c>
      <c r="BM452" s="224" t="s">
        <v>1096</v>
      </c>
    </row>
    <row r="453" s="13" customFormat="1">
      <c r="A453" s="13"/>
      <c r="B453" s="226"/>
      <c r="C453" s="227"/>
      <c r="D453" s="228" t="s">
        <v>145</v>
      </c>
      <c r="E453" s="229" t="s">
        <v>32</v>
      </c>
      <c r="F453" s="230" t="s">
        <v>299</v>
      </c>
      <c r="G453" s="227"/>
      <c r="H453" s="229" t="s">
        <v>32</v>
      </c>
      <c r="I453" s="231"/>
      <c r="J453" s="227"/>
      <c r="K453" s="227"/>
      <c r="L453" s="232"/>
      <c r="M453" s="233"/>
      <c r="N453" s="234"/>
      <c r="O453" s="234"/>
      <c r="P453" s="234"/>
      <c r="Q453" s="234"/>
      <c r="R453" s="234"/>
      <c r="S453" s="234"/>
      <c r="T453" s="235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6" t="s">
        <v>145</v>
      </c>
      <c r="AU453" s="236" t="s">
        <v>85</v>
      </c>
      <c r="AV453" s="13" t="s">
        <v>83</v>
      </c>
      <c r="AW453" s="13" t="s">
        <v>39</v>
      </c>
      <c r="AX453" s="13" t="s">
        <v>77</v>
      </c>
      <c r="AY453" s="236" t="s">
        <v>135</v>
      </c>
    </row>
    <row r="454" s="14" customFormat="1">
      <c r="A454" s="14"/>
      <c r="B454" s="237"/>
      <c r="C454" s="238"/>
      <c r="D454" s="228" t="s">
        <v>145</v>
      </c>
      <c r="E454" s="239" t="s">
        <v>32</v>
      </c>
      <c r="F454" s="240" t="s">
        <v>491</v>
      </c>
      <c r="G454" s="238"/>
      <c r="H454" s="241">
        <v>1</v>
      </c>
      <c r="I454" s="242"/>
      <c r="J454" s="238"/>
      <c r="K454" s="238"/>
      <c r="L454" s="243"/>
      <c r="M454" s="244"/>
      <c r="N454" s="245"/>
      <c r="O454" s="245"/>
      <c r="P454" s="245"/>
      <c r="Q454" s="245"/>
      <c r="R454" s="245"/>
      <c r="S454" s="245"/>
      <c r="T454" s="246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7" t="s">
        <v>145</v>
      </c>
      <c r="AU454" s="247" t="s">
        <v>85</v>
      </c>
      <c r="AV454" s="14" t="s">
        <v>85</v>
      </c>
      <c r="AW454" s="14" t="s">
        <v>39</v>
      </c>
      <c r="AX454" s="14" t="s">
        <v>77</v>
      </c>
      <c r="AY454" s="247" t="s">
        <v>135</v>
      </c>
    </row>
    <row r="455" s="15" customFormat="1">
      <c r="A455" s="15"/>
      <c r="B455" s="248"/>
      <c r="C455" s="249"/>
      <c r="D455" s="228" t="s">
        <v>145</v>
      </c>
      <c r="E455" s="250" t="s">
        <v>32</v>
      </c>
      <c r="F455" s="251" t="s">
        <v>149</v>
      </c>
      <c r="G455" s="249"/>
      <c r="H455" s="252">
        <v>1</v>
      </c>
      <c r="I455" s="253"/>
      <c r="J455" s="249"/>
      <c r="K455" s="249"/>
      <c r="L455" s="254"/>
      <c r="M455" s="255"/>
      <c r="N455" s="256"/>
      <c r="O455" s="256"/>
      <c r="P455" s="256"/>
      <c r="Q455" s="256"/>
      <c r="R455" s="256"/>
      <c r="S455" s="256"/>
      <c r="T455" s="257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58" t="s">
        <v>145</v>
      </c>
      <c r="AU455" s="258" t="s">
        <v>85</v>
      </c>
      <c r="AV455" s="15" t="s">
        <v>134</v>
      </c>
      <c r="AW455" s="15" t="s">
        <v>39</v>
      </c>
      <c r="AX455" s="15" t="s">
        <v>83</v>
      </c>
      <c r="AY455" s="258" t="s">
        <v>135</v>
      </c>
    </row>
    <row r="456" s="2" customFormat="1" ht="24.15" customHeight="1">
      <c r="A456" s="39"/>
      <c r="B456" s="40"/>
      <c r="C456" s="213" t="s">
        <v>603</v>
      </c>
      <c r="D456" s="213" t="s">
        <v>138</v>
      </c>
      <c r="E456" s="214" t="s">
        <v>493</v>
      </c>
      <c r="F456" s="215" t="s">
        <v>494</v>
      </c>
      <c r="G456" s="216" t="s">
        <v>141</v>
      </c>
      <c r="H456" s="217">
        <v>2</v>
      </c>
      <c r="I456" s="218"/>
      <c r="J456" s="219">
        <f>ROUND(I456*H456,2)</f>
        <v>0</v>
      </c>
      <c r="K456" s="215" t="s">
        <v>142</v>
      </c>
      <c r="L456" s="45"/>
      <c r="M456" s="220" t="s">
        <v>32</v>
      </c>
      <c r="N456" s="221" t="s">
        <v>48</v>
      </c>
      <c r="O456" s="85"/>
      <c r="P456" s="222">
        <f>O456*H456</f>
        <v>0</v>
      </c>
      <c r="Q456" s="222">
        <v>0</v>
      </c>
      <c r="R456" s="222">
        <f>Q456*H456</f>
        <v>0</v>
      </c>
      <c r="S456" s="222">
        <v>0</v>
      </c>
      <c r="T456" s="223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24" t="s">
        <v>143</v>
      </c>
      <c r="AT456" s="224" t="s">
        <v>138</v>
      </c>
      <c r="AU456" s="224" t="s">
        <v>85</v>
      </c>
      <c r="AY456" s="17" t="s">
        <v>135</v>
      </c>
      <c r="BE456" s="225">
        <f>IF(N456="základní",J456,0)</f>
        <v>0</v>
      </c>
      <c r="BF456" s="225">
        <f>IF(N456="snížená",J456,0)</f>
        <v>0</v>
      </c>
      <c r="BG456" s="225">
        <f>IF(N456="zákl. přenesená",J456,0)</f>
        <v>0</v>
      </c>
      <c r="BH456" s="225">
        <f>IF(N456="sníž. přenesená",J456,0)</f>
        <v>0</v>
      </c>
      <c r="BI456" s="225">
        <f>IF(N456="nulová",J456,0)</f>
        <v>0</v>
      </c>
      <c r="BJ456" s="17" t="s">
        <v>83</v>
      </c>
      <c r="BK456" s="225">
        <f>ROUND(I456*H456,2)</f>
        <v>0</v>
      </c>
      <c r="BL456" s="17" t="s">
        <v>143</v>
      </c>
      <c r="BM456" s="224" t="s">
        <v>1097</v>
      </c>
    </row>
    <row r="457" s="13" customFormat="1">
      <c r="A457" s="13"/>
      <c r="B457" s="226"/>
      <c r="C457" s="227"/>
      <c r="D457" s="228" t="s">
        <v>145</v>
      </c>
      <c r="E457" s="229" t="s">
        <v>32</v>
      </c>
      <c r="F457" s="230" t="s">
        <v>299</v>
      </c>
      <c r="G457" s="227"/>
      <c r="H457" s="229" t="s">
        <v>32</v>
      </c>
      <c r="I457" s="231"/>
      <c r="J457" s="227"/>
      <c r="K457" s="227"/>
      <c r="L457" s="232"/>
      <c r="M457" s="233"/>
      <c r="N457" s="234"/>
      <c r="O457" s="234"/>
      <c r="P457" s="234"/>
      <c r="Q457" s="234"/>
      <c r="R457" s="234"/>
      <c r="S457" s="234"/>
      <c r="T457" s="235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6" t="s">
        <v>145</v>
      </c>
      <c r="AU457" s="236" t="s">
        <v>85</v>
      </c>
      <c r="AV457" s="13" t="s">
        <v>83</v>
      </c>
      <c r="AW457" s="13" t="s">
        <v>39</v>
      </c>
      <c r="AX457" s="13" t="s">
        <v>77</v>
      </c>
      <c r="AY457" s="236" t="s">
        <v>135</v>
      </c>
    </row>
    <row r="458" s="14" customFormat="1">
      <c r="A458" s="14"/>
      <c r="B458" s="237"/>
      <c r="C458" s="238"/>
      <c r="D458" s="228" t="s">
        <v>145</v>
      </c>
      <c r="E458" s="239" t="s">
        <v>32</v>
      </c>
      <c r="F458" s="240" t="s">
        <v>1098</v>
      </c>
      <c r="G458" s="238"/>
      <c r="H458" s="241">
        <v>2</v>
      </c>
      <c r="I458" s="242"/>
      <c r="J458" s="238"/>
      <c r="K458" s="238"/>
      <c r="L458" s="243"/>
      <c r="M458" s="244"/>
      <c r="N458" s="245"/>
      <c r="O458" s="245"/>
      <c r="P458" s="245"/>
      <c r="Q458" s="245"/>
      <c r="R458" s="245"/>
      <c r="S458" s="245"/>
      <c r="T458" s="246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7" t="s">
        <v>145</v>
      </c>
      <c r="AU458" s="247" t="s">
        <v>85</v>
      </c>
      <c r="AV458" s="14" t="s">
        <v>85</v>
      </c>
      <c r="AW458" s="14" t="s">
        <v>39</v>
      </c>
      <c r="AX458" s="14" t="s">
        <v>77</v>
      </c>
      <c r="AY458" s="247" t="s">
        <v>135</v>
      </c>
    </row>
    <row r="459" s="15" customFormat="1">
      <c r="A459" s="15"/>
      <c r="B459" s="248"/>
      <c r="C459" s="249"/>
      <c r="D459" s="228" t="s">
        <v>145</v>
      </c>
      <c r="E459" s="250" t="s">
        <v>32</v>
      </c>
      <c r="F459" s="251" t="s">
        <v>149</v>
      </c>
      <c r="G459" s="249"/>
      <c r="H459" s="252">
        <v>2</v>
      </c>
      <c r="I459" s="253"/>
      <c r="J459" s="249"/>
      <c r="K459" s="249"/>
      <c r="L459" s="254"/>
      <c r="M459" s="255"/>
      <c r="N459" s="256"/>
      <c r="O459" s="256"/>
      <c r="P459" s="256"/>
      <c r="Q459" s="256"/>
      <c r="R459" s="256"/>
      <c r="S459" s="256"/>
      <c r="T459" s="257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58" t="s">
        <v>145</v>
      </c>
      <c r="AU459" s="258" t="s">
        <v>85</v>
      </c>
      <c r="AV459" s="15" t="s">
        <v>134</v>
      </c>
      <c r="AW459" s="15" t="s">
        <v>39</v>
      </c>
      <c r="AX459" s="15" t="s">
        <v>83</v>
      </c>
      <c r="AY459" s="258" t="s">
        <v>135</v>
      </c>
    </row>
    <row r="460" s="2" customFormat="1" ht="24.15" customHeight="1">
      <c r="A460" s="39"/>
      <c r="B460" s="40"/>
      <c r="C460" s="213" t="s">
        <v>605</v>
      </c>
      <c r="D460" s="213" t="s">
        <v>138</v>
      </c>
      <c r="E460" s="214" t="s">
        <v>231</v>
      </c>
      <c r="F460" s="215" t="s">
        <v>232</v>
      </c>
      <c r="G460" s="216" t="s">
        <v>141</v>
      </c>
      <c r="H460" s="217">
        <v>1</v>
      </c>
      <c r="I460" s="218"/>
      <c r="J460" s="219">
        <f>ROUND(I460*H460,2)</f>
        <v>0</v>
      </c>
      <c r="K460" s="215" t="s">
        <v>32</v>
      </c>
      <c r="L460" s="45"/>
      <c r="M460" s="220" t="s">
        <v>32</v>
      </c>
      <c r="N460" s="221" t="s">
        <v>48</v>
      </c>
      <c r="O460" s="85"/>
      <c r="P460" s="222">
        <f>O460*H460</f>
        <v>0</v>
      </c>
      <c r="Q460" s="222">
        <v>0</v>
      </c>
      <c r="R460" s="222">
        <f>Q460*H460</f>
        <v>0</v>
      </c>
      <c r="S460" s="222">
        <v>0</v>
      </c>
      <c r="T460" s="223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24" t="s">
        <v>143</v>
      </c>
      <c r="AT460" s="224" t="s">
        <v>138</v>
      </c>
      <c r="AU460" s="224" t="s">
        <v>85</v>
      </c>
      <c r="AY460" s="17" t="s">
        <v>135</v>
      </c>
      <c r="BE460" s="225">
        <f>IF(N460="základní",J460,0)</f>
        <v>0</v>
      </c>
      <c r="BF460" s="225">
        <f>IF(N460="snížená",J460,0)</f>
        <v>0</v>
      </c>
      <c r="BG460" s="225">
        <f>IF(N460="zákl. přenesená",J460,0)</f>
        <v>0</v>
      </c>
      <c r="BH460" s="225">
        <f>IF(N460="sníž. přenesená",J460,0)</f>
        <v>0</v>
      </c>
      <c r="BI460" s="225">
        <f>IF(N460="nulová",J460,0)</f>
        <v>0</v>
      </c>
      <c r="BJ460" s="17" t="s">
        <v>83</v>
      </c>
      <c r="BK460" s="225">
        <f>ROUND(I460*H460,2)</f>
        <v>0</v>
      </c>
      <c r="BL460" s="17" t="s">
        <v>143</v>
      </c>
      <c r="BM460" s="224" t="s">
        <v>1099</v>
      </c>
    </row>
    <row r="461" s="13" customFormat="1">
      <c r="A461" s="13"/>
      <c r="B461" s="226"/>
      <c r="C461" s="227"/>
      <c r="D461" s="228" t="s">
        <v>145</v>
      </c>
      <c r="E461" s="229" t="s">
        <v>32</v>
      </c>
      <c r="F461" s="230" t="s">
        <v>299</v>
      </c>
      <c r="G461" s="227"/>
      <c r="H461" s="229" t="s">
        <v>32</v>
      </c>
      <c r="I461" s="231"/>
      <c r="J461" s="227"/>
      <c r="K461" s="227"/>
      <c r="L461" s="232"/>
      <c r="M461" s="233"/>
      <c r="N461" s="234"/>
      <c r="O461" s="234"/>
      <c r="P461" s="234"/>
      <c r="Q461" s="234"/>
      <c r="R461" s="234"/>
      <c r="S461" s="234"/>
      <c r="T461" s="235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6" t="s">
        <v>145</v>
      </c>
      <c r="AU461" s="236" t="s">
        <v>85</v>
      </c>
      <c r="AV461" s="13" t="s">
        <v>83</v>
      </c>
      <c r="AW461" s="13" t="s">
        <v>39</v>
      </c>
      <c r="AX461" s="13" t="s">
        <v>77</v>
      </c>
      <c r="AY461" s="236" t="s">
        <v>135</v>
      </c>
    </row>
    <row r="462" s="14" customFormat="1">
      <c r="A462" s="14"/>
      <c r="B462" s="237"/>
      <c r="C462" s="238"/>
      <c r="D462" s="228" t="s">
        <v>145</v>
      </c>
      <c r="E462" s="239" t="s">
        <v>32</v>
      </c>
      <c r="F462" s="240" t="s">
        <v>234</v>
      </c>
      <c r="G462" s="238"/>
      <c r="H462" s="241">
        <v>1</v>
      </c>
      <c r="I462" s="242"/>
      <c r="J462" s="238"/>
      <c r="K462" s="238"/>
      <c r="L462" s="243"/>
      <c r="M462" s="244"/>
      <c r="N462" s="245"/>
      <c r="O462" s="245"/>
      <c r="P462" s="245"/>
      <c r="Q462" s="245"/>
      <c r="R462" s="245"/>
      <c r="S462" s="245"/>
      <c r="T462" s="246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7" t="s">
        <v>145</v>
      </c>
      <c r="AU462" s="247" t="s">
        <v>85</v>
      </c>
      <c r="AV462" s="14" t="s">
        <v>85</v>
      </c>
      <c r="AW462" s="14" t="s">
        <v>39</v>
      </c>
      <c r="AX462" s="14" t="s">
        <v>77</v>
      </c>
      <c r="AY462" s="247" t="s">
        <v>135</v>
      </c>
    </row>
    <row r="463" s="15" customFormat="1">
      <c r="A463" s="15"/>
      <c r="B463" s="248"/>
      <c r="C463" s="249"/>
      <c r="D463" s="228" t="s">
        <v>145</v>
      </c>
      <c r="E463" s="250" t="s">
        <v>32</v>
      </c>
      <c r="F463" s="251" t="s">
        <v>149</v>
      </c>
      <c r="G463" s="249"/>
      <c r="H463" s="252">
        <v>1</v>
      </c>
      <c r="I463" s="253"/>
      <c r="J463" s="249"/>
      <c r="K463" s="249"/>
      <c r="L463" s="254"/>
      <c r="M463" s="255"/>
      <c r="N463" s="256"/>
      <c r="O463" s="256"/>
      <c r="P463" s="256"/>
      <c r="Q463" s="256"/>
      <c r="R463" s="256"/>
      <c r="S463" s="256"/>
      <c r="T463" s="257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58" t="s">
        <v>145</v>
      </c>
      <c r="AU463" s="258" t="s">
        <v>85</v>
      </c>
      <c r="AV463" s="15" t="s">
        <v>134</v>
      </c>
      <c r="AW463" s="15" t="s">
        <v>39</v>
      </c>
      <c r="AX463" s="15" t="s">
        <v>83</v>
      </c>
      <c r="AY463" s="258" t="s">
        <v>135</v>
      </c>
    </row>
    <row r="464" s="2" customFormat="1" ht="33" customHeight="1">
      <c r="A464" s="39"/>
      <c r="B464" s="40"/>
      <c r="C464" s="213" t="s">
        <v>607</v>
      </c>
      <c r="D464" s="213" t="s">
        <v>138</v>
      </c>
      <c r="E464" s="214" t="s">
        <v>498</v>
      </c>
      <c r="F464" s="215" t="s">
        <v>499</v>
      </c>
      <c r="G464" s="216" t="s">
        <v>141</v>
      </c>
      <c r="H464" s="217">
        <v>3</v>
      </c>
      <c r="I464" s="218"/>
      <c r="J464" s="219">
        <f>ROUND(I464*H464,2)</f>
        <v>0</v>
      </c>
      <c r="K464" s="215" t="s">
        <v>142</v>
      </c>
      <c r="L464" s="45"/>
      <c r="M464" s="220" t="s">
        <v>32</v>
      </c>
      <c r="N464" s="221" t="s">
        <v>48</v>
      </c>
      <c r="O464" s="85"/>
      <c r="P464" s="222">
        <f>O464*H464</f>
        <v>0</v>
      </c>
      <c r="Q464" s="222">
        <v>0</v>
      </c>
      <c r="R464" s="222">
        <f>Q464*H464</f>
        <v>0</v>
      </c>
      <c r="S464" s="222">
        <v>0</v>
      </c>
      <c r="T464" s="223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24" t="s">
        <v>143</v>
      </c>
      <c r="AT464" s="224" t="s">
        <v>138</v>
      </c>
      <c r="AU464" s="224" t="s">
        <v>85</v>
      </c>
      <c r="AY464" s="17" t="s">
        <v>135</v>
      </c>
      <c r="BE464" s="225">
        <f>IF(N464="základní",J464,0)</f>
        <v>0</v>
      </c>
      <c r="BF464" s="225">
        <f>IF(N464="snížená",J464,0)</f>
        <v>0</v>
      </c>
      <c r="BG464" s="225">
        <f>IF(N464="zákl. přenesená",J464,0)</f>
        <v>0</v>
      </c>
      <c r="BH464" s="225">
        <f>IF(N464="sníž. přenesená",J464,0)</f>
        <v>0</v>
      </c>
      <c r="BI464" s="225">
        <f>IF(N464="nulová",J464,0)</f>
        <v>0</v>
      </c>
      <c r="BJ464" s="17" t="s">
        <v>83</v>
      </c>
      <c r="BK464" s="225">
        <f>ROUND(I464*H464,2)</f>
        <v>0</v>
      </c>
      <c r="BL464" s="17" t="s">
        <v>143</v>
      </c>
      <c r="BM464" s="224" t="s">
        <v>1100</v>
      </c>
    </row>
    <row r="465" s="13" customFormat="1">
      <c r="A465" s="13"/>
      <c r="B465" s="226"/>
      <c r="C465" s="227"/>
      <c r="D465" s="228" t="s">
        <v>145</v>
      </c>
      <c r="E465" s="229" t="s">
        <v>32</v>
      </c>
      <c r="F465" s="230" t="s">
        <v>299</v>
      </c>
      <c r="G465" s="227"/>
      <c r="H465" s="229" t="s">
        <v>32</v>
      </c>
      <c r="I465" s="231"/>
      <c r="J465" s="227"/>
      <c r="K465" s="227"/>
      <c r="L465" s="232"/>
      <c r="M465" s="233"/>
      <c r="N465" s="234"/>
      <c r="O465" s="234"/>
      <c r="P465" s="234"/>
      <c r="Q465" s="234"/>
      <c r="R465" s="234"/>
      <c r="S465" s="234"/>
      <c r="T465" s="235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6" t="s">
        <v>145</v>
      </c>
      <c r="AU465" s="236" t="s">
        <v>85</v>
      </c>
      <c r="AV465" s="13" t="s">
        <v>83</v>
      </c>
      <c r="AW465" s="13" t="s">
        <v>39</v>
      </c>
      <c r="AX465" s="13" t="s">
        <v>77</v>
      </c>
      <c r="AY465" s="236" t="s">
        <v>135</v>
      </c>
    </row>
    <row r="466" s="14" customFormat="1">
      <c r="A466" s="14"/>
      <c r="B466" s="237"/>
      <c r="C466" s="238"/>
      <c r="D466" s="228" t="s">
        <v>145</v>
      </c>
      <c r="E466" s="239" t="s">
        <v>32</v>
      </c>
      <c r="F466" s="240" t="s">
        <v>799</v>
      </c>
      <c r="G466" s="238"/>
      <c r="H466" s="241">
        <v>3</v>
      </c>
      <c r="I466" s="242"/>
      <c r="J466" s="238"/>
      <c r="K466" s="238"/>
      <c r="L466" s="243"/>
      <c r="M466" s="244"/>
      <c r="N466" s="245"/>
      <c r="O466" s="245"/>
      <c r="P466" s="245"/>
      <c r="Q466" s="245"/>
      <c r="R466" s="245"/>
      <c r="S466" s="245"/>
      <c r="T466" s="246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47" t="s">
        <v>145</v>
      </c>
      <c r="AU466" s="247" t="s">
        <v>85</v>
      </c>
      <c r="AV466" s="14" t="s">
        <v>85</v>
      </c>
      <c r="AW466" s="14" t="s">
        <v>39</v>
      </c>
      <c r="AX466" s="14" t="s">
        <v>77</v>
      </c>
      <c r="AY466" s="247" t="s">
        <v>135</v>
      </c>
    </row>
    <row r="467" s="15" customFormat="1">
      <c r="A467" s="15"/>
      <c r="B467" s="248"/>
      <c r="C467" s="249"/>
      <c r="D467" s="228" t="s">
        <v>145</v>
      </c>
      <c r="E467" s="250" t="s">
        <v>32</v>
      </c>
      <c r="F467" s="251" t="s">
        <v>149</v>
      </c>
      <c r="G467" s="249"/>
      <c r="H467" s="252">
        <v>3</v>
      </c>
      <c r="I467" s="253"/>
      <c r="J467" s="249"/>
      <c r="K467" s="249"/>
      <c r="L467" s="254"/>
      <c r="M467" s="255"/>
      <c r="N467" s="256"/>
      <c r="O467" s="256"/>
      <c r="P467" s="256"/>
      <c r="Q467" s="256"/>
      <c r="R467" s="256"/>
      <c r="S467" s="256"/>
      <c r="T467" s="257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58" t="s">
        <v>145</v>
      </c>
      <c r="AU467" s="258" t="s">
        <v>85</v>
      </c>
      <c r="AV467" s="15" t="s">
        <v>134</v>
      </c>
      <c r="AW467" s="15" t="s">
        <v>39</v>
      </c>
      <c r="AX467" s="15" t="s">
        <v>83</v>
      </c>
      <c r="AY467" s="258" t="s">
        <v>135</v>
      </c>
    </row>
    <row r="468" s="2" customFormat="1" ht="24.15" customHeight="1">
      <c r="A468" s="39"/>
      <c r="B468" s="40"/>
      <c r="C468" s="213" t="s">
        <v>609</v>
      </c>
      <c r="D468" s="213" t="s">
        <v>138</v>
      </c>
      <c r="E468" s="214" t="s">
        <v>1101</v>
      </c>
      <c r="F468" s="215" t="s">
        <v>1102</v>
      </c>
      <c r="G468" s="216" t="s">
        <v>141</v>
      </c>
      <c r="H468" s="217">
        <v>1</v>
      </c>
      <c r="I468" s="218"/>
      <c r="J468" s="219">
        <f>ROUND(I468*H468,2)</f>
        <v>0</v>
      </c>
      <c r="K468" s="215" t="s">
        <v>142</v>
      </c>
      <c r="L468" s="45"/>
      <c r="M468" s="220" t="s">
        <v>32</v>
      </c>
      <c r="N468" s="221" t="s">
        <v>48</v>
      </c>
      <c r="O468" s="85"/>
      <c r="P468" s="222">
        <f>O468*H468</f>
        <v>0</v>
      </c>
      <c r="Q468" s="222">
        <v>0</v>
      </c>
      <c r="R468" s="222">
        <f>Q468*H468</f>
        <v>0</v>
      </c>
      <c r="S468" s="222">
        <v>0</v>
      </c>
      <c r="T468" s="223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24" t="s">
        <v>143</v>
      </c>
      <c r="AT468" s="224" t="s">
        <v>138</v>
      </c>
      <c r="AU468" s="224" t="s">
        <v>85</v>
      </c>
      <c r="AY468" s="17" t="s">
        <v>135</v>
      </c>
      <c r="BE468" s="225">
        <f>IF(N468="základní",J468,0)</f>
        <v>0</v>
      </c>
      <c r="BF468" s="225">
        <f>IF(N468="snížená",J468,0)</f>
        <v>0</v>
      </c>
      <c r="BG468" s="225">
        <f>IF(N468="zákl. přenesená",J468,0)</f>
        <v>0</v>
      </c>
      <c r="BH468" s="225">
        <f>IF(N468="sníž. přenesená",J468,0)</f>
        <v>0</v>
      </c>
      <c r="BI468" s="225">
        <f>IF(N468="nulová",J468,0)</f>
        <v>0</v>
      </c>
      <c r="BJ468" s="17" t="s">
        <v>83</v>
      </c>
      <c r="BK468" s="225">
        <f>ROUND(I468*H468,2)</f>
        <v>0</v>
      </c>
      <c r="BL468" s="17" t="s">
        <v>143</v>
      </c>
      <c r="BM468" s="224" t="s">
        <v>1103</v>
      </c>
    </row>
    <row r="469" s="13" customFormat="1">
      <c r="A469" s="13"/>
      <c r="B469" s="226"/>
      <c r="C469" s="227"/>
      <c r="D469" s="228" t="s">
        <v>145</v>
      </c>
      <c r="E469" s="229" t="s">
        <v>32</v>
      </c>
      <c r="F469" s="230" t="s">
        <v>299</v>
      </c>
      <c r="G469" s="227"/>
      <c r="H469" s="229" t="s">
        <v>32</v>
      </c>
      <c r="I469" s="231"/>
      <c r="J469" s="227"/>
      <c r="K469" s="227"/>
      <c r="L469" s="232"/>
      <c r="M469" s="233"/>
      <c r="N469" s="234"/>
      <c r="O469" s="234"/>
      <c r="P469" s="234"/>
      <c r="Q469" s="234"/>
      <c r="R469" s="234"/>
      <c r="S469" s="234"/>
      <c r="T469" s="235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6" t="s">
        <v>145</v>
      </c>
      <c r="AU469" s="236" t="s">
        <v>85</v>
      </c>
      <c r="AV469" s="13" t="s">
        <v>83</v>
      </c>
      <c r="AW469" s="13" t="s">
        <v>39</v>
      </c>
      <c r="AX469" s="13" t="s">
        <v>77</v>
      </c>
      <c r="AY469" s="236" t="s">
        <v>135</v>
      </c>
    </row>
    <row r="470" s="14" customFormat="1">
      <c r="A470" s="14"/>
      <c r="B470" s="237"/>
      <c r="C470" s="238"/>
      <c r="D470" s="228" t="s">
        <v>145</v>
      </c>
      <c r="E470" s="239" t="s">
        <v>32</v>
      </c>
      <c r="F470" s="240" t="s">
        <v>1104</v>
      </c>
      <c r="G470" s="238"/>
      <c r="H470" s="241">
        <v>1</v>
      </c>
      <c r="I470" s="242"/>
      <c r="J470" s="238"/>
      <c r="K470" s="238"/>
      <c r="L470" s="243"/>
      <c r="M470" s="244"/>
      <c r="N470" s="245"/>
      <c r="O470" s="245"/>
      <c r="P470" s="245"/>
      <c r="Q470" s="245"/>
      <c r="R470" s="245"/>
      <c r="S470" s="245"/>
      <c r="T470" s="246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7" t="s">
        <v>145</v>
      </c>
      <c r="AU470" s="247" t="s">
        <v>85</v>
      </c>
      <c r="AV470" s="14" t="s">
        <v>85</v>
      </c>
      <c r="AW470" s="14" t="s">
        <v>39</v>
      </c>
      <c r="AX470" s="14" t="s">
        <v>77</v>
      </c>
      <c r="AY470" s="247" t="s">
        <v>135</v>
      </c>
    </row>
    <row r="471" s="15" customFormat="1">
      <c r="A471" s="15"/>
      <c r="B471" s="248"/>
      <c r="C471" s="249"/>
      <c r="D471" s="228" t="s">
        <v>145</v>
      </c>
      <c r="E471" s="250" t="s">
        <v>32</v>
      </c>
      <c r="F471" s="251" t="s">
        <v>149</v>
      </c>
      <c r="G471" s="249"/>
      <c r="H471" s="252">
        <v>1</v>
      </c>
      <c r="I471" s="253"/>
      <c r="J471" s="249"/>
      <c r="K471" s="249"/>
      <c r="L471" s="254"/>
      <c r="M471" s="255"/>
      <c r="N471" s="256"/>
      <c r="O471" s="256"/>
      <c r="P471" s="256"/>
      <c r="Q471" s="256"/>
      <c r="R471" s="256"/>
      <c r="S471" s="256"/>
      <c r="T471" s="257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58" t="s">
        <v>145</v>
      </c>
      <c r="AU471" s="258" t="s">
        <v>85</v>
      </c>
      <c r="AV471" s="15" t="s">
        <v>134</v>
      </c>
      <c r="AW471" s="15" t="s">
        <v>39</v>
      </c>
      <c r="AX471" s="15" t="s">
        <v>83</v>
      </c>
      <c r="AY471" s="258" t="s">
        <v>135</v>
      </c>
    </row>
    <row r="472" s="2" customFormat="1" ht="24.15" customHeight="1">
      <c r="A472" s="39"/>
      <c r="B472" s="40"/>
      <c r="C472" s="213" t="s">
        <v>613</v>
      </c>
      <c r="D472" s="213" t="s">
        <v>138</v>
      </c>
      <c r="E472" s="214" t="s">
        <v>503</v>
      </c>
      <c r="F472" s="215" t="s">
        <v>504</v>
      </c>
      <c r="G472" s="216" t="s">
        <v>141</v>
      </c>
      <c r="H472" s="217">
        <v>2</v>
      </c>
      <c r="I472" s="218"/>
      <c r="J472" s="219">
        <f>ROUND(I472*H472,2)</f>
        <v>0</v>
      </c>
      <c r="K472" s="215" t="s">
        <v>142</v>
      </c>
      <c r="L472" s="45"/>
      <c r="M472" s="220" t="s">
        <v>32</v>
      </c>
      <c r="N472" s="221" t="s">
        <v>48</v>
      </c>
      <c r="O472" s="85"/>
      <c r="P472" s="222">
        <f>O472*H472</f>
        <v>0</v>
      </c>
      <c r="Q472" s="222">
        <v>0</v>
      </c>
      <c r="R472" s="222">
        <f>Q472*H472</f>
        <v>0</v>
      </c>
      <c r="S472" s="222">
        <v>0</v>
      </c>
      <c r="T472" s="223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24" t="s">
        <v>143</v>
      </c>
      <c r="AT472" s="224" t="s">
        <v>138</v>
      </c>
      <c r="AU472" s="224" t="s">
        <v>85</v>
      </c>
      <c r="AY472" s="17" t="s">
        <v>135</v>
      </c>
      <c r="BE472" s="225">
        <f>IF(N472="základní",J472,0)</f>
        <v>0</v>
      </c>
      <c r="BF472" s="225">
        <f>IF(N472="snížená",J472,0)</f>
        <v>0</v>
      </c>
      <c r="BG472" s="225">
        <f>IF(N472="zákl. přenesená",J472,0)</f>
        <v>0</v>
      </c>
      <c r="BH472" s="225">
        <f>IF(N472="sníž. přenesená",J472,0)</f>
        <v>0</v>
      </c>
      <c r="BI472" s="225">
        <f>IF(N472="nulová",J472,0)</f>
        <v>0</v>
      </c>
      <c r="BJ472" s="17" t="s">
        <v>83</v>
      </c>
      <c r="BK472" s="225">
        <f>ROUND(I472*H472,2)</f>
        <v>0</v>
      </c>
      <c r="BL472" s="17" t="s">
        <v>143</v>
      </c>
      <c r="BM472" s="224" t="s">
        <v>1105</v>
      </c>
    </row>
    <row r="473" s="13" customFormat="1">
      <c r="A473" s="13"/>
      <c r="B473" s="226"/>
      <c r="C473" s="227"/>
      <c r="D473" s="228" t="s">
        <v>145</v>
      </c>
      <c r="E473" s="229" t="s">
        <v>32</v>
      </c>
      <c r="F473" s="230" t="s">
        <v>299</v>
      </c>
      <c r="G473" s="227"/>
      <c r="H473" s="229" t="s">
        <v>32</v>
      </c>
      <c r="I473" s="231"/>
      <c r="J473" s="227"/>
      <c r="K473" s="227"/>
      <c r="L473" s="232"/>
      <c r="M473" s="233"/>
      <c r="N473" s="234"/>
      <c r="O473" s="234"/>
      <c r="P473" s="234"/>
      <c r="Q473" s="234"/>
      <c r="R473" s="234"/>
      <c r="S473" s="234"/>
      <c r="T473" s="235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6" t="s">
        <v>145</v>
      </c>
      <c r="AU473" s="236" t="s">
        <v>85</v>
      </c>
      <c r="AV473" s="13" t="s">
        <v>83</v>
      </c>
      <c r="AW473" s="13" t="s">
        <v>39</v>
      </c>
      <c r="AX473" s="13" t="s">
        <v>77</v>
      </c>
      <c r="AY473" s="236" t="s">
        <v>135</v>
      </c>
    </row>
    <row r="474" s="14" customFormat="1">
      <c r="A474" s="14"/>
      <c r="B474" s="237"/>
      <c r="C474" s="238"/>
      <c r="D474" s="228" t="s">
        <v>145</v>
      </c>
      <c r="E474" s="239" t="s">
        <v>32</v>
      </c>
      <c r="F474" s="240" t="s">
        <v>1106</v>
      </c>
      <c r="G474" s="238"/>
      <c r="H474" s="241">
        <v>2</v>
      </c>
      <c r="I474" s="242"/>
      <c r="J474" s="238"/>
      <c r="K474" s="238"/>
      <c r="L474" s="243"/>
      <c r="M474" s="244"/>
      <c r="N474" s="245"/>
      <c r="O474" s="245"/>
      <c r="P474" s="245"/>
      <c r="Q474" s="245"/>
      <c r="R474" s="245"/>
      <c r="S474" s="245"/>
      <c r="T474" s="246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7" t="s">
        <v>145</v>
      </c>
      <c r="AU474" s="247" t="s">
        <v>85</v>
      </c>
      <c r="AV474" s="14" t="s">
        <v>85</v>
      </c>
      <c r="AW474" s="14" t="s">
        <v>39</v>
      </c>
      <c r="AX474" s="14" t="s">
        <v>77</v>
      </c>
      <c r="AY474" s="247" t="s">
        <v>135</v>
      </c>
    </row>
    <row r="475" s="15" customFormat="1">
      <c r="A475" s="15"/>
      <c r="B475" s="248"/>
      <c r="C475" s="249"/>
      <c r="D475" s="228" t="s">
        <v>145</v>
      </c>
      <c r="E475" s="250" t="s">
        <v>32</v>
      </c>
      <c r="F475" s="251" t="s">
        <v>149</v>
      </c>
      <c r="G475" s="249"/>
      <c r="H475" s="252">
        <v>2</v>
      </c>
      <c r="I475" s="253"/>
      <c r="J475" s="249"/>
      <c r="K475" s="249"/>
      <c r="L475" s="254"/>
      <c r="M475" s="255"/>
      <c r="N475" s="256"/>
      <c r="O475" s="256"/>
      <c r="P475" s="256"/>
      <c r="Q475" s="256"/>
      <c r="R475" s="256"/>
      <c r="S475" s="256"/>
      <c r="T475" s="257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58" t="s">
        <v>145</v>
      </c>
      <c r="AU475" s="258" t="s">
        <v>85</v>
      </c>
      <c r="AV475" s="15" t="s">
        <v>134</v>
      </c>
      <c r="AW475" s="15" t="s">
        <v>39</v>
      </c>
      <c r="AX475" s="15" t="s">
        <v>83</v>
      </c>
      <c r="AY475" s="258" t="s">
        <v>135</v>
      </c>
    </row>
    <row r="476" s="2" customFormat="1" ht="24.15" customHeight="1">
      <c r="A476" s="39"/>
      <c r="B476" s="40"/>
      <c r="C476" s="213" t="s">
        <v>620</v>
      </c>
      <c r="D476" s="213" t="s">
        <v>138</v>
      </c>
      <c r="E476" s="214" t="s">
        <v>802</v>
      </c>
      <c r="F476" s="215" t="s">
        <v>803</v>
      </c>
      <c r="G476" s="216" t="s">
        <v>141</v>
      </c>
      <c r="H476" s="217">
        <v>2</v>
      </c>
      <c r="I476" s="218"/>
      <c r="J476" s="219">
        <f>ROUND(I476*H476,2)</f>
        <v>0</v>
      </c>
      <c r="K476" s="215" t="s">
        <v>142</v>
      </c>
      <c r="L476" s="45"/>
      <c r="M476" s="220" t="s">
        <v>32</v>
      </c>
      <c r="N476" s="221" t="s">
        <v>48</v>
      </c>
      <c r="O476" s="85"/>
      <c r="P476" s="222">
        <f>O476*H476</f>
        <v>0</v>
      </c>
      <c r="Q476" s="222">
        <v>0</v>
      </c>
      <c r="R476" s="222">
        <f>Q476*H476</f>
        <v>0</v>
      </c>
      <c r="S476" s="222">
        <v>0</v>
      </c>
      <c r="T476" s="223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24" t="s">
        <v>143</v>
      </c>
      <c r="AT476" s="224" t="s">
        <v>138</v>
      </c>
      <c r="AU476" s="224" t="s">
        <v>85</v>
      </c>
      <c r="AY476" s="17" t="s">
        <v>135</v>
      </c>
      <c r="BE476" s="225">
        <f>IF(N476="základní",J476,0)</f>
        <v>0</v>
      </c>
      <c r="BF476" s="225">
        <f>IF(N476="snížená",J476,0)</f>
        <v>0</v>
      </c>
      <c r="BG476" s="225">
        <f>IF(N476="zákl. přenesená",J476,0)</f>
        <v>0</v>
      </c>
      <c r="BH476" s="225">
        <f>IF(N476="sníž. přenesená",J476,0)</f>
        <v>0</v>
      </c>
      <c r="BI476" s="225">
        <f>IF(N476="nulová",J476,0)</f>
        <v>0</v>
      </c>
      <c r="BJ476" s="17" t="s">
        <v>83</v>
      </c>
      <c r="BK476" s="225">
        <f>ROUND(I476*H476,2)</f>
        <v>0</v>
      </c>
      <c r="BL476" s="17" t="s">
        <v>143</v>
      </c>
      <c r="BM476" s="224" t="s">
        <v>1107</v>
      </c>
    </row>
    <row r="477" s="13" customFormat="1">
      <c r="A477" s="13"/>
      <c r="B477" s="226"/>
      <c r="C477" s="227"/>
      <c r="D477" s="228" t="s">
        <v>145</v>
      </c>
      <c r="E477" s="229" t="s">
        <v>32</v>
      </c>
      <c r="F477" s="230" t="s">
        <v>299</v>
      </c>
      <c r="G477" s="227"/>
      <c r="H477" s="229" t="s">
        <v>32</v>
      </c>
      <c r="I477" s="231"/>
      <c r="J477" s="227"/>
      <c r="K477" s="227"/>
      <c r="L477" s="232"/>
      <c r="M477" s="233"/>
      <c r="N477" s="234"/>
      <c r="O477" s="234"/>
      <c r="P477" s="234"/>
      <c r="Q477" s="234"/>
      <c r="R477" s="234"/>
      <c r="S477" s="234"/>
      <c r="T477" s="235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6" t="s">
        <v>145</v>
      </c>
      <c r="AU477" s="236" t="s">
        <v>85</v>
      </c>
      <c r="AV477" s="13" t="s">
        <v>83</v>
      </c>
      <c r="AW477" s="13" t="s">
        <v>39</v>
      </c>
      <c r="AX477" s="13" t="s">
        <v>77</v>
      </c>
      <c r="AY477" s="236" t="s">
        <v>135</v>
      </c>
    </row>
    <row r="478" s="14" customFormat="1">
      <c r="A478" s="14"/>
      <c r="B478" s="237"/>
      <c r="C478" s="238"/>
      <c r="D478" s="228" t="s">
        <v>145</v>
      </c>
      <c r="E478" s="239" t="s">
        <v>32</v>
      </c>
      <c r="F478" s="240" t="s">
        <v>1108</v>
      </c>
      <c r="G478" s="238"/>
      <c r="H478" s="241">
        <v>2</v>
      </c>
      <c r="I478" s="242"/>
      <c r="J478" s="238"/>
      <c r="K478" s="238"/>
      <c r="L478" s="243"/>
      <c r="M478" s="244"/>
      <c r="N478" s="245"/>
      <c r="O478" s="245"/>
      <c r="P478" s="245"/>
      <c r="Q478" s="245"/>
      <c r="R478" s="245"/>
      <c r="S478" s="245"/>
      <c r="T478" s="246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7" t="s">
        <v>145</v>
      </c>
      <c r="AU478" s="247" t="s">
        <v>85</v>
      </c>
      <c r="AV478" s="14" t="s">
        <v>85</v>
      </c>
      <c r="AW478" s="14" t="s">
        <v>39</v>
      </c>
      <c r="AX478" s="14" t="s">
        <v>77</v>
      </c>
      <c r="AY478" s="247" t="s">
        <v>135</v>
      </c>
    </row>
    <row r="479" s="15" customFormat="1">
      <c r="A479" s="15"/>
      <c r="B479" s="248"/>
      <c r="C479" s="249"/>
      <c r="D479" s="228" t="s">
        <v>145</v>
      </c>
      <c r="E479" s="250" t="s">
        <v>32</v>
      </c>
      <c r="F479" s="251" t="s">
        <v>149</v>
      </c>
      <c r="G479" s="249"/>
      <c r="H479" s="252">
        <v>2</v>
      </c>
      <c r="I479" s="253"/>
      <c r="J479" s="249"/>
      <c r="K479" s="249"/>
      <c r="L479" s="254"/>
      <c r="M479" s="255"/>
      <c r="N479" s="256"/>
      <c r="O479" s="256"/>
      <c r="P479" s="256"/>
      <c r="Q479" s="256"/>
      <c r="R479" s="256"/>
      <c r="S479" s="256"/>
      <c r="T479" s="257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58" t="s">
        <v>145</v>
      </c>
      <c r="AU479" s="258" t="s">
        <v>85</v>
      </c>
      <c r="AV479" s="15" t="s">
        <v>134</v>
      </c>
      <c r="AW479" s="15" t="s">
        <v>39</v>
      </c>
      <c r="AX479" s="15" t="s">
        <v>83</v>
      </c>
      <c r="AY479" s="258" t="s">
        <v>135</v>
      </c>
    </row>
    <row r="480" s="2" customFormat="1" ht="24.15" customHeight="1">
      <c r="A480" s="39"/>
      <c r="B480" s="40"/>
      <c r="C480" s="213" t="s">
        <v>625</v>
      </c>
      <c r="D480" s="213" t="s">
        <v>138</v>
      </c>
      <c r="E480" s="214" t="s">
        <v>508</v>
      </c>
      <c r="F480" s="215" t="s">
        <v>509</v>
      </c>
      <c r="G480" s="216" t="s">
        <v>141</v>
      </c>
      <c r="H480" s="217">
        <v>2</v>
      </c>
      <c r="I480" s="218"/>
      <c r="J480" s="219">
        <f>ROUND(I480*H480,2)</f>
        <v>0</v>
      </c>
      <c r="K480" s="215" t="s">
        <v>142</v>
      </c>
      <c r="L480" s="45"/>
      <c r="M480" s="220" t="s">
        <v>32</v>
      </c>
      <c r="N480" s="221" t="s">
        <v>48</v>
      </c>
      <c r="O480" s="85"/>
      <c r="P480" s="222">
        <f>O480*H480</f>
        <v>0</v>
      </c>
      <c r="Q480" s="222">
        <v>0</v>
      </c>
      <c r="R480" s="222">
        <f>Q480*H480</f>
        <v>0</v>
      </c>
      <c r="S480" s="222">
        <v>0</v>
      </c>
      <c r="T480" s="223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24" t="s">
        <v>143</v>
      </c>
      <c r="AT480" s="224" t="s">
        <v>138</v>
      </c>
      <c r="AU480" s="224" t="s">
        <v>85</v>
      </c>
      <c r="AY480" s="17" t="s">
        <v>135</v>
      </c>
      <c r="BE480" s="225">
        <f>IF(N480="základní",J480,0)</f>
        <v>0</v>
      </c>
      <c r="BF480" s="225">
        <f>IF(N480="snížená",J480,0)</f>
        <v>0</v>
      </c>
      <c r="BG480" s="225">
        <f>IF(N480="zákl. přenesená",J480,0)</f>
        <v>0</v>
      </c>
      <c r="BH480" s="225">
        <f>IF(N480="sníž. přenesená",J480,0)</f>
        <v>0</v>
      </c>
      <c r="BI480" s="225">
        <f>IF(N480="nulová",J480,0)</f>
        <v>0</v>
      </c>
      <c r="BJ480" s="17" t="s">
        <v>83</v>
      </c>
      <c r="BK480" s="225">
        <f>ROUND(I480*H480,2)</f>
        <v>0</v>
      </c>
      <c r="BL480" s="17" t="s">
        <v>143</v>
      </c>
      <c r="BM480" s="224" t="s">
        <v>1109</v>
      </c>
    </row>
    <row r="481" s="13" customFormat="1">
      <c r="A481" s="13"/>
      <c r="B481" s="226"/>
      <c r="C481" s="227"/>
      <c r="D481" s="228" t="s">
        <v>145</v>
      </c>
      <c r="E481" s="229" t="s">
        <v>32</v>
      </c>
      <c r="F481" s="230" t="s">
        <v>299</v>
      </c>
      <c r="G481" s="227"/>
      <c r="H481" s="229" t="s">
        <v>32</v>
      </c>
      <c r="I481" s="231"/>
      <c r="J481" s="227"/>
      <c r="K481" s="227"/>
      <c r="L481" s="232"/>
      <c r="M481" s="233"/>
      <c r="N481" s="234"/>
      <c r="O481" s="234"/>
      <c r="P481" s="234"/>
      <c r="Q481" s="234"/>
      <c r="R481" s="234"/>
      <c r="S481" s="234"/>
      <c r="T481" s="235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6" t="s">
        <v>145</v>
      </c>
      <c r="AU481" s="236" t="s">
        <v>85</v>
      </c>
      <c r="AV481" s="13" t="s">
        <v>83</v>
      </c>
      <c r="AW481" s="13" t="s">
        <v>39</v>
      </c>
      <c r="AX481" s="13" t="s">
        <v>77</v>
      </c>
      <c r="AY481" s="236" t="s">
        <v>135</v>
      </c>
    </row>
    <row r="482" s="14" customFormat="1">
      <c r="A482" s="14"/>
      <c r="B482" s="237"/>
      <c r="C482" s="238"/>
      <c r="D482" s="228" t="s">
        <v>145</v>
      </c>
      <c r="E482" s="239" t="s">
        <v>32</v>
      </c>
      <c r="F482" s="240" t="s">
        <v>1110</v>
      </c>
      <c r="G482" s="238"/>
      <c r="H482" s="241">
        <v>2</v>
      </c>
      <c r="I482" s="242"/>
      <c r="J482" s="238"/>
      <c r="K482" s="238"/>
      <c r="L482" s="243"/>
      <c r="M482" s="244"/>
      <c r="N482" s="245"/>
      <c r="O482" s="245"/>
      <c r="P482" s="245"/>
      <c r="Q482" s="245"/>
      <c r="R482" s="245"/>
      <c r="S482" s="245"/>
      <c r="T482" s="246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7" t="s">
        <v>145</v>
      </c>
      <c r="AU482" s="247" t="s">
        <v>85</v>
      </c>
      <c r="AV482" s="14" t="s">
        <v>85</v>
      </c>
      <c r="AW482" s="14" t="s">
        <v>39</v>
      </c>
      <c r="AX482" s="14" t="s">
        <v>77</v>
      </c>
      <c r="AY482" s="247" t="s">
        <v>135</v>
      </c>
    </row>
    <row r="483" s="15" customFormat="1">
      <c r="A483" s="15"/>
      <c r="B483" s="248"/>
      <c r="C483" s="249"/>
      <c r="D483" s="228" t="s">
        <v>145</v>
      </c>
      <c r="E483" s="250" t="s">
        <v>32</v>
      </c>
      <c r="F483" s="251" t="s">
        <v>149</v>
      </c>
      <c r="G483" s="249"/>
      <c r="H483" s="252">
        <v>2</v>
      </c>
      <c r="I483" s="253"/>
      <c r="J483" s="249"/>
      <c r="K483" s="249"/>
      <c r="L483" s="254"/>
      <c r="M483" s="255"/>
      <c r="N483" s="256"/>
      <c r="O483" s="256"/>
      <c r="P483" s="256"/>
      <c r="Q483" s="256"/>
      <c r="R483" s="256"/>
      <c r="S483" s="256"/>
      <c r="T483" s="257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58" t="s">
        <v>145</v>
      </c>
      <c r="AU483" s="258" t="s">
        <v>85</v>
      </c>
      <c r="AV483" s="15" t="s">
        <v>134</v>
      </c>
      <c r="AW483" s="15" t="s">
        <v>39</v>
      </c>
      <c r="AX483" s="15" t="s">
        <v>83</v>
      </c>
      <c r="AY483" s="258" t="s">
        <v>135</v>
      </c>
    </row>
    <row r="484" s="2" customFormat="1" ht="24.15" customHeight="1">
      <c r="A484" s="39"/>
      <c r="B484" s="40"/>
      <c r="C484" s="213" t="s">
        <v>629</v>
      </c>
      <c r="D484" s="213" t="s">
        <v>138</v>
      </c>
      <c r="E484" s="214" t="s">
        <v>1111</v>
      </c>
      <c r="F484" s="215" t="s">
        <v>1112</v>
      </c>
      <c r="G484" s="216" t="s">
        <v>141</v>
      </c>
      <c r="H484" s="217">
        <v>1</v>
      </c>
      <c r="I484" s="218"/>
      <c r="J484" s="219">
        <f>ROUND(I484*H484,2)</f>
        <v>0</v>
      </c>
      <c r="K484" s="215" t="s">
        <v>142</v>
      </c>
      <c r="L484" s="45"/>
      <c r="M484" s="220" t="s">
        <v>32</v>
      </c>
      <c r="N484" s="221" t="s">
        <v>48</v>
      </c>
      <c r="O484" s="85"/>
      <c r="P484" s="222">
        <f>O484*H484</f>
        <v>0</v>
      </c>
      <c r="Q484" s="222">
        <v>0</v>
      </c>
      <c r="R484" s="222">
        <f>Q484*H484</f>
        <v>0</v>
      </c>
      <c r="S484" s="222">
        <v>0</v>
      </c>
      <c r="T484" s="223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24" t="s">
        <v>143</v>
      </c>
      <c r="AT484" s="224" t="s">
        <v>138</v>
      </c>
      <c r="AU484" s="224" t="s">
        <v>85</v>
      </c>
      <c r="AY484" s="17" t="s">
        <v>135</v>
      </c>
      <c r="BE484" s="225">
        <f>IF(N484="základní",J484,0)</f>
        <v>0</v>
      </c>
      <c r="BF484" s="225">
        <f>IF(N484="snížená",J484,0)</f>
        <v>0</v>
      </c>
      <c r="BG484" s="225">
        <f>IF(N484="zákl. přenesená",J484,0)</f>
        <v>0</v>
      </c>
      <c r="BH484" s="225">
        <f>IF(N484="sníž. přenesená",J484,0)</f>
        <v>0</v>
      </c>
      <c r="BI484" s="225">
        <f>IF(N484="nulová",J484,0)</f>
        <v>0</v>
      </c>
      <c r="BJ484" s="17" t="s">
        <v>83</v>
      </c>
      <c r="BK484" s="225">
        <f>ROUND(I484*H484,2)</f>
        <v>0</v>
      </c>
      <c r="BL484" s="17" t="s">
        <v>143</v>
      </c>
      <c r="BM484" s="224" t="s">
        <v>1113</v>
      </c>
    </row>
    <row r="485" s="13" customFormat="1">
      <c r="A485" s="13"/>
      <c r="B485" s="226"/>
      <c r="C485" s="227"/>
      <c r="D485" s="228" t="s">
        <v>145</v>
      </c>
      <c r="E485" s="229" t="s">
        <v>32</v>
      </c>
      <c r="F485" s="230" t="s">
        <v>299</v>
      </c>
      <c r="G485" s="227"/>
      <c r="H485" s="229" t="s">
        <v>32</v>
      </c>
      <c r="I485" s="231"/>
      <c r="J485" s="227"/>
      <c r="K485" s="227"/>
      <c r="L485" s="232"/>
      <c r="M485" s="233"/>
      <c r="N485" s="234"/>
      <c r="O485" s="234"/>
      <c r="P485" s="234"/>
      <c r="Q485" s="234"/>
      <c r="R485" s="234"/>
      <c r="S485" s="234"/>
      <c r="T485" s="235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6" t="s">
        <v>145</v>
      </c>
      <c r="AU485" s="236" t="s">
        <v>85</v>
      </c>
      <c r="AV485" s="13" t="s">
        <v>83</v>
      </c>
      <c r="AW485" s="13" t="s">
        <v>39</v>
      </c>
      <c r="AX485" s="13" t="s">
        <v>77</v>
      </c>
      <c r="AY485" s="236" t="s">
        <v>135</v>
      </c>
    </row>
    <row r="486" s="14" customFormat="1">
      <c r="A486" s="14"/>
      <c r="B486" s="237"/>
      <c r="C486" s="238"/>
      <c r="D486" s="228" t="s">
        <v>145</v>
      </c>
      <c r="E486" s="239" t="s">
        <v>32</v>
      </c>
      <c r="F486" s="240" t="s">
        <v>1114</v>
      </c>
      <c r="G486" s="238"/>
      <c r="H486" s="241">
        <v>1</v>
      </c>
      <c r="I486" s="242"/>
      <c r="J486" s="238"/>
      <c r="K486" s="238"/>
      <c r="L486" s="243"/>
      <c r="M486" s="244"/>
      <c r="N486" s="245"/>
      <c r="O486" s="245"/>
      <c r="P486" s="245"/>
      <c r="Q486" s="245"/>
      <c r="R486" s="245"/>
      <c r="S486" s="245"/>
      <c r="T486" s="246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7" t="s">
        <v>145</v>
      </c>
      <c r="AU486" s="247" t="s">
        <v>85</v>
      </c>
      <c r="AV486" s="14" t="s">
        <v>85</v>
      </c>
      <c r="AW486" s="14" t="s">
        <v>39</v>
      </c>
      <c r="AX486" s="14" t="s">
        <v>77</v>
      </c>
      <c r="AY486" s="247" t="s">
        <v>135</v>
      </c>
    </row>
    <row r="487" s="15" customFormat="1">
      <c r="A487" s="15"/>
      <c r="B487" s="248"/>
      <c r="C487" s="249"/>
      <c r="D487" s="228" t="s">
        <v>145</v>
      </c>
      <c r="E487" s="250" t="s">
        <v>32</v>
      </c>
      <c r="F487" s="251" t="s">
        <v>149</v>
      </c>
      <c r="G487" s="249"/>
      <c r="H487" s="252">
        <v>1</v>
      </c>
      <c r="I487" s="253"/>
      <c r="J487" s="249"/>
      <c r="K487" s="249"/>
      <c r="L487" s="254"/>
      <c r="M487" s="255"/>
      <c r="N487" s="256"/>
      <c r="O487" s="256"/>
      <c r="P487" s="256"/>
      <c r="Q487" s="256"/>
      <c r="R487" s="256"/>
      <c r="S487" s="256"/>
      <c r="T487" s="257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58" t="s">
        <v>145</v>
      </c>
      <c r="AU487" s="258" t="s">
        <v>85</v>
      </c>
      <c r="AV487" s="15" t="s">
        <v>134</v>
      </c>
      <c r="AW487" s="15" t="s">
        <v>39</v>
      </c>
      <c r="AX487" s="15" t="s">
        <v>83</v>
      </c>
      <c r="AY487" s="258" t="s">
        <v>135</v>
      </c>
    </row>
    <row r="488" s="2" customFormat="1" ht="24.15" customHeight="1">
      <c r="A488" s="39"/>
      <c r="B488" s="40"/>
      <c r="C488" s="213" t="s">
        <v>633</v>
      </c>
      <c r="D488" s="213" t="s">
        <v>138</v>
      </c>
      <c r="E488" s="214" t="s">
        <v>807</v>
      </c>
      <c r="F488" s="215" t="s">
        <v>808</v>
      </c>
      <c r="G488" s="216" t="s">
        <v>141</v>
      </c>
      <c r="H488" s="217">
        <v>2</v>
      </c>
      <c r="I488" s="218"/>
      <c r="J488" s="219">
        <f>ROUND(I488*H488,2)</f>
        <v>0</v>
      </c>
      <c r="K488" s="215" t="s">
        <v>142</v>
      </c>
      <c r="L488" s="45"/>
      <c r="M488" s="220" t="s">
        <v>32</v>
      </c>
      <c r="N488" s="221" t="s">
        <v>48</v>
      </c>
      <c r="O488" s="85"/>
      <c r="P488" s="222">
        <f>O488*H488</f>
        <v>0</v>
      </c>
      <c r="Q488" s="222">
        <v>0</v>
      </c>
      <c r="R488" s="222">
        <f>Q488*H488</f>
        <v>0</v>
      </c>
      <c r="S488" s="222">
        <v>0</v>
      </c>
      <c r="T488" s="223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24" t="s">
        <v>143</v>
      </c>
      <c r="AT488" s="224" t="s">
        <v>138</v>
      </c>
      <c r="AU488" s="224" t="s">
        <v>85</v>
      </c>
      <c r="AY488" s="17" t="s">
        <v>135</v>
      </c>
      <c r="BE488" s="225">
        <f>IF(N488="základní",J488,0)</f>
        <v>0</v>
      </c>
      <c r="BF488" s="225">
        <f>IF(N488="snížená",J488,0)</f>
        <v>0</v>
      </c>
      <c r="BG488" s="225">
        <f>IF(N488="zákl. přenesená",J488,0)</f>
        <v>0</v>
      </c>
      <c r="BH488" s="225">
        <f>IF(N488="sníž. přenesená",J488,0)</f>
        <v>0</v>
      </c>
      <c r="BI488" s="225">
        <f>IF(N488="nulová",J488,0)</f>
        <v>0</v>
      </c>
      <c r="BJ488" s="17" t="s">
        <v>83</v>
      </c>
      <c r="BK488" s="225">
        <f>ROUND(I488*H488,2)</f>
        <v>0</v>
      </c>
      <c r="BL488" s="17" t="s">
        <v>143</v>
      </c>
      <c r="BM488" s="224" t="s">
        <v>1115</v>
      </c>
    </row>
    <row r="489" s="13" customFormat="1">
      <c r="A489" s="13"/>
      <c r="B489" s="226"/>
      <c r="C489" s="227"/>
      <c r="D489" s="228" t="s">
        <v>145</v>
      </c>
      <c r="E489" s="229" t="s">
        <v>32</v>
      </c>
      <c r="F489" s="230" t="s">
        <v>299</v>
      </c>
      <c r="G489" s="227"/>
      <c r="H489" s="229" t="s">
        <v>32</v>
      </c>
      <c r="I489" s="231"/>
      <c r="J489" s="227"/>
      <c r="K489" s="227"/>
      <c r="L489" s="232"/>
      <c r="M489" s="233"/>
      <c r="N489" s="234"/>
      <c r="O489" s="234"/>
      <c r="P489" s="234"/>
      <c r="Q489" s="234"/>
      <c r="R489" s="234"/>
      <c r="S489" s="234"/>
      <c r="T489" s="235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6" t="s">
        <v>145</v>
      </c>
      <c r="AU489" s="236" t="s">
        <v>85</v>
      </c>
      <c r="AV489" s="13" t="s">
        <v>83</v>
      </c>
      <c r="AW489" s="13" t="s">
        <v>39</v>
      </c>
      <c r="AX489" s="13" t="s">
        <v>77</v>
      </c>
      <c r="AY489" s="236" t="s">
        <v>135</v>
      </c>
    </row>
    <row r="490" s="14" customFormat="1">
      <c r="A490" s="14"/>
      <c r="B490" s="237"/>
      <c r="C490" s="238"/>
      <c r="D490" s="228" t="s">
        <v>145</v>
      </c>
      <c r="E490" s="239" t="s">
        <v>32</v>
      </c>
      <c r="F490" s="240" t="s">
        <v>1116</v>
      </c>
      <c r="G490" s="238"/>
      <c r="H490" s="241">
        <v>2</v>
      </c>
      <c r="I490" s="242"/>
      <c r="J490" s="238"/>
      <c r="K490" s="238"/>
      <c r="L490" s="243"/>
      <c r="M490" s="244"/>
      <c r="N490" s="245"/>
      <c r="O490" s="245"/>
      <c r="P490" s="245"/>
      <c r="Q490" s="245"/>
      <c r="R490" s="245"/>
      <c r="S490" s="245"/>
      <c r="T490" s="246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7" t="s">
        <v>145</v>
      </c>
      <c r="AU490" s="247" t="s">
        <v>85</v>
      </c>
      <c r="AV490" s="14" t="s">
        <v>85</v>
      </c>
      <c r="AW490" s="14" t="s">
        <v>39</v>
      </c>
      <c r="AX490" s="14" t="s">
        <v>77</v>
      </c>
      <c r="AY490" s="247" t="s">
        <v>135</v>
      </c>
    </row>
    <row r="491" s="15" customFormat="1">
      <c r="A491" s="15"/>
      <c r="B491" s="248"/>
      <c r="C491" s="249"/>
      <c r="D491" s="228" t="s">
        <v>145</v>
      </c>
      <c r="E491" s="250" t="s">
        <v>32</v>
      </c>
      <c r="F491" s="251" t="s">
        <v>149</v>
      </c>
      <c r="G491" s="249"/>
      <c r="H491" s="252">
        <v>2</v>
      </c>
      <c r="I491" s="253"/>
      <c r="J491" s="249"/>
      <c r="K491" s="249"/>
      <c r="L491" s="254"/>
      <c r="M491" s="255"/>
      <c r="N491" s="256"/>
      <c r="O491" s="256"/>
      <c r="P491" s="256"/>
      <c r="Q491" s="256"/>
      <c r="R491" s="256"/>
      <c r="S491" s="256"/>
      <c r="T491" s="257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258" t="s">
        <v>145</v>
      </c>
      <c r="AU491" s="258" t="s">
        <v>85</v>
      </c>
      <c r="AV491" s="15" t="s">
        <v>134</v>
      </c>
      <c r="AW491" s="15" t="s">
        <v>39</v>
      </c>
      <c r="AX491" s="15" t="s">
        <v>83</v>
      </c>
      <c r="AY491" s="258" t="s">
        <v>135</v>
      </c>
    </row>
    <row r="492" s="2" customFormat="1" ht="24.15" customHeight="1">
      <c r="A492" s="39"/>
      <c r="B492" s="40"/>
      <c r="C492" s="213" t="s">
        <v>866</v>
      </c>
      <c r="D492" s="213" t="s">
        <v>138</v>
      </c>
      <c r="E492" s="214" t="s">
        <v>513</v>
      </c>
      <c r="F492" s="215" t="s">
        <v>514</v>
      </c>
      <c r="G492" s="216" t="s">
        <v>141</v>
      </c>
      <c r="H492" s="217">
        <v>2</v>
      </c>
      <c r="I492" s="218"/>
      <c r="J492" s="219">
        <f>ROUND(I492*H492,2)</f>
        <v>0</v>
      </c>
      <c r="K492" s="215" t="s">
        <v>142</v>
      </c>
      <c r="L492" s="45"/>
      <c r="M492" s="220" t="s">
        <v>32</v>
      </c>
      <c r="N492" s="221" t="s">
        <v>48</v>
      </c>
      <c r="O492" s="85"/>
      <c r="P492" s="222">
        <f>O492*H492</f>
        <v>0</v>
      </c>
      <c r="Q492" s="222">
        <v>0</v>
      </c>
      <c r="R492" s="222">
        <f>Q492*H492</f>
        <v>0</v>
      </c>
      <c r="S492" s="222">
        <v>0</v>
      </c>
      <c r="T492" s="223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24" t="s">
        <v>143</v>
      </c>
      <c r="AT492" s="224" t="s">
        <v>138</v>
      </c>
      <c r="AU492" s="224" t="s">
        <v>85</v>
      </c>
      <c r="AY492" s="17" t="s">
        <v>135</v>
      </c>
      <c r="BE492" s="225">
        <f>IF(N492="základní",J492,0)</f>
        <v>0</v>
      </c>
      <c r="BF492" s="225">
        <f>IF(N492="snížená",J492,0)</f>
        <v>0</v>
      </c>
      <c r="BG492" s="225">
        <f>IF(N492="zákl. přenesená",J492,0)</f>
        <v>0</v>
      </c>
      <c r="BH492" s="225">
        <f>IF(N492="sníž. přenesená",J492,0)</f>
        <v>0</v>
      </c>
      <c r="BI492" s="225">
        <f>IF(N492="nulová",J492,0)</f>
        <v>0</v>
      </c>
      <c r="BJ492" s="17" t="s">
        <v>83</v>
      </c>
      <c r="BK492" s="225">
        <f>ROUND(I492*H492,2)</f>
        <v>0</v>
      </c>
      <c r="BL492" s="17" t="s">
        <v>143</v>
      </c>
      <c r="BM492" s="224" t="s">
        <v>1117</v>
      </c>
    </row>
    <row r="493" s="13" customFormat="1">
      <c r="A493" s="13"/>
      <c r="B493" s="226"/>
      <c r="C493" s="227"/>
      <c r="D493" s="228" t="s">
        <v>145</v>
      </c>
      <c r="E493" s="229" t="s">
        <v>32</v>
      </c>
      <c r="F493" s="230" t="s">
        <v>299</v>
      </c>
      <c r="G493" s="227"/>
      <c r="H493" s="229" t="s">
        <v>32</v>
      </c>
      <c r="I493" s="231"/>
      <c r="J493" s="227"/>
      <c r="K493" s="227"/>
      <c r="L493" s="232"/>
      <c r="M493" s="233"/>
      <c r="N493" s="234"/>
      <c r="O493" s="234"/>
      <c r="P493" s="234"/>
      <c r="Q493" s="234"/>
      <c r="R493" s="234"/>
      <c r="S493" s="234"/>
      <c r="T493" s="235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6" t="s">
        <v>145</v>
      </c>
      <c r="AU493" s="236" t="s">
        <v>85</v>
      </c>
      <c r="AV493" s="13" t="s">
        <v>83</v>
      </c>
      <c r="AW493" s="13" t="s">
        <v>39</v>
      </c>
      <c r="AX493" s="13" t="s">
        <v>77</v>
      </c>
      <c r="AY493" s="236" t="s">
        <v>135</v>
      </c>
    </row>
    <row r="494" s="14" customFormat="1">
      <c r="A494" s="14"/>
      <c r="B494" s="237"/>
      <c r="C494" s="238"/>
      <c r="D494" s="228" t="s">
        <v>145</v>
      </c>
      <c r="E494" s="239" t="s">
        <v>32</v>
      </c>
      <c r="F494" s="240" t="s">
        <v>1118</v>
      </c>
      <c r="G494" s="238"/>
      <c r="H494" s="241">
        <v>2</v>
      </c>
      <c r="I494" s="242"/>
      <c r="J494" s="238"/>
      <c r="K494" s="238"/>
      <c r="L494" s="243"/>
      <c r="M494" s="244"/>
      <c r="N494" s="245"/>
      <c r="O494" s="245"/>
      <c r="P494" s="245"/>
      <c r="Q494" s="245"/>
      <c r="R494" s="245"/>
      <c r="S494" s="245"/>
      <c r="T494" s="246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7" t="s">
        <v>145</v>
      </c>
      <c r="AU494" s="247" t="s">
        <v>85</v>
      </c>
      <c r="AV494" s="14" t="s">
        <v>85</v>
      </c>
      <c r="AW494" s="14" t="s">
        <v>39</v>
      </c>
      <c r="AX494" s="14" t="s">
        <v>77</v>
      </c>
      <c r="AY494" s="247" t="s">
        <v>135</v>
      </c>
    </row>
    <row r="495" s="15" customFormat="1">
      <c r="A495" s="15"/>
      <c r="B495" s="248"/>
      <c r="C495" s="249"/>
      <c r="D495" s="228" t="s">
        <v>145</v>
      </c>
      <c r="E495" s="250" t="s">
        <v>32</v>
      </c>
      <c r="F495" s="251" t="s">
        <v>149</v>
      </c>
      <c r="G495" s="249"/>
      <c r="H495" s="252">
        <v>2</v>
      </c>
      <c r="I495" s="253"/>
      <c r="J495" s="249"/>
      <c r="K495" s="249"/>
      <c r="L495" s="254"/>
      <c r="M495" s="255"/>
      <c r="N495" s="256"/>
      <c r="O495" s="256"/>
      <c r="P495" s="256"/>
      <c r="Q495" s="256"/>
      <c r="R495" s="256"/>
      <c r="S495" s="256"/>
      <c r="T495" s="257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58" t="s">
        <v>145</v>
      </c>
      <c r="AU495" s="258" t="s">
        <v>85</v>
      </c>
      <c r="AV495" s="15" t="s">
        <v>134</v>
      </c>
      <c r="AW495" s="15" t="s">
        <v>39</v>
      </c>
      <c r="AX495" s="15" t="s">
        <v>83</v>
      </c>
      <c r="AY495" s="258" t="s">
        <v>135</v>
      </c>
    </row>
    <row r="496" s="2" customFormat="1" ht="24.15" customHeight="1">
      <c r="A496" s="39"/>
      <c r="B496" s="40"/>
      <c r="C496" s="213" t="s">
        <v>869</v>
      </c>
      <c r="D496" s="213" t="s">
        <v>138</v>
      </c>
      <c r="E496" s="214" t="s">
        <v>812</v>
      </c>
      <c r="F496" s="215" t="s">
        <v>813</v>
      </c>
      <c r="G496" s="216" t="s">
        <v>141</v>
      </c>
      <c r="H496" s="217">
        <v>1</v>
      </c>
      <c r="I496" s="218"/>
      <c r="J496" s="219">
        <f>ROUND(I496*H496,2)</f>
        <v>0</v>
      </c>
      <c r="K496" s="215" t="s">
        <v>142</v>
      </c>
      <c r="L496" s="45"/>
      <c r="M496" s="220" t="s">
        <v>32</v>
      </c>
      <c r="N496" s="221" t="s">
        <v>48</v>
      </c>
      <c r="O496" s="85"/>
      <c r="P496" s="222">
        <f>O496*H496</f>
        <v>0</v>
      </c>
      <c r="Q496" s="222">
        <v>0</v>
      </c>
      <c r="R496" s="222">
        <f>Q496*H496</f>
        <v>0</v>
      </c>
      <c r="S496" s="222">
        <v>0</v>
      </c>
      <c r="T496" s="223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24" t="s">
        <v>143</v>
      </c>
      <c r="AT496" s="224" t="s">
        <v>138</v>
      </c>
      <c r="AU496" s="224" t="s">
        <v>85</v>
      </c>
      <c r="AY496" s="17" t="s">
        <v>135</v>
      </c>
      <c r="BE496" s="225">
        <f>IF(N496="základní",J496,0)</f>
        <v>0</v>
      </c>
      <c r="BF496" s="225">
        <f>IF(N496="snížená",J496,0)</f>
        <v>0</v>
      </c>
      <c r="BG496" s="225">
        <f>IF(N496="zákl. přenesená",J496,0)</f>
        <v>0</v>
      </c>
      <c r="BH496" s="225">
        <f>IF(N496="sníž. přenesená",J496,0)</f>
        <v>0</v>
      </c>
      <c r="BI496" s="225">
        <f>IF(N496="nulová",J496,0)</f>
        <v>0</v>
      </c>
      <c r="BJ496" s="17" t="s">
        <v>83</v>
      </c>
      <c r="BK496" s="225">
        <f>ROUND(I496*H496,2)</f>
        <v>0</v>
      </c>
      <c r="BL496" s="17" t="s">
        <v>143</v>
      </c>
      <c r="BM496" s="224" t="s">
        <v>1119</v>
      </c>
    </row>
    <row r="497" s="13" customFormat="1">
      <c r="A497" s="13"/>
      <c r="B497" s="226"/>
      <c r="C497" s="227"/>
      <c r="D497" s="228" t="s">
        <v>145</v>
      </c>
      <c r="E497" s="229" t="s">
        <v>32</v>
      </c>
      <c r="F497" s="230" t="s">
        <v>299</v>
      </c>
      <c r="G497" s="227"/>
      <c r="H497" s="229" t="s">
        <v>32</v>
      </c>
      <c r="I497" s="231"/>
      <c r="J497" s="227"/>
      <c r="K497" s="227"/>
      <c r="L497" s="232"/>
      <c r="M497" s="233"/>
      <c r="N497" s="234"/>
      <c r="O497" s="234"/>
      <c r="P497" s="234"/>
      <c r="Q497" s="234"/>
      <c r="R497" s="234"/>
      <c r="S497" s="234"/>
      <c r="T497" s="235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6" t="s">
        <v>145</v>
      </c>
      <c r="AU497" s="236" t="s">
        <v>85</v>
      </c>
      <c r="AV497" s="13" t="s">
        <v>83</v>
      </c>
      <c r="AW497" s="13" t="s">
        <v>39</v>
      </c>
      <c r="AX497" s="13" t="s">
        <v>77</v>
      </c>
      <c r="AY497" s="236" t="s">
        <v>135</v>
      </c>
    </row>
    <row r="498" s="14" customFormat="1">
      <c r="A498" s="14"/>
      <c r="B498" s="237"/>
      <c r="C498" s="238"/>
      <c r="D498" s="228" t="s">
        <v>145</v>
      </c>
      <c r="E498" s="239" t="s">
        <v>32</v>
      </c>
      <c r="F498" s="240" t="s">
        <v>815</v>
      </c>
      <c r="G498" s="238"/>
      <c r="H498" s="241">
        <v>1</v>
      </c>
      <c r="I498" s="242"/>
      <c r="J498" s="238"/>
      <c r="K498" s="238"/>
      <c r="L498" s="243"/>
      <c r="M498" s="244"/>
      <c r="N498" s="245"/>
      <c r="O498" s="245"/>
      <c r="P498" s="245"/>
      <c r="Q498" s="245"/>
      <c r="R498" s="245"/>
      <c r="S498" s="245"/>
      <c r="T498" s="246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7" t="s">
        <v>145</v>
      </c>
      <c r="AU498" s="247" t="s">
        <v>85</v>
      </c>
      <c r="AV498" s="14" t="s">
        <v>85</v>
      </c>
      <c r="AW498" s="14" t="s">
        <v>39</v>
      </c>
      <c r="AX498" s="14" t="s">
        <v>77</v>
      </c>
      <c r="AY498" s="247" t="s">
        <v>135</v>
      </c>
    </row>
    <row r="499" s="15" customFormat="1">
      <c r="A499" s="15"/>
      <c r="B499" s="248"/>
      <c r="C499" s="249"/>
      <c r="D499" s="228" t="s">
        <v>145</v>
      </c>
      <c r="E499" s="250" t="s">
        <v>32</v>
      </c>
      <c r="F499" s="251" t="s">
        <v>149</v>
      </c>
      <c r="G499" s="249"/>
      <c r="H499" s="252">
        <v>1</v>
      </c>
      <c r="I499" s="253"/>
      <c r="J499" s="249"/>
      <c r="K499" s="249"/>
      <c r="L499" s="254"/>
      <c r="M499" s="255"/>
      <c r="N499" s="256"/>
      <c r="O499" s="256"/>
      <c r="P499" s="256"/>
      <c r="Q499" s="256"/>
      <c r="R499" s="256"/>
      <c r="S499" s="256"/>
      <c r="T499" s="257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58" t="s">
        <v>145</v>
      </c>
      <c r="AU499" s="258" t="s">
        <v>85</v>
      </c>
      <c r="AV499" s="15" t="s">
        <v>134</v>
      </c>
      <c r="AW499" s="15" t="s">
        <v>39</v>
      </c>
      <c r="AX499" s="15" t="s">
        <v>83</v>
      </c>
      <c r="AY499" s="258" t="s">
        <v>135</v>
      </c>
    </row>
    <row r="500" s="2" customFormat="1" ht="24.15" customHeight="1">
      <c r="A500" s="39"/>
      <c r="B500" s="40"/>
      <c r="C500" s="213" t="s">
        <v>871</v>
      </c>
      <c r="D500" s="213" t="s">
        <v>138</v>
      </c>
      <c r="E500" s="214" t="s">
        <v>235</v>
      </c>
      <c r="F500" s="215" t="s">
        <v>236</v>
      </c>
      <c r="G500" s="216" t="s">
        <v>141</v>
      </c>
      <c r="H500" s="217">
        <v>1</v>
      </c>
      <c r="I500" s="218"/>
      <c r="J500" s="219">
        <f>ROUND(I500*H500,2)</f>
        <v>0</v>
      </c>
      <c r="K500" s="215" t="s">
        <v>32</v>
      </c>
      <c r="L500" s="45"/>
      <c r="M500" s="220" t="s">
        <v>32</v>
      </c>
      <c r="N500" s="221" t="s">
        <v>48</v>
      </c>
      <c r="O500" s="85"/>
      <c r="P500" s="222">
        <f>O500*H500</f>
        <v>0</v>
      </c>
      <c r="Q500" s="222">
        <v>0</v>
      </c>
      <c r="R500" s="222">
        <f>Q500*H500</f>
        <v>0</v>
      </c>
      <c r="S500" s="222">
        <v>0</v>
      </c>
      <c r="T500" s="223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24" t="s">
        <v>143</v>
      </c>
      <c r="AT500" s="224" t="s">
        <v>138</v>
      </c>
      <c r="AU500" s="224" t="s">
        <v>85</v>
      </c>
      <c r="AY500" s="17" t="s">
        <v>135</v>
      </c>
      <c r="BE500" s="225">
        <f>IF(N500="základní",J500,0)</f>
        <v>0</v>
      </c>
      <c r="BF500" s="225">
        <f>IF(N500="snížená",J500,0)</f>
        <v>0</v>
      </c>
      <c r="BG500" s="225">
        <f>IF(N500="zákl. přenesená",J500,0)</f>
        <v>0</v>
      </c>
      <c r="BH500" s="225">
        <f>IF(N500="sníž. přenesená",J500,0)</f>
        <v>0</v>
      </c>
      <c r="BI500" s="225">
        <f>IF(N500="nulová",J500,0)</f>
        <v>0</v>
      </c>
      <c r="BJ500" s="17" t="s">
        <v>83</v>
      </c>
      <c r="BK500" s="225">
        <f>ROUND(I500*H500,2)</f>
        <v>0</v>
      </c>
      <c r="BL500" s="17" t="s">
        <v>143</v>
      </c>
      <c r="BM500" s="224" t="s">
        <v>1120</v>
      </c>
    </row>
    <row r="501" s="13" customFormat="1">
      <c r="A501" s="13"/>
      <c r="B501" s="226"/>
      <c r="C501" s="227"/>
      <c r="D501" s="228" t="s">
        <v>145</v>
      </c>
      <c r="E501" s="229" t="s">
        <v>32</v>
      </c>
      <c r="F501" s="230" t="s">
        <v>299</v>
      </c>
      <c r="G501" s="227"/>
      <c r="H501" s="229" t="s">
        <v>32</v>
      </c>
      <c r="I501" s="231"/>
      <c r="J501" s="227"/>
      <c r="K501" s="227"/>
      <c r="L501" s="232"/>
      <c r="M501" s="233"/>
      <c r="N501" s="234"/>
      <c r="O501" s="234"/>
      <c r="P501" s="234"/>
      <c r="Q501" s="234"/>
      <c r="R501" s="234"/>
      <c r="S501" s="234"/>
      <c r="T501" s="235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6" t="s">
        <v>145</v>
      </c>
      <c r="AU501" s="236" t="s">
        <v>85</v>
      </c>
      <c r="AV501" s="13" t="s">
        <v>83</v>
      </c>
      <c r="AW501" s="13" t="s">
        <v>39</v>
      </c>
      <c r="AX501" s="13" t="s">
        <v>77</v>
      </c>
      <c r="AY501" s="236" t="s">
        <v>135</v>
      </c>
    </row>
    <row r="502" s="14" customFormat="1">
      <c r="A502" s="14"/>
      <c r="B502" s="237"/>
      <c r="C502" s="238"/>
      <c r="D502" s="228" t="s">
        <v>145</v>
      </c>
      <c r="E502" s="239" t="s">
        <v>32</v>
      </c>
      <c r="F502" s="240" t="s">
        <v>521</v>
      </c>
      <c r="G502" s="238"/>
      <c r="H502" s="241">
        <v>1</v>
      </c>
      <c r="I502" s="242"/>
      <c r="J502" s="238"/>
      <c r="K502" s="238"/>
      <c r="L502" s="243"/>
      <c r="M502" s="244"/>
      <c r="N502" s="245"/>
      <c r="O502" s="245"/>
      <c r="P502" s="245"/>
      <c r="Q502" s="245"/>
      <c r="R502" s="245"/>
      <c r="S502" s="245"/>
      <c r="T502" s="246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7" t="s">
        <v>145</v>
      </c>
      <c r="AU502" s="247" t="s">
        <v>85</v>
      </c>
      <c r="AV502" s="14" t="s">
        <v>85</v>
      </c>
      <c r="AW502" s="14" t="s">
        <v>39</v>
      </c>
      <c r="AX502" s="14" t="s">
        <v>77</v>
      </c>
      <c r="AY502" s="247" t="s">
        <v>135</v>
      </c>
    </row>
    <row r="503" s="15" customFormat="1">
      <c r="A503" s="15"/>
      <c r="B503" s="248"/>
      <c r="C503" s="249"/>
      <c r="D503" s="228" t="s">
        <v>145</v>
      </c>
      <c r="E503" s="250" t="s">
        <v>32</v>
      </c>
      <c r="F503" s="251" t="s">
        <v>149</v>
      </c>
      <c r="G503" s="249"/>
      <c r="H503" s="252">
        <v>1</v>
      </c>
      <c r="I503" s="253"/>
      <c r="J503" s="249"/>
      <c r="K503" s="249"/>
      <c r="L503" s="254"/>
      <c r="M503" s="255"/>
      <c r="N503" s="256"/>
      <c r="O503" s="256"/>
      <c r="P503" s="256"/>
      <c r="Q503" s="256"/>
      <c r="R503" s="256"/>
      <c r="S503" s="256"/>
      <c r="T503" s="257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58" t="s">
        <v>145</v>
      </c>
      <c r="AU503" s="258" t="s">
        <v>85</v>
      </c>
      <c r="AV503" s="15" t="s">
        <v>134</v>
      </c>
      <c r="AW503" s="15" t="s">
        <v>39</v>
      </c>
      <c r="AX503" s="15" t="s">
        <v>83</v>
      </c>
      <c r="AY503" s="258" t="s">
        <v>135</v>
      </c>
    </row>
    <row r="504" s="2" customFormat="1" ht="33" customHeight="1">
      <c r="A504" s="39"/>
      <c r="B504" s="40"/>
      <c r="C504" s="213" t="s">
        <v>873</v>
      </c>
      <c r="D504" s="213" t="s">
        <v>138</v>
      </c>
      <c r="E504" s="214" t="s">
        <v>518</v>
      </c>
      <c r="F504" s="215" t="s">
        <v>519</v>
      </c>
      <c r="G504" s="216" t="s">
        <v>141</v>
      </c>
      <c r="H504" s="217">
        <v>3</v>
      </c>
      <c r="I504" s="218"/>
      <c r="J504" s="219">
        <f>ROUND(I504*H504,2)</f>
        <v>0</v>
      </c>
      <c r="K504" s="215" t="s">
        <v>142</v>
      </c>
      <c r="L504" s="45"/>
      <c r="M504" s="220" t="s">
        <v>32</v>
      </c>
      <c r="N504" s="221" t="s">
        <v>48</v>
      </c>
      <c r="O504" s="85"/>
      <c r="P504" s="222">
        <f>O504*H504</f>
        <v>0</v>
      </c>
      <c r="Q504" s="222">
        <v>0</v>
      </c>
      <c r="R504" s="222">
        <f>Q504*H504</f>
        <v>0</v>
      </c>
      <c r="S504" s="222">
        <v>0</v>
      </c>
      <c r="T504" s="223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24" t="s">
        <v>143</v>
      </c>
      <c r="AT504" s="224" t="s">
        <v>138</v>
      </c>
      <c r="AU504" s="224" t="s">
        <v>85</v>
      </c>
      <c r="AY504" s="17" t="s">
        <v>135</v>
      </c>
      <c r="BE504" s="225">
        <f>IF(N504="základní",J504,0)</f>
        <v>0</v>
      </c>
      <c r="BF504" s="225">
        <f>IF(N504="snížená",J504,0)</f>
        <v>0</v>
      </c>
      <c r="BG504" s="225">
        <f>IF(N504="zákl. přenesená",J504,0)</f>
        <v>0</v>
      </c>
      <c r="BH504" s="225">
        <f>IF(N504="sníž. přenesená",J504,0)</f>
        <v>0</v>
      </c>
      <c r="BI504" s="225">
        <f>IF(N504="nulová",J504,0)</f>
        <v>0</v>
      </c>
      <c r="BJ504" s="17" t="s">
        <v>83</v>
      </c>
      <c r="BK504" s="225">
        <f>ROUND(I504*H504,2)</f>
        <v>0</v>
      </c>
      <c r="BL504" s="17" t="s">
        <v>143</v>
      </c>
      <c r="BM504" s="224" t="s">
        <v>1121</v>
      </c>
    </row>
    <row r="505" s="13" customFormat="1">
      <c r="A505" s="13"/>
      <c r="B505" s="226"/>
      <c r="C505" s="227"/>
      <c r="D505" s="228" t="s">
        <v>145</v>
      </c>
      <c r="E505" s="229" t="s">
        <v>32</v>
      </c>
      <c r="F505" s="230" t="s">
        <v>299</v>
      </c>
      <c r="G505" s="227"/>
      <c r="H505" s="229" t="s">
        <v>32</v>
      </c>
      <c r="I505" s="231"/>
      <c r="J505" s="227"/>
      <c r="K505" s="227"/>
      <c r="L505" s="232"/>
      <c r="M505" s="233"/>
      <c r="N505" s="234"/>
      <c r="O505" s="234"/>
      <c r="P505" s="234"/>
      <c r="Q505" s="234"/>
      <c r="R505" s="234"/>
      <c r="S505" s="234"/>
      <c r="T505" s="235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36" t="s">
        <v>145</v>
      </c>
      <c r="AU505" s="236" t="s">
        <v>85</v>
      </c>
      <c r="AV505" s="13" t="s">
        <v>83</v>
      </c>
      <c r="AW505" s="13" t="s">
        <v>39</v>
      </c>
      <c r="AX505" s="13" t="s">
        <v>77</v>
      </c>
      <c r="AY505" s="236" t="s">
        <v>135</v>
      </c>
    </row>
    <row r="506" s="14" customFormat="1">
      <c r="A506" s="14"/>
      <c r="B506" s="237"/>
      <c r="C506" s="238"/>
      <c r="D506" s="228" t="s">
        <v>145</v>
      </c>
      <c r="E506" s="239" t="s">
        <v>32</v>
      </c>
      <c r="F506" s="240" t="s">
        <v>819</v>
      </c>
      <c r="G506" s="238"/>
      <c r="H506" s="241">
        <v>3</v>
      </c>
      <c r="I506" s="242"/>
      <c r="J506" s="238"/>
      <c r="K506" s="238"/>
      <c r="L506" s="243"/>
      <c r="M506" s="244"/>
      <c r="N506" s="245"/>
      <c r="O506" s="245"/>
      <c r="P506" s="245"/>
      <c r="Q506" s="245"/>
      <c r="R506" s="245"/>
      <c r="S506" s="245"/>
      <c r="T506" s="246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7" t="s">
        <v>145</v>
      </c>
      <c r="AU506" s="247" t="s">
        <v>85</v>
      </c>
      <c r="AV506" s="14" t="s">
        <v>85</v>
      </c>
      <c r="AW506" s="14" t="s">
        <v>39</v>
      </c>
      <c r="AX506" s="14" t="s">
        <v>77</v>
      </c>
      <c r="AY506" s="247" t="s">
        <v>135</v>
      </c>
    </row>
    <row r="507" s="15" customFormat="1">
      <c r="A507" s="15"/>
      <c r="B507" s="248"/>
      <c r="C507" s="249"/>
      <c r="D507" s="228" t="s">
        <v>145</v>
      </c>
      <c r="E507" s="250" t="s">
        <v>32</v>
      </c>
      <c r="F507" s="251" t="s">
        <v>149</v>
      </c>
      <c r="G507" s="249"/>
      <c r="H507" s="252">
        <v>3</v>
      </c>
      <c r="I507" s="253"/>
      <c r="J507" s="249"/>
      <c r="K507" s="249"/>
      <c r="L507" s="254"/>
      <c r="M507" s="255"/>
      <c r="N507" s="256"/>
      <c r="O507" s="256"/>
      <c r="P507" s="256"/>
      <c r="Q507" s="256"/>
      <c r="R507" s="256"/>
      <c r="S507" s="256"/>
      <c r="T507" s="257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58" t="s">
        <v>145</v>
      </c>
      <c r="AU507" s="258" t="s">
        <v>85</v>
      </c>
      <c r="AV507" s="15" t="s">
        <v>134</v>
      </c>
      <c r="AW507" s="15" t="s">
        <v>39</v>
      </c>
      <c r="AX507" s="15" t="s">
        <v>83</v>
      </c>
      <c r="AY507" s="258" t="s">
        <v>135</v>
      </c>
    </row>
    <row r="508" s="2" customFormat="1" ht="24.15" customHeight="1">
      <c r="A508" s="39"/>
      <c r="B508" s="40"/>
      <c r="C508" s="213" t="s">
        <v>876</v>
      </c>
      <c r="D508" s="213" t="s">
        <v>138</v>
      </c>
      <c r="E508" s="214" t="s">
        <v>523</v>
      </c>
      <c r="F508" s="215" t="s">
        <v>524</v>
      </c>
      <c r="G508" s="216" t="s">
        <v>141</v>
      </c>
      <c r="H508" s="217">
        <v>3</v>
      </c>
      <c r="I508" s="218"/>
      <c r="J508" s="219">
        <f>ROUND(I508*H508,2)</f>
        <v>0</v>
      </c>
      <c r="K508" s="215" t="s">
        <v>142</v>
      </c>
      <c r="L508" s="45"/>
      <c r="M508" s="220" t="s">
        <v>32</v>
      </c>
      <c r="N508" s="221" t="s">
        <v>48</v>
      </c>
      <c r="O508" s="85"/>
      <c r="P508" s="222">
        <f>O508*H508</f>
        <v>0</v>
      </c>
      <c r="Q508" s="222">
        <v>0</v>
      </c>
      <c r="R508" s="222">
        <f>Q508*H508</f>
        <v>0</v>
      </c>
      <c r="S508" s="222">
        <v>0</v>
      </c>
      <c r="T508" s="223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24" t="s">
        <v>143</v>
      </c>
      <c r="AT508" s="224" t="s">
        <v>138</v>
      </c>
      <c r="AU508" s="224" t="s">
        <v>85</v>
      </c>
      <c r="AY508" s="17" t="s">
        <v>135</v>
      </c>
      <c r="BE508" s="225">
        <f>IF(N508="základní",J508,0)</f>
        <v>0</v>
      </c>
      <c r="BF508" s="225">
        <f>IF(N508="snížená",J508,0)</f>
        <v>0</v>
      </c>
      <c r="BG508" s="225">
        <f>IF(N508="zákl. přenesená",J508,0)</f>
        <v>0</v>
      </c>
      <c r="BH508" s="225">
        <f>IF(N508="sníž. přenesená",J508,0)</f>
        <v>0</v>
      </c>
      <c r="BI508" s="225">
        <f>IF(N508="nulová",J508,0)</f>
        <v>0</v>
      </c>
      <c r="BJ508" s="17" t="s">
        <v>83</v>
      </c>
      <c r="BK508" s="225">
        <f>ROUND(I508*H508,2)</f>
        <v>0</v>
      </c>
      <c r="BL508" s="17" t="s">
        <v>143</v>
      </c>
      <c r="BM508" s="224" t="s">
        <v>1122</v>
      </c>
    </row>
    <row r="509" s="13" customFormat="1">
      <c r="A509" s="13"/>
      <c r="B509" s="226"/>
      <c r="C509" s="227"/>
      <c r="D509" s="228" t="s">
        <v>145</v>
      </c>
      <c r="E509" s="229" t="s">
        <v>32</v>
      </c>
      <c r="F509" s="230" t="s">
        <v>299</v>
      </c>
      <c r="G509" s="227"/>
      <c r="H509" s="229" t="s">
        <v>32</v>
      </c>
      <c r="I509" s="231"/>
      <c r="J509" s="227"/>
      <c r="K509" s="227"/>
      <c r="L509" s="232"/>
      <c r="M509" s="233"/>
      <c r="N509" s="234"/>
      <c r="O509" s="234"/>
      <c r="P509" s="234"/>
      <c r="Q509" s="234"/>
      <c r="R509" s="234"/>
      <c r="S509" s="234"/>
      <c r="T509" s="235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6" t="s">
        <v>145</v>
      </c>
      <c r="AU509" s="236" t="s">
        <v>85</v>
      </c>
      <c r="AV509" s="13" t="s">
        <v>83</v>
      </c>
      <c r="AW509" s="13" t="s">
        <v>39</v>
      </c>
      <c r="AX509" s="13" t="s">
        <v>77</v>
      </c>
      <c r="AY509" s="236" t="s">
        <v>135</v>
      </c>
    </row>
    <row r="510" s="14" customFormat="1">
      <c r="A510" s="14"/>
      <c r="B510" s="237"/>
      <c r="C510" s="238"/>
      <c r="D510" s="228" t="s">
        <v>145</v>
      </c>
      <c r="E510" s="239" t="s">
        <v>32</v>
      </c>
      <c r="F510" s="240" t="s">
        <v>1123</v>
      </c>
      <c r="G510" s="238"/>
      <c r="H510" s="241">
        <v>3</v>
      </c>
      <c r="I510" s="242"/>
      <c r="J510" s="238"/>
      <c r="K510" s="238"/>
      <c r="L510" s="243"/>
      <c r="M510" s="244"/>
      <c r="N510" s="245"/>
      <c r="O510" s="245"/>
      <c r="P510" s="245"/>
      <c r="Q510" s="245"/>
      <c r="R510" s="245"/>
      <c r="S510" s="245"/>
      <c r="T510" s="246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7" t="s">
        <v>145</v>
      </c>
      <c r="AU510" s="247" t="s">
        <v>85</v>
      </c>
      <c r="AV510" s="14" t="s">
        <v>85</v>
      </c>
      <c r="AW510" s="14" t="s">
        <v>39</v>
      </c>
      <c r="AX510" s="14" t="s">
        <v>77</v>
      </c>
      <c r="AY510" s="247" t="s">
        <v>135</v>
      </c>
    </row>
    <row r="511" s="15" customFormat="1">
      <c r="A511" s="15"/>
      <c r="B511" s="248"/>
      <c r="C511" s="249"/>
      <c r="D511" s="228" t="s">
        <v>145</v>
      </c>
      <c r="E511" s="250" t="s">
        <v>32</v>
      </c>
      <c r="F511" s="251" t="s">
        <v>149</v>
      </c>
      <c r="G511" s="249"/>
      <c r="H511" s="252">
        <v>3</v>
      </c>
      <c r="I511" s="253"/>
      <c r="J511" s="249"/>
      <c r="K511" s="249"/>
      <c r="L511" s="254"/>
      <c r="M511" s="255"/>
      <c r="N511" s="256"/>
      <c r="O511" s="256"/>
      <c r="P511" s="256"/>
      <c r="Q511" s="256"/>
      <c r="R511" s="256"/>
      <c r="S511" s="256"/>
      <c r="T511" s="257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58" t="s">
        <v>145</v>
      </c>
      <c r="AU511" s="258" t="s">
        <v>85</v>
      </c>
      <c r="AV511" s="15" t="s">
        <v>134</v>
      </c>
      <c r="AW511" s="15" t="s">
        <v>39</v>
      </c>
      <c r="AX511" s="15" t="s">
        <v>83</v>
      </c>
      <c r="AY511" s="258" t="s">
        <v>135</v>
      </c>
    </row>
    <row r="512" s="2" customFormat="1" ht="24.15" customHeight="1">
      <c r="A512" s="39"/>
      <c r="B512" s="40"/>
      <c r="C512" s="213" t="s">
        <v>879</v>
      </c>
      <c r="D512" s="213" t="s">
        <v>138</v>
      </c>
      <c r="E512" s="214" t="s">
        <v>528</v>
      </c>
      <c r="F512" s="215" t="s">
        <v>529</v>
      </c>
      <c r="G512" s="216" t="s">
        <v>141</v>
      </c>
      <c r="H512" s="217">
        <v>2</v>
      </c>
      <c r="I512" s="218"/>
      <c r="J512" s="219">
        <f>ROUND(I512*H512,2)</f>
        <v>0</v>
      </c>
      <c r="K512" s="215" t="s">
        <v>142</v>
      </c>
      <c r="L512" s="45"/>
      <c r="M512" s="220" t="s">
        <v>32</v>
      </c>
      <c r="N512" s="221" t="s">
        <v>48</v>
      </c>
      <c r="O512" s="85"/>
      <c r="P512" s="222">
        <f>O512*H512</f>
        <v>0</v>
      </c>
      <c r="Q512" s="222">
        <v>0</v>
      </c>
      <c r="R512" s="222">
        <f>Q512*H512</f>
        <v>0</v>
      </c>
      <c r="S512" s="222">
        <v>0</v>
      </c>
      <c r="T512" s="223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24" t="s">
        <v>143</v>
      </c>
      <c r="AT512" s="224" t="s">
        <v>138</v>
      </c>
      <c r="AU512" s="224" t="s">
        <v>85</v>
      </c>
      <c r="AY512" s="17" t="s">
        <v>135</v>
      </c>
      <c r="BE512" s="225">
        <f>IF(N512="základní",J512,0)</f>
        <v>0</v>
      </c>
      <c r="BF512" s="225">
        <f>IF(N512="snížená",J512,0)</f>
        <v>0</v>
      </c>
      <c r="BG512" s="225">
        <f>IF(N512="zákl. přenesená",J512,0)</f>
        <v>0</v>
      </c>
      <c r="BH512" s="225">
        <f>IF(N512="sníž. přenesená",J512,0)</f>
        <v>0</v>
      </c>
      <c r="BI512" s="225">
        <f>IF(N512="nulová",J512,0)</f>
        <v>0</v>
      </c>
      <c r="BJ512" s="17" t="s">
        <v>83</v>
      </c>
      <c r="BK512" s="225">
        <f>ROUND(I512*H512,2)</f>
        <v>0</v>
      </c>
      <c r="BL512" s="17" t="s">
        <v>143</v>
      </c>
      <c r="BM512" s="224" t="s">
        <v>1124</v>
      </c>
    </row>
    <row r="513" s="13" customFormat="1">
      <c r="A513" s="13"/>
      <c r="B513" s="226"/>
      <c r="C513" s="227"/>
      <c r="D513" s="228" t="s">
        <v>145</v>
      </c>
      <c r="E513" s="229" t="s">
        <v>32</v>
      </c>
      <c r="F513" s="230" t="s">
        <v>299</v>
      </c>
      <c r="G513" s="227"/>
      <c r="H513" s="229" t="s">
        <v>32</v>
      </c>
      <c r="I513" s="231"/>
      <c r="J513" s="227"/>
      <c r="K513" s="227"/>
      <c r="L513" s="232"/>
      <c r="M513" s="233"/>
      <c r="N513" s="234"/>
      <c r="O513" s="234"/>
      <c r="P513" s="234"/>
      <c r="Q513" s="234"/>
      <c r="R513" s="234"/>
      <c r="S513" s="234"/>
      <c r="T513" s="235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6" t="s">
        <v>145</v>
      </c>
      <c r="AU513" s="236" t="s">
        <v>85</v>
      </c>
      <c r="AV513" s="13" t="s">
        <v>83</v>
      </c>
      <c r="AW513" s="13" t="s">
        <v>39</v>
      </c>
      <c r="AX513" s="13" t="s">
        <v>77</v>
      </c>
      <c r="AY513" s="236" t="s">
        <v>135</v>
      </c>
    </row>
    <row r="514" s="14" customFormat="1">
      <c r="A514" s="14"/>
      <c r="B514" s="237"/>
      <c r="C514" s="238"/>
      <c r="D514" s="228" t="s">
        <v>145</v>
      </c>
      <c r="E514" s="239" t="s">
        <v>32</v>
      </c>
      <c r="F514" s="240" t="s">
        <v>1125</v>
      </c>
      <c r="G514" s="238"/>
      <c r="H514" s="241">
        <v>2</v>
      </c>
      <c r="I514" s="242"/>
      <c r="J514" s="238"/>
      <c r="K514" s="238"/>
      <c r="L514" s="243"/>
      <c r="M514" s="244"/>
      <c r="N514" s="245"/>
      <c r="O514" s="245"/>
      <c r="P514" s="245"/>
      <c r="Q514" s="245"/>
      <c r="R514" s="245"/>
      <c r="S514" s="245"/>
      <c r="T514" s="246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47" t="s">
        <v>145</v>
      </c>
      <c r="AU514" s="247" t="s">
        <v>85</v>
      </c>
      <c r="AV514" s="14" t="s">
        <v>85</v>
      </c>
      <c r="AW514" s="14" t="s">
        <v>39</v>
      </c>
      <c r="AX514" s="14" t="s">
        <v>77</v>
      </c>
      <c r="AY514" s="247" t="s">
        <v>135</v>
      </c>
    </row>
    <row r="515" s="15" customFormat="1">
      <c r="A515" s="15"/>
      <c r="B515" s="248"/>
      <c r="C515" s="249"/>
      <c r="D515" s="228" t="s">
        <v>145</v>
      </c>
      <c r="E515" s="250" t="s">
        <v>32</v>
      </c>
      <c r="F515" s="251" t="s">
        <v>149</v>
      </c>
      <c r="G515" s="249"/>
      <c r="H515" s="252">
        <v>2</v>
      </c>
      <c r="I515" s="253"/>
      <c r="J515" s="249"/>
      <c r="K515" s="249"/>
      <c r="L515" s="254"/>
      <c r="M515" s="255"/>
      <c r="N515" s="256"/>
      <c r="O515" s="256"/>
      <c r="P515" s="256"/>
      <c r="Q515" s="256"/>
      <c r="R515" s="256"/>
      <c r="S515" s="256"/>
      <c r="T515" s="257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58" t="s">
        <v>145</v>
      </c>
      <c r="AU515" s="258" t="s">
        <v>85</v>
      </c>
      <c r="AV515" s="15" t="s">
        <v>134</v>
      </c>
      <c r="AW515" s="15" t="s">
        <v>39</v>
      </c>
      <c r="AX515" s="15" t="s">
        <v>83</v>
      </c>
      <c r="AY515" s="258" t="s">
        <v>135</v>
      </c>
    </row>
    <row r="516" s="2" customFormat="1" ht="24.15" customHeight="1">
      <c r="A516" s="39"/>
      <c r="B516" s="40"/>
      <c r="C516" s="213" t="s">
        <v>882</v>
      </c>
      <c r="D516" s="213" t="s">
        <v>138</v>
      </c>
      <c r="E516" s="214" t="s">
        <v>823</v>
      </c>
      <c r="F516" s="215" t="s">
        <v>824</v>
      </c>
      <c r="G516" s="216" t="s">
        <v>141</v>
      </c>
      <c r="H516" s="217">
        <v>1</v>
      </c>
      <c r="I516" s="218"/>
      <c r="J516" s="219">
        <f>ROUND(I516*H516,2)</f>
        <v>0</v>
      </c>
      <c r="K516" s="215" t="s">
        <v>142</v>
      </c>
      <c r="L516" s="45"/>
      <c r="M516" s="220" t="s">
        <v>32</v>
      </c>
      <c r="N516" s="221" t="s">
        <v>48</v>
      </c>
      <c r="O516" s="85"/>
      <c r="P516" s="222">
        <f>O516*H516</f>
        <v>0</v>
      </c>
      <c r="Q516" s="222">
        <v>0</v>
      </c>
      <c r="R516" s="222">
        <f>Q516*H516</f>
        <v>0</v>
      </c>
      <c r="S516" s="222">
        <v>0</v>
      </c>
      <c r="T516" s="223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24" t="s">
        <v>143</v>
      </c>
      <c r="AT516" s="224" t="s">
        <v>138</v>
      </c>
      <c r="AU516" s="224" t="s">
        <v>85</v>
      </c>
      <c r="AY516" s="17" t="s">
        <v>135</v>
      </c>
      <c r="BE516" s="225">
        <f>IF(N516="základní",J516,0)</f>
        <v>0</v>
      </c>
      <c r="BF516" s="225">
        <f>IF(N516="snížená",J516,0)</f>
        <v>0</v>
      </c>
      <c r="BG516" s="225">
        <f>IF(N516="zákl. přenesená",J516,0)</f>
        <v>0</v>
      </c>
      <c r="BH516" s="225">
        <f>IF(N516="sníž. přenesená",J516,0)</f>
        <v>0</v>
      </c>
      <c r="BI516" s="225">
        <f>IF(N516="nulová",J516,0)</f>
        <v>0</v>
      </c>
      <c r="BJ516" s="17" t="s">
        <v>83</v>
      </c>
      <c r="BK516" s="225">
        <f>ROUND(I516*H516,2)</f>
        <v>0</v>
      </c>
      <c r="BL516" s="17" t="s">
        <v>143</v>
      </c>
      <c r="BM516" s="224" t="s">
        <v>1126</v>
      </c>
    </row>
    <row r="517" s="13" customFormat="1">
      <c r="A517" s="13"/>
      <c r="B517" s="226"/>
      <c r="C517" s="227"/>
      <c r="D517" s="228" t="s">
        <v>145</v>
      </c>
      <c r="E517" s="229" t="s">
        <v>32</v>
      </c>
      <c r="F517" s="230" t="s">
        <v>299</v>
      </c>
      <c r="G517" s="227"/>
      <c r="H517" s="229" t="s">
        <v>32</v>
      </c>
      <c r="I517" s="231"/>
      <c r="J517" s="227"/>
      <c r="K517" s="227"/>
      <c r="L517" s="232"/>
      <c r="M517" s="233"/>
      <c r="N517" s="234"/>
      <c r="O517" s="234"/>
      <c r="P517" s="234"/>
      <c r="Q517" s="234"/>
      <c r="R517" s="234"/>
      <c r="S517" s="234"/>
      <c r="T517" s="235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6" t="s">
        <v>145</v>
      </c>
      <c r="AU517" s="236" t="s">
        <v>85</v>
      </c>
      <c r="AV517" s="13" t="s">
        <v>83</v>
      </c>
      <c r="AW517" s="13" t="s">
        <v>39</v>
      </c>
      <c r="AX517" s="13" t="s">
        <v>77</v>
      </c>
      <c r="AY517" s="236" t="s">
        <v>135</v>
      </c>
    </row>
    <row r="518" s="14" customFormat="1">
      <c r="A518" s="14"/>
      <c r="B518" s="237"/>
      <c r="C518" s="238"/>
      <c r="D518" s="228" t="s">
        <v>145</v>
      </c>
      <c r="E518" s="239" t="s">
        <v>32</v>
      </c>
      <c r="F518" s="240" t="s">
        <v>826</v>
      </c>
      <c r="G518" s="238"/>
      <c r="H518" s="241">
        <v>1</v>
      </c>
      <c r="I518" s="242"/>
      <c r="J518" s="238"/>
      <c r="K518" s="238"/>
      <c r="L518" s="243"/>
      <c r="M518" s="244"/>
      <c r="N518" s="245"/>
      <c r="O518" s="245"/>
      <c r="P518" s="245"/>
      <c r="Q518" s="245"/>
      <c r="R518" s="245"/>
      <c r="S518" s="245"/>
      <c r="T518" s="246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7" t="s">
        <v>145</v>
      </c>
      <c r="AU518" s="247" t="s">
        <v>85</v>
      </c>
      <c r="AV518" s="14" t="s">
        <v>85</v>
      </c>
      <c r="AW518" s="14" t="s">
        <v>39</v>
      </c>
      <c r="AX518" s="14" t="s">
        <v>77</v>
      </c>
      <c r="AY518" s="247" t="s">
        <v>135</v>
      </c>
    </row>
    <row r="519" s="15" customFormat="1">
      <c r="A519" s="15"/>
      <c r="B519" s="248"/>
      <c r="C519" s="249"/>
      <c r="D519" s="228" t="s">
        <v>145</v>
      </c>
      <c r="E519" s="250" t="s">
        <v>32</v>
      </c>
      <c r="F519" s="251" t="s">
        <v>149</v>
      </c>
      <c r="G519" s="249"/>
      <c r="H519" s="252">
        <v>1</v>
      </c>
      <c r="I519" s="253"/>
      <c r="J519" s="249"/>
      <c r="K519" s="249"/>
      <c r="L519" s="254"/>
      <c r="M519" s="255"/>
      <c r="N519" s="256"/>
      <c r="O519" s="256"/>
      <c r="P519" s="256"/>
      <c r="Q519" s="256"/>
      <c r="R519" s="256"/>
      <c r="S519" s="256"/>
      <c r="T519" s="257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58" t="s">
        <v>145</v>
      </c>
      <c r="AU519" s="258" t="s">
        <v>85</v>
      </c>
      <c r="AV519" s="15" t="s">
        <v>134</v>
      </c>
      <c r="AW519" s="15" t="s">
        <v>39</v>
      </c>
      <c r="AX519" s="15" t="s">
        <v>83</v>
      </c>
      <c r="AY519" s="258" t="s">
        <v>135</v>
      </c>
    </row>
    <row r="520" s="2" customFormat="1" ht="24.15" customHeight="1">
      <c r="A520" s="39"/>
      <c r="B520" s="40"/>
      <c r="C520" s="213" t="s">
        <v>884</v>
      </c>
      <c r="D520" s="213" t="s">
        <v>138</v>
      </c>
      <c r="E520" s="214" t="s">
        <v>533</v>
      </c>
      <c r="F520" s="215" t="s">
        <v>534</v>
      </c>
      <c r="G520" s="216" t="s">
        <v>141</v>
      </c>
      <c r="H520" s="217">
        <v>2</v>
      </c>
      <c r="I520" s="218"/>
      <c r="J520" s="219">
        <f>ROUND(I520*H520,2)</f>
        <v>0</v>
      </c>
      <c r="K520" s="215" t="s">
        <v>142</v>
      </c>
      <c r="L520" s="45"/>
      <c r="M520" s="220" t="s">
        <v>32</v>
      </c>
      <c r="N520" s="221" t="s">
        <v>48</v>
      </c>
      <c r="O520" s="85"/>
      <c r="P520" s="222">
        <f>O520*H520</f>
        <v>0</v>
      </c>
      <c r="Q520" s="222">
        <v>0</v>
      </c>
      <c r="R520" s="222">
        <f>Q520*H520</f>
        <v>0</v>
      </c>
      <c r="S520" s="222">
        <v>0</v>
      </c>
      <c r="T520" s="223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24" t="s">
        <v>143</v>
      </c>
      <c r="AT520" s="224" t="s">
        <v>138</v>
      </c>
      <c r="AU520" s="224" t="s">
        <v>85</v>
      </c>
      <c r="AY520" s="17" t="s">
        <v>135</v>
      </c>
      <c r="BE520" s="225">
        <f>IF(N520="základní",J520,0)</f>
        <v>0</v>
      </c>
      <c r="BF520" s="225">
        <f>IF(N520="snížená",J520,0)</f>
        <v>0</v>
      </c>
      <c r="BG520" s="225">
        <f>IF(N520="zákl. přenesená",J520,0)</f>
        <v>0</v>
      </c>
      <c r="BH520" s="225">
        <f>IF(N520="sníž. přenesená",J520,0)</f>
        <v>0</v>
      </c>
      <c r="BI520" s="225">
        <f>IF(N520="nulová",J520,0)</f>
        <v>0</v>
      </c>
      <c r="BJ520" s="17" t="s">
        <v>83</v>
      </c>
      <c r="BK520" s="225">
        <f>ROUND(I520*H520,2)</f>
        <v>0</v>
      </c>
      <c r="BL520" s="17" t="s">
        <v>143</v>
      </c>
      <c r="BM520" s="224" t="s">
        <v>1127</v>
      </c>
    </row>
    <row r="521" s="13" customFormat="1">
      <c r="A521" s="13"/>
      <c r="B521" s="226"/>
      <c r="C521" s="227"/>
      <c r="D521" s="228" t="s">
        <v>145</v>
      </c>
      <c r="E521" s="229" t="s">
        <v>32</v>
      </c>
      <c r="F521" s="230" t="s">
        <v>299</v>
      </c>
      <c r="G521" s="227"/>
      <c r="H521" s="229" t="s">
        <v>32</v>
      </c>
      <c r="I521" s="231"/>
      <c r="J521" s="227"/>
      <c r="K521" s="227"/>
      <c r="L521" s="232"/>
      <c r="M521" s="233"/>
      <c r="N521" s="234"/>
      <c r="O521" s="234"/>
      <c r="P521" s="234"/>
      <c r="Q521" s="234"/>
      <c r="R521" s="234"/>
      <c r="S521" s="234"/>
      <c r="T521" s="235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6" t="s">
        <v>145</v>
      </c>
      <c r="AU521" s="236" t="s">
        <v>85</v>
      </c>
      <c r="AV521" s="13" t="s">
        <v>83</v>
      </c>
      <c r="AW521" s="13" t="s">
        <v>39</v>
      </c>
      <c r="AX521" s="13" t="s">
        <v>77</v>
      </c>
      <c r="AY521" s="236" t="s">
        <v>135</v>
      </c>
    </row>
    <row r="522" s="14" customFormat="1">
      <c r="A522" s="14"/>
      <c r="B522" s="237"/>
      <c r="C522" s="238"/>
      <c r="D522" s="228" t="s">
        <v>145</v>
      </c>
      <c r="E522" s="239" t="s">
        <v>32</v>
      </c>
      <c r="F522" s="240" t="s">
        <v>1128</v>
      </c>
      <c r="G522" s="238"/>
      <c r="H522" s="241">
        <v>2</v>
      </c>
      <c r="I522" s="242"/>
      <c r="J522" s="238"/>
      <c r="K522" s="238"/>
      <c r="L522" s="243"/>
      <c r="M522" s="244"/>
      <c r="N522" s="245"/>
      <c r="O522" s="245"/>
      <c r="P522" s="245"/>
      <c r="Q522" s="245"/>
      <c r="R522" s="245"/>
      <c r="S522" s="245"/>
      <c r="T522" s="246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7" t="s">
        <v>145</v>
      </c>
      <c r="AU522" s="247" t="s">
        <v>85</v>
      </c>
      <c r="AV522" s="14" t="s">
        <v>85</v>
      </c>
      <c r="AW522" s="14" t="s">
        <v>39</v>
      </c>
      <c r="AX522" s="14" t="s">
        <v>77</v>
      </c>
      <c r="AY522" s="247" t="s">
        <v>135</v>
      </c>
    </row>
    <row r="523" s="15" customFormat="1">
      <c r="A523" s="15"/>
      <c r="B523" s="248"/>
      <c r="C523" s="249"/>
      <c r="D523" s="228" t="s">
        <v>145</v>
      </c>
      <c r="E523" s="250" t="s">
        <v>32</v>
      </c>
      <c r="F523" s="251" t="s">
        <v>149</v>
      </c>
      <c r="G523" s="249"/>
      <c r="H523" s="252">
        <v>2</v>
      </c>
      <c r="I523" s="253"/>
      <c r="J523" s="249"/>
      <c r="K523" s="249"/>
      <c r="L523" s="254"/>
      <c r="M523" s="255"/>
      <c r="N523" s="256"/>
      <c r="O523" s="256"/>
      <c r="P523" s="256"/>
      <c r="Q523" s="256"/>
      <c r="R523" s="256"/>
      <c r="S523" s="256"/>
      <c r="T523" s="257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58" t="s">
        <v>145</v>
      </c>
      <c r="AU523" s="258" t="s">
        <v>85</v>
      </c>
      <c r="AV523" s="15" t="s">
        <v>134</v>
      </c>
      <c r="AW523" s="15" t="s">
        <v>39</v>
      </c>
      <c r="AX523" s="15" t="s">
        <v>83</v>
      </c>
      <c r="AY523" s="258" t="s">
        <v>135</v>
      </c>
    </row>
    <row r="524" s="2" customFormat="1" ht="24.15" customHeight="1">
      <c r="A524" s="39"/>
      <c r="B524" s="40"/>
      <c r="C524" s="213" t="s">
        <v>886</v>
      </c>
      <c r="D524" s="213" t="s">
        <v>138</v>
      </c>
      <c r="E524" s="214" t="s">
        <v>538</v>
      </c>
      <c r="F524" s="215" t="s">
        <v>539</v>
      </c>
      <c r="G524" s="216" t="s">
        <v>141</v>
      </c>
      <c r="H524" s="217">
        <v>2</v>
      </c>
      <c r="I524" s="218"/>
      <c r="J524" s="219">
        <f>ROUND(I524*H524,2)</f>
        <v>0</v>
      </c>
      <c r="K524" s="215" t="s">
        <v>142</v>
      </c>
      <c r="L524" s="45"/>
      <c r="M524" s="220" t="s">
        <v>32</v>
      </c>
      <c r="N524" s="221" t="s">
        <v>48</v>
      </c>
      <c r="O524" s="85"/>
      <c r="P524" s="222">
        <f>O524*H524</f>
        <v>0</v>
      </c>
      <c r="Q524" s="222">
        <v>0</v>
      </c>
      <c r="R524" s="222">
        <f>Q524*H524</f>
        <v>0</v>
      </c>
      <c r="S524" s="222">
        <v>0</v>
      </c>
      <c r="T524" s="223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24" t="s">
        <v>143</v>
      </c>
      <c r="AT524" s="224" t="s">
        <v>138</v>
      </c>
      <c r="AU524" s="224" t="s">
        <v>85</v>
      </c>
      <c r="AY524" s="17" t="s">
        <v>135</v>
      </c>
      <c r="BE524" s="225">
        <f>IF(N524="základní",J524,0)</f>
        <v>0</v>
      </c>
      <c r="BF524" s="225">
        <f>IF(N524="snížená",J524,0)</f>
        <v>0</v>
      </c>
      <c r="BG524" s="225">
        <f>IF(N524="zákl. přenesená",J524,0)</f>
        <v>0</v>
      </c>
      <c r="BH524" s="225">
        <f>IF(N524="sníž. přenesená",J524,0)</f>
        <v>0</v>
      </c>
      <c r="BI524" s="225">
        <f>IF(N524="nulová",J524,0)</f>
        <v>0</v>
      </c>
      <c r="BJ524" s="17" t="s">
        <v>83</v>
      </c>
      <c r="BK524" s="225">
        <f>ROUND(I524*H524,2)</f>
        <v>0</v>
      </c>
      <c r="BL524" s="17" t="s">
        <v>143</v>
      </c>
      <c r="BM524" s="224" t="s">
        <v>1129</v>
      </c>
    </row>
    <row r="525" s="13" customFormat="1">
      <c r="A525" s="13"/>
      <c r="B525" s="226"/>
      <c r="C525" s="227"/>
      <c r="D525" s="228" t="s">
        <v>145</v>
      </c>
      <c r="E525" s="229" t="s">
        <v>32</v>
      </c>
      <c r="F525" s="230" t="s">
        <v>299</v>
      </c>
      <c r="G525" s="227"/>
      <c r="H525" s="229" t="s">
        <v>32</v>
      </c>
      <c r="I525" s="231"/>
      <c r="J525" s="227"/>
      <c r="K525" s="227"/>
      <c r="L525" s="232"/>
      <c r="M525" s="233"/>
      <c r="N525" s="234"/>
      <c r="O525" s="234"/>
      <c r="P525" s="234"/>
      <c r="Q525" s="234"/>
      <c r="R525" s="234"/>
      <c r="S525" s="234"/>
      <c r="T525" s="235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6" t="s">
        <v>145</v>
      </c>
      <c r="AU525" s="236" t="s">
        <v>85</v>
      </c>
      <c r="AV525" s="13" t="s">
        <v>83</v>
      </c>
      <c r="AW525" s="13" t="s">
        <v>39</v>
      </c>
      <c r="AX525" s="13" t="s">
        <v>77</v>
      </c>
      <c r="AY525" s="236" t="s">
        <v>135</v>
      </c>
    </row>
    <row r="526" s="14" customFormat="1">
      <c r="A526" s="14"/>
      <c r="B526" s="237"/>
      <c r="C526" s="238"/>
      <c r="D526" s="228" t="s">
        <v>145</v>
      </c>
      <c r="E526" s="239" t="s">
        <v>32</v>
      </c>
      <c r="F526" s="240" t="s">
        <v>1130</v>
      </c>
      <c r="G526" s="238"/>
      <c r="H526" s="241">
        <v>2</v>
      </c>
      <c r="I526" s="242"/>
      <c r="J526" s="238"/>
      <c r="K526" s="238"/>
      <c r="L526" s="243"/>
      <c r="M526" s="244"/>
      <c r="N526" s="245"/>
      <c r="O526" s="245"/>
      <c r="P526" s="245"/>
      <c r="Q526" s="245"/>
      <c r="R526" s="245"/>
      <c r="S526" s="245"/>
      <c r="T526" s="246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47" t="s">
        <v>145</v>
      </c>
      <c r="AU526" s="247" t="s">
        <v>85</v>
      </c>
      <c r="AV526" s="14" t="s">
        <v>85</v>
      </c>
      <c r="AW526" s="14" t="s">
        <v>39</v>
      </c>
      <c r="AX526" s="14" t="s">
        <v>77</v>
      </c>
      <c r="AY526" s="247" t="s">
        <v>135</v>
      </c>
    </row>
    <row r="527" s="15" customFormat="1">
      <c r="A527" s="15"/>
      <c r="B527" s="248"/>
      <c r="C527" s="249"/>
      <c r="D527" s="228" t="s">
        <v>145</v>
      </c>
      <c r="E527" s="250" t="s">
        <v>32</v>
      </c>
      <c r="F527" s="251" t="s">
        <v>149</v>
      </c>
      <c r="G527" s="249"/>
      <c r="H527" s="252">
        <v>2</v>
      </c>
      <c r="I527" s="253"/>
      <c r="J527" s="249"/>
      <c r="K527" s="249"/>
      <c r="L527" s="254"/>
      <c r="M527" s="255"/>
      <c r="N527" s="256"/>
      <c r="O527" s="256"/>
      <c r="P527" s="256"/>
      <c r="Q527" s="256"/>
      <c r="R527" s="256"/>
      <c r="S527" s="256"/>
      <c r="T527" s="257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58" t="s">
        <v>145</v>
      </c>
      <c r="AU527" s="258" t="s">
        <v>85</v>
      </c>
      <c r="AV527" s="15" t="s">
        <v>134</v>
      </c>
      <c r="AW527" s="15" t="s">
        <v>39</v>
      </c>
      <c r="AX527" s="15" t="s">
        <v>83</v>
      </c>
      <c r="AY527" s="258" t="s">
        <v>135</v>
      </c>
    </row>
    <row r="528" s="2" customFormat="1" ht="24.15" customHeight="1">
      <c r="A528" s="39"/>
      <c r="B528" s="40"/>
      <c r="C528" s="213" t="s">
        <v>888</v>
      </c>
      <c r="D528" s="213" t="s">
        <v>138</v>
      </c>
      <c r="E528" s="214" t="s">
        <v>543</v>
      </c>
      <c r="F528" s="215" t="s">
        <v>544</v>
      </c>
      <c r="G528" s="216" t="s">
        <v>141</v>
      </c>
      <c r="H528" s="217">
        <v>2</v>
      </c>
      <c r="I528" s="218"/>
      <c r="J528" s="219">
        <f>ROUND(I528*H528,2)</f>
        <v>0</v>
      </c>
      <c r="K528" s="215" t="s">
        <v>142</v>
      </c>
      <c r="L528" s="45"/>
      <c r="M528" s="220" t="s">
        <v>32</v>
      </c>
      <c r="N528" s="221" t="s">
        <v>48</v>
      </c>
      <c r="O528" s="85"/>
      <c r="P528" s="222">
        <f>O528*H528</f>
        <v>0</v>
      </c>
      <c r="Q528" s="222">
        <v>0</v>
      </c>
      <c r="R528" s="222">
        <f>Q528*H528</f>
        <v>0</v>
      </c>
      <c r="S528" s="222">
        <v>0</v>
      </c>
      <c r="T528" s="223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24" t="s">
        <v>143</v>
      </c>
      <c r="AT528" s="224" t="s">
        <v>138</v>
      </c>
      <c r="AU528" s="224" t="s">
        <v>85</v>
      </c>
      <c r="AY528" s="17" t="s">
        <v>135</v>
      </c>
      <c r="BE528" s="225">
        <f>IF(N528="základní",J528,0)</f>
        <v>0</v>
      </c>
      <c r="BF528" s="225">
        <f>IF(N528="snížená",J528,0)</f>
        <v>0</v>
      </c>
      <c r="BG528" s="225">
        <f>IF(N528="zákl. přenesená",J528,0)</f>
        <v>0</v>
      </c>
      <c r="BH528" s="225">
        <f>IF(N528="sníž. přenesená",J528,0)</f>
        <v>0</v>
      </c>
      <c r="BI528" s="225">
        <f>IF(N528="nulová",J528,0)</f>
        <v>0</v>
      </c>
      <c r="BJ528" s="17" t="s">
        <v>83</v>
      </c>
      <c r="BK528" s="225">
        <f>ROUND(I528*H528,2)</f>
        <v>0</v>
      </c>
      <c r="BL528" s="17" t="s">
        <v>143</v>
      </c>
      <c r="BM528" s="224" t="s">
        <v>1131</v>
      </c>
    </row>
    <row r="529" s="13" customFormat="1">
      <c r="A529" s="13"/>
      <c r="B529" s="226"/>
      <c r="C529" s="227"/>
      <c r="D529" s="228" t="s">
        <v>145</v>
      </c>
      <c r="E529" s="229" t="s">
        <v>32</v>
      </c>
      <c r="F529" s="230" t="s">
        <v>299</v>
      </c>
      <c r="G529" s="227"/>
      <c r="H529" s="229" t="s">
        <v>32</v>
      </c>
      <c r="I529" s="231"/>
      <c r="J529" s="227"/>
      <c r="K529" s="227"/>
      <c r="L529" s="232"/>
      <c r="M529" s="233"/>
      <c r="N529" s="234"/>
      <c r="O529" s="234"/>
      <c r="P529" s="234"/>
      <c r="Q529" s="234"/>
      <c r="R529" s="234"/>
      <c r="S529" s="234"/>
      <c r="T529" s="235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6" t="s">
        <v>145</v>
      </c>
      <c r="AU529" s="236" t="s">
        <v>85</v>
      </c>
      <c r="AV529" s="13" t="s">
        <v>83</v>
      </c>
      <c r="AW529" s="13" t="s">
        <v>39</v>
      </c>
      <c r="AX529" s="13" t="s">
        <v>77</v>
      </c>
      <c r="AY529" s="236" t="s">
        <v>135</v>
      </c>
    </row>
    <row r="530" s="14" customFormat="1">
      <c r="A530" s="14"/>
      <c r="B530" s="237"/>
      <c r="C530" s="238"/>
      <c r="D530" s="228" t="s">
        <v>145</v>
      </c>
      <c r="E530" s="239" t="s">
        <v>32</v>
      </c>
      <c r="F530" s="240" t="s">
        <v>1132</v>
      </c>
      <c r="G530" s="238"/>
      <c r="H530" s="241">
        <v>2</v>
      </c>
      <c r="I530" s="242"/>
      <c r="J530" s="238"/>
      <c r="K530" s="238"/>
      <c r="L530" s="243"/>
      <c r="M530" s="244"/>
      <c r="N530" s="245"/>
      <c r="O530" s="245"/>
      <c r="P530" s="245"/>
      <c r="Q530" s="245"/>
      <c r="R530" s="245"/>
      <c r="S530" s="245"/>
      <c r="T530" s="246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7" t="s">
        <v>145</v>
      </c>
      <c r="AU530" s="247" t="s">
        <v>85</v>
      </c>
      <c r="AV530" s="14" t="s">
        <v>85</v>
      </c>
      <c r="AW530" s="14" t="s">
        <v>39</v>
      </c>
      <c r="AX530" s="14" t="s">
        <v>77</v>
      </c>
      <c r="AY530" s="247" t="s">
        <v>135</v>
      </c>
    </row>
    <row r="531" s="15" customFormat="1">
      <c r="A531" s="15"/>
      <c r="B531" s="248"/>
      <c r="C531" s="249"/>
      <c r="D531" s="228" t="s">
        <v>145</v>
      </c>
      <c r="E531" s="250" t="s">
        <v>32</v>
      </c>
      <c r="F531" s="251" t="s">
        <v>149</v>
      </c>
      <c r="G531" s="249"/>
      <c r="H531" s="252">
        <v>2</v>
      </c>
      <c r="I531" s="253"/>
      <c r="J531" s="249"/>
      <c r="K531" s="249"/>
      <c r="L531" s="254"/>
      <c r="M531" s="255"/>
      <c r="N531" s="256"/>
      <c r="O531" s="256"/>
      <c r="P531" s="256"/>
      <c r="Q531" s="256"/>
      <c r="R531" s="256"/>
      <c r="S531" s="256"/>
      <c r="T531" s="257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58" t="s">
        <v>145</v>
      </c>
      <c r="AU531" s="258" t="s">
        <v>85</v>
      </c>
      <c r="AV531" s="15" t="s">
        <v>134</v>
      </c>
      <c r="AW531" s="15" t="s">
        <v>39</v>
      </c>
      <c r="AX531" s="15" t="s">
        <v>83</v>
      </c>
      <c r="AY531" s="258" t="s">
        <v>135</v>
      </c>
    </row>
    <row r="532" s="2" customFormat="1" ht="24.15" customHeight="1">
      <c r="A532" s="39"/>
      <c r="B532" s="40"/>
      <c r="C532" s="213" t="s">
        <v>890</v>
      </c>
      <c r="D532" s="213" t="s">
        <v>138</v>
      </c>
      <c r="E532" s="214" t="s">
        <v>831</v>
      </c>
      <c r="F532" s="215" t="s">
        <v>832</v>
      </c>
      <c r="G532" s="216" t="s">
        <v>141</v>
      </c>
      <c r="H532" s="217">
        <v>1</v>
      </c>
      <c r="I532" s="218"/>
      <c r="J532" s="219">
        <f>ROUND(I532*H532,2)</f>
        <v>0</v>
      </c>
      <c r="K532" s="215" t="s">
        <v>142</v>
      </c>
      <c r="L532" s="45"/>
      <c r="M532" s="220" t="s">
        <v>32</v>
      </c>
      <c r="N532" s="221" t="s">
        <v>48</v>
      </c>
      <c r="O532" s="85"/>
      <c r="P532" s="222">
        <f>O532*H532</f>
        <v>0</v>
      </c>
      <c r="Q532" s="222">
        <v>0</v>
      </c>
      <c r="R532" s="222">
        <f>Q532*H532</f>
        <v>0</v>
      </c>
      <c r="S532" s="222">
        <v>0</v>
      </c>
      <c r="T532" s="223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24" t="s">
        <v>143</v>
      </c>
      <c r="AT532" s="224" t="s">
        <v>138</v>
      </c>
      <c r="AU532" s="224" t="s">
        <v>85</v>
      </c>
      <c r="AY532" s="17" t="s">
        <v>135</v>
      </c>
      <c r="BE532" s="225">
        <f>IF(N532="základní",J532,0)</f>
        <v>0</v>
      </c>
      <c r="BF532" s="225">
        <f>IF(N532="snížená",J532,0)</f>
        <v>0</v>
      </c>
      <c r="BG532" s="225">
        <f>IF(N532="zákl. přenesená",J532,0)</f>
        <v>0</v>
      </c>
      <c r="BH532" s="225">
        <f>IF(N532="sníž. přenesená",J532,0)</f>
        <v>0</v>
      </c>
      <c r="BI532" s="225">
        <f>IF(N532="nulová",J532,0)</f>
        <v>0</v>
      </c>
      <c r="BJ532" s="17" t="s">
        <v>83</v>
      </c>
      <c r="BK532" s="225">
        <f>ROUND(I532*H532,2)</f>
        <v>0</v>
      </c>
      <c r="BL532" s="17" t="s">
        <v>143</v>
      </c>
      <c r="BM532" s="224" t="s">
        <v>1133</v>
      </c>
    </row>
    <row r="533" s="13" customFormat="1">
      <c r="A533" s="13"/>
      <c r="B533" s="226"/>
      <c r="C533" s="227"/>
      <c r="D533" s="228" t="s">
        <v>145</v>
      </c>
      <c r="E533" s="229" t="s">
        <v>32</v>
      </c>
      <c r="F533" s="230" t="s">
        <v>299</v>
      </c>
      <c r="G533" s="227"/>
      <c r="H533" s="229" t="s">
        <v>32</v>
      </c>
      <c r="I533" s="231"/>
      <c r="J533" s="227"/>
      <c r="K533" s="227"/>
      <c r="L533" s="232"/>
      <c r="M533" s="233"/>
      <c r="N533" s="234"/>
      <c r="O533" s="234"/>
      <c r="P533" s="234"/>
      <c r="Q533" s="234"/>
      <c r="R533" s="234"/>
      <c r="S533" s="234"/>
      <c r="T533" s="235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6" t="s">
        <v>145</v>
      </c>
      <c r="AU533" s="236" t="s">
        <v>85</v>
      </c>
      <c r="AV533" s="13" t="s">
        <v>83</v>
      </c>
      <c r="AW533" s="13" t="s">
        <v>39</v>
      </c>
      <c r="AX533" s="13" t="s">
        <v>77</v>
      </c>
      <c r="AY533" s="236" t="s">
        <v>135</v>
      </c>
    </row>
    <row r="534" s="14" customFormat="1">
      <c r="A534" s="14"/>
      <c r="B534" s="237"/>
      <c r="C534" s="238"/>
      <c r="D534" s="228" t="s">
        <v>145</v>
      </c>
      <c r="E534" s="239" t="s">
        <v>32</v>
      </c>
      <c r="F534" s="240" t="s">
        <v>834</v>
      </c>
      <c r="G534" s="238"/>
      <c r="H534" s="241">
        <v>1</v>
      </c>
      <c r="I534" s="242"/>
      <c r="J534" s="238"/>
      <c r="K534" s="238"/>
      <c r="L534" s="243"/>
      <c r="M534" s="244"/>
      <c r="N534" s="245"/>
      <c r="O534" s="245"/>
      <c r="P534" s="245"/>
      <c r="Q534" s="245"/>
      <c r="R534" s="245"/>
      <c r="S534" s="245"/>
      <c r="T534" s="246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47" t="s">
        <v>145</v>
      </c>
      <c r="AU534" s="247" t="s">
        <v>85</v>
      </c>
      <c r="AV534" s="14" t="s">
        <v>85</v>
      </c>
      <c r="AW534" s="14" t="s">
        <v>39</v>
      </c>
      <c r="AX534" s="14" t="s">
        <v>77</v>
      </c>
      <c r="AY534" s="247" t="s">
        <v>135</v>
      </c>
    </row>
    <row r="535" s="15" customFormat="1">
      <c r="A535" s="15"/>
      <c r="B535" s="248"/>
      <c r="C535" s="249"/>
      <c r="D535" s="228" t="s">
        <v>145</v>
      </c>
      <c r="E535" s="250" t="s">
        <v>32</v>
      </c>
      <c r="F535" s="251" t="s">
        <v>149</v>
      </c>
      <c r="G535" s="249"/>
      <c r="H535" s="252">
        <v>1</v>
      </c>
      <c r="I535" s="253"/>
      <c r="J535" s="249"/>
      <c r="K535" s="249"/>
      <c r="L535" s="254"/>
      <c r="M535" s="255"/>
      <c r="N535" s="256"/>
      <c r="O535" s="256"/>
      <c r="P535" s="256"/>
      <c r="Q535" s="256"/>
      <c r="R535" s="256"/>
      <c r="S535" s="256"/>
      <c r="T535" s="257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58" t="s">
        <v>145</v>
      </c>
      <c r="AU535" s="258" t="s">
        <v>85</v>
      </c>
      <c r="AV535" s="15" t="s">
        <v>134</v>
      </c>
      <c r="AW535" s="15" t="s">
        <v>39</v>
      </c>
      <c r="AX535" s="15" t="s">
        <v>83</v>
      </c>
      <c r="AY535" s="258" t="s">
        <v>135</v>
      </c>
    </row>
    <row r="536" s="2" customFormat="1" ht="24.15" customHeight="1">
      <c r="A536" s="39"/>
      <c r="B536" s="40"/>
      <c r="C536" s="213" t="s">
        <v>892</v>
      </c>
      <c r="D536" s="213" t="s">
        <v>138</v>
      </c>
      <c r="E536" s="214" t="s">
        <v>240</v>
      </c>
      <c r="F536" s="215" t="s">
        <v>241</v>
      </c>
      <c r="G536" s="216" t="s">
        <v>141</v>
      </c>
      <c r="H536" s="217">
        <v>2</v>
      </c>
      <c r="I536" s="218"/>
      <c r="J536" s="219">
        <f>ROUND(I536*H536,2)</f>
        <v>0</v>
      </c>
      <c r="K536" s="215" t="s">
        <v>142</v>
      </c>
      <c r="L536" s="45"/>
      <c r="M536" s="220" t="s">
        <v>32</v>
      </c>
      <c r="N536" s="221" t="s">
        <v>48</v>
      </c>
      <c r="O536" s="85"/>
      <c r="P536" s="222">
        <f>O536*H536</f>
        <v>0</v>
      </c>
      <c r="Q536" s="222">
        <v>0</v>
      </c>
      <c r="R536" s="222">
        <f>Q536*H536</f>
        <v>0</v>
      </c>
      <c r="S536" s="222">
        <v>0</v>
      </c>
      <c r="T536" s="223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24" t="s">
        <v>143</v>
      </c>
      <c r="AT536" s="224" t="s">
        <v>138</v>
      </c>
      <c r="AU536" s="224" t="s">
        <v>85</v>
      </c>
      <c r="AY536" s="17" t="s">
        <v>135</v>
      </c>
      <c r="BE536" s="225">
        <f>IF(N536="základní",J536,0)</f>
        <v>0</v>
      </c>
      <c r="BF536" s="225">
        <f>IF(N536="snížená",J536,0)</f>
        <v>0</v>
      </c>
      <c r="BG536" s="225">
        <f>IF(N536="zákl. přenesená",J536,0)</f>
        <v>0</v>
      </c>
      <c r="BH536" s="225">
        <f>IF(N536="sníž. přenesená",J536,0)</f>
        <v>0</v>
      </c>
      <c r="BI536" s="225">
        <f>IF(N536="nulová",J536,0)</f>
        <v>0</v>
      </c>
      <c r="BJ536" s="17" t="s">
        <v>83</v>
      </c>
      <c r="BK536" s="225">
        <f>ROUND(I536*H536,2)</f>
        <v>0</v>
      </c>
      <c r="BL536" s="17" t="s">
        <v>143</v>
      </c>
      <c r="BM536" s="224" t="s">
        <v>1134</v>
      </c>
    </row>
    <row r="537" s="13" customFormat="1">
      <c r="A537" s="13"/>
      <c r="B537" s="226"/>
      <c r="C537" s="227"/>
      <c r="D537" s="228" t="s">
        <v>145</v>
      </c>
      <c r="E537" s="229" t="s">
        <v>32</v>
      </c>
      <c r="F537" s="230" t="s">
        <v>299</v>
      </c>
      <c r="G537" s="227"/>
      <c r="H537" s="229" t="s">
        <v>32</v>
      </c>
      <c r="I537" s="231"/>
      <c r="J537" s="227"/>
      <c r="K537" s="227"/>
      <c r="L537" s="232"/>
      <c r="M537" s="233"/>
      <c r="N537" s="234"/>
      <c r="O537" s="234"/>
      <c r="P537" s="234"/>
      <c r="Q537" s="234"/>
      <c r="R537" s="234"/>
      <c r="S537" s="234"/>
      <c r="T537" s="235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6" t="s">
        <v>145</v>
      </c>
      <c r="AU537" s="236" t="s">
        <v>85</v>
      </c>
      <c r="AV537" s="13" t="s">
        <v>83</v>
      </c>
      <c r="AW537" s="13" t="s">
        <v>39</v>
      </c>
      <c r="AX537" s="13" t="s">
        <v>77</v>
      </c>
      <c r="AY537" s="236" t="s">
        <v>135</v>
      </c>
    </row>
    <row r="538" s="14" customFormat="1">
      <c r="A538" s="14"/>
      <c r="B538" s="237"/>
      <c r="C538" s="238"/>
      <c r="D538" s="228" t="s">
        <v>145</v>
      </c>
      <c r="E538" s="239" t="s">
        <v>32</v>
      </c>
      <c r="F538" s="240" t="s">
        <v>1135</v>
      </c>
      <c r="G538" s="238"/>
      <c r="H538" s="241">
        <v>2</v>
      </c>
      <c r="I538" s="242"/>
      <c r="J538" s="238"/>
      <c r="K538" s="238"/>
      <c r="L538" s="243"/>
      <c r="M538" s="244"/>
      <c r="N538" s="245"/>
      <c r="O538" s="245"/>
      <c r="P538" s="245"/>
      <c r="Q538" s="245"/>
      <c r="R538" s="245"/>
      <c r="S538" s="245"/>
      <c r="T538" s="246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47" t="s">
        <v>145</v>
      </c>
      <c r="AU538" s="247" t="s">
        <v>85</v>
      </c>
      <c r="AV538" s="14" t="s">
        <v>85</v>
      </c>
      <c r="AW538" s="14" t="s">
        <v>39</v>
      </c>
      <c r="AX538" s="14" t="s">
        <v>77</v>
      </c>
      <c r="AY538" s="247" t="s">
        <v>135</v>
      </c>
    </row>
    <row r="539" s="15" customFormat="1">
      <c r="A539" s="15"/>
      <c r="B539" s="248"/>
      <c r="C539" s="249"/>
      <c r="D539" s="228" t="s">
        <v>145</v>
      </c>
      <c r="E539" s="250" t="s">
        <v>32</v>
      </c>
      <c r="F539" s="251" t="s">
        <v>149</v>
      </c>
      <c r="G539" s="249"/>
      <c r="H539" s="252">
        <v>2</v>
      </c>
      <c r="I539" s="253"/>
      <c r="J539" s="249"/>
      <c r="K539" s="249"/>
      <c r="L539" s="254"/>
      <c r="M539" s="255"/>
      <c r="N539" s="256"/>
      <c r="O539" s="256"/>
      <c r="P539" s="256"/>
      <c r="Q539" s="256"/>
      <c r="R539" s="256"/>
      <c r="S539" s="256"/>
      <c r="T539" s="257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58" t="s">
        <v>145</v>
      </c>
      <c r="AU539" s="258" t="s">
        <v>85</v>
      </c>
      <c r="AV539" s="15" t="s">
        <v>134</v>
      </c>
      <c r="AW539" s="15" t="s">
        <v>39</v>
      </c>
      <c r="AX539" s="15" t="s">
        <v>83</v>
      </c>
      <c r="AY539" s="258" t="s">
        <v>135</v>
      </c>
    </row>
    <row r="540" s="2" customFormat="1" ht="24.15" customHeight="1">
      <c r="A540" s="39"/>
      <c r="B540" s="40"/>
      <c r="C540" s="213" t="s">
        <v>896</v>
      </c>
      <c r="D540" s="213" t="s">
        <v>138</v>
      </c>
      <c r="E540" s="214" t="s">
        <v>836</v>
      </c>
      <c r="F540" s="215" t="s">
        <v>837</v>
      </c>
      <c r="G540" s="216" t="s">
        <v>141</v>
      </c>
      <c r="H540" s="217">
        <v>2</v>
      </c>
      <c r="I540" s="218"/>
      <c r="J540" s="219">
        <f>ROUND(I540*H540,2)</f>
        <v>0</v>
      </c>
      <c r="K540" s="215" t="s">
        <v>142</v>
      </c>
      <c r="L540" s="45"/>
      <c r="M540" s="220" t="s">
        <v>32</v>
      </c>
      <c r="N540" s="221" t="s">
        <v>48</v>
      </c>
      <c r="O540" s="85"/>
      <c r="P540" s="222">
        <f>O540*H540</f>
        <v>0</v>
      </c>
      <c r="Q540" s="222">
        <v>0</v>
      </c>
      <c r="R540" s="222">
        <f>Q540*H540</f>
        <v>0</v>
      </c>
      <c r="S540" s="222">
        <v>0</v>
      </c>
      <c r="T540" s="223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24" t="s">
        <v>143</v>
      </c>
      <c r="AT540" s="224" t="s">
        <v>138</v>
      </c>
      <c r="AU540" s="224" t="s">
        <v>85</v>
      </c>
      <c r="AY540" s="17" t="s">
        <v>135</v>
      </c>
      <c r="BE540" s="225">
        <f>IF(N540="základní",J540,0)</f>
        <v>0</v>
      </c>
      <c r="BF540" s="225">
        <f>IF(N540="snížená",J540,0)</f>
        <v>0</v>
      </c>
      <c r="BG540" s="225">
        <f>IF(N540="zákl. přenesená",J540,0)</f>
        <v>0</v>
      </c>
      <c r="BH540" s="225">
        <f>IF(N540="sníž. přenesená",J540,0)</f>
        <v>0</v>
      </c>
      <c r="BI540" s="225">
        <f>IF(N540="nulová",J540,0)</f>
        <v>0</v>
      </c>
      <c r="BJ540" s="17" t="s">
        <v>83</v>
      </c>
      <c r="BK540" s="225">
        <f>ROUND(I540*H540,2)</f>
        <v>0</v>
      </c>
      <c r="BL540" s="17" t="s">
        <v>143</v>
      </c>
      <c r="BM540" s="224" t="s">
        <v>1136</v>
      </c>
    </row>
    <row r="541" s="13" customFormat="1">
      <c r="A541" s="13"/>
      <c r="B541" s="226"/>
      <c r="C541" s="227"/>
      <c r="D541" s="228" t="s">
        <v>145</v>
      </c>
      <c r="E541" s="229" t="s">
        <v>32</v>
      </c>
      <c r="F541" s="230" t="s">
        <v>299</v>
      </c>
      <c r="G541" s="227"/>
      <c r="H541" s="229" t="s">
        <v>32</v>
      </c>
      <c r="I541" s="231"/>
      <c r="J541" s="227"/>
      <c r="K541" s="227"/>
      <c r="L541" s="232"/>
      <c r="M541" s="233"/>
      <c r="N541" s="234"/>
      <c r="O541" s="234"/>
      <c r="P541" s="234"/>
      <c r="Q541" s="234"/>
      <c r="R541" s="234"/>
      <c r="S541" s="234"/>
      <c r="T541" s="235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6" t="s">
        <v>145</v>
      </c>
      <c r="AU541" s="236" t="s">
        <v>85</v>
      </c>
      <c r="AV541" s="13" t="s">
        <v>83</v>
      </c>
      <c r="AW541" s="13" t="s">
        <v>39</v>
      </c>
      <c r="AX541" s="13" t="s">
        <v>77</v>
      </c>
      <c r="AY541" s="236" t="s">
        <v>135</v>
      </c>
    </row>
    <row r="542" s="14" customFormat="1">
      <c r="A542" s="14"/>
      <c r="B542" s="237"/>
      <c r="C542" s="238"/>
      <c r="D542" s="228" t="s">
        <v>145</v>
      </c>
      <c r="E542" s="239" t="s">
        <v>32</v>
      </c>
      <c r="F542" s="240" t="s">
        <v>1137</v>
      </c>
      <c r="G542" s="238"/>
      <c r="H542" s="241">
        <v>2</v>
      </c>
      <c r="I542" s="242"/>
      <c r="J542" s="238"/>
      <c r="K542" s="238"/>
      <c r="L542" s="243"/>
      <c r="M542" s="244"/>
      <c r="N542" s="245"/>
      <c r="O542" s="245"/>
      <c r="P542" s="245"/>
      <c r="Q542" s="245"/>
      <c r="R542" s="245"/>
      <c r="S542" s="245"/>
      <c r="T542" s="246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7" t="s">
        <v>145</v>
      </c>
      <c r="AU542" s="247" t="s">
        <v>85</v>
      </c>
      <c r="AV542" s="14" t="s">
        <v>85</v>
      </c>
      <c r="AW542" s="14" t="s">
        <v>39</v>
      </c>
      <c r="AX542" s="14" t="s">
        <v>77</v>
      </c>
      <c r="AY542" s="247" t="s">
        <v>135</v>
      </c>
    </row>
    <row r="543" s="15" customFormat="1">
      <c r="A543" s="15"/>
      <c r="B543" s="248"/>
      <c r="C543" s="249"/>
      <c r="D543" s="228" t="s">
        <v>145</v>
      </c>
      <c r="E543" s="250" t="s">
        <v>32</v>
      </c>
      <c r="F543" s="251" t="s">
        <v>149</v>
      </c>
      <c r="G543" s="249"/>
      <c r="H543" s="252">
        <v>2</v>
      </c>
      <c r="I543" s="253"/>
      <c r="J543" s="249"/>
      <c r="K543" s="249"/>
      <c r="L543" s="254"/>
      <c r="M543" s="255"/>
      <c r="N543" s="256"/>
      <c r="O543" s="256"/>
      <c r="P543" s="256"/>
      <c r="Q543" s="256"/>
      <c r="R543" s="256"/>
      <c r="S543" s="256"/>
      <c r="T543" s="257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58" t="s">
        <v>145</v>
      </c>
      <c r="AU543" s="258" t="s">
        <v>85</v>
      </c>
      <c r="AV543" s="15" t="s">
        <v>134</v>
      </c>
      <c r="AW543" s="15" t="s">
        <v>39</v>
      </c>
      <c r="AX543" s="15" t="s">
        <v>83</v>
      </c>
      <c r="AY543" s="258" t="s">
        <v>135</v>
      </c>
    </row>
    <row r="544" s="2" customFormat="1" ht="24.15" customHeight="1">
      <c r="A544" s="39"/>
      <c r="B544" s="40"/>
      <c r="C544" s="213" t="s">
        <v>898</v>
      </c>
      <c r="D544" s="213" t="s">
        <v>138</v>
      </c>
      <c r="E544" s="214" t="s">
        <v>548</v>
      </c>
      <c r="F544" s="215" t="s">
        <v>549</v>
      </c>
      <c r="G544" s="216" t="s">
        <v>141</v>
      </c>
      <c r="H544" s="217">
        <v>8</v>
      </c>
      <c r="I544" s="218"/>
      <c r="J544" s="219">
        <f>ROUND(I544*H544,2)</f>
        <v>0</v>
      </c>
      <c r="K544" s="215" t="s">
        <v>142</v>
      </c>
      <c r="L544" s="45"/>
      <c r="M544" s="220" t="s">
        <v>32</v>
      </c>
      <c r="N544" s="221" t="s">
        <v>48</v>
      </c>
      <c r="O544" s="85"/>
      <c r="P544" s="222">
        <f>O544*H544</f>
        <v>0</v>
      </c>
      <c r="Q544" s="222">
        <v>0</v>
      </c>
      <c r="R544" s="222">
        <f>Q544*H544</f>
        <v>0</v>
      </c>
      <c r="S544" s="222">
        <v>0</v>
      </c>
      <c r="T544" s="223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24" t="s">
        <v>143</v>
      </c>
      <c r="AT544" s="224" t="s">
        <v>138</v>
      </c>
      <c r="AU544" s="224" t="s">
        <v>85</v>
      </c>
      <c r="AY544" s="17" t="s">
        <v>135</v>
      </c>
      <c r="BE544" s="225">
        <f>IF(N544="základní",J544,0)</f>
        <v>0</v>
      </c>
      <c r="BF544" s="225">
        <f>IF(N544="snížená",J544,0)</f>
        <v>0</v>
      </c>
      <c r="BG544" s="225">
        <f>IF(N544="zákl. přenesená",J544,0)</f>
        <v>0</v>
      </c>
      <c r="BH544" s="225">
        <f>IF(N544="sníž. přenesená",J544,0)</f>
        <v>0</v>
      </c>
      <c r="BI544" s="225">
        <f>IF(N544="nulová",J544,0)</f>
        <v>0</v>
      </c>
      <c r="BJ544" s="17" t="s">
        <v>83</v>
      </c>
      <c r="BK544" s="225">
        <f>ROUND(I544*H544,2)</f>
        <v>0</v>
      </c>
      <c r="BL544" s="17" t="s">
        <v>143</v>
      </c>
      <c r="BM544" s="224" t="s">
        <v>1138</v>
      </c>
    </row>
    <row r="545" s="13" customFormat="1">
      <c r="A545" s="13"/>
      <c r="B545" s="226"/>
      <c r="C545" s="227"/>
      <c r="D545" s="228" t="s">
        <v>145</v>
      </c>
      <c r="E545" s="229" t="s">
        <v>32</v>
      </c>
      <c r="F545" s="230" t="s">
        <v>299</v>
      </c>
      <c r="G545" s="227"/>
      <c r="H545" s="229" t="s">
        <v>32</v>
      </c>
      <c r="I545" s="231"/>
      <c r="J545" s="227"/>
      <c r="K545" s="227"/>
      <c r="L545" s="232"/>
      <c r="M545" s="233"/>
      <c r="N545" s="234"/>
      <c r="O545" s="234"/>
      <c r="P545" s="234"/>
      <c r="Q545" s="234"/>
      <c r="R545" s="234"/>
      <c r="S545" s="234"/>
      <c r="T545" s="235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6" t="s">
        <v>145</v>
      </c>
      <c r="AU545" s="236" t="s">
        <v>85</v>
      </c>
      <c r="AV545" s="13" t="s">
        <v>83</v>
      </c>
      <c r="AW545" s="13" t="s">
        <v>39</v>
      </c>
      <c r="AX545" s="13" t="s">
        <v>77</v>
      </c>
      <c r="AY545" s="236" t="s">
        <v>135</v>
      </c>
    </row>
    <row r="546" s="14" customFormat="1">
      <c r="A546" s="14"/>
      <c r="B546" s="237"/>
      <c r="C546" s="238"/>
      <c r="D546" s="228" t="s">
        <v>145</v>
      </c>
      <c r="E546" s="239" t="s">
        <v>32</v>
      </c>
      <c r="F546" s="240" t="s">
        <v>1139</v>
      </c>
      <c r="G546" s="238"/>
      <c r="H546" s="241">
        <v>8</v>
      </c>
      <c r="I546" s="242"/>
      <c r="J546" s="238"/>
      <c r="K546" s="238"/>
      <c r="L546" s="243"/>
      <c r="M546" s="244"/>
      <c r="N546" s="245"/>
      <c r="O546" s="245"/>
      <c r="P546" s="245"/>
      <c r="Q546" s="245"/>
      <c r="R546" s="245"/>
      <c r="S546" s="245"/>
      <c r="T546" s="246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47" t="s">
        <v>145</v>
      </c>
      <c r="AU546" s="247" t="s">
        <v>85</v>
      </c>
      <c r="AV546" s="14" t="s">
        <v>85</v>
      </c>
      <c r="AW546" s="14" t="s">
        <v>39</v>
      </c>
      <c r="AX546" s="14" t="s">
        <v>77</v>
      </c>
      <c r="AY546" s="247" t="s">
        <v>135</v>
      </c>
    </row>
    <row r="547" s="15" customFormat="1">
      <c r="A547" s="15"/>
      <c r="B547" s="248"/>
      <c r="C547" s="249"/>
      <c r="D547" s="228" t="s">
        <v>145</v>
      </c>
      <c r="E547" s="250" t="s">
        <v>32</v>
      </c>
      <c r="F547" s="251" t="s">
        <v>149</v>
      </c>
      <c r="G547" s="249"/>
      <c r="H547" s="252">
        <v>8</v>
      </c>
      <c r="I547" s="253"/>
      <c r="J547" s="249"/>
      <c r="K547" s="249"/>
      <c r="L547" s="254"/>
      <c r="M547" s="255"/>
      <c r="N547" s="256"/>
      <c r="O547" s="256"/>
      <c r="P547" s="256"/>
      <c r="Q547" s="256"/>
      <c r="R547" s="256"/>
      <c r="S547" s="256"/>
      <c r="T547" s="257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58" t="s">
        <v>145</v>
      </c>
      <c r="AU547" s="258" t="s">
        <v>85</v>
      </c>
      <c r="AV547" s="15" t="s">
        <v>134</v>
      </c>
      <c r="AW547" s="15" t="s">
        <v>39</v>
      </c>
      <c r="AX547" s="15" t="s">
        <v>83</v>
      </c>
      <c r="AY547" s="258" t="s">
        <v>135</v>
      </c>
    </row>
    <row r="548" s="2" customFormat="1" ht="24.15" customHeight="1">
      <c r="A548" s="39"/>
      <c r="B548" s="40"/>
      <c r="C548" s="213" t="s">
        <v>902</v>
      </c>
      <c r="D548" s="213" t="s">
        <v>138</v>
      </c>
      <c r="E548" s="214" t="s">
        <v>842</v>
      </c>
      <c r="F548" s="215" t="s">
        <v>843</v>
      </c>
      <c r="G548" s="216" t="s">
        <v>141</v>
      </c>
      <c r="H548" s="217">
        <v>1</v>
      </c>
      <c r="I548" s="218"/>
      <c r="J548" s="219">
        <f>ROUND(I548*H548,2)</f>
        <v>0</v>
      </c>
      <c r="K548" s="215" t="s">
        <v>142</v>
      </c>
      <c r="L548" s="45"/>
      <c r="M548" s="220" t="s">
        <v>32</v>
      </c>
      <c r="N548" s="221" t="s">
        <v>48</v>
      </c>
      <c r="O548" s="85"/>
      <c r="P548" s="222">
        <f>O548*H548</f>
        <v>0</v>
      </c>
      <c r="Q548" s="222">
        <v>0</v>
      </c>
      <c r="R548" s="222">
        <f>Q548*H548</f>
        <v>0</v>
      </c>
      <c r="S548" s="222">
        <v>0</v>
      </c>
      <c r="T548" s="223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24" t="s">
        <v>143</v>
      </c>
      <c r="AT548" s="224" t="s">
        <v>138</v>
      </c>
      <c r="AU548" s="224" t="s">
        <v>85</v>
      </c>
      <c r="AY548" s="17" t="s">
        <v>135</v>
      </c>
      <c r="BE548" s="225">
        <f>IF(N548="základní",J548,0)</f>
        <v>0</v>
      </c>
      <c r="BF548" s="225">
        <f>IF(N548="snížená",J548,0)</f>
        <v>0</v>
      </c>
      <c r="BG548" s="225">
        <f>IF(N548="zákl. přenesená",J548,0)</f>
        <v>0</v>
      </c>
      <c r="BH548" s="225">
        <f>IF(N548="sníž. přenesená",J548,0)</f>
        <v>0</v>
      </c>
      <c r="BI548" s="225">
        <f>IF(N548="nulová",J548,0)</f>
        <v>0</v>
      </c>
      <c r="BJ548" s="17" t="s">
        <v>83</v>
      </c>
      <c r="BK548" s="225">
        <f>ROUND(I548*H548,2)</f>
        <v>0</v>
      </c>
      <c r="BL548" s="17" t="s">
        <v>143</v>
      </c>
      <c r="BM548" s="224" t="s">
        <v>1140</v>
      </c>
    </row>
    <row r="549" s="13" customFormat="1">
      <c r="A549" s="13"/>
      <c r="B549" s="226"/>
      <c r="C549" s="227"/>
      <c r="D549" s="228" t="s">
        <v>145</v>
      </c>
      <c r="E549" s="229" t="s">
        <v>32</v>
      </c>
      <c r="F549" s="230" t="s">
        <v>299</v>
      </c>
      <c r="G549" s="227"/>
      <c r="H549" s="229" t="s">
        <v>32</v>
      </c>
      <c r="I549" s="231"/>
      <c r="J549" s="227"/>
      <c r="K549" s="227"/>
      <c r="L549" s="232"/>
      <c r="M549" s="233"/>
      <c r="N549" s="234"/>
      <c r="O549" s="234"/>
      <c r="P549" s="234"/>
      <c r="Q549" s="234"/>
      <c r="R549" s="234"/>
      <c r="S549" s="234"/>
      <c r="T549" s="235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6" t="s">
        <v>145</v>
      </c>
      <c r="AU549" s="236" t="s">
        <v>85</v>
      </c>
      <c r="AV549" s="13" t="s">
        <v>83</v>
      </c>
      <c r="AW549" s="13" t="s">
        <v>39</v>
      </c>
      <c r="AX549" s="13" t="s">
        <v>77</v>
      </c>
      <c r="AY549" s="236" t="s">
        <v>135</v>
      </c>
    </row>
    <row r="550" s="14" customFormat="1">
      <c r="A550" s="14"/>
      <c r="B550" s="237"/>
      <c r="C550" s="238"/>
      <c r="D550" s="228" t="s">
        <v>145</v>
      </c>
      <c r="E550" s="239" t="s">
        <v>32</v>
      </c>
      <c r="F550" s="240" t="s">
        <v>845</v>
      </c>
      <c r="G550" s="238"/>
      <c r="H550" s="241">
        <v>1</v>
      </c>
      <c r="I550" s="242"/>
      <c r="J550" s="238"/>
      <c r="K550" s="238"/>
      <c r="L550" s="243"/>
      <c r="M550" s="244"/>
      <c r="N550" s="245"/>
      <c r="O550" s="245"/>
      <c r="P550" s="245"/>
      <c r="Q550" s="245"/>
      <c r="R550" s="245"/>
      <c r="S550" s="245"/>
      <c r="T550" s="246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47" t="s">
        <v>145</v>
      </c>
      <c r="AU550" s="247" t="s">
        <v>85</v>
      </c>
      <c r="AV550" s="14" t="s">
        <v>85</v>
      </c>
      <c r="AW550" s="14" t="s">
        <v>39</v>
      </c>
      <c r="AX550" s="14" t="s">
        <v>77</v>
      </c>
      <c r="AY550" s="247" t="s">
        <v>135</v>
      </c>
    </row>
    <row r="551" s="15" customFormat="1">
      <c r="A551" s="15"/>
      <c r="B551" s="248"/>
      <c r="C551" s="249"/>
      <c r="D551" s="228" t="s">
        <v>145</v>
      </c>
      <c r="E551" s="250" t="s">
        <v>32</v>
      </c>
      <c r="F551" s="251" t="s">
        <v>149</v>
      </c>
      <c r="G551" s="249"/>
      <c r="H551" s="252">
        <v>1</v>
      </c>
      <c r="I551" s="253"/>
      <c r="J551" s="249"/>
      <c r="K551" s="249"/>
      <c r="L551" s="254"/>
      <c r="M551" s="255"/>
      <c r="N551" s="256"/>
      <c r="O551" s="256"/>
      <c r="P551" s="256"/>
      <c r="Q551" s="256"/>
      <c r="R551" s="256"/>
      <c r="S551" s="256"/>
      <c r="T551" s="257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58" t="s">
        <v>145</v>
      </c>
      <c r="AU551" s="258" t="s">
        <v>85</v>
      </c>
      <c r="AV551" s="15" t="s">
        <v>134</v>
      </c>
      <c r="AW551" s="15" t="s">
        <v>39</v>
      </c>
      <c r="AX551" s="15" t="s">
        <v>83</v>
      </c>
      <c r="AY551" s="258" t="s">
        <v>135</v>
      </c>
    </row>
    <row r="552" s="2" customFormat="1" ht="24.15" customHeight="1">
      <c r="A552" s="39"/>
      <c r="B552" s="40"/>
      <c r="C552" s="213" t="s">
        <v>907</v>
      </c>
      <c r="D552" s="213" t="s">
        <v>138</v>
      </c>
      <c r="E552" s="214" t="s">
        <v>245</v>
      </c>
      <c r="F552" s="215" t="s">
        <v>246</v>
      </c>
      <c r="G552" s="216" t="s">
        <v>141</v>
      </c>
      <c r="H552" s="217">
        <v>1</v>
      </c>
      <c r="I552" s="218"/>
      <c r="J552" s="219">
        <f>ROUND(I552*H552,2)</f>
        <v>0</v>
      </c>
      <c r="K552" s="215" t="s">
        <v>32</v>
      </c>
      <c r="L552" s="45"/>
      <c r="M552" s="220" t="s">
        <v>32</v>
      </c>
      <c r="N552" s="221" t="s">
        <v>48</v>
      </c>
      <c r="O552" s="85"/>
      <c r="P552" s="222">
        <f>O552*H552</f>
        <v>0</v>
      </c>
      <c r="Q552" s="222">
        <v>0</v>
      </c>
      <c r="R552" s="222">
        <f>Q552*H552</f>
        <v>0</v>
      </c>
      <c r="S552" s="222">
        <v>0</v>
      </c>
      <c r="T552" s="223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24" t="s">
        <v>143</v>
      </c>
      <c r="AT552" s="224" t="s">
        <v>138</v>
      </c>
      <c r="AU552" s="224" t="s">
        <v>85</v>
      </c>
      <c r="AY552" s="17" t="s">
        <v>135</v>
      </c>
      <c r="BE552" s="225">
        <f>IF(N552="základní",J552,0)</f>
        <v>0</v>
      </c>
      <c r="BF552" s="225">
        <f>IF(N552="snížená",J552,0)</f>
        <v>0</v>
      </c>
      <c r="BG552" s="225">
        <f>IF(N552="zákl. přenesená",J552,0)</f>
        <v>0</v>
      </c>
      <c r="BH552" s="225">
        <f>IF(N552="sníž. přenesená",J552,0)</f>
        <v>0</v>
      </c>
      <c r="BI552" s="225">
        <f>IF(N552="nulová",J552,0)</f>
        <v>0</v>
      </c>
      <c r="BJ552" s="17" t="s">
        <v>83</v>
      </c>
      <c r="BK552" s="225">
        <f>ROUND(I552*H552,2)</f>
        <v>0</v>
      </c>
      <c r="BL552" s="17" t="s">
        <v>143</v>
      </c>
      <c r="BM552" s="224" t="s">
        <v>1141</v>
      </c>
    </row>
    <row r="553" s="13" customFormat="1">
      <c r="A553" s="13"/>
      <c r="B553" s="226"/>
      <c r="C553" s="227"/>
      <c r="D553" s="228" t="s">
        <v>145</v>
      </c>
      <c r="E553" s="229" t="s">
        <v>32</v>
      </c>
      <c r="F553" s="230" t="s">
        <v>299</v>
      </c>
      <c r="G553" s="227"/>
      <c r="H553" s="229" t="s">
        <v>32</v>
      </c>
      <c r="I553" s="231"/>
      <c r="J553" s="227"/>
      <c r="K553" s="227"/>
      <c r="L553" s="232"/>
      <c r="M553" s="233"/>
      <c r="N553" s="234"/>
      <c r="O553" s="234"/>
      <c r="P553" s="234"/>
      <c r="Q553" s="234"/>
      <c r="R553" s="234"/>
      <c r="S553" s="234"/>
      <c r="T553" s="235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6" t="s">
        <v>145</v>
      </c>
      <c r="AU553" s="236" t="s">
        <v>85</v>
      </c>
      <c r="AV553" s="13" t="s">
        <v>83</v>
      </c>
      <c r="AW553" s="13" t="s">
        <v>39</v>
      </c>
      <c r="AX553" s="13" t="s">
        <v>77</v>
      </c>
      <c r="AY553" s="236" t="s">
        <v>135</v>
      </c>
    </row>
    <row r="554" s="14" customFormat="1">
      <c r="A554" s="14"/>
      <c r="B554" s="237"/>
      <c r="C554" s="238"/>
      <c r="D554" s="228" t="s">
        <v>145</v>
      </c>
      <c r="E554" s="239" t="s">
        <v>32</v>
      </c>
      <c r="F554" s="240" t="s">
        <v>248</v>
      </c>
      <c r="G554" s="238"/>
      <c r="H554" s="241">
        <v>1</v>
      </c>
      <c r="I554" s="242"/>
      <c r="J554" s="238"/>
      <c r="K554" s="238"/>
      <c r="L554" s="243"/>
      <c r="M554" s="244"/>
      <c r="N554" s="245"/>
      <c r="O554" s="245"/>
      <c r="P554" s="245"/>
      <c r="Q554" s="245"/>
      <c r="R554" s="245"/>
      <c r="S554" s="245"/>
      <c r="T554" s="246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47" t="s">
        <v>145</v>
      </c>
      <c r="AU554" s="247" t="s">
        <v>85</v>
      </c>
      <c r="AV554" s="14" t="s">
        <v>85</v>
      </c>
      <c r="AW554" s="14" t="s">
        <v>39</v>
      </c>
      <c r="AX554" s="14" t="s">
        <v>77</v>
      </c>
      <c r="AY554" s="247" t="s">
        <v>135</v>
      </c>
    </row>
    <row r="555" s="15" customFormat="1">
      <c r="A555" s="15"/>
      <c r="B555" s="248"/>
      <c r="C555" s="249"/>
      <c r="D555" s="228" t="s">
        <v>145</v>
      </c>
      <c r="E555" s="250" t="s">
        <v>32</v>
      </c>
      <c r="F555" s="251" t="s">
        <v>149</v>
      </c>
      <c r="G555" s="249"/>
      <c r="H555" s="252">
        <v>1</v>
      </c>
      <c r="I555" s="253"/>
      <c r="J555" s="249"/>
      <c r="K555" s="249"/>
      <c r="L555" s="254"/>
      <c r="M555" s="255"/>
      <c r="N555" s="256"/>
      <c r="O555" s="256"/>
      <c r="P555" s="256"/>
      <c r="Q555" s="256"/>
      <c r="R555" s="256"/>
      <c r="S555" s="256"/>
      <c r="T555" s="257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T555" s="258" t="s">
        <v>145</v>
      </c>
      <c r="AU555" s="258" t="s">
        <v>85</v>
      </c>
      <c r="AV555" s="15" t="s">
        <v>134</v>
      </c>
      <c r="AW555" s="15" t="s">
        <v>39</v>
      </c>
      <c r="AX555" s="15" t="s">
        <v>83</v>
      </c>
      <c r="AY555" s="258" t="s">
        <v>135</v>
      </c>
    </row>
    <row r="556" s="2" customFormat="1" ht="37.8" customHeight="1">
      <c r="A556" s="39"/>
      <c r="B556" s="40"/>
      <c r="C556" s="213" t="s">
        <v>1142</v>
      </c>
      <c r="D556" s="213" t="s">
        <v>138</v>
      </c>
      <c r="E556" s="214" t="s">
        <v>553</v>
      </c>
      <c r="F556" s="215" t="s">
        <v>554</v>
      </c>
      <c r="G556" s="216" t="s">
        <v>141</v>
      </c>
      <c r="H556" s="217">
        <v>1</v>
      </c>
      <c r="I556" s="218"/>
      <c r="J556" s="219">
        <f>ROUND(I556*H556,2)</f>
        <v>0</v>
      </c>
      <c r="K556" s="215" t="s">
        <v>142</v>
      </c>
      <c r="L556" s="45"/>
      <c r="M556" s="220" t="s">
        <v>32</v>
      </c>
      <c r="N556" s="221" t="s">
        <v>48</v>
      </c>
      <c r="O556" s="85"/>
      <c r="P556" s="222">
        <f>O556*H556</f>
        <v>0</v>
      </c>
      <c r="Q556" s="222">
        <v>0</v>
      </c>
      <c r="R556" s="222">
        <f>Q556*H556</f>
        <v>0</v>
      </c>
      <c r="S556" s="222">
        <v>0</v>
      </c>
      <c r="T556" s="223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24" t="s">
        <v>143</v>
      </c>
      <c r="AT556" s="224" t="s">
        <v>138</v>
      </c>
      <c r="AU556" s="224" t="s">
        <v>85</v>
      </c>
      <c r="AY556" s="17" t="s">
        <v>135</v>
      </c>
      <c r="BE556" s="225">
        <f>IF(N556="základní",J556,0)</f>
        <v>0</v>
      </c>
      <c r="BF556" s="225">
        <f>IF(N556="snížená",J556,0)</f>
        <v>0</v>
      </c>
      <c r="BG556" s="225">
        <f>IF(N556="zákl. přenesená",J556,0)</f>
        <v>0</v>
      </c>
      <c r="BH556" s="225">
        <f>IF(N556="sníž. přenesená",J556,0)</f>
        <v>0</v>
      </c>
      <c r="BI556" s="225">
        <f>IF(N556="nulová",J556,0)</f>
        <v>0</v>
      </c>
      <c r="BJ556" s="17" t="s">
        <v>83</v>
      </c>
      <c r="BK556" s="225">
        <f>ROUND(I556*H556,2)</f>
        <v>0</v>
      </c>
      <c r="BL556" s="17" t="s">
        <v>143</v>
      </c>
      <c r="BM556" s="224" t="s">
        <v>1143</v>
      </c>
    </row>
    <row r="557" s="13" customFormat="1">
      <c r="A557" s="13"/>
      <c r="B557" s="226"/>
      <c r="C557" s="227"/>
      <c r="D557" s="228" t="s">
        <v>145</v>
      </c>
      <c r="E557" s="229" t="s">
        <v>32</v>
      </c>
      <c r="F557" s="230" t="s">
        <v>299</v>
      </c>
      <c r="G557" s="227"/>
      <c r="H557" s="229" t="s">
        <v>32</v>
      </c>
      <c r="I557" s="231"/>
      <c r="J557" s="227"/>
      <c r="K557" s="227"/>
      <c r="L557" s="232"/>
      <c r="M557" s="233"/>
      <c r="N557" s="234"/>
      <c r="O557" s="234"/>
      <c r="P557" s="234"/>
      <c r="Q557" s="234"/>
      <c r="R557" s="234"/>
      <c r="S557" s="234"/>
      <c r="T557" s="235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36" t="s">
        <v>145</v>
      </c>
      <c r="AU557" s="236" t="s">
        <v>85</v>
      </c>
      <c r="AV557" s="13" t="s">
        <v>83</v>
      </c>
      <c r="AW557" s="13" t="s">
        <v>39</v>
      </c>
      <c r="AX557" s="13" t="s">
        <v>77</v>
      </c>
      <c r="AY557" s="236" t="s">
        <v>135</v>
      </c>
    </row>
    <row r="558" s="14" customFormat="1">
      <c r="A558" s="14"/>
      <c r="B558" s="237"/>
      <c r="C558" s="238"/>
      <c r="D558" s="228" t="s">
        <v>145</v>
      </c>
      <c r="E558" s="239" t="s">
        <v>32</v>
      </c>
      <c r="F558" s="240" t="s">
        <v>248</v>
      </c>
      <c r="G558" s="238"/>
      <c r="H558" s="241">
        <v>1</v>
      </c>
      <c r="I558" s="242"/>
      <c r="J558" s="238"/>
      <c r="K558" s="238"/>
      <c r="L558" s="243"/>
      <c r="M558" s="244"/>
      <c r="N558" s="245"/>
      <c r="O558" s="245"/>
      <c r="P558" s="245"/>
      <c r="Q558" s="245"/>
      <c r="R558" s="245"/>
      <c r="S558" s="245"/>
      <c r="T558" s="246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47" t="s">
        <v>145</v>
      </c>
      <c r="AU558" s="247" t="s">
        <v>85</v>
      </c>
      <c r="AV558" s="14" t="s">
        <v>85</v>
      </c>
      <c r="AW558" s="14" t="s">
        <v>39</v>
      </c>
      <c r="AX558" s="14" t="s">
        <v>77</v>
      </c>
      <c r="AY558" s="247" t="s">
        <v>135</v>
      </c>
    </row>
    <row r="559" s="15" customFormat="1">
      <c r="A559" s="15"/>
      <c r="B559" s="248"/>
      <c r="C559" s="249"/>
      <c r="D559" s="228" t="s">
        <v>145</v>
      </c>
      <c r="E559" s="250" t="s">
        <v>32</v>
      </c>
      <c r="F559" s="251" t="s">
        <v>149</v>
      </c>
      <c r="G559" s="249"/>
      <c r="H559" s="252">
        <v>1</v>
      </c>
      <c r="I559" s="253"/>
      <c r="J559" s="249"/>
      <c r="K559" s="249"/>
      <c r="L559" s="254"/>
      <c r="M559" s="255"/>
      <c r="N559" s="256"/>
      <c r="O559" s="256"/>
      <c r="P559" s="256"/>
      <c r="Q559" s="256"/>
      <c r="R559" s="256"/>
      <c r="S559" s="256"/>
      <c r="T559" s="257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T559" s="258" t="s">
        <v>145</v>
      </c>
      <c r="AU559" s="258" t="s">
        <v>85</v>
      </c>
      <c r="AV559" s="15" t="s">
        <v>134</v>
      </c>
      <c r="AW559" s="15" t="s">
        <v>39</v>
      </c>
      <c r="AX559" s="15" t="s">
        <v>83</v>
      </c>
      <c r="AY559" s="258" t="s">
        <v>135</v>
      </c>
    </row>
    <row r="560" s="2" customFormat="1" ht="24.15" customHeight="1">
      <c r="A560" s="39"/>
      <c r="B560" s="40"/>
      <c r="C560" s="213" t="s">
        <v>1144</v>
      </c>
      <c r="D560" s="213" t="s">
        <v>138</v>
      </c>
      <c r="E560" s="214" t="s">
        <v>849</v>
      </c>
      <c r="F560" s="215" t="s">
        <v>850</v>
      </c>
      <c r="G560" s="216" t="s">
        <v>141</v>
      </c>
      <c r="H560" s="217">
        <v>1</v>
      </c>
      <c r="I560" s="218"/>
      <c r="J560" s="219">
        <f>ROUND(I560*H560,2)</f>
        <v>0</v>
      </c>
      <c r="K560" s="215" t="s">
        <v>142</v>
      </c>
      <c r="L560" s="45"/>
      <c r="M560" s="220" t="s">
        <v>32</v>
      </c>
      <c r="N560" s="221" t="s">
        <v>48</v>
      </c>
      <c r="O560" s="85"/>
      <c r="P560" s="222">
        <f>O560*H560</f>
        <v>0</v>
      </c>
      <c r="Q560" s="222">
        <v>0</v>
      </c>
      <c r="R560" s="222">
        <f>Q560*H560</f>
        <v>0</v>
      </c>
      <c r="S560" s="222">
        <v>0</v>
      </c>
      <c r="T560" s="223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24" t="s">
        <v>143</v>
      </c>
      <c r="AT560" s="224" t="s">
        <v>138</v>
      </c>
      <c r="AU560" s="224" t="s">
        <v>85</v>
      </c>
      <c r="AY560" s="17" t="s">
        <v>135</v>
      </c>
      <c r="BE560" s="225">
        <f>IF(N560="základní",J560,0)</f>
        <v>0</v>
      </c>
      <c r="BF560" s="225">
        <f>IF(N560="snížená",J560,0)</f>
        <v>0</v>
      </c>
      <c r="BG560" s="225">
        <f>IF(N560="zákl. přenesená",J560,0)</f>
        <v>0</v>
      </c>
      <c r="BH560" s="225">
        <f>IF(N560="sníž. přenesená",J560,0)</f>
        <v>0</v>
      </c>
      <c r="BI560" s="225">
        <f>IF(N560="nulová",J560,0)</f>
        <v>0</v>
      </c>
      <c r="BJ560" s="17" t="s">
        <v>83</v>
      </c>
      <c r="BK560" s="225">
        <f>ROUND(I560*H560,2)</f>
        <v>0</v>
      </c>
      <c r="BL560" s="17" t="s">
        <v>143</v>
      </c>
      <c r="BM560" s="224" t="s">
        <v>1145</v>
      </c>
    </row>
    <row r="561" s="13" customFormat="1">
      <c r="A561" s="13"/>
      <c r="B561" s="226"/>
      <c r="C561" s="227"/>
      <c r="D561" s="228" t="s">
        <v>145</v>
      </c>
      <c r="E561" s="229" t="s">
        <v>32</v>
      </c>
      <c r="F561" s="230" t="s">
        <v>299</v>
      </c>
      <c r="G561" s="227"/>
      <c r="H561" s="229" t="s">
        <v>32</v>
      </c>
      <c r="I561" s="231"/>
      <c r="J561" s="227"/>
      <c r="K561" s="227"/>
      <c r="L561" s="232"/>
      <c r="M561" s="233"/>
      <c r="N561" s="234"/>
      <c r="O561" s="234"/>
      <c r="P561" s="234"/>
      <c r="Q561" s="234"/>
      <c r="R561" s="234"/>
      <c r="S561" s="234"/>
      <c r="T561" s="235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6" t="s">
        <v>145</v>
      </c>
      <c r="AU561" s="236" t="s">
        <v>85</v>
      </c>
      <c r="AV561" s="13" t="s">
        <v>83</v>
      </c>
      <c r="AW561" s="13" t="s">
        <v>39</v>
      </c>
      <c r="AX561" s="13" t="s">
        <v>77</v>
      </c>
      <c r="AY561" s="236" t="s">
        <v>135</v>
      </c>
    </row>
    <row r="562" s="14" customFormat="1">
      <c r="A562" s="14"/>
      <c r="B562" s="237"/>
      <c r="C562" s="238"/>
      <c r="D562" s="228" t="s">
        <v>145</v>
      </c>
      <c r="E562" s="239" t="s">
        <v>32</v>
      </c>
      <c r="F562" s="240" t="s">
        <v>852</v>
      </c>
      <c r="G562" s="238"/>
      <c r="H562" s="241">
        <v>1</v>
      </c>
      <c r="I562" s="242"/>
      <c r="J562" s="238"/>
      <c r="K562" s="238"/>
      <c r="L562" s="243"/>
      <c r="M562" s="244"/>
      <c r="N562" s="245"/>
      <c r="O562" s="245"/>
      <c r="P562" s="245"/>
      <c r="Q562" s="245"/>
      <c r="R562" s="245"/>
      <c r="S562" s="245"/>
      <c r="T562" s="246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7" t="s">
        <v>145</v>
      </c>
      <c r="AU562" s="247" t="s">
        <v>85</v>
      </c>
      <c r="AV562" s="14" t="s">
        <v>85</v>
      </c>
      <c r="AW562" s="14" t="s">
        <v>39</v>
      </c>
      <c r="AX562" s="14" t="s">
        <v>77</v>
      </c>
      <c r="AY562" s="247" t="s">
        <v>135</v>
      </c>
    </row>
    <row r="563" s="15" customFormat="1">
      <c r="A563" s="15"/>
      <c r="B563" s="248"/>
      <c r="C563" s="249"/>
      <c r="D563" s="228" t="s">
        <v>145</v>
      </c>
      <c r="E563" s="250" t="s">
        <v>32</v>
      </c>
      <c r="F563" s="251" t="s">
        <v>149</v>
      </c>
      <c r="G563" s="249"/>
      <c r="H563" s="252">
        <v>1</v>
      </c>
      <c r="I563" s="253"/>
      <c r="J563" s="249"/>
      <c r="K563" s="249"/>
      <c r="L563" s="254"/>
      <c r="M563" s="255"/>
      <c r="N563" s="256"/>
      <c r="O563" s="256"/>
      <c r="P563" s="256"/>
      <c r="Q563" s="256"/>
      <c r="R563" s="256"/>
      <c r="S563" s="256"/>
      <c r="T563" s="257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T563" s="258" t="s">
        <v>145</v>
      </c>
      <c r="AU563" s="258" t="s">
        <v>85</v>
      </c>
      <c r="AV563" s="15" t="s">
        <v>134</v>
      </c>
      <c r="AW563" s="15" t="s">
        <v>39</v>
      </c>
      <c r="AX563" s="15" t="s">
        <v>83</v>
      </c>
      <c r="AY563" s="258" t="s">
        <v>135</v>
      </c>
    </row>
    <row r="564" s="12" customFormat="1" ht="22.8" customHeight="1">
      <c r="A564" s="12"/>
      <c r="B564" s="197"/>
      <c r="C564" s="198"/>
      <c r="D564" s="199" t="s">
        <v>76</v>
      </c>
      <c r="E564" s="211" t="s">
        <v>562</v>
      </c>
      <c r="F564" s="211" t="s">
        <v>563</v>
      </c>
      <c r="G564" s="198"/>
      <c r="H564" s="198"/>
      <c r="I564" s="201"/>
      <c r="J564" s="212">
        <f>BK564</f>
        <v>0</v>
      </c>
      <c r="K564" s="198"/>
      <c r="L564" s="203"/>
      <c r="M564" s="204"/>
      <c r="N564" s="205"/>
      <c r="O564" s="205"/>
      <c r="P564" s="206">
        <f>SUM(P565:P571)</f>
        <v>0</v>
      </c>
      <c r="Q564" s="205"/>
      <c r="R564" s="206">
        <f>SUM(R565:R571)</f>
        <v>0</v>
      </c>
      <c r="S564" s="205"/>
      <c r="T564" s="207">
        <f>SUM(T565:T571)</f>
        <v>0</v>
      </c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R564" s="208" t="s">
        <v>134</v>
      </c>
      <c r="AT564" s="209" t="s">
        <v>76</v>
      </c>
      <c r="AU564" s="209" t="s">
        <v>83</v>
      </c>
      <c r="AY564" s="208" t="s">
        <v>135</v>
      </c>
      <c r="BK564" s="210">
        <f>SUM(BK565:BK571)</f>
        <v>0</v>
      </c>
    </row>
    <row r="565" s="2" customFormat="1" ht="24.15" customHeight="1">
      <c r="A565" s="39"/>
      <c r="B565" s="40"/>
      <c r="C565" s="213" t="s">
        <v>1146</v>
      </c>
      <c r="D565" s="213" t="s">
        <v>138</v>
      </c>
      <c r="E565" s="214" t="s">
        <v>565</v>
      </c>
      <c r="F565" s="215" t="s">
        <v>566</v>
      </c>
      <c r="G565" s="216" t="s">
        <v>141</v>
      </c>
      <c r="H565" s="217">
        <v>14</v>
      </c>
      <c r="I565" s="218"/>
      <c r="J565" s="219">
        <f>ROUND(I565*H565,2)</f>
        <v>0</v>
      </c>
      <c r="K565" s="215" t="s">
        <v>142</v>
      </c>
      <c r="L565" s="45"/>
      <c r="M565" s="220" t="s">
        <v>32</v>
      </c>
      <c r="N565" s="221" t="s">
        <v>48</v>
      </c>
      <c r="O565" s="85"/>
      <c r="P565" s="222">
        <f>O565*H565</f>
        <v>0</v>
      </c>
      <c r="Q565" s="222">
        <v>0</v>
      </c>
      <c r="R565" s="222">
        <f>Q565*H565</f>
        <v>0</v>
      </c>
      <c r="S565" s="222">
        <v>0</v>
      </c>
      <c r="T565" s="223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24" t="s">
        <v>143</v>
      </c>
      <c r="AT565" s="224" t="s">
        <v>138</v>
      </c>
      <c r="AU565" s="224" t="s">
        <v>85</v>
      </c>
      <c r="AY565" s="17" t="s">
        <v>135</v>
      </c>
      <c r="BE565" s="225">
        <f>IF(N565="základní",J565,0)</f>
        <v>0</v>
      </c>
      <c r="BF565" s="225">
        <f>IF(N565="snížená",J565,0)</f>
        <v>0</v>
      </c>
      <c r="BG565" s="225">
        <f>IF(N565="zákl. přenesená",J565,0)</f>
        <v>0</v>
      </c>
      <c r="BH565" s="225">
        <f>IF(N565="sníž. přenesená",J565,0)</f>
        <v>0</v>
      </c>
      <c r="BI565" s="225">
        <f>IF(N565="nulová",J565,0)</f>
        <v>0</v>
      </c>
      <c r="BJ565" s="17" t="s">
        <v>83</v>
      </c>
      <c r="BK565" s="225">
        <f>ROUND(I565*H565,2)</f>
        <v>0</v>
      </c>
      <c r="BL565" s="17" t="s">
        <v>143</v>
      </c>
      <c r="BM565" s="224" t="s">
        <v>1147</v>
      </c>
    </row>
    <row r="566" s="13" customFormat="1">
      <c r="A566" s="13"/>
      <c r="B566" s="226"/>
      <c r="C566" s="227"/>
      <c r="D566" s="228" t="s">
        <v>145</v>
      </c>
      <c r="E566" s="229" t="s">
        <v>32</v>
      </c>
      <c r="F566" s="230" t="s">
        <v>299</v>
      </c>
      <c r="G566" s="227"/>
      <c r="H566" s="229" t="s">
        <v>32</v>
      </c>
      <c r="I566" s="231"/>
      <c r="J566" s="227"/>
      <c r="K566" s="227"/>
      <c r="L566" s="232"/>
      <c r="M566" s="233"/>
      <c r="N566" s="234"/>
      <c r="O566" s="234"/>
      <c r="P566" s="234"/>
      <c r="Q566" s="234"/>
      <c r="R566" s="234"/>
      <c r="S566" s="234"/>
      <c r="T566" s="235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6" t="s">
        <v>145</v>
      </c>
      <c r="AU566" s="236" t="s">
        <v>85</v>
      </c>
      <c r="AV566" s="13" t="s">
        <v>83</v>
      </c>
      <c r="AW566" s="13" t="s">
        <v>39</v>
      </c>
      <c r="AX566" s="13" t="s">
        <v>77</v>
      </c>
      <c r="AY566" s="236" t="s">
        <v>135</v>
      </c>
    </row>
    <row r="567" s="14" customFormat="1">
      <c r="A567" s="14"/>
      <c r="B567" s="237"/>
      <c r="C567" s="238"/>
      <c r="D567" s="228" t="s">
        <v>145</v>
      </c>
      <c r="E567" s="239" t="s">
        <v>32</v>
      </c>
      <c r="F567" s="240" t="s">
        <v>1148</v>
      </c>
      <c r="G567" s="238"/>
      <c r="H567" s="241">
        <v>3</v>
      </c>
      <c r="I567" s="242"/>
      <c r="J567" s="238"/>
      <c r="K567" s="238"/>
      <c r="L567" s="243"/>
      <c r="M567" s="244"/>
      <c r="N567" s="245"/>
      <c r="O567" s="245"/>
      <c r="P567" s="245"/>
      <c r="Q567" s="245"/>
      <c r="R567" s="245"/>
      <c r="S567" s="245"/>
      <c r="T567" s="246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47" t="s">
        <v>145</v>
      </c>
      <c r="AU567" s="247" t="s">
        <v>85</v>
      </c>
      <c r="AV567" s="14" t="s">
        <v>85</v>
      </c>
      <c r="AW567" s="14" t="s">
        <v>39</v>
      </c>
      <c r="AX567" s="14" t="s">
        <v>77</v>
      </c>
      <c r="AY567" s="247" t="s">
        <v>135</v>
      </c>
    </row>
    <row r="568" s="14" customFormat="1">
      <c r="A568" s="14"/>
      <c r="B568" s="237"/>
      <c r="C568" s="238"/>
      <c r="D568" s="228" t="s">
        <v>145</v>
      </c>
      <c r="E568" s="239" t="s">
        <v>32</v>
      </c>
      <c r="F568" s="240" t="s">
        <v>1149</v>
      </c>
      <c r="G568" s="238"/>
      <c r="H568" s="241">
        <v>3</v>
      </c>
      <c r="I568" s="242"/>
      <c r="J568" s="238"/>
      <c r="K568" s="238"/>
      <c r="L568" s="243"/>
      <c r="M568" s="244"/>
      <c r="N568" s="245"/>
      <c r="O568" s="245"/>
      <c r="P568" s="245"/>
      <c r="Q568" s="245"/>
      <c r="R568" s="245"/>
      <c r="S568" s="245"/>
      <c r="T568" s="246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47" t="s">
        <v>145</v>
      </c>
      <c r="AU568" s="247" t="s">
        <v>85</v>
      </c>
      <c r="AV568" s="14" t="s">
        <v>85</v>
      </c>
      <c r="AW568" s="14" t="s">
        <v>39</v>
      </c>
      <c r="AX568" s="14" t="s">
        <v>77</v>
      </c>
      <c r="AY568" s="247" t="s">
        <v>135</v>
      </c>
    </row>
    <row r="569" s="14" customFormat="1">
      <c r="A569" s="14"/>
      <c r="B569" s="237"/>
      <c r="C569" s="238"/>
      <c r="D569" s="228" t="s">
        <v>145</v>
      </c>
      <c r="E569" s="239" t="s">
        <v>32</v>
      </c>
      <c r="F569" s="240" t="s">
        <v>1150</v>
      </c>
      <c r="G569" s="238"/>
      <c r="H569" s="241">
        <v>6</v>
      </c>
      <c r="I569" s="242"/>
      <c r="J569" s="238"/>
      <c r="K569" s="238"/>
      <c r="L569" s="243"/>
      <c r="M569" s="244"/>
      <c r="N569" s="245"/>
      <c r="O569" s="245"/>
      <c r="P569" s="245"/>
      <c r="Q569" s="245"/>
      <c r="R569" s="245"/>
      <c r="S569" s="245"/>
      <c r="T569" s="246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47" t="s">
        <v>145</v>
      </c>
      <c r="AU569" s="247" t="s">
        <v>85</v>
      </c>
      <c r="AV569" s="14" t="s">
        <v>85</v>
      </c>
      <c r="AW569" s="14" t="s">
        <v>39</v>
      </c>
      <c r="AX569" s="14" t="s">
        <v>77</v>
      </c>
      <c r="AY569" s="247" t="s">
        <v>135</v>
      </c>
    </row>
    <row r="570" s="14" customFormat="1">
      <c r="A570" s="14"/>
      <c r="B570" s="237"/>
      <c r="C570" s="238"/>
      <c r="D570" s="228" t="s">
        <v>145</v>
      </c>
      <c r="E570" s="239" t="s">
        <v>32</v>
      </c>
      <c r="F570" s="240" t="s">
        <v>1151</v>
      </c>
      <c r="G570" s="238"/>
      <c r="H570" s="241">
        <v>2</v>
      </c>
      <c r="I570" s="242"/>
      <c r="J570" s="238"/>
      <c r="K570" s="238"/>
      <c r="L570" s="243"/>
      <c r="M570" s="244"/>
      <c r="N570" s="245"/>
      <c r="O570" s="245"/>
      <c r="P570" s="245"/>
      <c r="Q570" s="245"/>
      <c r="R570" s="245"/>
      <c r="S570" s="245"/>
      <c r="T570" s="246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47" t="s">
        <v>145</v>
      </c>
      <c r="AU570" s="247" t="s">
        <v>85</v>
      </c>
      <c r="AV570" s="14" t="s">
        <v>85</v>
      </c>
      <c r="AW570" s="14" t="s">
        <v>39</v>
      </c>
      <c r="AX570" s="14" t="s">
        <v>77</v>
      </c>
      <c r="AY570" s="247" t="s">
        <v>135</v>
      </c>
    </row>
    <row r="571" s="15" customFormat="1">
      <c r="A571" s="15"/>
      <c r="B571" s="248"/>
      <c r="C571" s="249"/>
      <c r="D571" s="228" t="s">
        <v>145</v>
      </c>
      <c r="E571" s="250" t="s">
        <v>32</v>
      </c>
      <c r="F571" s="251" t="s">
        <v>149</v>
      </c>
      <c r="G571" s="249"/>
      <c r="H571" s="252">
        <v>14</v>
      </c>
      <c r="I571" s="253"/>
      <c r="J571" s="249"/>
      <c r="K571" s="249"/>
      <c r="L571" s="254"/>
      <c r="M571" s="255"/>
      <c r="N571" s="256"/>
      <c r="O571" s="256"/>
      <c r="P571" s="256"/>
      <c r="Q571" s="256"/>
      <c r="R571" s="256"/>
      <c r="S571" s="256"/>
      <c r="T571" s="257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58" t="s">
        <v>145</v>
      </c>
      <c r="AU571" s="258" t="s">
        <v>85</v>
      </c>
      <c r="AV571" s="15" t="s">
        <v>134</v>
      </c>
      <c r="AW571" s="15" t="s">
        <v>39</v>
      </c>
      <c r="AX571" s="15" t="s">
        <v>83</v>
      </c>
      <c r="AY571" s="258" t="s">
        <v>135</v>
      </c>
    </row>
    <row r="572" s="12" customFormat="1" ht="22.8" customHeight="1">
      <c r="A572" s="12"/>
      <c r="B572" s="197"/>
      <c r="C572" s="198"/>
      <c r="D572" s="199" t="s">
        <v>76</v>
      </c>
      <c r="E572" s="211" t="s">
        <v>1</v>
      </c>
      <c r="F572" s="211" t="s">
        <v>556</v>
      </c>
      <c r="G572" s="198"/>
      <c r="H572" s="198"/>
      <c r="I572" s="201"/>
      <c r="J572" s="212">
        <f>BK572</f>
        <v>0</v>
      </c>
      <c r="K572" s="198"/>
      <c r="L572" s="203"/>
      <c r="M572" s="204"/>
      <c r="N572" s="205"/>
      <c r="O572" s="205"/>
      <c r="P572" s="206">
        <f>SUM(P573:P576)</f>
        <v>0</v>
      </c>
      <c r="Q572" s="205"/>
      <c r="R572" s="206">
        <f>SUM(R573:R576)</f>
        <v>0</v>
      </c>
      <c r="S572" s="205"/>
      <c r="T572" s="207">
        <f>SUM(T573:T576)</f>
        <v>0</v>
      </c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R572" s="208" t="s">
        <v>83</v>
      </c>
      <c r="AT572" s="209" t="s">
        <v>76</v>
      </c>
      <c r="AU572" s="209" t="s">
        <v>83</v>
      </c>
      <c r="AY572" s="208" t="s">
        <v>135</v>
      </c>
      <c r="BK572" s="210">
        <f>SUM(BK573:BK576)</f>
        <v>0</v>
      </c>
    </row>
    <row r="573" s="2" customFormat="1" ht="24.15" customHeight="1">
      <c r="A573" s="39"/>
      <c r="B573" s="40"/>
      <c r="C573" s="213" t="s">
        <v>1152</v>
      </c>
      <c r="D573" s="213" t="s">
        <v>138</v>
      </c>
      <c r="E573" s="214" t="s">
        <v>558</v>
      </c>
      <c r="F573" s="215" t="s">
        <v>559</v>
      </c>
      <c r="G573" s="216" t="s">
        <v>141</v>
      </c>
      <c r="H573" s="217">
        <v>5</v>
      </c>
      <c r="I573" s="218"/>
      <c r="J573" s="219">
        <f>ROUND(I573*H573,2)</f>
        <v>0</v>
      </c>
      <c r="K573" s="215" t="s">
        <v>142</v>
      </c>
      <c r="L573" s="45"/>
      <c r="M573" s="220" t="s">
        <v>32</v>
      </c>
      <c r="N573" s="221" t="s">
        <v>48</v>
      </c>
      <c r="O573" s="85"/>
      <c r="P573" s="222">
        <f>O573*H573</f>
        <v>0</v>
      </c>
      <c r="Q573" s="222">
        <v>0</v>
      </c>
      <c r="R573" s="222">
        <f>Q573*H573</f>
        <v>0</v>
      </c>
      <c r="S573" s="222">
        <v>0</v>
      </c>
      <c r="T573" s="223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24" t="s">
        <v>143</v>
      </c>
      <c r="AT573" s="224" t="s">
        <v>138</v>
      </c>
      <c r="AU573" s="224" t="s">
        <v>85</v>
      </c>
      <c r="AY573" s="17" t="s">
        <v>135</v>
      </c>
      <c r="BE573" s="225">
        <f>IF(N573="základní",J573,0)</f>
        <v>0</v>
      </c>
      <c r="BF573" s="225">
        <f>IF(N573="snížená",J573,0)</f>
        <v>0</v>
      </c>
      <c r="BG573" s="225">
        <f>IF(N573="zákl. přenesená",J573,0)</f>
        <v>0</v>
      </c>
      <c r="BH573" s="225">
        <f>IF(N573="sníž. přenesená",J573,0)</f>
        <v>0</v>
      </c>
      <c r="BI573" s="225">
        <f>IF(N573="nulová",J573,0)</f>
        <v>0</v>
      </c>
      <c r="BJ573" s="17" t="s">
        <v>83</v>
      </c>
      <c r="BK573" s="225">
        <f>ROUND(I573*H573,2)</f>
        <v>0</v>
      </c>
      <c r="BL573" s="17" t="s">
        <v>143</v>
      </c>
      <c r="BM573" s="224" t="s">
        <v>1153</v>
      </c>
    </row>
    <row r="574" s="13" customFormat="1">
      <c r="A574" s="13"/>
      <c r="B574" s="226"/>
      <c r="C574" s="227"/>
      <c r="D574" s="228" t="s">
        <v>145</v>
      </c>
      <c r="E574" s="229" t="s">
        <v>32</v>
      </c>
      <c r="F574" s="230" t="s">
        <v>299</v>
      </c>
      <c r="G574" s="227"/>
      <c r="H574" s="229" t="s">
        <v>32</v>
      </c>
      <c r="I574" s="231"/>
      <c r="J574" s="227"/>
      <c r="K574" s="227"/>
      <c r="L574" s="232"/>
      <c r="M574" s="233"/>
      <c r="N574" s="234"/>
      <c r="O574" s="234"/>
      <c r="P574" s="234"/>
      <c r="Q574" s="234"/>
      <c r="R574" s="234"/>
      <c r="S574" s="234"/>
      <c r="T574" s="235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36" t="s">
        <v>145</v>
      </c>
      <c r="AU574" s="236" t="s">
        <v>85</v>
      </c>
      <c r="AV574" s="13" t="s">
        <v>83</v>
      </c>
      <c r="AW574" s="13" t="s">
        <v>39</v>
      </c>
      <c r="AX574" s="13" t="s">
        <v>77</v>
      </c>
      <c r="AY574" s="236" t="s">
        <v>135</v>
      </c>
    </row>
    <row r="575" s="14" customFormat="1">
      <c r="A575" s="14"/>
      <c r="B575" s="237"/>
      <c r="C575" s="238"/>
      <c r="D575" s="228" t="s">
        <v>145</v>
      </c>
      <c r="E575" s="239" t="s">
        <v>32</v>
      </c>
      <c r="F575" s="240" t="s">
        <v>1154</v>
      </c>
      <c r="G575" s="238"/>
      <c r="H575" s="241">
        <v>5</v>
      </c>
      <c r="I575" s="242"/>
      <c r="J575" s="238"/>
      <c r="K575" s="238"/>
      <c r="L575" s="243"/>
      <c r="M575" s="244"/>
      <c r="N575" s="245"/>
      <c r="O575" s="245"/>
      <c r="P575" s="245"/>
      <c r="Q575" s="245"/>
      <c r="R575" s="245"/>
      <c r="S575" s="245"/>
      <c r="T575" s="246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47" t="s">
        <v>145</v>
      </c>
      <c r="AU575" s="247" t="s">
        <v>85</v>
      </c>
      <c r="AV575" s="14" t="s">
        <v>85</v>
      </c>
      <c r="AW575" s="14" t="s">
        <v>39</v>
      </c>
      <c r="AX575" s="14" t="s">
        <v>77</v>
      </c>
      <c r="AY575" s="247" t="s">
        <v>135</v>
      </c>
    </row>
    <row r="576" s="15" customFormat="1">
      <c r="A576" s="15"/>
      <c r="B576" s="248"/>
      <c r="C576" s="249"/>
      <c r="D576" s="228" t="s">
        <v>145</v>
      </c>
      <c r="E576" s="250" t="s">
        <v>32</v>
      </c>
      <c r="F576" s="251" t="s">
        <v>149</v>
      </c>
      <c r="G576" s="249"/>
      <c r="H576" s="252">
        <v>5</v>
      </c>
      <c r="I576" s="253"/>
      <c r="J576" s="249"/>
      <c r="K576" s="249"/>
      <c r="L576" s="254"/>
      <c r="M576" s="255"/>
      <c r="N576" s="256"/>
      <c r="O576" s="256"/>
      <c r="P576" s="256"/>
      <c r="Q576" s="256"/>
      <c r="R576" s="256"/>
      <c r="S576" s="256"/>
      <c r="T576" s="257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58" t="s">
        <v>145</v>
      </c>
      <c r="AU576" s="258" t="s">
        <v>85</v>
      </c>
      <c r="AV576" s="15" t="s">
        <v>134</v>
      </c>
      <c r="AW576" s="15" t="s">
        <v>39</v>
      </c>
      <c r="AX576" s="15" t="s">
        <v>83</v>
      </c>
      <c r="AY576" s="258" t="s">
        <v>135</v>
      </c>
    </row>
    <row r="577" s="12" customFormat="1" ht="22.8" customHeight="1">
      <c r="A577" s="12"/>
      <c r="B577" s="197"/>
      <c r="C577" s="198"/>
      <c r="D577" s="199" t="s">
        <v>76</v>
      </c>
      <c r="E577" s="211" t="s">
        <v>249</v>
      </c>
      <c r="F577" s="211" t="s">
        <v>572</v>
      </c>
      <c r="G577" s="198"/>
      <c r="H577" s="198"/>
      <c r="I577" s="201"/>
      <c r="J577" s="212">
        <f>BK577</f>
        <v>0</v>
      </c>
      <c r="K577" s="198"/>
      <c r="L577" s="203"/>
      <c r="M577" s="204"/>
      <c r="N577" s="205"/>
      <c r="O577" s="205"/>
      <c r="P577" s="206">
        <f>SUM(P578:P626)</f>
        <v>0</v>
      </c>
      <c r="Q577" s="205"/>
      <c r="R577" s="206">
        <f>SUM(R578:R626)</f>
        <v>0</v>
      </c>
      <c r="S577" s="205"/>
      <c r="T577" s="207">
        <f>SUM(T578:T626)</f>
        <v>0</v>
      </c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R577" s="208" t="s">
        <v>134</v>
      </c>
      <c r="AT577" s="209" t="s">
        <v>76</v>
      </c>
      <c r="AU577" s="209" t="s">
        <v>83</v>
      </c>
      <c r="AY577" s="208" t="s">
        <v>135</v>
      </c>
      <c r="BK577" s="210">
        <f>SUM(BK578:BK626)</f>
        <v>0</v>
      </c>
    </row>
    <row r="578" s="2" customFormat="1" ht="16.5" customHeight="1">
      <c r="A578" s="39"/>
      <c r="B578" s="40"/>
      <c r="C578" s="213" t="s">
        <v>1155</v>
      </c>
      <c r="D578" s="213" t="s">
        <v>138</v>
      </c>
      <c r="E578" s="214" t="s">
        <v>252</v>
      </c>
      <c r="F578" s="215" t="s">
        <v>253</v>
      </c>
      <c r="G578" s="216" t="s">
        <v>141</v>
      </c>
      <c r="H578" s="217">
        <v>40</v>
      </c>
      <c r="I578" s="218"/>
      <c r="J578" s="219">
        <f>ROUND(I578*H578,2)</f>
        <v>0</v>
      </c>
      <c r="K578" s="215" t="s">
        <v>142</v>
      </c>
      <c r="L578" s="45"/>
      <c r="M578" s="220" t="s">
        <v>32</v>
      </c>
      <c r="N578" s="221" t="s">
        <v>48</v>
      </c>
      <c r="O578" s="85"/>
      <c r="P578" s="222">
        <f>O578*H578</f>
        <v>0</v>
      </c>
      <c r="Q578" s="222">
        <v>0</v>
      </c>
      <c r="R578" s="222">
        <f>Q578*H578</f>
        <v>0</v>
      </c>
      <c r="S578" s="222">
        <v>0</v>
      </c>
      <c r="T578" s="223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24" t="s">
        <v>143</v>
      </c>
      <c r="AT578" s="224" t="s">
        <v>138</v>
      </c>
      <c r="AU578" s="224" t="s">
        <v>85</v>
      </c>
      <c r="AY578" s="17" t="s">
        <v>135</v>
      </c>
      <c r="BE578" s="225">
        <f>IF(N578="základní",J578,0)</f>
        <v>0</v>
      </c>
      <c r="BF578" s="225">
        <f>IF(N578="snížená",J578,0)</f>
        <v>0</v>
      </c>
      <c r="BG578" s="225">
        <f>IF(N578="zákl. přenesená",J578,0)</f>
        <v>0</v>
      </c>
      <c r="BH578" s="225">
        <f>IF(N578="sníž. přenesená",J578,0)</f>
        <v>0</v>
      </c>
      <c r="BI578" s="225">
        <f>IF(N578="nulová",J578,0)</f>
        <v>0</v>
      </c>
      <c r="BJ578" s="17" t="s">
        <v>83</v>
      </c>
      <c r="BK578" s="225">
        <f>ROUND(I578*H578,2)</f>
        <v>0</v>
      </c>
      <c r="BL578" s="17" t="s">
        <v>143</v>
      </c>
      <c r="BM578" s="224" t="s">
        <v>1156</v>
      </c>
    </row>
    <row r="579" s="13" customFormat="1">
      <c r="A579" s="13"/>
      <c r="B579" s="226"/>
      <c r="C579" s="227"/>
      <c r="D579" s="228" t="s">
        <v>145</v>
      </c>
      <c r="E579" s="229" t="s">
        <v>32</v>
      </c>
      <c r="F579" s="230" t="s">
        <v>299</v>
      </c>
      <c r="G579" s="227"/>
      <c r="H579" s="229" t="s">
        <v>32</v>
      </c>
      <c r="I579" s="231"/>
      <c r="J579" s="227"/>
      <c r="K579" s="227"/>
      <c r="L579" s="232"/>
      <c r="M579" s="233"/>
      <c r="N579" s="234"/>
      <c r="O579" s="234"/>
      <c r="P579" s="234"/>
      <c r="Q579" s="234"/>
      <c r="R579" s="234"/>
      <c r="S579" s="234"/>
      <c r="T579" s="235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6" t="s">
        <v>145</v>
      </c>
      <c r="AU579" s="236" t="s">
        <v>85</v>
      </c>
      <c r="AV579" s="13" t="s">
        <v>83</v>
      </c>
      <c r="AW579" s="13" t="s">
        <v>39</v>
      </c>
      <c r="AX579" s="13" t="s">
        <v>77</v>
      </c>
      <c r="AY579" s="236" t="s">
        <v>135</v>
      </c>
    </row>
    <row r="580" s="14" customFormat="1">
      <c r="A580" s="14"/>
      <c r="B580" s="237"/>
      <c r="C580" s="238"/>
      <c r="D580" s="228" t="s">
        <v>145</v>
      </c>
      <c r="E580" s="239" t="s">
        <v>32</v>
      </c>
      <c r="F580" s="240" t="s">
        <v>1157</v>
      </c>
      <c r="G580" s="238"/>
      <c r="H580" s="241">
        <v>40</v>
      </c>
      <c r="I580" s="242"/>
      <c r="J580" s="238"/>
      <c r="K580" s="238"/>
      <c r="L580" s="243"/>
      <c r="M580" s="244"/>
      <c r="N580" s="245"/>
      <c r="O580" s="245"/>
      <c r="P580" s="245"/>
      <c r="Q580" s="245"/>
      <c r="R580" s="245"/>
      <c r="S580" s="245"/>
      <c r="T580" s="246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47" t="s">
        <v>145</v>
      </c>
      <c r="AU580" s="247" t="s">
        <v>85</v>
      </c>
      <c r="AV580" s="14" t="s">
        <v>85</v>
      </c>
      <c r="AW580" s="14" t="s">
        <v>39</v>
      </c>
      <c r="AX580" s="14" t="s">
        <v>77</v>
      </c>
      <c r="AY580" s="247" t="s">
        <v>135</v>
      </c>
    </row>
    <row r="581" s="15" customFormat="1">
      <c r="A581" s="15"/>
      <c r="B581" s="248"/>
      <c r="C581" s="249"/>
      <c r="D581" s="228" t="s">
        <v>145</v>
      </c>
      <c r="E581" s="250" t="s">
        <v>32</v>
      </c>
      <c r="F581" s="251" t="s">
        <v>149</v>
      </c>
      <c r="G581" s="249"/>
      <c r="H581" s="252">
        <v>40</v>
      </c>
      <c r="I581" s="253"/>
      <c r="J581" s="249"/>
      <c r="K581" s="249"/>
      <c r="L581" s="254"/>
      <c r="M581" s="255"/>
      <c r="N581" s="256"/>
      <c r="O581" s="256"/>
      <c r="P581" s="256"/>
      <c r="Q581" s="256"/>
      <c r="R581" s="256"/>
      <c r="S581" s="256"/>
      <c r="T581" s="257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258" t="s">
        <v>145</v>
      </c>
      <c r="AU581" s="258" t="s">
        <v>85</v>
      </c>
      <c r="AV581" s="15" t="s">
        <v>134</v>
      </c>
      <c r="AW581" s="15" t="s">
        <v>39</v>
      </c>
      <c r="AX581" s="15" t="s">
        <v>83</v>
      </c>
      <c r="AY581" s="258" t="s">
        <v>135</v>
      </c>
    </row>
    <row r="582" s="2" customFormat="1" ht="16.5" customHeight="1">
      <c r="A582" s="39"/>
      <c r="B582" s="40"/>
      <c r="C582" s="213" t="s">
        <v>1158</v>
      </c>
      <c r="D582" s="213" t="s">
        <v>138</v>
      </c>
      <c r="E582" s="214" t="s">
        <v>257</v>
      </c>
      <c r="F582" s="215" t="s">
        <v>258</v>
      </c>
      <c r="G582" s="216" t="s">
        <v>141</v>
      </c>
      <c r="H582" s="217">
        <v>40</v>
      </c>
      <c r="I582" s="218"/>
      <c r="J582" s="219">
        <f>ROUND(I582*H582,2)</f>
        <v>0</v>
      </c>
      <c r="K582" s="215" t="s">
        <v>142</v>
      </c>
      <c r="L582" s="45"/>
      <c r="M582" s="220" t="s">
        <v>32</v>
      </c>
      <c r="N582" s="221" t="s">
        <v>48</v>
      </c>
      <c r="O582" s="85"/>
      <c r="P582" s="222">
        <f>O582*H582</f>
        <v>0</v>
      </c>
      <c r="Q582" s="222">
        <v>0</v>
      </c>
      <c r="R582" s="222">
        <f>Q582*H582</f>
        <v>0</v>
      </c>
      <c r="S582" s="222">
        <v>0</v>
      </c>
      <c r="T582" s="223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24" t="s">
        <v>143</v>
      </c>
      <c r="AT582" s="224" t="s">
        <v>138</v>
      </c>
      <c r="AU582" s="224" t="s">
        <v>85</v>
      </c>
      <c r="AY582" s="17" t="s">
        <v>135</v>
      </c>
      <c r="BE582" s="225">
        <f>IF(N582="základní",J582,0)</f>
        <v>0</v>
      </c>
      <c r="BF582" s="225">
        <f>IF(N582="snížená",J582,0)</f>
        <v>0</v>
      </c>
      <c r="BG582" s="225">
        <f>IF(N582="zákl. přenesená",J582,0)</f>
        <v>0</v>
      </c>
      <c r="BH582" s="225">
        <f>IF(N582="sníž. přenesená",J582,0)</f>
        <v>0</v>
      </c>
      <c r="BI582" s="225">
        <f>IF(N582="nulová",J582,0)</f>
        <v>0</v>
      </c>
      <c r="BJ582" s="17" t="s">
        <v>83</v>
      </c>
      <c r="BK582" s="225">
        <f>ROUND(I582*H582,2)</f>
        <v>0</v>
      </c>
      <c r="BL582" s="17" t="s">
        <v>143</v>
      </c>
      <c r="BM582" s="224" t="s">
        <v>1159</v>
      </c>
    </row>
    <row r="583" s="13" customFormat="1">
      <c r="A583" s="13"/>
      <c r="B583" s="226"/>
      <c r="C583" s="227"/>
      <c r="D583" s="228" t="s">
        <v>145</v>
      </c>
      <c r="E583" s="229" t="s">
        <v>32</v>
      </c>
      <c r="F583" s="230" t="s">
        <v>299</v>
      </c>
      <c r="G583" s="227"/>
      <c r="H583" s="229" t="s">
        <v>32</v>
      </c>
      <c r="I583" s="231"/>
      <c r="J583" s="227"/>
      <c r="K583" s="227"/>
      <c r="L583" s="232"/>
      <c r="M583" s="233"/>
      <c r="N583" s="234"/>
      <c r="O583" s="234"/>
      <c r="P583" s="234"/>
      <c r="Q583" s="234"/>
      <c r="R583" s="234"/>
      <c r="S583" s="234"/>
      <c r="T583" s="235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6" t="s">
        <v>145</v>
      </c>
      <c r="AU583" s="236" t="s">
        <v>85</v>
      </c>
      <c r="AV583" s="13" t="s">
        <v>83</v>
      </c>
      <c r="AW583" s="13" t="s">
        <v>39</v>
      </c>
      <c r="AX583" s="13" t="s">
        <v>77</v>
      </c>
      <c r="AY583" s="236" t="s">
        <v>135</v>
      </c>
    </row>
    <row r="584" s="14" customFormat="1">
      <c r="A584" s="14"/>
      <c r="B584" s="237"/>
      <c r="C584" s="238"/>
      <c r="D584" s="228" t="s">
        <v>145</v>
      </c>
      <c r="E584" s="239" t="s">
        <v>32</v>
      </c>
      <c r="F584" s="240" t="s">
        <v>1157</v>
      </c>
      <c r="G584" s="238"/>
      <c r="H584" s="241">
        <v>40</v>
      </c>
      <c r="I584" s="242"/>
      <c r="J584" s="238"/>
      <c r="K584" s="238"/>
      <c r="L584" s="243"/>
      <c r="M584" s="244"/>
      <c r="N584" s="245"/>
      <c r="O584" s="245"/>
      <c r="P584" s="245"/>
      <c r="Q584" s="245"/>
      <c r="R584" s="245"/>
      <c r="S584" s="245"/>
      <c r="T584" s="246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47" t="s">
        <v>145</v>
      </c>
      <c r="AU584" s="247" t="s">
        <v>85</v>
      </c>
      <c r="AV584" s="14" t="s">
        <v>85</v>
      </c>
      <c r="AW584" s="14" t="s">
        <v>39</v>
      </c>
      <c r="AX584" s="14" t="s">
        <v>77</v>
      </c>
      <c r="AY584" s="247" t="s">
        <v>135</v>
      </c>
    </row>
    <row r="585" s="15" customFormat="1">
      <c r="A585" s="15"/>
      <c r="B585" s="248"/>
      <c r="C585" s="249"/>
      <c r="D585" s="228" t="s">
        <v>145</v>
      </c>
      <c r="E585" s="250" t="s">
        <v>32</v>
      </c>
      <c r="F585" s="251" t="s">
        <v>149</v>
      </c>
      <c r="G585" s="249"/>
      <c r="H585" s="252">
        <v>40</v>
      </c>
      <c r="I585" s="253"/>
      <c r="J585" s="249"/>
      <c r="K585" s="249"/>
      <c r="L585" s="254"/>
      <c r="M585" s="255"/>
      <c r="N585" s="256"/>
      <c r="O585" s="256"/>
      <c r="P585" s="256"/>
      <c r="Q585" s="256"/>
      <c r="R585" s="256"/>
      <c r="S585" s="256"/>
      <c r="T585" s="257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T585" s="258" t="s">
        <v>145</v>
      </c>
      <c r="AU585" s="258" t="s">
        <v>85</v>
      </c>
      <c r="AV585" s="15" t="s">
        <v>134</v>
      </c>
      <c r="AW585" s="15" t="s">
        <v>39</v>
      </c>
      <c r="AX585" s="15" t="s">
        <v>83</v>
      </c>
      <c r="AY585" s="258" t="s">
        <v>135</v>
      </c>
    </row>
    <row r="586" s="2" customFormat="1" ht="16.5" customHeight="1">
      <c r="A586" s="39"/>
      <c r="B586" s="40"/>
      <c r="C586" s="213" t="s">
        <v>1160</v>
      </c>
      <c r="D586" s="213" t="s">
        <v>138</v>
      </c>
      <c r="E586" s="214" t="s">
        <v>261</v>
      </c>
      <c r="F586" s="215" t="s">
        <v>262</v>
      </c>
      <c r="G586" s="216" t="s">
        <v>141</v>
      </c>
      <c r="H586" s="217">
        <v>40</v>
      </c>
      <c r="I586" s="218"/>
      <c r="J586" s="219">
        <f>ROUND(I586*H586,2)</f>
        <v>0</v>
      </c>
      <c r="K586" s="215" t="s">
        <v>142</v>
      </c>
      <c r="L586" s="45"/>
      <c r="M586" s="220" t="s">
        <v>32</v>
      </c>
      <c r="N586" s="221" t="s">
        <v>48</v>
      </c>
      <c r="O586" s="85"/>
      <c r="P586" s="222">
        <f>O586*H586</f>
        <v>0</v>
      </c>
      <c r="Q586" s="222">
        <v>0</v>
      </c>
      <c r="R586" s="222">
        <f>Q586*H586</f>
        <v>0</v>
      </c>
      <c r="S586" s="222">
        <v>0</v>
      </c>
      <c r="T586" s="223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24" t="s">
        <v>143</v>
      </c>
      <c r="AT586" s="224" t="s">
        <v>138</v>
      </c>
      <c r="AU586" s="224" t="s">
        <v>85</v>
      </c>
      <c r="AY586" s="17" t="s">
        <v>135</v>
      </c>
      <c r="BE586" s="225">
        <f>IF(N586="základní",J586,0)</f>
        <v>0</v>
      </c>
      <c r="BF586" s="225">
        <f>IF(N586="snížená",J586,0)</f>
        <v>0</v>
      </c>
      <c r="BG586" s="225">
        <f>IF(N586="zákl. přenesená",J586,0)</f>
        <v>0</v>
      </c>
      <c r="BH586" s="225">
        <f>IF(N586="sníž. přenesená",J586,0)</f>
        <v>0</v>
      </c>
      <c r="BI586" s="225">
        <f>IF(N586="nulová",J586,0)</f>
        <v>0</v>
      </c>
      <c r="BJ586" s="17" t="s">
        <v>83</v>
      </c>
      <c r="BK586" s="225">
        <f>ROUND(I586*H586,2)</f>
        <v>0</v>
      </c>
      <c r="BL586" s="17" t="s">
        <v>143</v>
      </c>
      <c r="BM586" s="224" t="s">
        <v>1161</v>
      </c>
    </row>
    <row r="587" s="13" customFormat="1">
      <c r="A587" s="13"/>
      <c r="B587" s="226"/>
      <c r="C587" s="227"/>
      <c r="D587" s="228" t="s">
        <v>145</v>
      </c>
      <c r="E587" s="229" t="s">
        <v>32</v>
      </c>
      <c r="F587" s="230" t="s">
        <v>299</v>
      </c>
      <c r="G587" s="227"/>
      <c r="H587" s="229" t="s">
        <v>32</v>
      </c>
      <c r="I587" s="231"/>
      <c r="J587" s="227"/>
      <c r="K587" s="227"/>
      <c r="L587" s="232"/>
      <c r="M587" s="233"/>
      <c r="N587" s="234"/>
      <c r="O587" s="234"/>
      <c r="P587" s="234"/>
      <c r="Q587" s="234"/>
      <c r="R587" s="234"/>
      <c r="S587" s="234"/>
      <c r="T587" s="235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36" t="s">
        <v>145</v>
      </c>
      <c r="AU587" s="236" t="s">
        <v>85</v>
      </c>
      <c r="AV587" s="13" t="s">
        <v>83</v>
      </c>
      <c r="AW587" s="13" t="s">
        <v>39</v>
      </c>
      <c r="AX587" s="13" t="s">
        <v>77</v>
      </c>
      <c r="AY587" s="236" t="s">
        <v>135</v>
      </c>
    </row>
    <row r="588" s="14" customFormat="1">
      <c r="A588" s="14"/>
      <c r="B588" s="237"/>
      <c r="C588" s="238"/>
      <c r="D588" s="228" t="s">
        <v>145</v>
      </c>
      <c r="E588" s="239" t="s">
        <v>32</v>
      </c>
      <c r="F588" s="240" t="s">
        <v>1157</v>
      </c>
      <c r="G588" s="238"/>
      <c r="H588" s="241">
        <v>40</v>
      </c>
      <c r="I588" s="242"/>
      <c r="J588" s="238"/>
      <c r="K588" s="238"/>
      <c r="L588" s="243"/>
      <c r="M588" s="244"/>
      <c r="N588" s="245"/>
      <c r="O588" s="245"/>
      <c r="P588" s="245"/>
      <c r="Q588" s="245"/>
      <c r="R588" s="245"/>
      <c r="S588" s="245"/>
      <c r="T588" s="246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7" t="s">
        <v>145</v>
      </c>
      <c r="AU588" s="247" t="s">
        <v>85</v>
      </c>
      <c r="AV588" s="14" t="s">
        <v>85</v>
      </c>
      <c r="AW588" s="14" t="s">
        <v>39</v>
      </c>
      <c r="AX588" s="14" t="s">
        <v>77</v>
      </c>
      <c r="AY588" s="247" t="s">
        <v>135</v>
      </c>
    </row>
    <row r="589" s="15" customFormat="1">
      <c r="A589" s="15"/>
      <c r="B589" s="248"/>
      <c r="C589" s="249"/>
      <c r="D589" s="228" t="s">
        <v>145</v>
      </c>
      <c r="E589" s="250" t="s">
        <v>32</v>
      </c>
      <c r="F589" s="251" t="s">
        <v>149</v>
      </c>
      <c r="G589" s="249"/>
      <c r="H589" s="252">
        <v>40</v>
      </c>
      <c r="I589" s="253"/>
      <c r="J589" s="249"/>
      <c r="K589" s="249"/>
      <c r="L589" s="254"/>
      <c r="M589" s="255"/>
      <c r="N589" s="256"/>
      <c r="O589" s="256"/>
      <c r="P589" s="256"/>
      <c r="Q589" s="256"/>
      <c r="R589" s="256"/>
      <c r="S589" s="256"/>
      <c r="T589" s="257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T589" s="258" t="s">
        <v>145</v>
      </c>
      <c r="AU589" s="258" t="s">
        <v>85</v>
      </c>
      <c r="AV589" s="15" t="s">
        <v>134</v>
      </c>
      <c r="AW589" s="15" t="s">
        <v>39</v>
      </c>
      <c r="AX589" s="15" t="s">
        <v>83</v>
      </c>
      <c r="AY589" s="258" t="s">
        <v>135</v>
      </c>
    </row>
    <row r="590" s="2" customFormat="1" ht="16.5" customHeight="1">
      <c r="A590" s="39"/>
      <c r="B590" s="40"/>
      <c r="C590" s="213" t="s">
        <v>1162</v>
      </c>
      <c r="D590" s="213" t="s">
        <v>138</v>
      </c>
      <c r="E590" s="214" t="s">
        <v>264</v>
      </c>
      <c r="F590" s="215" t="s">
        <v>265</v>
      </c>
      <c r="G590" s="216" t="s">
        <v>141</v>
      </c>
      <c r="H590" s="217">
        <v>40</v>
      </c>
      <c r="I590" s="218"/>
      <c r="J590" s="219">
        <f>ROUND(I590*H590,2)</f>
        <v>0</v>
      </c>
      <c r="K590" s="215" t="s">
        <v>142</v>
      </c>
      <c r="L590" s="45"/>
      <c r="M590" s="220" t="s">
        <v>32</v>
      </c>
      <c r="N590" s="221" t="s">
        <v>48</v>
      </c>
      <c r="O590" s="85"/>
      <c r="P590" s="222">
        <f>O590*H590</f>
        <v>0</v>
      </c>
      <c r="Q590" s="222">
        <v>0</v>
      </c>
      <c r="R590" s="222">
        <f>Q590*H590</f>
        <v>0</v>
      </c>
      <c r="S590" s="222">
        <v>0</v>
      </c>
      <c r="T590" s="223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24" t="s">
        <v>143</v>
      </c>
      <c r="AT590" s="224" t="s">
        <v>138</v>
      </c>
      <c r="AU590" s="224" t="s">
        <v>85</v>
      </c>
      <c r="AY590" s="17" t="s">
        <v>135</v>
      </c>
      <c r="BE590" s="225">
        <f>IF(N590="základní",J590,0)</f>
        <v>0</v>
      </c>
      <c r="BF590" s="225">
        <f>IF(N590="snížená",J590,0)</f>
        <v>0</v>
      </c>
      <c r="BG590" s="225">
        <f>IF(N590="zákl. přenesená",J590,0)</f>
        <v>0</v>
      </c>
      <c r="BH590" s="225">
        <f>IF(N590="sníž. přenesená",J590,0)</f>
        <v>0</v>
      </c>
      <c r="BI590" s="225">
        <f>IF(N590="nulová",J590,0)</f>
        <v>0</v>
      </c>
      <c r="BJ590" s="17" t="s">
        <v>83</v>
      </c>
      <c r="BK590" s="225">
        <f>ROUND(I590*H590,2)</f>
        <v>0</v>
      </c>
      <c r="BL590" s="17" t="s">
        <v>143</v>
      </c>
      <c r="BM590" s="224" t="s">
        <v>1163</v>
      </c>
    </row>
    <row r="591" s="13" customFormat="1">
      <c r="A591" s="13"/>
      <c r="B591" s="226"/>
      <c r="C591" s="227"/>
      <c r="D591" s="228" t="s">
        <v>145</v>
      </c>
      <c r="E591" s="229" t="s">
        <v>32</v>
      </c>
      <c r="F591" s="230" t="s">
        <v>299</v>
      </c>
      <c r="G591" s="227"/>
      <c r="H591" s="229" t="s">
        <v>32</v>
      </c>
      <c r="I591" s="231"/>
      <c r="J591" s="227"/>
      <c r="K591" s="227"/>
      <c r="L591" s="232"/>
      <c r="M591" s="233"/>
      <c r="N591" s="234"/>
      <c r="O591" s="234"/>
      <c r="P591" s="234"/>
      <c r="Q591" s="234"/>
      <c r="R591" s="234"/>
      <c r="S591" s="234"/>
      <c r="T591" s="235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6" t="s">
        <v>145</v>
      </c>
      <c r="AU591" s="236" t="s">
        <v>85</v>
      </c>
      <c r="AV591" s="13" t="s">
        <v>83</v>
      </c>
      <c r="AW591" s="13" t="s">
        <v>39</v>
      </c>
      <c r="AX591" s="13" t="s">
        <v>77</v>
      </c>
      <c r="AY591" s="236" t="s">
        <v>135</v>
      </c>
    </row>
    <row r="592" s="14" customFormat="1">
      <c r="A592" s="14"/>
      <c r="B592" s="237"/>
      <c r="C592" s="238"/>
      <c r="D592" s="228" t="s">
        <v>145</v>
      </c>
      <c r="E592" s="239" t="s">
        <v>32</v>
      </c>
      <c r="F592" s="240" t="s">
        <v>1157</v>
      </c>
      <c r="G592" s="238"/>
      <c r="H592" s="241">
        <v>40</v>
      </c>
      <c r="I592" s="242"/>
      <c r="J592" s="238"/>
      <c r="K592" s="238"/>
      <c r="L592" s="243"/>
      <c r="M592" s="244"/>
      <c r="N592" s="245"/>
      <c r="O592" s="245"/>
      <c r="P592" s="245"/>
      <c r="Q592" s="245"/>
      <c r="R592" s="245"/>
      <c r="S592" s="245"/>
      <c r="T592" s="246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7" t="s">
        <v>145</v>
      </c>
      <c r="AU592" s="247" t="s">
        <v>85</v>
      </c>
      <c r="AV592" s="14" t="s">
        <v>85</v>
      </c>
      <c r="AW592" s="14" t="s">
        <v>39</v>
      </c>
      <c r="AX592" s="14" t="s">
        <v>77</v>
      </c>
      <c r="AY592" s="247" t="s">
        <v>135</v>
      </c>
    </row>
    <row r="593" s="15" customFormat="1">
      <c r="A593" s="15"/>
      <c r="B593" s="248"/>
      <c r="C593" s="249"/>
      <c r="D593" s="228" t="s">
        <v>145</v>
      </c>
      <c r="E593" s="250" t="s">
        <v>32</v>
      </c>
      <c r="F593" s="251" t="s">
        <v>149</v>
      </c>
      <c r="G593" s="249"/>
      <c r="H593" s="252">
        <v>40</v>
      </c>
      <c r="I593" s="253"/>
      <c r="J593" s="249"/>
      <c r="K593" s="249"/>
      <c r="L593" s="254"/>
      <c r="M593" s="255"/>
      <c r="N593" s="256"/>
      <c r="O593" s="256"/>
      <c r="P593" s="256"/>
      <c r="Q593" s="256"/>
      <c r="R593" s="256"/>
      <c r="S593" s="256"/>
      <c r="T593" s="257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T593" s="258" t="s">
        <v>145</v>
      </c>
      <c r="AU593" s="258" t="s">
        <v>85</v>
      </c>
      <c r="AV593" s="15" t="s">
        <v>134</v>
      </c>
      <c r="AW593" s="15" t="s">
        <v>39</v>
      </c>
      <c r="AX593" s="15" t="s">
        <v>83</v>
      </c>
      <c r="AY593" s="258" t="s">
        <v>135</v>
      </c>
    </row>
    <row r="594" s="2" customFormat="1" ht="16.5" customHeight="1">
      <c r="A594" s="39"/>
      <c r="B594" s="40"/>
      <c r="C594" s="213" t="s">
        <v>1164</v>
      </c>
      <c r="D594" s="213" t="s">
        <v>138</v>
      </c>
      <c r="E594" s="214" t="s">
        <v>269</v>
      </c>
      <c r="F594" s="215" t="s">
        <v>270</v>
      </c>
      <c r="G594" s="216" t="s">
        <v>141</v>
      </c>
      <c r="H594" s="217">
        <v>30</v>
      </c>
      <c r="I594" s="218"/>
      <c r="J594" s="219">
        <f>ROUND(I594*H594,2)</f>
        <v>0</v>
      </c>
      <c r="K594" s="215" t="s">
        <v>142</v>
      </c>
      <c r="L594" s="45"/>
      <c r="M594" s="220" t="s">
        <v>32</v>
      </c>
      <c r="N594" s="221" t="s">
        <v>48</v>
      </c>
      <c r="O594" s="85"/>
      <c r="P594" s="222">
        <f>O594*H594</f>
        <v>0</v>
      </c>
      <c r="Q594" s="222">
        <v>0</v>
      </c>
      <c r="R594" s="222">
        <f>Q594*H594</f>
        <v>0</v>
      </c>
      <c r="S594" s="222">
        <v>0</v>
      </c>
      <c r="T594" s="223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24" t="s">
        <v>143</v>
      </c>
      <c r="AT594" s="224" t="s">
        <v>138</v>
      </c>
      <c r="AU594" s="224" t="s">
        <v>85</v>
      </c>
      <c r="AY594" s="17" t="s">
        <v>135</v>
      </c>
      <c r="BE594" s="225">
        <f>IF(N594="základní",J594,0)</f>
        <v>0</v>
      </c>
      <c r="BF594" s="225">
        <f>IF(N594="snížená",J594,0)</f>
        <v>0</v>
      </c>
      <c r="BG594" s="225">
        <f>IF(N594="zákl. přenesená",J594,0)</f>
        <v>0</v>
      </c>
      <c r="BH594" s="225">
        <f>IF(N594="sníž. přenesená",J594,0)</f>
        <v>0</v>
      </c>
      <c r="BI594" s="225">
        <f>IF(N594="nulová",J594,0)</f>
        <v>0</v>
      </c>
      <c r="BJ594" s="17" t="s">
        <v>83</v>
      </c>
      <c r="BK594" s="225">
        <f>ROUND(I594*H594,2)</f>
        <v>0</v>
      </c>
      <c r="BL594" s="17" t="s">
        <v>143</v>
      </c>
      <c r="BM594" s="224" t="s">
        <v>1165</v>
      </c>
    </row>
    <row r="595" s="13" customFormat="1">
      <c r="A595" s="13"/>
      <c r="B595" s="226"/>
      <c r="C595" s="227"/>
      <c r="D595" s="228" t="s">
        <v>145</v>
      </c>
      <c r="E595" s="229" t="s">
        <v>32</v>
      </c>
      <c r="F595" s="230" t="s">
        <v>299</v>
      </c>
      <c r="G595" s="227"/>
      <c r="H595" s="229" t="s">
        <v>32</v>
      </c>
      <c r="I595" s="231"/>
      <c r="J595" s="227"/>
      <c r="K595" s="227"/>
      <c r="L595" s="232"/>
      <c r="M595" s="233"/>
      <c r="N595" s="234"/>
      <c r="O595" s="234"/>
      <c r="P595" s="234"/>
      <c r="Q595" s="234"/>
      <c r="R595" s="234"/>
      <c r="S595" s="234"/>
      <c r="T595" s="235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6" t="s">
        <v>145</v>
      </c>
      <c r="AU595" s="236" t="s">
        <v>85</v>
      </c>
      <c r="AV595" s="13" t="s">
        <v>83</v>
      </c>
      <c r="AW595" s="13" t="s">
        <v>39</v>
      </c>
      <c r="AX595" s="13" t="s">
        <v>77</v>
      </c>
      <c r="AY595" s="236" t="s">
        <v>135</v>
      </c>
    </row>
    <row r="596" s="14" customFormat="1">
      <c r="A596" s="14"/>
      <c r="B596" s="237"/>
      <c r="C596" s="238"/>
      <c r="D596" s="228" t="s">
        <v>145</v>
      </c>
      <c r="E596" s="239" t="s">
        <v>32</v>
      </c>
      <c r="F596" s="240" t="s">
        <v>255</v>
      </c>
      <c r="G596" s="238"/>
      <c r="H596" s="241">
        <v>30</v>
      </c>
      <c r="I596" s="242"/>
      <c r="J596" s="238"/>
      <c r="K596" s="238"/>
      <c r="L596" s="243"/>
      <c r="M596" s="244"/>
      <c r="N596" s="245"/>
      <c r="O596" s="245"/>
      <c r="P596" s="245"/>
      <c r="Q596" s="245"/>
      <c r="R596" s="245"/>
      <c r="S596" s="245"/>
      <c r="T596" s="246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47" t="s">
        <v>145</v>
      </c>
      <c r="AU596" s="247" t="s">
        <v>85</v>
      </c>
      <c r="AV596" s="14" t="s">
        <v>85</v>
      </c>
      <c r="AW596" s="14" t="s">
        <v>39</v>
      </c>
      <c r="AX596" s="14" t="s">
        <v>77</v>
      </c>
      <c r="AY596" s="247" t="s">
        <v>135</v>
      </c>
    </row>
    <row r="597" s="15" customFormat="1">
      <c r="A597" s="15"/>
      <c r="B597" s="248"/>
      <c r="C597" s="249"/>
      <c r="D597" s="228" t="s">
        <v>145</v>
      </c>
      <c r="E597" s="250" t="s">
        <v>32</v>
      </c>
      <c r="F597" s="251" t="s">
        <v>149</v>
      </c>
      <c r="G597" s="249"/>
      <c r="H597" s="252">
        <v>30</v>
      </c>
      <c r="I597" s="253"/>
      <c r="J597" s="249"/>
      <c r="K597" s="249"/>
      <c r="L597" s="254"/>
      <c r="M597" s="255"/>
      <c r="N597" s="256"/>
      <c r="O597" s="256"/>
      <c r="P597" s="256"/>
      <c r="Q597" s="256"/>
      <c r="R597" s="256"/>
      <c r="S597" s="256"/>
      <c r="T597" s="257"/>
      <c r="U597" s="15"/>
      <c r="V597" s="15"/>
      <c r="W597" s="15"/>
      <c r="X597" s="15"/>
      <c r="Y597" s="15"/>
      <c r="Z597" s="15"/>
      <c r="AA597" s="15"/>
      <c r="AB597" s="15"/>
      <c r="AC597" s="15"/>
      <c r="AD597" s="15"/>
      <c r="AE597" s="15"/>
      <c r="AT597" s="258" t="s">
        <v>145</v>
      </c>
      <c r="AU597" s="258" t="s">
        <v>85</v>
      </c>
      <c r="AV597" s="15" t="s">
        <v>134</v>
      </c>
      <c r="AW597" s="15" t="s">
        <v>39</v>
      </c>
      <c r="AX597" s="15" t="s">
        <v>83</v>
      </c>
      <c r="AY597" s="258" t="s">
        <v>135</v>
      </c>
    </row>
    <row r="598" s="2" customFormat="1" ht="16.5" customHeight="1">
      <c r="A598" s="39"/>
      <c r="B598" s="40"/>
      <c r="C598" s="213" t="s">
        <v>1166</v>
      </c>
      <c r="D598" s="213" t="s">
        <v>138</v>
      </c>
      <c r="E598" s="214" t="s">
        <v>273</v>
      </c>
      <c r="F598" s="215" t="s">
        <v>274</v>
      </c>
      <c r="G598" s="216" t="s">
        <v>141</v>
      </c>
      <c r="H598" s="217">
        <v>10</v>
      </c>
      <c r="I598" s="218"/>
      <c r="J598" s="219">
        <f>ROUND(I598*H598,2)</f>
        <v>0</v>
      </c>
      <c r="K598" s="215" t="s">
        <v>142</v>
      </c>
      <c r="L598" s="45"/>
      <c r="M598" s="220" t="s">
        <v>32</v>
      </c>
      <c r="N598" s="221" t="s">
        <v>48</v>
      </c>
      <c r="O598" s="85"/>
      <c r="P598" s="222">
        <f>O598*H598</f>
        <v>0</v>
      </c>
      <c r="Q598" s="222">
        <v>0</v>
      </c>
      <c r="R598" s="222">
        <f>Q598*H598</f>
        <v>0</v>
      </c>
      <c r="S598" s="222">
        <v>0</v>
      </c>
      <c r="T598" s="223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24" t="s">
        <v>143</v>
      </c>
      <c r="AT598" s="224" t="s">
        <v>138</v>
      </c>
      <c r="AU598" s="224" t="s">
        <v>85</v>
      </c>
      <c r="AY598" s="17" t="s">
        <v>135</v>
      </c>
      <c r="BE598" s="225">
        <f>IF(N598="základní",J598,0)</f>
        <v>0</v>
      </c>
      <c r="BF598" s="225">
        <f>IF(N598="snížená",J598,0)</f>
        <v>0</v>
      </c>
      <c r="BG598" s="225">
        <f>IF(N598="zákl. přenesená",J598,0)</f>
        <v>0</v>
      </c>
      <c r="BH598" s="225">
        <f>IF(N598="sníž. přenesená",J598,0)</f>
        <v>0</v>
      </c>
      <c r="BI598" s="225">
        <f>IF(N598="nulová",J598,0)</f>
        <v>0</v>
      </c>
      <c r="BJ598" s="17" t="s">
        <v>83</v>
      </c>
      <c r="BK598" s="225">
        <f>ROUND(I598*H598,2)</f>
        <v>0</v>
      </c>
      <c r="BL598" s="17" t="s">
        <v>143</v>
      </c>
      <c r="BM598" s="224" t="s">
        <v>1167</v>
      </c>
    </row>
    <row r="599" s="13" customFormat="1">
      <c r="A599" s="13"/>
      <c r="B599" s="226"/>
      <c r="C599" s="227"/>
      <c r="D599" s="228" t="s">
        <v>145</v>
      </c>
      <c r="E599" s="229" t="s">
        <v>32</v>
      </c>
      <c r="F599" s="230" t="s">
        <v>299</v>
      </c>
      <c r="G599" s="227"/>
      <c r="H599" s="229" t="s">
        <v>32</v>
      </c>
      <c r="I599" s="231"/>
      <c r="J599" s="227"/>
      <c r="K599" s="227"/>
      <c r="L599" s="232"/>
      <c r="M599" s="233"/>
      <c r="N599" s="234"/>
      <c r="O599" s="234"/>
      <c r="P599" s="234"/>
      <c r="Q599" s="234"/>
      <c r="R599" s="234"/>
      <c r="S599" s="234"/>
      <c r="T599" s="235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6" t="s">
        <v>145</v>
      </c>
      <c r="AU599" s="236" t="s">
        <v>85</v>
      </c>
      <c r="AV599" s="13" t="s">
        <v>83</v>
      </c>
      <c r="AW599" s="13" t="s">
        <v>39</v>
      </c>
      <c r="AX599" s="13" t="s">
        <v>77</v>
      </c>
      <c r="AY599" s="236" t="s">
        <v>135</v>
      </c>
    </row>
    <row r="600" s="14" customFormat="1">
      <c r="A600" s="14"/>
      <c r="B600" s="237"/>
      <c r="C600" s="238"/>
      <c r="D600" s="228" t="s">
        <v>145</v>
      </c>
      <c r="E600" s="239" t="s">
        <v>32</v>
      </c>
      <c r="F600" s="240" t="s">
        <v>596</v>
      </c>
      <c r="G600" s="238"/>
      <c r="H600" s="241">
        <v>10</v>
      </c>
      <c r="I600" s="242"/>
      <c r="J600" s="238"/>
      <c r="K600" s="238"/>
      <c r="L600" s="243"/>
      <c r="M600" s="244"/>
      <c r="N600" s="245"/>
      <c r="O600" s="245"/>
      <c r="P600" s="245"/>
      <c r="Q600" s="245"/>
      <c r="R600" s="245"/>
      <c r="S600" s="245"/>
      <c r="T600" s="246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47" t="s">
        <v>145</v>
      </c>
      <c r="AU600" s="247" t="s">
        <v>85</v>
      </c>
      <c r="AV600" s="14" t="s">
        <v>85</v>
      </c>
      <c r="AW600" s="14" t="s">
        <v>39</v>
      </c>
      <c r="AX600" s="14" t="s">
        <v>77</v>
      </c>
      <c r="AY600" s="247" t="s">
        <v>135</v>
      </c>
    </row>
    <row r="601" s="15" customFormat="1">
      <c r="A601" s="15"/>
      <c r="B601" s="248"/>
      <c r="C601" s="249"/>
      <c r="D601" s="228" t="s">
        <v>145</v>
      </c>
      <c r="E601" s="250" t="s">
        <v>32</v>
      </c>
      <c r="F601" s="251" t="s">
        <v>149</v>
      </c>
      <c r="G601" s="249"/>
      <c r="H601" s="252">
        <v>10</v>
      </c>
      <c r="I601" s="253"/>
      <c r="J601" s="249"/>
      <c r="K601" s="249"/>
      <c r="L601" s="254"/>
      <c r="M601" s="255"/>
      <c r="N601" s="256"/>
      <c r="O601" s="256"/>
      <c r="P601" s="256"/>
      <c r="Q601" s="256"/>
      <c r="R601" s="256"/>
      <c r="S601" s="256"/>
      <c r="T601" s="257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58" t="s">
        <v>145</v>
      </c>
      <c r="AU601" s="258" t="s">
        <v>85</v>
      </c>
      <c r="AV601" s="15" t="s">
        <v>134</v>
      </c>
      <c r="AW601" s="15" t="s">
        <v>39</v>
      </c>
      <c r="AX601" s="15" t="s">
        <v>83</v>
      </c>
      <c r="AY601" s="258" t="s">
        <v>135</v>
      </c>
    </row>
    <row r="602" s="2" customFormat="1" ht="16.5" customHeight="1">
      <c r="A602" s="39"/>
      <c r="B602" s="40"/>
      <c r="C602" s="213" t="s">
        <v>1168</v>
      </c>
      <c r="D602" s="213" t="s">
        <v>138</v>
      </c>
      <c r="E602" s="214" t="s">
        <v>277</v>
      </c>
      <c r="F602" s="215" t="s">
        <v>278</v>
      </c>
      <c r="G602" s="216" t="s">
        <v>141</v>
      </c>
      <c r="H602" s="217">
        <v>20</v>
      </c>
      <c r="I602" s="218"/>
      <c r="J602" s="219">
        <f>ROUND(I602*H602,2)</f>
        <v>0</v>
      </c>
      <c r="K602" s="215" t="s">
        <v>142</v>
      </c>
      <c r="L602" s="45"/>
      <c r="M602" s="220" t="s">
        <v>32</v>
      </c>
      <c r="N602" s="221" t="s">
        <v>48</v>
      </c>
      <c r="O602" s="85"/>
      <c r="P602" s="222">
        <f>O602*H602</f>
        <v>0</v>
      </c>
      <c r="Q602" s="222">
        <v>0</v>
      </c>
      <c r="R602" s="222">
        <f>Q602*H602</f>
        <v>0</v>
      </c>
      <c r="S602" s="222">
        <v>0</v>
      </c>
      <c r="T602" s="223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24" t="s">
        <v>143</v>
      </c>
      <c r="AT602" s="224" t="s">
        <v>138</v>
      </c>
      <c r="AU602" s="224" t="s">
        <v>85</v>
      </c>
      <c r="AY602" s="17" t="s">
        <v>135</v>
      </c>
      <c r="BE602" s="225">
        <f>IF(N602="základní",J602,0)</f>
        <v>0</v>
      </c>
      <c r="BF602" s="225">
        <f>IF(N602="snížená",J602,0)</f>
        <v>0</v>
      </c>
      <c r="BG602" s="225">
        <f>IF(N602="zákl. přenesená",J602,0)</f>
        <v>0</v>
      </c>
      <c r="BH602" s="225">
        <f>IF(N602="sníž. přenesená",J602,0)</f>
        <v>0</v>
      </c>
      <c r="BI602" s="225">
        <f>IF(N602="nulová",J602,0)</f>
        <v>0</v>
      </c>
      <c r="BJ602" s="17" t="s">
        <v>83</v>
      </c>
      <c r="BK602" s="225">
        <f>ROUND(I602*H602,2)</f>
        <v>0</v>
      </c>
      <c r="BL602" s="17" t="s">
        <v>143</v>
      </c>
      <c r="BM602" s="224" t="s">
        <v>1169</v>
      </c>
    </row>
    <row r="603" s="13" customFormat="1">
      <c r="A603" s="13"/>
      <c r="B603" s="226"/>
      <c r="C603" s="227"/>
      <c r="D603" s="228" t="s">
        <v>145</v>
      </c>
      <c r="E603" s="229" t="s">
        <v>32</v>
      </c>
      <c r="F603" s="230" t="s">
        <v>299</v>
      </c>
      <c r="G603" s="227"/>
      <c r="H603" s="229" t="s">
        <v>32</v>
      </c>
      <c r="I603" s="231"/>
      <c r="J603" s="227"/>
      <c r="K603" s="227"/>
      <c r="L603" s="232"/>
      <c r="M603" s="233"/>
      <c r="N603" s="234"/>
      <c r="O603" s="234"/>
      <c r="P603" s="234"/>
      <c r="Q603" s="234"/>
      <c r="R603" s="234"/>
      <c r="S603" s="234"/>
      <c r="T603" s="235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6" t="s">
        <v>145</v>
      </c>
      <c r="AU603" s="236" t="s">
        <v>85</v>
      </c>
      <c r="AV603" s="13" t="s">
        <v>83</v>
      </c>
      <c r="AW603" s="13" t="s">
        <v>39</v>
      </c>
      <c r="AX603" s="13" t="s">
        <v>77</v>
      </c>
      <c r="AY603" s="236" t="s">
        <v>135</v>
      </c>
    </row>
    <row r="604" s="14" customFormat="1">
      <c r="A604" s="14"/>
      <c r="B604" s="237"/>
      <c r="C604" s="238"/>
      <c r="D604" s="228" t="s">
        <v>145</v>
      </c>
      <c r="E604" s="239" t="s">
        <v>32</v>
      </c>
      <c r="F604" s="240" t="s">
        <v>267</v>
      </c>
      <c r="G604" s="238"/>
      <c r="H604" s="241">
        <v>20</v>
      </c>
      <c r="I604" s="242"/>
      <c r="J604" s="238"/>
      <c r="K604" s="238"/>
      <c r="L604" s="243"/>
      <c r="M604" s="244"/>
      <c r="N604" s="245"/>
      <c r="O604" s="245"/>
      <c r="P604" s="245"/>
      <c r="Q604" s="245"/>
      <c r="R604" s="245"/>
      <c r="S604" s="245"/>
      <c r="T604" s="246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47" t="s">
        <v>145</v>
      </c>
      <c r="AU604" s="247" t="s">
        <v>85</v>
      </c>
      <c r="AV604" s="14" t="s">
        <v>85</v>
      </c>
      <c r="AW604" s="14" t="s">
        <v>39</v>
      </c>
      <c r="AX604" s="14" t="s">
        <v>77</v>
      </c>
      <c r="AY604" s="247" t="s">
        <v>135</v>
      </c>
    </row>
    <row r="605" s="15" customFormat="1">
      <c r="A605" s="15"/>
      <c r="B605" s="248"/>
      <c r="C605" s="249"/>
      <c r="D605" s="228" t="s">
        <v>145</v>
      </c>
      <c r="E605" s="250" t="s">
        <v>32</v>
      </c>
      <c r="F605" s="251" t="s">
        <v>149</v>
      </c>
      <c r="G605" s="249"/>
      <c r="H605" s="252">
        <v>20</v>
      </c>
      <c r="I605" s="253"/>
      <c r="J605" s="249"/>
      <c r="K605" s="249"/>
      <c r="L605" s="254"/>
      <c r="M605" s="255"/>
      <c r="N605" s="256"/>
      <c r="O605" s="256"/>
      <c r="P605" s="256"/>
      <c r="Q605" s="256"/>
      <c r="R605" s="256"/>
      <c r="S605" s="256"/>
      <c r="T605" s="257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T605" s="258" t="s">
        <v>145</v>
      </c>
      <c r="AU605" s="258" t="s">
        <v>85</v>
      </c>
      <c r="AV605" s="15" t="s">
        <v>134</v>
      </c>
      <c r="AW605" s="15" t="s">
        <v>39</v>
      </c>
      <c r="AX605" s="15" t="s">
        <v>83</v>
      </c>
      <c r="AY605" s="258" t="s">
        <v>135</v>
      </c>
    </row>
    <row r="606" s="2" customFormat="1" ht="16.5" customHeight="1">
      <c r="A606" s="39"/>
      <c r="B606" s="40"/>
      <c r="C606" s="213" t="s">
        <v>1170</v>
      </c>
      <c r="D606" s="213" t="s">
        <v>138</v>
      </c>
      <c r="E606" s="214" t="s">
        <v>282</v>
      </c>
      <c r="F606" s="215" t="s">
        <v>283</v>
      </c>
      <c r="G606" s="216" t="s">
        <v>141</v>
      </c>
      <c r="H606" s="217">
        <v>15</v>
      </c>
      <c r="I606" s="218"/>
      <c r="J606" s="219">
        <f>ROUND(I606*H606,2)</f>
        <v>0</v>
      </c>
      <c r="K606" s="215" t="s">
        <v>142</v>
      </c>
      <c r="L606" s="45"/>
      <c r="M606" s="220" t="s">
        <v>32</v>
      </c>
      <c r="N606" s="221" t="s">
        <v>48</v>
      </c>
      <c r="O606" s="85"/>
      <c r="P606" s="222">
        <f>O606*H606</f>
        <v>0</v>
      </c>
      <c r="Q606" s="222">
        <v>0</v>
      </c>
      <c r="R606" s="222">
        <f>Q606*H606</f>
        <v>0</v>
      </c>
      <c r="S606" s="222">
        <v>0</v>
      </c>
      <c r="T606" s="223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24" t="s">
        <v>143</v>
      </c>
      <c r="AT606" s="224" t="s">
        <v>138</v>
      </c>
      <c r="AU606" s="224" t="s">
        <v>85</v>
      </c>
      <c r="AY606" s="17" t="s">
        <v>135</v>
      </c>
      <c r="BE606" s="225">
        <f>IF(N606="základní",J606,0)</f>
        <v>0</v>
      </c>
      <c r="BF606" s="225">
        <f>IF(N606="snížená",J606,0)</f>
        <v>0</v>
      </c>
      <c r="BG606" s="225">
        <f>IF(N606="zákl. přenesená",J606,0)</f>
        <v>0</v>
      </c>
      <c r="BH606" s="225">
        <f>IF(N606="sníž. přenesená",J606,0)</f>
        <v>0</v>
      </c>
      <c r="BI606" s="225">
        <f>IF(N606="nulová",J606,0)</f>
        <v>0</v>
      </c>
      <c r="BJ606" s="17" t="s">
        <v>83</v>
      </c>
      <c r="BK606" s="225">
        <f>ROUND(I606*H606,2)</f>
        <v>0</v>
      </c>
      <c r="BL606" s="17" t="s">
        <v>143</v>
      </c>
      <c r="BM606" s="224" t="s">
        <v>1171</v>
      </c>
    </row>
    <row r="607" s="13" customFormat="1">
      <c r="A607" s="13"/>
      <c r="B607" s="226"/>
      <c r="C607" s="227"/>
      <c r="D607" s="228" t="s">
        <v>145</v>
      </c>
      <c r="E607" s="229" t="s">
        <v>32</v>
      </c>
      <c r="F607" s="230" t="s">
        <v>299</v>
      </c>
      <c r="G607" s="227"/>
      <c r="H607" s="229" t="s">
        <v>32</v>
      </c>
      <c r="I607" s="231"/>
      <c r="J607" s="227"/>
      <c r="K607" s="227"/>
      <c r="L607" s="232"/>
      <c r="M607" s="233"/>
      <c r="N607" s="234"/>
      <c r="O607" s="234"/>
      <c r="P607" s="234"/>
      <c r="Q607" s="234"/>
      <c r="R607" s="234"/>
      <c r="S607" s="234"/>
      <c r="T607" s="235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6" t="s">
        <v>145</v>
      </c>
      <c r="AU607" s="236" t="s">
        <v>85</v>
      </c>
      <c r="AV607" s="13" t="s">
        <v>83</v>
      </c>
      <c r="AW607" s="13" t="s">
        <v>39</v>
      </c>
      <c r="AX607" s="13" t="s">
        <v>77</v>
      </c>
      <c r="AY607" s="236" t="s">
        <v>135</v>
      </c>
    </row>
    <row r="608" s="14" customFormat="1">
      <c r="A608" s="14"/>
      <c r="B608" s="237"/>
      <c r="C608" s="238"/>
      <c r="D608" s="228" t="s">
        <v>145</v>
      </c>
      <c r="E608" s="239" t="s">
        <v>32</v>
      </c>
      <c r="F608" s="240" t="s">
        <v>1172</v>
      </c>
      <c r="G608" s="238"/>
      <c r="H608" s="241">
        <v>15</v>
      </c>
      <c r="I608" s="242"/>
      <c r="J608" s="238"/>
      <c r="K608" s="238"/>
      <c r="L608" s="243"/>
      <c r="M608" s="244"/>
      <c r="N608" s="245"/>
      <c r="O608" s="245"/>
      <c r="P608" s="245"/>
      <c r="Q608" s="245"/>
      <c r="R608" s="245"/>
      <c r="S608" s="245"/>
      <c r="T608" s="246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47" t="s">
        <v>145</v>
      </c>
      <c r="AU608" s="247" t="s">
        <v>85</v>
      </c>
      <c r="AV608" s="14" t="s">
        <v>85</v>
      </c>
      <c r="AW608" s="14" t="s">
        <v>39</v>
      </c>
      <c r="AX608" s="14" t="s">
        <v>77</v>
      </c>
      <c r="AY608" s="247" t="s">
        <v>135</v>
      </c>
    </row>
    <row r="609" s="15" customFormat="1">
      <c r="A609" s="15"/>
      <c r="B609" s="248"/>
      <c r="C609" s="249"/>
      <c r="D609" s="228" t="s">
        <v>145</v>
      </c>
      <c r="E609" s="250" t="s">
        <v>32</v>
      </c>
      <c r="F609" s="251" t="s">
        <v>149</v>
      </c>
      <c r="G609" s="249"/>
      <c r="H609" s="252">
        <v>15</v>
      </c>
      <c r="I609" s="253"/>
      <c r="J609" s="249"/>
      <c r="K609" s="249"/>
      <c r="L609" s="254"/>
      <c r="M609" s="255"/>
      <c r="N609" s="256"/>
      <c r="O609" s="256"/>
      <c r="P609" s="256"/>
      <c r="Q609" s="256"/>
      <c r="R609" s="256"/>
      <c r="S609" s="256"/>
      <c r="T609" s="257"/>
      <c r="U609" s="15"/>
      <c r="V609" s="15"/>
      <c r="W609" s="15"/>
      <c r="X609" s="15"/>
      <c r="Y609" s="15"/>
      <c r="Z609" s="15"/>
      <c r="AA609" s="15"/>
      <c r="AB609" s="15"/>
      <c r="AC609" s="15"/>
      <c r="AD609" s="15"/>
      <c r="AE609" s="15"/>
      <c r="AT609" s="258" t="s">
        <v>145</v>
      </c>
      <c r="AU609" s="258" t="s">
        <v>85</v>
      </c>
      <c r="AV609" s="15" t="s">
        <v>134</v>
      </c>
      <c r="AW609" s="15" t="s">
        <v>39</v>
      </c>
      <c r="AX609" s="15" t="s">
        <v>83</v>
      </c>
      <c r="AY609" s="258" t="s">
        <v>135</v>
      </c>
    </row>
    <row r="610" s="2" customFormat="1" ht="24.15" customHeight="1">
      <c r="A610" s="39"/>
      <c r="B610" s="40"/>
      <c r="C610" s="213" t="s">
        <v>1173</v>
      </c>
      <c r="D610" s="213" t="s">
        <v>138</v>
      </c>
      <c r="E610" s="214" t="s">
        <v>574</v>
      </c>
      <c r="F610" s="215" t="s">
        <v>575</v>
      </c>
      <c r="G610" s="216" t="s">
        <v>141</v>
      </c>
      <c r="H610" s="217">
        <v>2</v>
      </c>
      <c r="I610" s="218"/>
      <c r="J610" s="219">
        <f>ROUND(I610*H610,2)</f>
        <v>0</v>
      </c>
      <c r="K610" s="215" t="s">
        <v>142</v>
      </c>
      <c r="L610" s="45"/>
      <c r="M610" s="220" t="s">
        <v>32</v>
      </c>
      <c r="N610" s="221" t="s">
        <v>48</v>
      </c>
      <c r="O610" s="85"/>
      <c r="P610" s="222">
        <f>O610*H610</f>
        <v>0</v>
      </c>
      <c r="Q610" s="222">
        <v>0</v>
      </c>
      <c r="R610" s="222">
        <f>Q610*H610</f>
        <v>0</v>
      </c>
      <c r="S610" s="222">
        <v>0</v>
      </c>
      <c r="T610" s="223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24" t="s">
        <v>143</v>
      </c>
      <c r="AT610" s="224" t="s">
        <v>138</v>
      </c>
      <c r="AU610" s="224" t="s">
        <v>85</v>
      </c>
      <c r="AY610" s="17" t="s">
        <v>135</v>
      </c>
      <c r="BE610" s="225">
        <f>IF(N610="základní",J610,0)</f>
        <v>0</v>
      </c>
      <c r="BF610" s="225">
        <f>IF(N610="snížená",J610,0)</f>
        <v>0</v>
      </c>
      <c r="BG610" s="225">
        <f>IF(N610="zákl. přenesená",J610,0)</f>
        <v>0</v>
      </c>
      <c r="BH610" s="225">
        <f>IF(N610="sníž. přenesená",J610,0)</f>
        <v>0</v>
      </c>
      <c r="BI610" s="225">
        <f>IF(N610="nulová",J610,0)</f>
        <v>0</v>
      </c>
      <c r="BJ610" s="17" t="s">
        <v>83</v>
      </c>
      <c r="BK610" s="225">
        <f>ROUND(I610*H610,2)</f>
        <v>0</v>
      </c>
      <c r="BL610" s="17" t="s">
        <v>143</v>
      </c>
      <c r="BM610" s="224" t="s">
        <v>1174</v>
      </c>
    </row>
    <row r="611" s="13" customFormat="1">
      <c r="A611" s="13"/>
      <c r="B611" s="226"/>
      <c r="C611" s="227"/>
      <c r="D611" s="228" t="s">
        <v>145</v>
      </c>
      <c r="E611" s="229" t="s">
        <v>32</v>
      </c>
      <c r="F611" s="230" t="s">
        <v>299</v>
      </c>
      <c r="G611" s="227"/>
      <c r="H611" s="229" t="s">
        <v>32</v>
      </c>
      <c r="I611" s="231"/>
      <c r="J611" s="227"/>
      <c r="K611" s="227"/>
      <c r="L611" s="232"/>
      <c r="M611" s="233"/>
      <c r="N611" s="234"/>
      <c r="O611" s="234"/>
      <c r="P611" s="234"/>
      <c r="Q611" s="234"/>
      <c r="R611" s="234"/>
      <c r="S611" s="234"/>
      <c r="T611" s="235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6" t="s">
        <v>145</v>
      </c>
      <c r="AU611" s="236" t="s">
        <v>85</v>
      </c>
      <c r="AV611" s="13" t="s">
        <v>83</v>
      </c>
      <c r="AW611" s="13" t="s">
        <v>39</v>
      </c>
      <c r="AX611" s="13" t="s">
        <v>77</v>
      </c>
      <c r="AY611" s="236" t="s">
        <v>135</v>
      </c>
    </row>
    <row r="612" s="14" customFormat="1">
      <c r="A612" s="14"/>
      <c r="B612" s="237"/>
      <c r="C612" s="238"/>
      <c r="D612" s="228" t="s">
        <v>145</v>
      </c>
      <c r="E612" s="239" t="s">
        <v>32</v>
      </c>
      <c r="F612" s="240" t="s">
        <v>577</v>
      </c>
      <c r="G612" s="238"/>
      <c r="H612" s="241">
        <v>1</v>
      </c>
      <c r="I612" s="242"/>
      <c r="J612" s="238"/>
      <c r="K612" s="238"/>
      <c r="L612" s="243"/>
      <c r="M612" s="244"/>
      <c r="N612" s="245"/>
      <c r="O612" s="245"/>
      <c r="P612" s="245"/>
      <c r="Q612" s="245"/>
      <c r="R612" s="245"/>
      <c r="S612" s="245"/>
      <c r="T612" s="246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47" t="s">
        <v>145</v>
      </c>
      <c r="AU612" s="247" t="s">
        <v>85</v>
      </c>
      <c r="AV612" s="14" t="s">
        <v>85</v>
      </c>
      <c r="AW612" s="14" t="s">
        <v>39</v>
      </c>
      <c r="AX612" s="14" t="s">
        <v>77</v>
      </c>
      <c r="AY612" s="247" t="s">
        <v>135</v>
      </c>
    </row>
    <row r="613" s="14" customFormat="1">
      <c r="A613" s="14"/>
      <c r="B613" s="237"/>
      <c r="C613" s="238"/>
      <c r="D613" s="228" t="s">
        <v>145</v>
      </c>
      <c r="E613" s="239" t="s">
        <v>32</v>
      </c>
      <c r="F613" s="240" t="s">
        <v>578</v>
      </c>
      <c r="G613" s="238"/>
      <c r="H613" s="241">
        <v>1</v>
      </c>
      <c r="I613" s="242"/>
      <c r="J613" s="238"/>
      <c r="K613" s="238"/>
      <c r="L613" s="243"/>
      <c r="M613" s="244"/>
      <c r="N613" s="245"/>
      <c r="O613" s="245"/>
      <c r="P613" s="245"/>
      <c r="Q613" s="245"/>
      <c r="R613" s="245"/>
      <c r="S613" s="245"/>
      <c r="T613" s="246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47" t="s">
        <v>145</v>
      </c>
      <c r="AU613" s="247" t="s">
        <v>85</v>
      </c>
      <c r="AV613" s="14" t="s">
        <v>85</v>
      </c>
      <c r="AW613" s="14" t="s">
        <v>39</v>
      </c>
      <c r="AX613" s="14" t="s">
        <v>77</v>
      </c>
      <c r="AY613" s="247" t="s">
        <v>135</v>
      </c>
    </row>
    <row r="614" s="15" customFormat="1">
      <c r="A614" s="15"/>
      <c r="B614" s="248"/>
      <c r="C614" s="249"/>
      <c r="D614" s="228" t="s">
        <v>145</v>
      </c>
      <c r="E614" s="250" t="s">
        <v>32</v>
      </c>
      <c r="F614" s="251" t="s">
        <v>149</v>
      </c>
      <c r="G614" s="249"/>
      <c r="H614" s="252">
        <v>2</v>
      </c>
      <c r="I614" s="253"/>
      <c r="J614" s="249"/>
      <c r="K614" s="249"/>
      <c r="L614" s="254"/>
      <c r="M614" s="255"/>
      <c r="N614" s="256"/>
      <c r="O614" s="256"/>
      <c r="P614" s="256"/>
      <c r="Q614" s="256"/>
      <c r="R614" s="256"/>
      <c r="S614" s="256"/>
      <c r="T614" s="257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58" t="s">
        <v>145</v>
      </c>
      <c r="AU614" s="258" t="s">
        <v>85</v>
      </c>
      <c r="AV614" s="15" t="s">
        <v>134</v>
      </c>
      <c r="AW614" s="15" t="s">
        <v>39</v>
      </c>
      <c r="AX614" s="15" t="s">
        <v>83</v>
      </c>
      <c r="AY614" s="258" t="s">
        <v>135</v>
      </c>
    </row>
    <row r="615" s="2" customFormat="1" ht="24.15" customHeight="1">
      <c r="A615" s="39"/>
      <c r="B615" s="40"/>
      <c r="C615" s="213" t="s">
        <v>1175</v>
      </c>
      <c r="D615" s="213" t="s">
        <v>138</v>
      </c>
      <c r="E615" s="214" t="s">
        <v>580</v>
      </c>
      <c r="F615" s="215" t="s">
        <v>581</v>
      </c>
      <c r="G615" s="216" t="s">
        <v>141</v>
      </c>
      <c r="H615" s="217">
        <v>2</v>
      </c>
      <c r="I615" s="218"/>
      <c r="J615" s="219">
        <f>ROUND(I615*H615,2)</f>
        <v>0</v>
      </c>
      <c r="K615" s="215" t="s">
        <v>142</v>
      </c>
      <c r="L615" s="45"/>
      <c r="M615" s="220" t="s">
        <v>32</v>
      </c>
      <c r="N615" s="221" t="s">
        <v>48</v>
      </c>
      <c r="O615" s="85"/>
      <c r="P615" s="222">
        <f>O615*H615</f>
        <v>0</v>
      </c>
      <c r="Q615" s="222">
        <v>0</v>
      </c>
      <c r="R615" s="222">
        <f>Q615*H615</f>
        <v>0</v>
      </c>
      <c r="S615" s="222">
        <v>0</v>
      </c>
      <c r="T615" s="223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24" t="s">
        <v>143</v>
      </c>
      <c r="AT615" s="224" t="s">
        <v>138</v>
      </c>
      <c r="AU615" s="224" t="s">
        <v>85</v>
      </c>
      <c r="AY615" s="17" t="s">
        <v>135</v>
      </c>
      <c r="BE615" s="225">
        <f>IF(N615="základní",J615,0)</f>
        <v>0</v>
      </c>
      <c r="BF615" s="225">
        <f>IF(N615="snížená",J615,0)</f>
        <v>0</v>
      </c>
      <c r="BG615" s="225">
        <f>IF(N615="zákl. přenesená",J615,0)</f>
        <v>0</v>
      </c>
      <c r="BH615" s="225">
        <f>IF(N615="sníž. přenesená",J615,0)</f>
        <v>0</v>
      </c>
      <c r="BI615" s="225">
        <f>IF(N615="nulová",J615,0)</f>
        <v>0</v>
      </c>
      <c r="BJ615" s="17" t="s">
        <v>83</v>
      </c>
      <c r="BK615" s="225">
        <f>ROUND(I615*H615,2)</f>
        <v>0</v>
      </c>
      <c r="BL615" s="17" t="s">
        <v>143</v>
      </c>
      <c r="BM615" s="224" t="s">
        <v>1176</v>
      </c>
    </row>
    <row r="616" s="13" customFormat="1">
      <c r="A616" s="13"/>
      <c r="B616" s="226"/>
      <c r="C616" s="227"/>
      <c r="D616" s="228" t="s">
        <v>145</v>
      </c>
      <c r="E616" s="229" t="s">
        <v>32</v>
      </c>
      <c r="F616" s="230" t="s">
        <v>299</v>
      </c>
      <c r="G616" s="227"/>
      <c r="H616" s="229" t="s">
        <v>32</v>
      </c>
      <c r="I616" s="231"/>
      <c r="J616" s="227"/>
      <c r="K616" s="227"/>
      <c r="L616" s="232"/>
      <c r="M616" s="233"/>
      <c r="N616" s="234"/>
      <c r="O616" s="234"/>
      <c r="P616" s="234"/>
      <c r="Q616" s="234"/>
      <c r="R616" s="234"/>
      <c r="S616" s="234"/>
      <c r="T616" s="235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6" t="s">
        <v>145</v>
      </c>
      <c r="AU616" s="236" t="s">
        <v>85</v>
      </c>
      <c r="AV616" s="13" t="s">
        <v>83</v>
      </c>
      <c r="AW616" s="13" t="s">
        <v>39</v>
      </c>
      <c r="AX616" s="13" t="s">
        <v>77</v>
      </c>
      <c r="AY616" s="236" t="s">
        <v>135</v>
      </c>
    </row>
    <row r="617" s="14" customFormat="1">
      <c r="A617" s="14"/>
      <c r="B617" s="237"/>
      <c r="C617" s="238"/>
      <c r="D617" s="228" t="s">
        <v>145</v>
      </c>
      <c r="E617" s="239" t="s">
        <v>32</v>
      </c>
      <c r="F617" s="240" t="s">
        <v>1177</v>
      </c>
      <c r="G617" s="238"/>
      <c r="H617" s="241">
        <v>2</v>
      </c>
      <c r="I617" s="242"/>
      <c r="J617" s="238"/>
      <c r="K617" s="238"/>
      <c r="L617" s="243"/>
      <c r="M617" s="244"/>
      <c r="N617" s="245"/>
      <c r="O617" s="245"/>
      <c r="P617" s="245"/>
      <c r="Q617" s="245"/>
      <c r="R617" s="245"/>
      <c r="S617" s="245"/>
      <c r="T617" s="246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47" t="s">
        <v>145</v>
      </c>
      <c r="AU617" s="247" t="s">
        <v>85</v>
      </c>
      <c r="AV617" s="14" t="s">
        <v>85</v>
      </c>
      <c r="AW617" s="14" t="s">
        <v>39</v>
      </c>
      <c r="AX617" s="14" t="s">
        <v>77</v>
      </c>
      <c r="AY617" s="247" t="s">
        <v>135</v>
      </c>
    </row>
    <row r="618" s="15" customFormat="1">
      <c r="A618" s="15"/>
      <c r="B618" s="248"/>
      <c r="C618" s="249"/>
      <c r="D618" s="228" t="s">
        <v>145</v>
      </c>
      <c r="E618" s="250" t="s">
        <v>32</v>
      </c>
      <c r="F618" s="251" t="s">
        <v>149</v>
      </c>
      <c r="G618" s="249"/>
      <c r="H618" s="252">
        <v>2</v>
      </c>
      <c r="I618" s="253"/>
      <c r="J618" s="249"/>
      <c r="K618" s="249"/>
      <c r="L618" s="254"/>
      <c r="M618" s="255"/>
      <c r="N618" s="256"/>
      <c r="O618" s="256"/>
      <c r="P618" s="256"/>
      <c r="Q618" s="256"/>
      <c r="R618" s="256"/>
      <c r="S618" s="256"/>
      <c r="T618" s="257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T618" s="258" t="s">
        <v>145</v>
      </c>
      <c r="AU618" s="258" t="s">
        <v>85</v>
      </c>
      <c r="AV618" s="15" t="s">
        <v>134</v>
      </c>
      <c r="AW618" s="15" t="s">
        <v>39</v>
      </c>
      <c r="AX618" s="15" t="s">
        <v>83</v>
      </c>
      <c r="AY618" s="258" t="s">
        <v>135</v>
      </c>
    </row>
    <row r="619" s="2" customFormat="1" ht="24.15" customHeight="1">
      <c r="A619" s="39"/>
      <c r="B619" s="40"/>
      <c r="C619" s="213" t="s">
        <v>1178</v>
      </c>
      <c r="D619" s="213" t="s">
        <v>138</v>
      </c>
      <c r="E619" s="214" t="s">
        <v>585</v>
      </c>
      <c r="F619" s="215" t="s">
        <v>586</v>
      </c>
      <c r="G619" s="216" t="s">
        <v>141</v>
      </c>
      <c r="H619" s="217">
        <v>2</v>
      </c>
      <c r="I619" s="218"/>
      <c r="J619" s="219">
        <f>ROUND(I619*H619,2)</f>
        <v>0</v>
      </c>
      <c r="K619" s="215" t="s">
        <v>142</v>
      </c>
      <c r="L619" s="45"/>
      <c r="M619" s="220" t="s">
        <v>32</v>
      </c>
      <c r="N619" s="221" t="s">
        <v>48</v>
      </c>
      <c r="O619" s="85"/>
      <c r="P619" s="222">
        <f>O619*H619</f>
        <v>0</v>
      </c>
      <c r="Q619" s="222">
        <v>0</v>
      </c>
      <c r="R619" s="222">
        <f>Q619*H619</f>
        <v>0</v>
      </c>
      <c r="S619" s="222">
        <v>0</v>
      </c>
      <c r="T619" s="223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24" t="s">
        <v>143</v>
      </c>
      <c r="AT619" s="224" t="s">
        <v>138</v>
      </c>
      <c r="AU619" s="224" t="s">
        <v>85</v>
      </c>
      <c r="AY619" s="17" t="s">
        <v>135</v>
      </c>
      <c r="BE619" s="225">
        <f>IF(N619="základní",J619,0)</f>
        <v>0</v>
      </c>
      <c r="BF619" s="225">
        <f>IF(N619="snížená",J619,0)</f>
        <v>0</v>
      </c>
      <c r="BG619" s="225">
        <f>IF(N619="zákl. přenesená",J619,0)</f>
        <v>0</v>
      </c>
      <c r="BH619" s="225">
        <f>IF(N619="sníž. přenesená",J619,0)</f>
        <v>0</v>
      </c>
      <c r="BI619" s="225">
        <f>IF(N619="nulová",J619,0)</f>
        <v>0</v>
      </c>
      <c r="BJ619" s="17" t="s">
        <v>83</v>
      </c>
      <c r="BK619" s="225">
        <f>ROUND(I619*H619,2)</f>
        <v>0</v>
      </c>
      <c r="BL619" s="17" t="s">
        <v>143</v>
      </c>
      <c r="BM619" s="224" t="s">
        <v>1179</v>
      </c>
    </row>
    <row r="620" s="13" customFormat="1">
      <c r="A620" s="13"/>
      <c r="B620" s="226"/>
      <c r="C620" s="227"/>
      <c r="D620" s="228" t="s">
        <v>145</v>
      </c>
      <c r="E620" s="229" t="s">
        <v>32</v>
      </c>
      <c r="F620" s="230" t="s">
        <v>299</v>
      </c>
      <c r="G620" s="227"/>
      <c r="H620" s="229" t="s">
        <v>32</v>
      </c>
      <c r="I620" s="231"/>
      <c r="J620" s="227"/>
      <c r="K620" s="227"/>
      <c r="L620" s="232"/>
      <c r="M620" s="233"/>
      <c r="N620" s="234"/>
      <c r="O620" s="234"/>
      <c r="P620" s="234"/>
      <c r="Q620" s="234"/>
      <c r="R620" s="234"/>
      <c r="S620" s="234"/>
      <c r="T620" s="235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6" t="s">
        <v>145</v>
      </c>
      <c r="AU620" s="236" t="s">
        <v>85</v>
      </c>
      <c r="AV620" s="13" t="s">
        <v>83</v>
      </c>
      <c r="AW620" s="13" t="s">
        <v>39</v>
      </c>
      <c r="AX620" s="13" t="s">
        <v>77</v>
      </c>
      <c r="AY620" s="236" t="s">
        <v>135</v>
      </c>
    </row>
    <row r="621" s="14" customFormat="1">
      <c r="A621" s="14"/>
      <c r="B621" s="237"/>
      <c r="C621" s="238"/>
      <c r="D621" s="228" t="s">
        <v>145</v>
      </c>
      <c r="E621" s="239" t="s">
        <v>32</v>
      </c>
      <c r="F621" s="240" t="s">
        <v>1180</v>
      </c>
      <c r="G621" s="238"/>
      <c r="H621" s="241">
        <v>2</v>
      </c>
      <c r="I621" s="242"/>
      <c r="J621" s="238"/>
      <c r="K621" s="238"/>
      <c r="L621" s="243"/>
      <c r="M621" s="244"/>
      <c r="N621" s="245"/>
      <c r="O621" s="245"/>
      <c r="P621" s="245"/>
      <c r="Q621" s="245"/>
      <c r="R621" s="245"/>
      <c r="S621" s="245"/>
      <c r="T621" s="246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47" t="s">
        <v>145</v>
      </c>
      <c r="AU621" s="247" t="s">
        <v>85</v>
      </c>
      <c r="AV621" s="14" t="s">
        <v>85</v>
      </c>
      <c r="AW621" s="14" t="s">
        <v>39</v>
      </c>
      <c r="AX621" s="14" t="s">
        <v>77</v>
      </c>
      <c r="AY621" s="247" t="s">
        <v>135</v>
      </c>
    </row>
    <row r="622" s="15" customFormat="1">
      <c r="A622" s="15"/>
      <c r="B622" s="248"/>
      <c r="C622" s="249"/>
      <c r="D622" s="228" t="s">
        <v>145</v>
      </c>
      <c r="E622" s="250" t="s">
        <v>32</v>
      </c>
      <c r="F622" s="251" t="s">
        <v>149</v>
      </c>
      <c r="G622" s="249"/>
      <c r="H622" s="252">
        <v>2</v>
      </c>
      <c r="I622" s="253"/>
      <c r="J622" s="249"/>
      <c r="K622" s="249"/>
      <c r="L622" s="254"/>
      <c r="M622" s="255"/>
      <c r="N622" s="256"/>
      <c r="O622" s="256"/>
      <c r="P622" s="256"/>
      <c r="Q622" s="256"/>
      <c r="R622" s="256"/>
      <c r="S622" s="256"/>
      <c r="T622" s="257"/>
      <c r="U622" s="15"/>
      <c r="V622" s="15"/>
      <c r="W622" s="15"/>
      <c r="X622" s="15"/>
      <c r="Y622" s="15"/>
      <c r="Z622" s="15"/>
      <c r="AA622" s="15"/>
      <c r="AB622" s="15"/>
      <c r="AC622" s="15"/>
      <c r="AD622" s="15"/>
      <c r="AE622" s="15"/>
      <c r="AT622" s="258" t="s">
        <v>145</v>
      </c>
      <c r="AU622" s="258" t="s">
        <v>85</v>
      </c>
      <c r="AV622" s="15" t="s">
        <v>134</v>
      </c>
      <c r="AW622" s="15" t="s">
        <v>39</v>
      </c>
      <c r="AX622" s="15" t="s">
        <v>83</v>
      </c>
      <c r="AY622" s="258" t="s">
        <v>135</v>
      </c>
    </row>
    <row r="623" s="2" customFormat="1" ht="24.15" customHeight="1">
      <c r="A623" s="39"/>
      <c r="B623" s="40"/>
      <c r="C623" s="213" t="s">
        <v>1181</v>
      </c>
      <c r="D623" s="213" t="s">
        <v>138</v>
      </c>
      <c r="E623" s="214" t="s">
        <v>590</v>
      </c>
      <c r="F623" s="215" t="s">
        <v>591</v>
      </c>
      <c r="G623" s="216" t="s">
        <v>141</v>
      </c>
      <c r="H623" s="217">
        <v>2</v>
      </c>
      <c r="I623" s="218"/>
      <c r="J623" s="219">
        <f>ROUND(I623*H623,2)</f>
        <v>0</v>
      </c>
      <c r="K623" s="215" t="s">
        <v>142</v>
      </c>
      <c r="L623" s="45"/>
      <c r="M623" s="220" t="s">
        <v>32</v>
      </c>
      <c r="N623" s="221" t="s">
        <v>48</v>
      </c>
      <c r="O623" s="85"/>
      <c r="P623" s="222">
        <f>O623*H623</f>
        <v>0</v>
      </c>
      <c r="Q623" s="222">
        <v>0</v>
      </c>
      <c r="R623" s="222">
        <f>Q623*H623</f>
        <v>0</v>
      </c>
      <c r="S623" s="222">
        <v>0</v>
      </c>
      <c r="T623" s="223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24" t="s">
        <v>143</v>
      </c>
      <c r="AT623" s="224" t="s">
        <v>138</v>
      </c>
      <c r="AU623" s="224" t="s">
        <v>85</v>
      </c>
      <c r="AY623" s="17" t="s">
        <v>135</v>
      </c>
      <c r="BE623" s="225">
        <f>IF(N623="základní",J623,0)</f>
        <v>0</v>
      </c>
      <c r="BF623" s="225">
        <f>IF(N623="snížená",J623,0)</f>
        <v>0</v>
      </c>
      <c r="BG623" s="225">
        <f>IF(N623="zákl. přenesená",J623,0)</f>
        <v>0</v>
      </c>
      <c r="BH623" s="225">
        <f>IF(N623="sníž. přenesená",J623,0)</f>
        <v>0</v>
      </c>
      <c r="BI623" s="225">
        <f>IF(N623="nulová",J623,0)</f>
        <v>0</v>
      </c>
      <c r="BJ623" s="17" t="s">
        <v>83</v>
      </c>
      <c r="BK623" s="225">
        <f>ROUND(I623*H623,2)</f>
        <v>0</v>
      </c>
      <c r="BL623" s="17" t="s">
        <v>143</v>
      </c>
      <c r="BM623" s="224" t="s">
        <v>1182</v>
      </c>
    </row>
    <row r="624" s="13" customFormat="1">
      <c r="A624" s="13"/>
      <c r="B624" s="226"/>
      <c r="C624" s="227"/>
      <c r="D624" s="228" t="s">
        <v>145</v>
      </c>
      <c r="E624" s="229" t="s">
        <v>32</v>
      </c>
      <c r="F624" s="230" t="s">
        <v>299</v>
      </c>
      <c r="G624" s="227"/>
      <c r="H624" s="229" t="s">
        <v>32</v>
      </c>
      <c r="I624" s="231"/>
      <c r="J624" s="227"/>
      <c r="K624" s="227"/>
      <c r="L624" s="232"/>
      <c r="M624" s="233"/>
      <c r="N624" s="234"/>
      <c r="O624" s="234"/>
      <c r="P624" s="234"/>
      <c r="Q624" s="234"/>
      <c r="R624" s="234"/>
      <c r="S624" s="234"/>
      <c r="T624" s="235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6" t="s">
        <v>145</v>
      </c>
      <c r="AU624" s="236" t="s">
        <v>85</v>
      </c>
      <c r="AV624" s="13" t="s">
        <v>83</v>
      </c>
      <c r="AW624" s="13" t="s">
        <v>39</v>
      </c>
      <c r="AX624" s="13" t="s">
        <v>77</v>
      </c>
      <c r="AY624" s="236" t="s">
        <v>135</v>
      </c>
    </row>
    <row r="625" s="14" customFormat="1">
      <c r="A625" s="14"/>
      <c r="B625" s="237"/>
      <c r="C625" s="238"/>
      <c r="D625" s="228" t="s">
        <v>145</v>
      </c>
      <c r="E625" s="239" t="s">
        <v>32</v>
      </c>
      <c r="F625" s="240" t="s">
        <v>1183</v>
      </c>
      <c r="G625" s="238"/>
      <c r="H625" s="241">
        <v>2</v>
      </c>
      <c r="I625" s="242"/>
      <c r="J625" s="238"/>
      <c r="K625" s="238"/>
      <c r="L625" s="243"/>
      <c r="M625" s="244"/>
      <c r="N625" s="245"/>
      <c r="O625" s="245"/>
      <c r="P625" s="245"/>
      <c r="Q625" s="245"/>
      <c r="R625" s="245"/>
      <c r="S625" s="245"/>
      <c r="T625" s="246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47" t="s">
        <v>145</v>
      </c>
      <c r="AU625" s="247" t="s">
        <v>85</v>
      </c>
      <c r="AV625" s="14" t="s">
        <v>85</v>
      </c>
      <c r="AW625" s="14" t="s">
        <v>39</v>
      </c>
      <c r="AX625" s="14" t="s">
        <v>77</v>
      </c>
      <c r="AY625" s="247" t="s">
        <v>135</v>
      </c>
    </row>
    <row r="626" s="15" customFormat="1">
      <c r="A626" s="15"/>
      <c r="B626" s="248"/>
      <c r="C626" s="249"/>
      <c r="D626" s="228" t="s">
        <v>145</v>
      </c>
      <c r="E626" s="250" t="s">
        <v>32</v>
      </c>
      <c r="F626" s="251" t="s">
        <v>149</v>
      </c>
      <c r="G626" s="249"/>
      <c r="H626" s="252">
        <v>2</v>
      </c>
      <c r="I626" s="253"/>
      <c r="J626" s="249"/>
      <c r="K626" s="249"/>
      <c r="L626" s="254"/>
      <c r="M626" s="255"/>
      <c r="N626" s="256"/>
      <c r="O626" s="256"/>
      <c r="P626" s="256"/>
      <c r="Q626" s="256"/>
      <c r="R626" s="256"/>
      <c r="S626" s="256"/>
      <c r="T626" s="257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T626" s="258" t="s">
        <v>145</v>
      </c>
      <c r="AU626" s="258" t="s">
        <v>85</v>
      </c>
      <c r="AV626" s="15" t="s">
        <v>134</v>
      </c>
      <c r="AW626" s="15" t="s">
        <v>39</v>
      </c>
      <c r="AX626" s="15" t="s">
        <v>83</v>
      </c>
      <c r="AY626" s="258" t="s">
        <v>135</v>
      </c>
    </row>
    <row r="627" s="12" customFormat="1" ht="22.8" customHeight="1">
      <c r="A627" s="12"/>
      <c r="B627" s="197"/>
      <c r="C627" s="198"/>
      <c r="D627" s="199" t="s">
        <v>76</v>
      </c>
      <c r="E627" s="211" t="s">
        <v>611</v>
      </c>
      <c r="F627" s="211" t="s">
        <v>612</v>
      </c>
      <c r="G627" s="198"/>
      <c r="H627" s="198"/>
      <c r="I627" s="201"/>
      <c r="J627" s="212">
        <f>BK627</f>
        <v>0</v>
      </c>
      <c r="K627" s="198"/>
      <c r="L627" s="203"/>
      <c r="M627" s="204"/>
      <c r="N627" s="205"/>
      <c r="O627" s="205"/>
      <c r="P627" s="206">
        <f>SUM(P628:P675)</f>
        <v>0</v>
      </c>
      <c r="Q627" s="205"/>
      <c r="R627" s="206">
        <f>SUM(R628:R675)</f>
        <v>0</v>
      </c>
      <c r="S627" s="205"/>
      <c r="T627" s="207">
        <f>SUM(T628:T675)</f>
        <v>0</v>
      </c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R627" s="208" t="s">
        <v>134</v>
      </c>
      <c r="AT627" s="209" t="s">
        <v>76</v>
      </c>
      <c r="AU627" s="209" t="s">
        <v>83</v>
      </c>
      <c r="AY627" s="208" t="s">
        <v>135</v>
      </c>
      <c r="BK627" s="210">
        <f>SUM(BK628:BK675)</f>
        <v>0</v>
      </c>
    </row>
    <row r="628" s="2" customFormat="1" ht="16.5" customHeight="1">
      <c r="A628" s="39"/>
      <c r="B628" s="40"/>
      <c r="C628" s="262" t="s">
        <v>1184</v>
      </c>
      <c r="D628" s="262" t="s">
        <v>614</v>
      </c>
      <c r="E628" s="263" t="s">
        <v>1185</v>
      </c>
      <c r="F628" s="264" t="s">
        <v>1186</v>
      </c>
      <c r="G628" s="265" t="s">
        <v>141</v>
      </c>
      <c r="H628" s="266">
        <v>1</v>
      </c>
      <c r="I628" s="267"/>
      <c r="J628" s="268">
        <f>ROUND(I628*H628,2)</f>
        <v>0</v>
      </c>
      <c r="K628" s="264" t="s">
        <v>142</v>
      </c>
      <c r="L628" s="269"/>
      <c r="M628" s="270" t="s">
        <v>32</v>
      </c>
      <c r="N628" s="271" t="s">
        <v>48</v>
      </c>
      <c r="O628" s="85"/>
      <c r="P628" s="222">
        <f>O628*H628</f>
        <v>0</v>
      </c>
      <c r="Q628" s="222">
        <v>0</v>
      </c>
      <c r="R628" s="222">
        <f>Q628*H628</f>
        <v>0</v>
      </c>
      <c r="S628" s="222">
        <v>0</v>
      </c>
      <c r="T628" s="223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24" t="s">
        <v>617</v>
      </c>
      <c r="AT628" s="224" t="s">
        <v>614</v>
      </c>
      <c r="AU628" s="224" t="s">
        <v>85</v>
      </c>
      <c r="AY628" s="17" t="s">
        <v>135</v>
      </c>
      <c r="BE628" s="225">
        <f>IF(N628="základní",J628,0)</f>
        <v>0</v>
      </c>
      <c r="BF628" s="225">
        <f>IF(N628="snížená",J628,0)</f>
        <v>0</v>
      </c>
      <c r="BG628" s="225">
        <f>IF(N628="zákl. přenesená",J628,0)</f>
        <v>0</v>
      </c>
      <c r="BH628" s="225">
        <f>IF(N628="sníž. přenesená",J628,0)</f>
        <v>0</v>
      </c>
      <c r="BI628" s="225">
        <f>IF(N628="nulová",J628,0)</f>
        <v>0</v>
      </c>
      <c r="BJ628" s="17" t="s">
        <v>83</v>
      </c>
      <c r="BK628" s="225">
        <f>ROUND(I628*H628,2)</f>
        <v>0</v>
      </c>
      <c r="BL628" s="17" t="s">
        <v>617</v>
      </c>
      <c r="BM628" s="224" t="s">
        <v>1187</v>
      </c>
    </row>
    <row r="629" s="13" customFormat="1">
      <c r="A629" s="13"/>
      <c r="B629" s="226"/>
      <c r="C629" s="227"/>
      <c r="D629" s="228" t="s">
        <v>145</v>
      </c>
      <c r="E629" s="229" t="s">
        <v>32</v>
      </c>
      <c r="F629" s="230" t="s">
        <v>299</v>
      </c>
      <c r="G629" s="227"/>
      <c r="H629" s="229" t="s">
        <v>32</v>
      </c>
      <c r="I629" s="231"/>
      <c r="J629" s="227"/>
      <c r="K629" s="227"/>
      <c r="L629" s="232"/>
      <c r="M629" s="233"/>
      <c r="N629" s="234"/>
      <c r="O629" s="234"/>
      <c r="P629" s="234"/>
      <c r="Q629" s="234"/>
      <c r="R629" s="234"/>
      <c r="S629" s="234"/>
      <c r="T629" s="235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36" t="s">
        <v>145</v>
      </c>
      <c r="AU629" s="236" t="s">
        <v>85</v>
      </c>
      <c r="AV629" s="13" t="s">
        <v>83</v>
      </c>
      <c r="AW629" s="13" t="s">
        <v>39</v>
      </c>
      <c r="AX629" s="13" t="s">
        <v>77</v>
      </c>
      <c r="AY629" s="236" t="s">
        <v>135</v>
      </c>
    </row>
    <row r="630" s="14" customFormat="1">
      <c r="A630" s="14"/>
      <c r="B630" s="237"/>
      <c r="C630" s="238"/>
      <c r="D630" s="228" t="s">
        <v>145</v>
      </c>
      <c r="E630" s="239" t="s">
        <v>32</v>
      </c>
      <c r="F630" s="240" t="s">
        <v>619</v>
      </c>
      <c r="G630" s="238"/>
      <c r="H630" s="241">
        <v>1</v>
      </c>
      <c r="I630" s="242"/>
      <c r="J630" s="238"/>
      <c r="K630" s="238"/>
      <c r="L630" s="243"/>
      <c r="M630" s="244"/>
      <c r="N630" s="245"/>
      <c r="O630" s="245"/>
      <c r="P630" s="245"/>
      <c r="Q630" s="245"/>
      <c r="R630" s="245"/>
      <c r="S630" s="245"/>
      <c r="T630" s="246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47" t="s">
        <v>145</v>
      </c>
      <c r="AU630" s="247" t="s">
        <v>85</v>
      </c>
      <c r="AV630" s="14" t="s">
        <v>85</v>
      </c>
      <c r="AW630" s="14" t="s">
        <v>39</v>
      </c>
      <c r="AX630" s="14" t="s">
        <v>77</v>
      </c>
      <c r="AY630" s="247" t="s">
        <v>135</v>
      </c>
    </row>
    <row r="631" s="15" customFormat="1">
      <c r="A631" s="15"/>
      <c r="B631" s="248"/>
      <c r="C631" s="249"/>
      <c r="D631" s="228" t="s">
        <v>145</v>
      </c>
      <c r="E631" s="250" t="s">
        <v>32</v>
      </c>
      <c r="F631" s="251" t="s">
        <v>149</v>
      </c>
      <c r="G631" s="249"/>
      <c r="H631" s="252">
        <v>1</v>
      </c>
      <c r="I631" s="253"/>
      <c r="J631" s="249"/>
      <c r="K631" s="249"/>
      <c r="L631" s="254"/>
      <c r="M631" s="255"/>
      <c r="N631" s="256"/>
      <c r="O631" s="256"/>
      <c r="P631" s="256"/>
      <c r="Q631" s="256"/>
      <c r="R631" s="256"/>
      <c r="S631" s="256"/>
      <c r="T631" s="257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T631" s="258" t="s">
        <v>145</v>
      </c>
      <c r="AU631" s="258" t="s">
        <v>85</v>
      </c>
      <c r="AV631" s="15" t="s">
        <v>134</v>
      </c>
      <c r="AW631" s="15" t="s">
        <v>39</v>
      </c>
      <c r="AX631" s="15" t="s">
        <v>83</v>
      </c>
      <c r="AY631" s="258" t="s">
        <v>135</v>
      </c>
    </row>
    <row r="632" s="2" customFormat="1" ht="16.5" customHeight="1">
      <c r="A632" s="39"/>
      <c r="B632" s="40"/>
      <c r="C632" s="262" t="s">
        <v>1188</v>
      </c>
      <c r="D632" s="262" t="s">
        <v>614</v>
      </c>
      <c r="E632" s="263" t="s">
        <v>615</v>
      </c>
      <c r="F632" s="264" t="s">
        <v>616</v>
      </c>
      <c r="G632" s="265" t="s">
        <v>141</v>
      </c>
      <c r="H632" s="266">
        <v>2</v>
      </c>
      <c r="I632" s="267"/>
      <c r="J632" s="268">
        <f>ROUND(I632*H632,2)</f>
        <v>0</v>
      </c>
      <c r="K632" s="264" t="s">
        <v>142</v>
      </c>
      <c r="L632" s="269"/>
      <c r="M632" s="270" t="s">
        <v>32</v>
      </c>
      <c r="N632" s="271" t="s">
        <v>48</v>
      </c>
      <c r="O632" s="85"/>
      <c r="P632" s="222">
        <f>O632*H632</f>
        <v>0</v>
      </c>
      <c r="Q632" s="222">
        <v>0</v>
      </c>
      <c r="R632" s="222">
        <f>Q632*H632</f>
        <v>0</v>
      </c>
      <c r="S632" s="222">
        <v>0</v>
      </c>
      <c r="T632" s="223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24" t="s">
        <v>617</v>
      </c>
      <c r="AT632" s="224" t="s">
        <v>614</v>
      </c>
      <c r="AU632" s="224" t="s">
        <v>85</v>
      </c>
      <c r="AY632" s="17" t="s">
        <v>135</v>
      </c>
      <c r="BE632" s="225">
        <f>IF(N632="základní",J632,0)</f>
        <v>0</v>
      </c>
      <c r="BF632" s="225">
        <f>IF(N632="snížená",J632,0)</f>
        <v>0</v>
      </c>
      <c r="BG632" s="225">
        <f>IF(N632="zákl. přenesená",J632,0)</f>
        <v>0</v>
      </c>
      <c r="BH632" s="225">
        <f>IF(N632="sníž. přenesená",J632,0)</f>
        <v>0</v>
      </c>
      <c r="BI632" s="225">
        <f>IF(N632="nulová",J632,0)</f>
        <v>0</v>
      </c>
      <c r="BJ632" s="17" t="s">
        <v>83</v>
      </c>
      <c r="BK632" s="225">
        <f>ROUND(I632*H632,2)</f>
        <v>0</v>
      </c>
      <c r="BL632" s="17" t="s">
        <v>617</v>
      </c>
      <c r="BM632" s="224" t="s">
        <v>1189</v>
      </c>
    </row>
    <row r="633" s="13" customFormat="1">
      <c r="A633" s="13"/>
      <c r="B633" s="226"/>
      <c r="C633" s="227"/>
      <c r="D633" s="228" t="s">
        <v>145</v>
      </c>
      <c r="E633" s="229" t="s">
        <v>32</v>
      </c>
      <c r="F633" s="230" t="s">
        <v>299</v>
      </c>
      <c r="G633" s="227"/>
      <c r="H633" s="229" t="s">
        <v>32</v>
      </c>
      <c r="I633" s="231"/>
      <c r="J633" s="227"/>
      <c r="K633" s="227"/>
      <c r="L633" s="232"/>
      <c r="M633" s="233"/>
      <c r="N633" s="234"/>
      <c r="O633" s="234"/>
      <c r="P633" s="234"/>
      <c r="Q633" s="234"/>
      <c r="R633" s="234"/>
      <c r="S633" s="234"/>
      <c r="T633" s="235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36" t="s">
        <v>145</v>
      </c>
      <c r="AU633" s="236" t="s">
        <v>85</v>
      </c>
      <c r="AV633" s="13" t="s">
        <v>83</v>
      </c>
      <c r="AW633" s="13" t="s">
        <v>39</v>
      </c>
      <c r="AX633" s="13" t="s">
        <v>77</v>
      </c>
      <c r="AY633" s="236" t="s">
        <v>135</v>
      </c>
    </row>
    <row r="634" s="14" customFormat="1">
      <c r="A634" s="14"/>
      <c r="B634" s="237"/>
      <c r="C634" s="238"/>
      <c r="D634" s="228" t="s">
        <v>145</v>
      </c>
      <c r="E634" s="239" t="s">
        <v>32</v>
      </c>
      <c r="F634" s="240" t="s">
        <v>1190</v>
      </c>
      <c r="G634" s="238"/>
      <c r="H634" s="241">
        <v>2</v>
      </c>
      <c r="I634" s="242"/>
      <c r="J634" s="238"/>
      <c r="K634" s="238"/>
      <c r="L634" s="243"/>
      <c r="M634" s="244"/>
      <c r="N634" s="245"/>
      <c r="O634" s="245"/>
      <c r="P634" s="245"/>
      <c r="Q634" s="245"/>
      <c r="R634" s="245"/>
      <c r="S634" s="245"/>
      <c r="T634" s="246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47" t="s">
        <v>145</v>
      </c>
      <c r="AU634" s="247" t="s">
        <v>85</v>
      </c>
      <c r="AV634" s="14" t="s">
        <v>85</v>
      </c>
      <c r="AW634" s="14" t="s">
        <v>39</v>
      </c>
      <c r="AX634" s="14" t="s">
        <v>77</v>
      </c>
      <c r="AY634" s="247" t="s">
        <v>135</v>
      </c>
    </row>
    <row r="635" s="15" customFormat="1">
      <c r="A635" s="15"/>
      <c r="B635" s="248"/>
      <c r="C635" s="249"/>
      <c r="D635" s="228" t="s">
        <v>145</v>
      </c>
      <c r="E635" s="250" t="s">
        <v>32</v>
      </c>
      <c r="F635" s="251" t="s">
        <v>149</v>
      </c>
      <c r="G635" s="249"/>
      <c r="H635" s="252">
        <v>2</v>
      </c>
      <c r="I635" s="253"/>
      <c r="J635" s="249"/>
      <c r="K635" s="249"/>
      <c r="L635" s="254"/>
      <c r="M635" s="255"/>
      <c r="N635" s="256"/>
      <c r="O635" s="256"/>
      <c r="P635" s="256"/>
      <c r="Q635" s="256"/>
      <c r="R635" s="256"/>
      <c r="S635" s="256"/>
      <c r="T635" s="257"/>
      <c r="U635" s="15"/>
      <c r="V635" s="15"/>
      <c r="W635" s="15"/>
      <c r="X635" s="15"/>
      <c r="Y635" s="15"/>
      <c r="Z635" s="15"/>
      <c r="AA635" s="15"/>
      <c r="AB635" s="15"/>
      <c r="AC635" s="15"/>
      <c r="AD635" s="15"/>
      <c r="AE635" s="15"/>
      <c r="AT635" s="258" t="s">
        <v>145</v>
      </c>
      <c r="AU635" s="258" t="s">
        <v>85</v>
      </c>
      <c r="AV635" s="15" t="s">
        <v>134</v>
      </c>
      <c r="AW635" s="15" t="s">
        <v>39</v>
      </c>
      <c r="AX635" s="15" t="s">
        <v>83</v>
      </c>
      <c r="AY635" s="258" t="s">
        <v>135</v>
      </c>
    </row>
    <row r="636" s="2" customFormat="1" ht="16.5" customHeight="1">
      <c r="A636" s="39"/>
      <c r="B636" s="40"/>
      <c r="C636" s="262" t="s">
        <v>1191</v>
      </c>
      <c r="D636" s="262" t="s">
        <v>614</v>
      </c>
      <c r="E636" s="263" t="s">
        <v>621</v>
      </c>
      <c r="F636" s="264" t="s">
        <v>622</v>
      </c>
      <c r="G636" s="265" t="s">
        <v>141</v>
      </c>
      <c r="H636" s="266">
        <v>2</v>
      </c>
      <c r="I636" s="267"/>
      <c r="J636" s="268">
        <f>ROUND(I636*H636,2)</f>
        <v>0</v>
      </c>
      <c r="K636" s="264" t="s">
        <v>32</v>
      </c>
      <c r="L636" s="269"/>
      <c r="M636" s="270" t="s">
        <v>32</v>
      </c>
      <c r="N636" s="271" t="s">
        <v>48</v>
      </c>
      <c r="O636" s="85"/>
      <c r="P636" s="222">
        <f>O636*H636</f>
        <v>0</v>
      </c>
      <c r="Q636" s="222">
        <v>0</v>
      </c>
      <c r="R636" s="222">
        <f>Q636*H636</f>
        <v>0</v>
      </c>
      <c r="S636" s="222">
        <v>0</v>
      </c>
      <c r="T636" s="223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24" t="s">
        <v>617</v>
      </c>
      <c r="AT636" s="224" t="s">
        <v>614</v>
      </c>
      <c r="AU636" s="224" t="s">
        <v>85</v>
      </c>
      <c r="AY636" s="17" t="s">
        <v>135</v>
      </c>
      <c r="BE636" s="225">
        <f>IF(N636="základní",J636,0)</f>
        <v>0</v>
      </c>
      <c r="BF636" s="225">
        <f>IF(N636="snížená",J636,0)</f>
        <v>0</v>
      </c>
      <c r="BG636" s="225">
        <f>IF(N636="zákl. přenesená",J636,0)</f>
        <v>0</v>
      </c>
      <c r="BH636" s="225">
        <f>IF(N636="sníž. přenesená",J636,0)</f>
        <v>0</v>
      </c>
      <c r="BI636" s="225">
        <f>IF(N636="nulová",J636,0)</f>
        <v>0</v>
      </c>
      <c r="BJ636" s="17" t="s">
        <v>83</v>
      </c>
      <c r="BK636" s="225">
        <f>ROUND(I636*H636,2)</f>
        <v>0</v>
      </c>
      <c r="BL636" s="17" t="s">
        <v>617</v>
      </c>
      <c r="BM636" s="224" t="s">
        <v>1192</v>
      </c>
    </row>
    <row r="637" s="13" customFormat="1">
      <c r="A637" s="13"/>
      <c r="B637" s="226"/>
      <c r="C637" s="227"/>
      <c r="D637" s="228" t="s">
        <v>145</v>
      </c>
      <c r="E637" s="229" t="s">
        <v>32</v>
      </c>
      <c r="F637" s="230" t="s">
        <v>299</v>
      </c>
      <c r="G637" s="227"/>
      <c r="H637" s="229" t="s">
        <v>32</v>
      </c>
      <c r="I637" s="231"/>
      <c r="J637" s="227"/>
      <c r="K637" s="227"/>
      <c r="L637" s="232"/>
      <c r="M637" s="233"/>
      <c r="N637" s="234"/>
      <c r="O637" s="234"/>
      <c r="P637" s="234"/>
      <c r="Q637" s="234"/>
      <c r="R637" s="234"/>
      <c r="S637" s="234"/>
      <c r="T637" s="235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36" t="s">
        <v>145</v>
      </c>
      <c r="AU637" s="236" t="s">
        <v>85</v>
      </c>
      <c r="AV637" s="13" t="s">
        <v>83</v>
      </c>
      <c r="AW637" s="13" t="s">
        <v>39</v>
      </c>
      <c r="AX637" s="13" t="s">
        <v>77</v>
      </c>
      <c r="AY637" s="236" t="s">
        <v>135</v>
      </c>
    </row>
    <row r="638" s="14" customFormat="1">
      <c r="A638" s="14"/>
      <c r="B638" s="237"/>
      <c r="C638" s="238"/>
      <c r="D638" s="228" t="s">
        <v>145</v>
      </c>
      <c r="E638" s="239" t="s">
        <v>32</v>
      </c>
      <c r="F638" s="240" t="s">
        <v>1190</v>
      </c>
      <c r="G638" s="238"/>
      <c r="H638" s="241">
        <v>2</v>
      </c>
      <c r="I638" s="242"/>
      <c r="J638" s="238"/>
      <c r="K638" s="238"/>
      <c r="L638" s="243"/>
      <c r="M638" s="244"/>
      <c r="N638" s="245"/>
      <c r="O638" s="245"/>
      <c r="P638" s="245"/>
      <c r="Q638" s="245"/>
      <c r="R638" s="245"/>
      <c r="S638" s="245"/>
      <c r="T638" s="246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47" t="s">
        <v>145</v>
      </c>
      <c r="AU638" s="247" t="s">
        <v>85</v>
      </c>
      <c r="AV638" s="14" t="s">
        <v>85</v>
      </c>
      <c r="AW638" s="14" t="s">
        <v>39</v>
      </c>
      <c r="AX638" s="14" t="s">
        <v>77</v>
      </c>
      <c r="AY638" s="247" t="s">
        <v>135</v>
      </c>
    </row>
    <row r="639" s="15" customFormat="1">
      <c r="A639" s="15"/>
      <c r="B639" s="248"/>
      <c r="C639" s="249"/>
      <c r="D639" s="228" t="s">
        <v>145</v>
      </c>
      <c r="E639" s="250" t="s">
        <v>32</v>
      </c>
      <c r="F639" s="251" t="s">
        <v>149</v>
      </c>
      <c r="G639" s="249"/>
      <c r="H639" s="252">
        <v>2</v>
      </c>
      <c r="I639" s="253"/>
      <c r="J639" s="249"/>
      <c r="K639" s="249"/>
      <c r="L639" s="254"/>
      <c r="M639" s="255"/>
      <c r="N639" s="256"/>
      <c r="O639" s="256"/>
      <c r="P639" s="256"/>
      <c r="Q639" s="256"/>
      <c r="R639" s="256"/>
      <c r="S639" s="256"/>
      <c r="T639" s="257"/>
      <c r="U639" s="15"/>
      <c r="V639" s="15"/>
      <c r="W639" s="15"/>
      <c r="X639" s="15"/>
      <c r="Y639" s="15"/>
      <c r="Z639" s="15"/>
      <c r="AA639" s="15"/>
      <c r="AB639" s="15"/>
      <c r="AC639" s="15"/>
      <c r="AD639" s="15"/>
      <c r="AE639" s="15"/>
      <c r="AT639" s="258" t="s">
        <v>145</v>
      </c>
      <c r="AU639" s="258" t="s">
        <v>85</v>
      </c>
      <c r="AV639" s="15" t="s">
        <v>134</v>
      </c>
      <c r="AW639" s="15" t="s">
        <v>39</v>
      </c>
      <c r="AX639" s="15" t="s">
        <v>83</v>
      </c>
      <c r="AY639" s="258" t="s">
        <v>135</v>
      </c>
    </row>
    <row r="640" s="2" customFormat="1" ht="16.5" customHeight="1">
      <c r="A640" s="39"/>
      <c r="B640" s="40"/>
      <c r="C640" s="262" t="s">
        <v>1193</v>
      </c>
      <c r="D640" s="262" t="s">
        <v>614</v>
      </c>
      <c r="E640" s="263" t="s">
        <v>626</v>
      </c>
      <c r="F640" s="264" t="s">
        <v>627</v>
      </c>
      <c r="G640" s="265" t="s">
        <v>141</v>
      </c>
      <c r="H640" s="266">
        <v>1</v>
      </c>
      <c r="I640" s="267"/>
      <c r="J640" s="268">
        <f>ROUND(I640*H640,2)</f>
        <v>0</v>
      </c>
      <c r="K640" s="264" t="s">
        <v>142</v>
      </c>
      <c r="L640" s="269"/>
      <c r="M640" s="270" t="s">
        <v>32</v>
      </c>
      <c r="N640" s="271" t="s">
        <v>48</v>
      </c>
      <c r="O640" s="85"/>
      <c r="P640" s="222">
        <f>O640*H640</f>
        <v>0</v>
      </c>
      <c r="Q640" s="222">
        <v>0</v>
      </c>
      <c r="R640" s="222">
        <f>Q640*H640</f>
        <v>0</v>
      </c>
      <c r="S640" s="222">
        <v>0</v>
      </c>
      <c r="T640" s="223">
        <f>S640*H640</f>
        <v>0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24" t="s">
        <v>617</v>
      </c>
      <c r="AT640" s="224" t="s">
        <v>614</v>
      </c>
      <c r="AU640" s="224" t="s">
        <v>85</v>
      </c>
      <c r="AY640" s="17" t="s">
        <v>135</v>
      </c>
      <c r="BE640" s="225">
        <f>IF(N640="základní",J640,0)</f>
        <v>0</v>
      </c>
      <c r="BF640" s="225">
        <f>IF(N640="snížená",J640,0)</f>
        <v>0</v>
      </c>
      <c r="BG640" s="225">
        <f>IF(N640="zákl. přenesená",J640,0)</f>
        <v>0</v>
      </c>
      <c r="BH640" s="225">
        <f>IF(N640="sníž. přenesená",J640,0)</f>
        <v>0</v>
      </c>
      <c r="BI640" s="225">
        <f>IF(N640="nulová",J640,0)</f>
        <v>0</v>
      </c>
      <c r="BJ640" s="17" t="s">
        <v>83</v>
      </c>
      <c r="BK640" s="225">
        <f>ROUND(I640*H640,2)</f>
        <v>0</v>
      </c>
      <c r="BL640" s="17" t="s">
        <v>617</v>
      </c>
      <c r="BM640" s="224" t="s">
        <v>1194</v>
      </c>
    </row>
    <row r="641" s="13" customFormat="1">
      <c r="A641" s="13"/>
      <c r="B641" s="226"/>
      <c r="C641" s="227"/>
      <c r="D641" s="228" t="s">
        <v>145</v>
      </c>
      <c r="E641" s="229" t="s">
        <v>32</v>
      </c>
      <c r="F641" s="230" t="s">
        <v>299</v>
      </c>
      <c r="G641" s="227"/>
      <c r="H641" s="229" t="s">
        <v>32</v>
      </c>
      <c r="I641" s="231"/>
      <c r="J641" s="227"/>
      <c r="K641" s="227"/>
      <c r="L641" s="232"/>
      <c r="M641" s="233"/>
      <c r="N641" s="234"/>
      <c r="O641" s="234"/>
      <c r="P641" s="234"/>
      <c r="Q641" s="234"/>
      <c r="R641" s="234"/>
      <c r="S641" s="234"/>
      <c r="T641" s="235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36" t="s">
        <v>145</v>
      </c>
      <c r="AU641" s="236" t="s">
        <v>85</v>
      </c>
      <c r="AV641" s="13" t="s">
        <v>83</v>
      </c>
      <c r="AW641" s="13" t="s">
        <v>39</v>
      </c>
      <c r="AX641" s="13" t="s">
        <v>77</v>
      </c>
      <c r="AY641" s="236" t="s">
        <v>135</v>
      </c>
    </row>
    <row r="642" s="14" customFormat="1">
      <c r="A642" s="14"/>
      <c r="B642" s="237"/>
      <c r="C642" s="238"/>
      <c r="D642" s="228" t="s">
        <v>145</v>
      </c>
      <c r="E642" s="239" t="s">
        <v>32</v>
      </c>
      <c r="F642" s="240" t="s">
        <v>619</v>
      </c>
      <c r="G642" s="238"/>
      <c r="H642" s="241">
        <v>1</v>
      </c>
      <c r="I642" s="242"/>
      <c r="J642" s="238"/>
      <c r="K642" s="238"/>
      <c r="L642" s="243"/>
      <c r="M642" s="244"/>
      <c r="N642" s="245"/>
      <c r="O642" s="245"/>
      <c r="P642" s="245"/>
      <c r="Q642" s="245"/>
      <c r="R642" s="245"/>
      <c r="S642" s="245"/>
      <c r="T642" s="246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47" t="s">
        <v>145</v>
      </c>
      <c r="AU642" s="247" t="s">
        <v>85</v>
      </c>
      <c r="AV642" s="14" t="s">
        <v>85</v>
      </c>
      <c r="AW642" s="14" t="s">
        <v>39</v>
      </c>
      <c r="AX642" s="14" t="s">
        <v>77</v>
      </c>
      <c r="AY642" s="247" t="s">
        <v>135</v>
      </c>
    </row>
    <row r="643" s="15" customFormat="1">
      <c r="A643" s="15"/>
      <c r="B643" s="248"/>
      <c r="C643" s="249"/>
      <c r="D643" s="228" t="s">
        <v>145</v>
      </c>
      <c r="E643" s="250" t="s">
        <v>32</v>
      </c>
      <c r="F643" s="251" t="s">
        <v>149</v>
      </c>
      <c r="G643" s="249"/>
      <c r="H643" s="252">
        <v>1</v>
      </c>
      <c r="I643" s="253"/>
      <c r="J643" s="249"/>
      <c r="K643" s="249"/>
      <c r="L643" s="254"/>
      <c r="M643" s="255"/>
      <c r="N643" s="256"/>
      <c r="O643" s="256"/>
      <c r="P643" s="256"/>
      <c r="Q643" s="256"/>
      <c r="R643" s="256"/>
      <c r="S643" s="256"/>
      <c r="T643" s="257"/>
      <c r="U643" s="15"/>
      <c r="V643" s="15"/>
      <c r="W643" s="15"/>
      <c r="X643" s="15"/>
      <c r="Y643" s="15"/>
      <c r="Z643" s="15"/>
      <c r="AA643" s="15"/>
      <c r="AB643" s="15"/>
      <c r="AC643" s="15"/>
      <c r="AD643" s="15"/>
      <c r="AE643" s="15"/>
      <c r="AT643" s="258" t="s">
        <v>145</v>
      </c>
      <c r="AU643" s="258" t="s">
        <v>85</v>
      </c>
      <c r="AV643" s="15" t="s">
        <v>134</v>
      </c>
      <c r="AW643" s="15" t="s">
        <v>39</v>
      </c>
      <c r="AX643" s="15" t="s">
        <v>83</v>
      </c>
      <c r="AY643" s="258" t="s">
        <v>135</v>
      </c>
    </row>
    <row r="644" s="2" customFormat="1" ht="16.5" customHeight="1">
      <c r="A644" s="39"/>
      <c r="B644" s="40"/>
      <c r="C644" s="262" t="s">
        <v>1195</v>
      </c>
      <c r="D644" s="262" t="s">
        <v>614</v>
      </c>
      <c r="E644" s="263" t="s">
        <v>1196</v>
      </c>
      <c r="F644" s="264" t="s">
        <v>1197</v>
      </c>
      <c r="G644" s="265" t="s">
        <v>141</v>
      </c>
      <c r="H644" s="266">
        <v>1</v>
      </c>
      <c r="I644" s="267"/>
      <c r="J644" s="268">
        <f>ROUND(I644*H644,2)</f>
        <v>0</v>
      </c>
      <c r="K644" s="264" t="s">
        <v>142</v>
      </c>
      <c r="L644" s="269"/>
      <c r="M644" s="270" t="s">
        <v>32</v>
      </c>
      <c r="N644" s="271" t="s">
        <v>48</v>
      </c>
      <c r="O644" s="85"/>
      <c r="P644" s="222">
        <f>O644*H644</f>
        <v>0</v>
      </c>
      <c r="Q644" s="222">
        <v>0</v>
      </c>
      <c r="R644" s="222">
        <f>Q644*H644</f>
        <v>0</v>
      </c>
      <c r="S644" s="222">
        <v>0</v>
      </c>
      <c r="T644" s="223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24" t="s">
        <v>617</v>
      </c>
      <c r="AT644" s="224" t="s">
        <v>614</v>
      </c>
      <c r="AU644" s="224" t="s">
        <v>85</v>
      </c>
      <c r="AY644" s="17" t="s">
        <v>135</v>
      </c>
      <c r="BE644" s="225">
        <f>IF(N644="základní",J644,0)</f>
        <v>0</v>
      </c>
      <c r="BF644" s="225">
        <f>IF(N644="snížená",J644,0)</f>
        <v>0</v>
      </c>
      <c r="BG644" s="225">
        <f>IF(N644="zákl. přenesená",J644,0)</f>
        <v>0</v>
      </c>
      <c r="BH644" s="225">
        <f>IF(N644="sníž. přenesená",J644,0)</f>
        <v>0</v>
      </c>
      <c r="BI644" s="225">
        <f>IF(N644="nulová",J644,0)</f>
        <v>0</v>
      </c>
      <c r="BJ644" s="17" t="s">
        <v>83</v>
      </c>
      <c r="BK644" s="225">
        <f>ROUND(I644*H644,2)</f>
        <v>0</v>
      </c>
      <c r="BL644" s="17" t="s">
        <v>617</v>
      </c>
      <c r="BM644" s="224" t="s">
        <v>1198</v>
      </c>
    </row>
    <row r="645" s="13" customFormat="1">
      <c r="A645" s="13"/>
      <c r="B645" s="226"/>
      <c r="C645" s="227"/>
      <c r="D645" s="228" t="s">
        <v>145</v>
      </c>
      <c r="E645" s="229" t="s">
        <v>32</v>
      </c>
      <c r="F645" s="230" t="s">
        <v>299</v>
      </c>
      <c r="G645" s="227"/>
      <c r="H645" s="229" t="s">
        <v>32</v>
      </c>
      <c r="I645" s="231"/>
      <c r="J645" s="227"/>
      <c r="K645" s="227"/>
      <c r="L645" s="232"/>
      <c r="M645" s="233"/>
      <c r="N645" s="234"/>
      <c r="O645" s="234"/>
      <c r="P645" s="234"/>
      <c r="Q645" s="234"/>
      <c r="R645" s="234"/>
      <c r="S645" s="234"/>
      <c r="T645" s="235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36" t="s">
        <v>145</v>
      </c>
      <c r="AU645" s="236" t="s">
        <v>85</v>
      </c>
      <c r="AV645" s="13" t="s">
        <v>83</v>
      </c>
      <c r="AW645" s="13" t="s">
        <v>39</v>
      </c>
      <c r="AX645" s="13" t="s">
        <v>77</v>
      </c>
      <c r="AY645" s="236" t="s">
        <v>135</v>
      </c>
    </row>
    <row r="646" s="14" customFormat="1">
      <c r="A646" s="14"/>
      <c r="B646" s="237"/>
      <c r="C646" s="238"/>
      <c r="D646" s="228" t="s">
        <v>145</v>
      </c>
      <c r="E646" s="239" t="s">
        <v>32</v>
      </c>
      <c r="F646" s="240" t="s">
        <v>619</v>
      </c>
      <c r="G646" s="238"/>
      <c r="H646" s="241">
        <v>1</v>
      </c>
      <c r="I646" s="242"/>
      <c r="J646" s="238"/>
      <c r="K646" s="238"/>
      <c r="L646" s="243"/>
      <c r="M646" s="244"/>
      <c r="N646" s="245"/>
      <c r="O646" s="245"/>
      <c r="P646" s="245"/>
      <c r="Q646" s="245"/>
      <c r="R646" s="245"/>
      <c r="S646" s="245"/>
      <c r="T646" s="246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47" t="s">
        <v>145</v>
      </c>
      <c r="AU646" s="247" t="s">
        <v>85</v>
      </c>
      <c r="AV646" s="14" t="s">
        <v>85</v>
      </c>
      <c r="AW646" s="14" t="s">
        <v>39</v>
      </c>
      <c r="AX646" s="14" t="s">
        <v>77</v>
      </c>
      <c r="AY646" s="247" t="s">
        <v>135</v>
      </c>
    </row>
    <row r="647" s="15" customFormat="1">
      <c r="A647" s="15"/>
      <c r="B647" s="248"/>
      <c r="C647" s="249"/>
      <c r="D647" s="228" t="s">
        <v>145</v>
      </c>
      <c r="E647" s="250" t="s">
        <v>32</v>
      </c>
      <c r="F647" s="251" t="s">
        <v>149</v>
      </c>
      <c r="G647" s="249"/>
      <c r="H647" s="252">
        <v>1</v>
      </c>
      <c r="I647" s="253"/>
      <c r="J647" s="249"/>
      <c r="K647" s="249"/>
      <c r="L647" s="254"/>
      <c r="M647" s="255"/>
      <c r="N647" s="256"/>
      <c r="O647" s="256"/>
      <c r="P647" s="256"/>
      <c r="Q647" s="256"/>
      <c r="R647" s="256"/>
      <c r="S647" s="256"/>
      <c r="T647" s="257"/>
      <c r="U647" s="15"/>
      <c r="V647" s="15"/>
      <c r="W647" s="15"/>
      <c r="X647" s="15"/>
      <c r="Y647" s="15"/>
      <c r="Z647" s="15"/>
      <c r="AA647" s="15"/>
      <c r="AB647" s="15"/>
      <c r="AC647" s="15"/>
      <c r="AD647" s="15"/>
      <c r="AE647" s="15"/>
      <c r="AT647" s="258" t="s">
        <v>145</v>
      </c>
      <c r="AU647" s="258" t="s">
        <v>85</v>
      </c>
      <c r="AV647" s="15" t="s">
        <v>134</v>
      </c>
      <c r="AW647" s="15" t="s">
        <v>39</v>
      </c>
      <c r="AX647" s="15" t="s">
        <v>83</v>
      </c>
      <c r="AY647" s="258" t="s">
        <v>135</v>
      </c>
    </row>
    <row r="648" s="2" customFormat="1" ht="16.5" customHeight="1">
      <c r="A648" s="39"/>
      <c r="B648" s="40"/>
      <c r="C648" s="262" t="s">
        <v>1199</v>
      </c>
      <c r="D648" s="262" t="s">
        <v>614</v>
      </c>
      <c r="E648" s="263" t="s">
        <v>1200</v>
      </c>
      <c r="F648" s="264" t="s">
        <v>1201</v>
      </c>
      <c r="G648" s="265" t="s">
        <v>141</v>
      </c>
      <c r="H648" s="266">
        <v>1</v>
      </c>
      <c r="I648" s="267"/>
      <c r="J648" s="268">
        <f>ROUND(I648*H648,2)</f>
        <v>0</v>
      </c>
      <c r="K648" s="264" t="s">
        <v>142</v>
      </c>
      <c r="L648" s="269"/>
      <c r="M648" s="270" t="s">
        <v>32</v>
      </c>
      <c r="N648" s="271" t="s">
        <v>48</v>
      </c>
      <c r="O648" s="85"/>
      <c r="P648" s="222">
        <f>O648*H648</f>
        <v>0</v>
      </c>
      <c r="Q648" s="222">
        <v>0</v>
      </c>
      <c r="R648" s="222">
        <f>Q648*H648</f>
        <v>0</v>
      </c>
      <c r="S648" s="222">
        <v>0</v>
      </c>
      <c r="T648" s="223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24" t="s">
        <v>617</v>
      </c>
      <c r="AT648" s="224" t="s">
        <v>614</v>
      </c>
      <c r="AU648" s="224" t="s">
        <v>85</v>
      </c>
      <c r="AY648" s="17" t="s">
        <v>135</v>
      </c>
      <c r="BE648" s="225">
        <f>IF(N648="základní",J648,0)</f>
        <v>0</v>
      </c>
      <c r="BF648" s="225">
        <f>IF(N648="snížená",J648,0)</f>
        <v>0</v>
      </c>
      <c r="BG648" s="225">
        <f>IF(N648="zákl. přenesená",J648,0)</f>
        <v>0</v>
      </c>
      <c r="BH648" s="225">
        <f>IF(N648="sníž. přenesená",J648,0)</f>
        <v>0</v>
      </c>
      <c r="BI648" s="225">
        <f>IF(N648="nulová",J648,0)</f>
        <v>0</v>
      </c>
      <c r="BJ648" s="17" t="s">
        <v>83</v>
      </c>
      <c r="BK648" s="225">
        <f>ROUND(I648*H648,2)</f>
        <v>0</v>
      </c>
      <c r="BL648" s="17" t="s">
        <v>617</v>
      </c>
      <c r="BM648" s="224" t="s">
        <v>1202</v>
      </c>
    </row>
    <row r="649" s="13" customFormat="1">
      <c r="A649" s="13"/>
      <c r="B649" s="226"/>
      <c r="C649" s="227"/>
      <c r="D649" s="228" t="s">
        <v>145</v>
      </c>
      <c r="E649" s="229" t="s">
        <v>32</v>
      </c>
      <c r="F649" s="230" t="s">
        <v>299</v>
      </c>
      <c r="G649" s="227"/>
      <c r="H649" s="229" t="s">
        <v>32</v>
      </c>
      <c r="I649" s="231"/>
      <c r="J649" s="227"/>
      <c r="K649" s="227"/>
      <c r="L649" s="232"/>
      <c r="M649" s="233"/>
      <c r="N649" s="234"/>
      <c r="O649" s="234"/>
      <c r="P649" s="234"/>
      <c r="Q649" s="234"/>
      <c r="R649" s="234"/>
      <c r="S649" s="234"/>
      <c r="T649" s="235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36" t="s">
        <v>145</v>
      </c>
      <c r="AU649" s="236" t="s">
        <v>85</v>
      </c>
      <c r="AV649" s="13" t="s">
        <v>83</v>
      </c>
      <c r="AW649" s="13" t="s">
        <v>39</v>
      </c>
      <c r="AX649" s="13" t="s">
        <v>77</v>
      </c>
      <c r="AY649" s="236" t="s">
        <v>135</v>
      </c>
    </row>
    <row r="650" s="14" customFormat="1">
      <c r="A650" s="14"/>
      <c r="B650" s="237"/>
      <c r="C650" s="238"/>
      <c r="D650" s="228" t="s">
        <v>145</v>
      </c>
      <c r="E650" s="239" t="s">
        <v>32</v>
      </c>
      <c r="F650" s="240" t="s">
        <v>619</v>
      </c>
      <c r="G650" s="238"/>
      <c r="H650" s="241">
        <v>1</v>
      </c>
      <c r="I650" s="242"/>
      <c r="J650" s="238"/>
      <c r="K650" s="238"/>
      <c r="L650" s="243"/>
      <c r="M650" s="244"/>
      <c r="N650" s="245"/>
      <c r="O650" s="245"/>
      <c r="P650" s="245"/>
      <c r="Q650" s="245"/>
      <c r="R650" s="245"/>
      <c r="S650" s="245"/>
      <c r="T650" s="246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47" t="s">
        <v>145</v>
      </c>
      <c r="AU650" s="247" t="s">
        <v>85</v>
      </c>
      <c r="AV650" s="14" t="s">
        <v>85</v>
      </c>
      <c r="AW650" s="14" t="s">
        <v>39</v>
      </c>
      <c r="AX650" s="14" t="s">
        <v>77</v>
      </c>
      <c r="AY650" s="247" t="s">
        <v>135</v>
      </c>
    </row>
    <row r="651" s="15" customFormat="1">
      <c r="A651" s="15"/>
      <c r="B651" s="248"/>
      <c r="C651" s="249"/>
      <c r="D651" s="228" t="s">
        <v>145</v>
      </c>
      <c r="E651" s="250" t="s">
        <v>32</v>
      </c>
      <c r="F651" s="251" t="s">
        <v>149</v>
      </c>
      <c r="G651" s="249"/>
      <c r="H651" s="252">
        <v>1</v>
      </c>
      <c r="I651" s="253"/>
      <c r="J651" s="249"/>
      <c r="K651" s="249"/>
      <c r="L651" s="254"/>
      <c r="M651" s="255"/>
      <c r="N651" s="256"/>
      <c r="O651" s="256"/>
      <c r="P651" s="256"/>
      <c r="Q651" s="256"/>
      <c r="R651" s="256"/>
      <c r="S651" s="256"/>
      <c r="T651" s="257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T651" s="258" t="s">
        <v>145</v>
      </c>
      <c r="AU651" s="258" t="s">
        <v>85</v>
      </c>
      <c r="AV651" s="15" t="s">
        <v>134</v>
      </c>
      <c r="AW651" s="15" t="s">
        <v>39</v>
      </c>
      <c r="AX651" s="15" t="s">
        <v>83</v>
      </c>
      <c r="AY651" s="258" t="s">
        <v>135</v>
      </c>
    </row>
    <row r="652" s="2" customFormat="1" ht="16.5" customHeight="1">
      <c r="A652" s="39"/>
      <c r="B652" s="40"/>
      <c r="C652" s="262" t="s">
        <v>1203</v>
      </c>
      <c r="D652" s="262" t="s">
        <v>614</v>
      </c>
      <c r="E652" s="263" t="s">
        <v>893</v>
      </c>
      <c r="F652" s="264" t="s">
        <v>894</v>
      </c>
      <c r="G652" s="265" t="s">
        <v>141</v>
      </c>
      <c r="H652" s="266">
        <v>1</v>
      </c>
      <c r="I652" s="267"/>
      <c r="J652" s="268">
        <f>ROUND(I652*H652,2)</f>
        <v>0</v>
      </c>
      <c r="K652" s="264" t="s">
        <v>142</v>
      </c>
      <c r="L652" s="269"/>
      <c r="M652" s="270" t="s">
        <v>32</v>
      </c>
      <c r="N652" s="271" t="s">
        <v>48</v>
      </c>
      <c r="O652" s="85"/>
      <c r="P652" s="222">
        <f>O652*H652</f>
        <v>0</v>
      </c>
      <c r="Q652" s="222">
        <v>0</v>
      </c>
      <c r="R652" s="222">
        <f>Q652*H652</f>
        <v>0</v>
      </c>
      <c r="S652" s="222">
        <v>0</v>
      </c>
      <c r="T652" s="223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24" t="s">
        <v>617</v>
      </c>
      <c r="AT652" s="224" t="s">
        <v>614</v>
      </c>
      <c r="AU652" s="224" t="s">
        <v>85</v>
      </c>
      <c r="AY652" s="17" t="s">
        <v>135</v>
      </c>
      <c r="BE652" s="225">
        <f>IF(N652="základní",J652,0)</f>
        <v>0</v>
      </c>
      <c r="BF652" s="225">
        <f>IF(N652="snížená",J652,0)</f>
        <v>0</v>
      </c>
      <c r="BG652" s="225">
        <f>IF(N652="zákl. přenesená",J652,0)</f>
        <v>0</v>
      </c>
      <c r="BH652" s="225">
        <f>IF(N652="sníž. přenesená",J652,0)</f>
        <v>0</v>
      </c>
      <c r="BI652" s="225">
        <f>IF(N652="nulová",J652,0)</f>
        <v>0</v>
      </c>
      <c r="BJ652" s="17" t="s">
        <v>83</v>
      </c>
      <c r="BK652" s="225">
        <f>ROUND(I652*H652,2)</f>
        <v>0</v>
      </c>
      <c r="BL652" s="17" t="s">
        <v>617</v>
      </c>
      <c r="BM652" s="224" t="s">
        <v>1204</v>
      </c>
    </row>
    <row r="653" s="13" customFormat="1">
      <c r="A653" s="13"/>
      <c r="B653" s="226"/>
      <c r="C653" s="227"/>
      <c r="D653" s="228" t="s">
        <v>145</v>
      </c>
      <c r="E653" s="229" t="s">
        <v>32</v>
      </c>
      <c r="F653" s="230" t="s">
        <v>299</v>
      </c>
      <c r="G653" s="227"/>
      <c r="H653" s="229" t="s">
        <v>32</v>
      </c>
      <c r="I653" s="231"/>
      <c r="J653" s="227"/>
      <c r="K653" s="227"/>
      <c r="L653" s="232"/>
      <c r="M653" s="233"/>
      <c r="N653" s="234"/>
      <c r="O653" s="234"/>
      <c r="P653" s="234"/>
      <c r="Q653" s="234"/>
      <c r="R653" s="234"/>
      <c r="S653" s="234"/>
      <c r="T653" s="235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36" t="s">
        <v>145</v>
      </c>
      <c r="AU653" s="236" t="s">
        <v>85</v>
      </c>
      <c r="AV653" s="13" t="s">
        <v>83</v>
      </c>
      <c r="AW653" s="13" t="s">
        <v>39</v>
      </c>
      <c r="AX653" s="13" t="s">
        <v>77</v>
      </c>
      <c r="AY653" s="236" t="s">
        <v>135</v>
      </c>
    </row>
    <row r="654" s="14" customFormat="1">
      <c r="A654" s="14"/>
      <c r="B654" s="237"/>
      <c r="C654" s="238"/>
      <c r="D654" s="228" t="s">
        <v>145</v>
      </c>
      <c r="E654" s="239" t="s">
        <v>32</v>
      </c>
      <c r="F654" s="240" t="s">
        <v>619</v>
      </c>
      <c r="G654" s="238"/>
      <c r="H654" s="241">
        <v>1</v>
      </c>
      <c r="I654" s="242"/>
      <c r="J654" s="238"/>
      <c r="K654" s="238"/>
      <c r="L654" s="243"/>
      <c r="M654" s="244"/>
      <c r="N654" s="245"/>
      <c r="O654" s="245"/>
      <c r="P654" s="245"/>
      <c r="Q654" s="245"/>
      <c r="R654" s="245"/>
      <c r="S654" s="245"/>
      <c r="T654" s="246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47" t="s">
        <v>145</v>
      </c>
      <c r="AU654" s="247" t="s">
        <v>85</v>
      </c>
      <c r="AV654" s="14" t="s">
        <v>85</v>
      </c>
      <c r="AW654" s="14" t="s">
        <v>39</v>
      </c>
      <c r="AX654" s="14" t="s">
        <v>77</v>
      </c>
      <c r="AY654" s="247" t="s">
        <v>135</v>
      </c>
    </row>
    <row r="655" s="15" customFormat="1">
      <c r="A655" s="15"/>
      <c r="B655" s="248"/>
      <c r="C655" s="249"/>
      <c r="D655" s="228" t="s">
        <v>145</v>
      </c>
      <c r="E655" s="250" t="s">
        <v>32</v>
      </c>
      <c r="F655" s="251" t="s">
        <v>149</v>
      </c>
      <c r="G655" s="249"/>
      <c r="H655" s="252">
        <v>1</v>
      </c>
      <c r="I655" s="253"/>
      <c r="J655" s="249"/>
      <c r="K655" s="249"/>
      <c r="L655" s="254"/>
      <c r="M655" s="255"/>
      <c r="N655" s="256"/>
      <c r="O655" s="256"/>
      <c r="P655" s="256"/>
      <c r="Q655" s="256"/>
      <c r="R655" s="256"/>
      <c r="S655" s="256"/>
      <c r="T655" s="257"/>
      <c r="U655" s="15"/>
      <c r="V655" s="15"/>
      <c r="W655" s="15"/>
      <c r="X655" s="15"/>
      <c r="Y655" s="15"/>
      <c r="Z655" s="15"/>
      <c r="AA655" s="15"/>
      <c r="AB655" s="15"/>
      <c r="AC655" s="15"/>
      <c r="AD655" s="15"/>
      <c r="AE655" s="15"/>
      <c r="AT655" s="258" t="s">
        <v>145</v>
      </c>
      <c r="AU655" s="258" t="s">
        <v>85</v>
      </c>
      <c r="AV655" s="15" t="s">
        <v>134</v>
      </c>
      <c r="AW655" s="15" t="s">
        <v>39</v>
      </c>
      <c r="AX655" s="15" t="s">
        <v>83</v>
      </c>
      <c r="AY655" s="258" t="s">
        <v>135</v>
      </c>
    </row>
    <row r="656" s="2" customFormat="1" ht="16.5" customHeight="1">
      <c r="A656" s="39"/>
      <c r="B656" s="40"/>
      <c r="C656" s="262" t="s">
        <v>1205</v>
      </c>
      <c r="D656" s="262" t="s">
        <v>614</v>
      </c>
      <c r="E656" s="263" t="s">
        <v>630</v>
      </c>
      <c r="F656" s="264" t="s">
        <v>631</v>
      </c>
      <c r="G656" s="265" t="s">
        <v>141</v>
      </c>
      <c r="H656" s="266">
        <v>2</v>
      </c>
      <c r="I656" s="267"/>
      <c r="J656" s="268">
        <f>ROUND(I656*H656,2)</f>
        <v>0</v>
      </c>
      <c r="K656" s="264" t="s">
        <v>142</v>
      </c>
      <c r="L656" s="269"/>
      <c r="M656" s="270" t="s">
        <v>32</v>
      </c>
      <c r="N656" s="271" t="s">
        <v>48</v>
      </c>
      <c r="O656" s="85"/>
      <c r="P656" s="222">
        <f>O656*H656</f>
        <v>0</v>
      </c>
      <c r="Q656" s="222">
        <v>0</v>
      </c>
      <c r="R656" s="222">
        <f>Q656*H656</f>
        <v>0</v>
      </c>
      <c r="S656" s="222">
        <v>0</v>
      </c>
      <c r="T656" s="223">
        <f>S656*H656</f>
        <v>0</v>
      </c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R656" s="224" t="s">
        <v>617</v>
      </c>
      <c r="AT656" s="224" t="s">
        <v>614</v>
      </c>
      <c r="AU656" s="224" t="s">
        <v>85</v>
      </c>
      <c r="AY656" s="17" t="s">
        <v>135</v>
      </c>
      <c r="BE656" s="225">
        <f>IF(N656="základní",J656,0)</f>
        <v>0</v>
      </c>
      <c r="BF656" s="225">
        <f>IF(N656="snížená",J656,0)</f>
        <v>0</v>
      </c>
      <c r="BG656" s="225">
        <f>IF(N656="zákl. přenesená",J656,0)</f>
        <v>0</v>
      </c>
      <c r="BH656" s="225">
        <f>IF(N656="sníž. přenesená",J656,0)</f>
        <v>0</v>
      </c>
      <c r="BI656" s="225">
        <f>IF(N656="nulová",J656,0)</f>
        <v>0</v>
      </c>
      <c r="BJ656" s="17" t="s">
        <v>83</v>
      </c>
      <c r="BK656" s="225">
        <f>ROUND(I656*H656,2)</f>
        <v>0</v>
      </c>
      <c r="BL656" s="17" t="s">
        <v>617</v>
      </c>
      <c r="BM656" s="224" t="s">
        <v>1206</v>
      </c>
    </row>
    <row r="657" s="13" customFormat="1">
      <c r="A657" s="13"/>
      <c r="B657" s="226"/>
      <c r="C657" s="227"/>
      <c r="D657" s="228" t="s">
        <v>145</v>
      </c>
      <c r="E657" s="229" t="s">
        <v>32</v>
      </c>
      <c r="F657" s="230" t="s">
        <v>299</v>
      </c>
      <c r="G657" s="227"/>
      <c r="H657" s="229" t="s">
        <v>32</v>
      </c>
      <c r="I657" s="231"/>
      <c r="J657" s="227"/>
      <c r="K657" s="227"/>
      <c r="L657" s="232"/>
      <c r="M657" s="233"/>
      <c r="N657" s="234"/>
      <c r="O657" s="234"/>
      <c r="P657" s="234"/>
      <c r="Q657" s="234"/>
      <c r="R657" s="234"/>
      <c r="S657" s="234"/>
      <c r="T657" s="235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36" t="s">
        <v>145</v>
      </c>
      <c r="AU657" s="236" t="s">
        <v>85</v>
      </c>
      <c r="AV657" s="13" t="s">
        <v>83</v>
      </c>
      <c r="AW657" s="13" t="s">
        <v>39</v>
      </c>
      <c r="AX657" s="13" t="s">
        <v>77</v>
      </c>
      <c r="AY657" s="236" t="s">
        <v>135</v>
      </c>
    </row>
    <row r="658" s="14" customFormat="1">
      <c r="A658" s="14"/>
      <c r="B658" s="237"/>
      <c r="C658" s="238"/>
      <c r="D658" s="228" t="s">
        <v>145</v>
      </c>
      <c r="E658" s="239" t="s">
        <v>32</v>
      </c>
      <c r="F658" s="240" t="s">
        <v>1190</v>
      </c>
      <c r="G658" s="238"/>
      <c r="H658" s="241">
        <v>2</v>
      </c>
      <c r="I658" s="242"/>
      <c r="J658" s="238"/>
      <c r="K658" s="238"/>
      <c r="L658" s="243"/>
      <c r="M658" s="244"/>
      <c r="N658" s="245"/>
      <c r="O658" s="245"/>
      <c r="P658" s="245"/>
      <c r="Q658" s="245"/>
      <c r="R658" s="245"/>
      <c r="S658" s="245"/>
      <c r="T658" s="246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47" t="s">
        <v>145</v>
      </c>
      <c r="AU658" s="247" t="s">
        <v>85</v>
      </c>
      <c r="AV658" s="14" t="s">
        <v>85</v>
      </c>
      <c r="AW658" s="14" t="s">
        <v>39</v>
      </c>
      <c r="AX658" s="14" t="s">
        <v>77</v>
      </c>
      <c r="AY658" s="247" t="s">
        <v>135</v>
      </c>
    </row>
    <row r="659" s="15" customFormat="1">
      <c r="A659" s="15"/>
      <c r="B659" s="248"/>
      <c r="C659" s="249"/>
      <c r="D659" s="228" t="s">
        <v>145</v>
      </c>
      <c r="E659" s="250" t="s">
        <v>32</v>
      </c>
      <c r="F659" s="251" t="s">
        <v>149</v>
      </c>
      <c r="G659" s="249"/>
      <c r="H659" s="252">
        <v>2</v>
      </c>
      <c r="I659" s="253"/>
      <c r="J659" s="249"/>
      <c r="K659" s="249"/>
      <c r="L659" s="254"/>
      <c r="M659" s="255"/>
      <c r="N659" s="256"/>
      <c r="O659" s="256"/>
      <c r="P659" s="256"/>
      <c r="Q659" s="256"/>
      <c r="R659" s="256"/>
      <c r="S659" s="256"/>
      <c r="T659" s="257"/>
      <c r="U659" s="15"/>
      <c r="V659" s="15"/>
      <c r="W659" s="15"/>
      <c r="X659" s="15"/>
      <c r="Y659" s="15"/>
      <c r="Z659" s="15"/>
      <c r="AA659" s="15"/>
      <c r="AB659" s="15"/>
      <c r="AC659" s="15"/>
      <c r="AD659" s="15"/>
      <c r="AE659" s="15"/>
      <c r="AT659" s="258" t="s">
        <v>145</v>
      </c>
      <c r="AU659" s="258" t="s">
        <v>85</v>
      </c>
      <c r="AV659" s="15" t="s">
        <v>134</v>
      </c>
      <c r="AW659" s="15" t="s">
        <v>39</v>
      </c>
      <c r="AX659" s="15" t="s">
        <v>83</v>
      </c>
      <c r="AY659" s="258" t="s">
        <v>135</v>
      </c>
    </row>
    <row r="660" s="2" customFormat="1" ht="16.5" customHeight="1">
      <c r="A660" s="39"/>
      <c r="B660" s="40"/>
      <c r="C660" s="262" t="s">
        <v>1207</v>
      </c>
      <c r="D660" s="262" t="s">
        <v>614</v>
      </c>
      <c r="E660" s="263" t="s">
        <v>1208</v>
      </c>
      <c r="F660" s="264" t="s">
        <v>1209</v>
      </c>
      <c r="G660" s="265" t="s">
        <v>141</v>
      </c>
      <c r="H660" s="266">
        <v>1</v>
      </c>
      <c r="I660" s="267"/>
      <c r="J660" s="268">
        <f>ROUND(I660*H660,2)</f>
        <v>0</v>
      </c>
      <c r="K660" s="264" t="s">
        <v>142</v>
      </c>
      <c r="L660" s="269"/>
      <c r="M660" s="270" t="s">
        <v>32</v>
      </c>
      <c r="N660" s="271" t="s">
        <v>48</v>
      </c>
      <c r="O660" s="85"/>
      <c r="P660" s="222">
        <f>O660*H660</f>
        <v>0</v>
      </c>
      <c r="Q660" s="222">
        <v>0</v>
      </c>
      <c r="R660" s="222">
        <f>Q660*H660</f>
        <v>0</v>
      </c>
      <c r="S660" s="222">
        <v>0</v>
      </c>
      <c r="T660" s="223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24" t="s">
        <v>617</v>
      </c>
      <c r="AT660" s="224" t="s">
        <v>614</v>
      </c>
      <c r="AU660" s="224" t="s">
        <v>85</v>
      </c>
      <c r="AY660" s="17" t="s">
        <v>135</v>
      </c>
      <c r="BE660" s="225">
        <f>IF(N660="základní",J660,0)</f>
        <v>0</v>
      </c>
      <c r="BF660" s="225">
        <f>IF(N660="snížená",J660,0)</f>
        <v>0</v>
      </c>
      <c r="BG660" s="225">
        <f>IF(N660="zákl. přenesená",J660,0)</f>
        <v>0</v>
      </c>
      <c r="BH660" s="225">
        <f>IF(N660="sníž. přenesená",J660,0)</f>
        <v>0</v>
      </c>
      <c r="BI660" s="225">
        <f>IF(N660="nulová",J660,0)</f>
        <v>0</v>
      </c>
      <c r="BJ660" s="17" t="s">
        <v>83</v>
      </c>
      <c r="BK660" s="225">
        <f>ROUND(I660*H660,2)</f>
        <v>0</v>
      </c>
      <c r="BL660" s="17" t="s">
        <v>617</v>
      </c>
      <c r="BM660" s="224" t="s">
        <v>1210</v>
      </c>
    </row>
    <row r="661" s="13" customFormat="1">
      <c r="A661" s="13"/>
      <c r="B661" s="226"/>
      <c r="C661" s="227"/>
      <c r="D661" s="228" t="s">
        <v>145</v>
      </c>
      <c r="E661" s="229" t="s">
        <v>32</v>
      </c>
      <c r="F661" s="230" t="s">
        <v>299</v>
      </c>
      <c r="G661" s="227"/>
      <c r="H661" s="229" t="s">
        <v>32</v>
      </c>
      <c r="I661" s="231"/>
      <c r="J661" s="227"/>
      <c r="K661" s="227"/>
      <c r="L661" s="232"/>
      <c r="M661" s="233"/>
      <c r="N661" s="234"/>
      <c r="O661" s="234"/>
      <c r="P661" s="234"/>
      <c r="Q661" s="234"/>
      <c r="R661" s="234"/>
      <c r="S661" s="234"/>
      <c r="T661" s="235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36" t="s">
        <v>145</v>
      </c>
      <c r="AU661" s="236" t="s">
        <v>85</v>
      </c>
      <c r="AV661" s="13" t="s">
        <v>83</v>
      </c>
      <c r="AW661" s="13" t="s">
        <v>39</v>
      </c>
      <c r="AX661" s="13" t="s">
        <v>77</v>
      </c>
      <c r="AY661" s="236" t="s">
        <v>135</v>
      </c>
    </row>
    <row r="662" s="14" customFormat="1">
      <c r="A662" s="14"/>
      <c r="B662" s="237"/>
      <c r="C662" s="238"/>
      <c r="D662" s="228" t="s">
        <v>145</v>
      </c>
      <c r="E662" s="239" t="s">
        <v>32</v>
      </c>
      <c r="F662" s="240" t="s">
        <v>619</v>
      </c>
      <c r="G662" s="238"/>
      <c r="H662" s="241">
        <v>1</v>
      </c>
      <c r="I662" s="242"/>
      <c r="J662" s="238"/>
      <c r="K662" s="238"/>
      <c r="L662" s="243"/>
      <c r="M662" s="244"/>
      <c r="N662" s="245"/>
      <c r="O662" s="245"/>
      <c r="P662" s="245"/>
      <c r="Q662" s="245"/>
      <c r="R662" s="245"/>
      <c r="S662" s="245"/>
      <c r="T662" s="246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47" t="s">
        <v>145</v>
      </c>
      <c r="AU662" s="247" t="s">
        <v>85</v>
      </c>
      <c r="AV662" s="14" t="s">
        <v>85</v>
      </c>
      <c r="AW662" s="14" t="s">
        <v>39</v>
      </c>
      <c r="AX662" s="14" t="s">
        <v>77</v>
      </c>
      <c r="AY662" s="247" t="s">
        <v>135</v>
      </c>
    </row>
    <row r="663" s="15" customFormat="1">
      <c r="A663" s="15"/>
      <c r="B663" s="248"/>
      <c r="C663" s="249"/>
      <c r="D663" s="228" t="s">
        <v>145</v>
      </c>
      <c r="E663" s="250" t="s">
        <v>32</v>
      </c>
      <c r="F663" s="251" t="s">
        <v>149</v>
      </c>
      <c r="G663" s="249"/>
      <c r="H663" s="252">
        <v>1</v>
      </c>
      <c r="I663" s="253"/>
      <c r="J663" s="249"/>
      <c r="K663" s="249"/>
      <c r="L663" s="254"/>
      <c r="M663" s="255"/>
      <c r="N663" s="256"/>
      <c r="O663" s="256"/>
      <c r="P663" s="256"/>
      <c r="Q663" s="256"/>
      <c r="R663" s="256"/>
      <c r="S663" s="256"/>
      <c r="T663" s="257"/>
      <c r="U663" s="15"/>
      <c r="V663" s="15"/>
      <c r="W663" s="15"/>
      <c r="X663" s="15"/>
      <c r="Y663" s="15"/>
      <c r="Z663" s="15"/>
      <c r="AA663" s="15"/>
      <c r="AB663" s="15"/>
      <c r="AC663" s="15"/>
      <c r="AD663" s="15"/>
      <c r="AE663" s="15"/>
      <c r="AT663" s="258" t="s">
        <v>145</v>
      </c>
      <c r="AU663" s="258" t="s">
        <v>85</v>
      </c>
      <c r="AV663" s="15" t="s">
        <v>134</v>
      </c>
      <c r="AW663" s="15" t="s">
        <v>39</v>
      </c>
      <c r="AX663" s="15" t="s">
        <v>83</v>
      </c>
      <c r="AY663" s="258" t="s">
        <v>135</v>
      </c>
    </row>
    <row r="664" s="2" customFormat="1" ht="16.5" customHeight="1">
      <c r="A664" s="39"/>
      <c r="B664" s="40"/>
      <c r="C664" s="262" t="s">
        <v>1211</v>
      </c>
      <c r="D664" s="262" t="s">
        <v>614</v>
      </c>
      <c r="E664" s="263" t="s">
        <v>899</v>
      </c>
      <c r="F664" s="264" t="s">
        <v>900</v>
      </c>
      <c r="G664" s="265" t="s">
        <v>141</v>
      </c>
      <c r="H664" s="266">
        <v>1</v>
      </c>
      <c r="I664" s="267"/>
      <c r="J664" s="268">
        <f>ROUND(I664*H664,2)</f>
        <v>0</v>
      </c>
      <c r="K664" s="264" t="s">
        <v>142</v>
      </c>
      <c r="L664" s="269"/>
      <c r="M664" s="270" t="s">
        <v>32</v>
      </c>
      <c r="N664" s="271" t="s">
        <v>48</v>
      </c>
      <c r="O664" s="85"/>
      <c r="P664" s="222">
        <f>O664*H664</f>
        <v>0</v>
      </c>
      <c r="Q664" s="222">
        <v>0</v>
      </c>
      <c r="R664" s="222">
        <f>Q664*H664</f>
        <v>0</v>
      </c>
      <c r="S664" s="222">
        <v>0</v>
      </c>
      <c r="T664" s="223">
        <f>S664*H664</f>
        <v>0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24" t="s">
        <v>617</v>
      </c>
      <c r="AT664" s="224" t="s">
        <v>614</v>
      </c>
      <c r="AU664" s="224" t="s">
        <v>85</v>
      </c>
      <c r="AY664" s="17" t="s">
        <v>135</v>
      </c>
      <c r="BE664" s="225">
        <f>IF(N664="základní",J664,0)</f>
        <v>0</v>
      </c>
      <c r="BF664" s="225">
        <f>IF(N664="snížená",J664,0)</f>
        <v>0</v>
      </c>
      <c r="BG664" s="225">
        <f>IF(N664="zákl. přenesená",J664,0)</f>
        <v>0</v>
      </c>
      <c r="BH664" s="225">
        <f>IF(N664="sníž. přenesená",J664,0)</f>
        <v>0</v>
      </c>
      <c r="BI664" s="225">
        <f>IF(N664="nulová",J664,0)</f>
        <v>0</v>
      </c>
      <c r="BJ664" s="17" t="s">
        <v>83</v>
      </c>
      <c r="BK664" s="225">
        <f>ROUND(I664*H664,2)</f>
        <v>0</v>
      </c>
      <c r="BL664" s="17" t="s">
        <v>617</v>
      </c>
      <c r="BM664" s="224" t="s">
        <v>1212</v>
      </c>
    </row>
    <row r="665" s="13" customFormat="1">
      <c r="A665" s="13"/>
      <c r="B665" s="226"/>
      <c r="C665" s="227"/>
      <c r="D665" s="228" t="s">
        <v>145</v>
      </c>
      <c r="E665" s="229" t="s">
        <v>32</v>
      </c>
      <c r="F665" s="230" t="s">
        <v>299</v>
      </c>
      <c r="G665" s="227"/>
      <c r="H665" s="229" t="s">
        <v>32</v>
      </c>
      <c r="I665" s="231"/>
      <c r="J665" s="227"/>
      <c r="K665" s="227"/>
      <c r="L665" s="232"/>
      <c r="M665" s="233"/>
      <c r="N665" s="234"/>
      <c r="O665" s="234"/>
      <c r="P665" s="234"/>
      <c r="Q665" s="234"/>
      <c r="R665" s="234"/>
      <c r="S665" s="234"/>
      <c r="T665" s="235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36" t="s">
        <v>145</v>
      </c>
      <c r="AU665" s="236" t="s">
        <v>85</v>
      </c>
      <c r="AV665" s="13" t="s">
        <v>83</v>
      </c>
      <c r="AW665" s="13" t="s">
        <v>39</v>
      </c>
      <c r="AX665" s="13" t="s">
        <v>77</v>
      </c>
      <c r="AY665" s="236" t="s">
        <v>135</v>
      </c>
    </row>
    <row r="666" s="14" customFormat="1">
      <c r="A666" s="14"/>
      <c r="B666" s="237"/>
      <c r="C666" s="238"/>
      <c r="D666" s="228" t="s">
        <v>145</v>
      </c>
      <c r="E666" s="239" t="s">
        <v>32</v>
      </c>
      <c r="F666" s="240" t="s">
        <v>619</v>
      </c>
      <c r="G666" s="238"/>
      <c r="H666" s="241">
        <v>1</v>
      </c>
      <c r="I666" s="242"/>
      <c r="J666" s="238"/>
      <c r="K666" s="238"/>
      <c r="L666" s="243"/>
      <c r="M666" s="244"/>
      <c r="N666" s="245"/>
      <c r="O666" s="245"/>
      <c r="P666" s="245"/>
      <c r="Q666" s="245"/>
      <c r="R666" s="245"/>
      <c r="S666" s="245"/>
      <c r="T666" s="246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47" t="s">
        <v>145</v>
      </c>
      <c r="AU666" s="247" t="s">
        <v>85</v>
      </c>
      <c r="AV666" s="14" t="s">
        <v>85</v>
      </c>
      <c r="AW666" s="14" t="s">
        <v>39</v>
      </c>
      <c r="AX666" s="14" t="s">
        <v>77</v>
      </c>
      <c r="AY666" s="247" t="s">
        <v>135</v>
      </c>
    </row>
    <row r="667" s="15" customFormat="1">
      <c r="A667" s="15"/>
      <c r="B667" s="248"/>
      <c r="C667" s="249"/>
      <c r="D667" s="228" t="s">
        <v>145</v>
      </c>
      <c r="E667" s="250" t="s">
        <v>32</v>
      </c>
      <c r="F667" s="251" t="s">
        <v>149</v>
      </c>
      <c r="G667" s="249"/>
      <c r="H667" s="252">
        <v>1</v>
      </c>
      <c r="I667" s="253"/>
      <c r="J667" s="249"/>
      <c r="K667" s="249"/>
      <c r="L667" s="254"/>
      <c r="M667" s="255"/>
      <c r="N667" s="256"/>
      <c r="O667" s="256"/>
      <c r="P667" s="256"/>
      <c r="Q667" s="256"/>
      <c r="R667" s="256"/>
      <c r="S667" s="256"/>
      <c r="T667" s="257"/>
      <c r="U667" s="15"/>
      <c r="V667" s="15"/>
      <c r="W667" s="15"/>
      <c r="X667" s="15"/>
      <c r="Y667" s="15"/>
      <c r="Z667" s="15"/>
      <c r="AA667" s="15"/>
      <c r="AB667" s="15"/>
      <c r="AC667" s="15"/>
      <c r="AD667" s="15"/>
      <c r="AE667" s="15"/>
      <c r="AT667" s="258" t="s">
        <v>145</v>
      </c>
      <c r="AU667" s="258" t="s">
        <v>85</v>
      </c>
      <c r="AV667" s="15" t="s">
        <v>134</v>
      </c>
      <c r="AW667" s="15" t="s">
        <v>39</v>
      </c>
      <c r="AX667" s="15" t="s">
        <v>83</v>
      </c>
      <c r="AY667" s="258" t="s">
        <v>135</v>
      </c>
    </row>
    <row r="668" s="2" customFormat="1" ht="16.5" customHeight="1">
      <c r="A668" s="39"/>
      <c r="B668" s="40"/>
      <c r="C668" s="262" t="s">
        <v>1213</v>
      </c>
      <c r="D668" s="262" t="s">
        <v>614</v>
      </c>
      <c r="E668" s="263" t="s">
        <v>1214</v>
      </c>
      <c r="F668" s="264" t="s">
        <v>1215</v>
      </c>
      <c r="G668" s="265" t="s">
        <v>141</v>
      </c>
      <c r="H668" s="266">
        <v>1</v>
      </c>
      <c r="I668" s="267"/>
      <c r="J668" s="268">
        <f>ROUND(I668*H668,2)</f>
        <v>0</v>
      </c>
      <c r="K668" s="264" t="s">
        <v>142</v>
      </c>
      <c r="L668" s="269"/>
      <c r="M668" s="270" t="s">
        <v>32</v>
      </c>
      <c r="N668" s="271" t="s">
        <v>48</v>
      </c>
      <c r="O668" s="85"/>
      <c r="P668" s="222">
        <f>O668*H668</f>
        <v>0</v>
      </c>
      <c r="Q668" s="222">
        <v>0</v>
      </c>
      <c r="R668" s="222">
        <f>Q668*H668</f>
        <v>0</v>
      </c>
      <c r="S668" s="222">
        <v>0</v>
      </c>
      <c r="T668" s="223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24" t="s">
        <v>617</v>
      </c>
      <c r="AT668" s="224" t="s">
        <v>614</v>
      </c>
      <c r="AU668" s="224" t="s">
        <v>85</v>
      </c>
      <c r="AY668" s="17" t="s">
        <v>135</v>
      </c>
      <c r="BE668" s="225">
        <f>IF(N668="základní",J668,0)</f>
        <v>0</v>
      </c>
      <c r="BF668" s="225">
        <f>IF(N668="snížená",J668,0)</f>
        <v>0</v>
      </c>
      <c r="BG668" s="225">
        <f>IF(N668="zákl. přenesená",J668,0)</f>
        <v>0</v>
      </c>
      <c r="BH668" s="225">
        <f>IF(N668="sníž. přenesená",J668,0)</f>
        <v>0</v>
      </c>
      <c r="BI668" s="225">
        <f>IF(N668="nulová",J668,0)</f>
        <v>0</v>
      </c>
      <c r="BJ668" s="17" t="s">
        <v>83</v>
      </c>
      <c r="BK668" s="225">
        <f>ROUND(I668*H668,2)</f>
        <v>0</v>
      </c>
      <c r="BL668" s="17" t="s">
        <v>617</v>
      </c>
      <c r="BM668" s="224" t="s">
        <v>1216</v>
      </c>
    </row>
    <row r="669" s="13" customFormat="1">
      <c r="A669" s="13"/>
      <c r="B669" s="226"/>
      <c r="C669" s="227"/>
      <c r="D669" s="228" t="s">
        <v>145</v>
      </c>
      <c r="E669" s="229" t="s">
        <v>32</v>
      </c>
      <c r="F669" s="230" t="s">
        <v>299</v>
      </c>
      <c r="G669" s="227"/>
      <c r="H669" s="229" t="s">
        <v>32</v>
      </c>
      <c r="I669" s="231"/>
      <c r="J669" s="227"/>
      <c r="K669" s="227"/>
      <c r="L669" s="232"/>
      <c r="M669" s="233"/>
      <c r="N669" s="234"/>
      <c r="O669" s="234"/>
      <c r="P669" s="234"/>
      <c r="Q669" s="234"/>
      <c r="R669" s="234"/>
      <c r="S669" s="234"/>
      <c r="T669" s="235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36" t="s">
        <v>145</v>
      </c>
      <c r="AU669" s="236" t="s">
        <v>85</v>
      </c>
      <c r="AV669" s="13" t="s">
        <v>83</v>
      </c>
      <c r="AW669" s="13" t="s">
        <v>39</v>
      </c>
      <c r="AX669" s="13" t="s">
        <v>77</v>
      </c>
      <c r="AY669" s="236" t="s">
        <v>135</v>
      </c>
    </row>
    <row r="670" s="14" customFormat="1">
      <c r="A670" s="14"/>
      <c r="B670" s="237"/>
      <c r="C670" s="238"/>
      <c r="D670" s="228" t="s">
        <v>145</v>
      </c>
      <c r="E670" s="239" t="s">
        <v>32</v>
      </c>
      <c r="F670" s="240" t="s">
        <v>619</v>
      </c>
      <c r="G670" s="238"/>
      <c r="H670" s="241">
        <v>1</v>
      </c>
      <c r="I670" s="242"/>
      <c r="J670" s="238"/>
      <c r="K670" s="238"/>
      <c r="L670" s="243"/>
      <c r="M670" s="244"/>
      <c r="N670" s="245"/>
      <c r="O670" s="245"/>
      <c r="P670" s="245"/>
      <c r="Q670" s="245"/>
      <c r="R670" s="245"/>
      <c r="S670" s="245"/>
      <c r="T670" s="246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47" t="s">
        <v>145</v>
      </c>
      <c r="AU670" s="247" t="s">
        <v>85</v>
      </c>
      <c r="AV670" s="14" t="s">
        <v>85</v>
      </c>
      <c r="AW670" s="14" t="s">
        <v>39</v>
      </c>
      <c r="AX670" s="14" t="s">
        <v>77</v>
      </c>
      <c r="AY670" s="247" t="s">
        <v>135</v>
      </c>
    </row>
    <row r="671" s="15" customFormat="1">
      <c r="A671" s="15"/>
      <c r="B671" s="248"/>
      <c r="C671" s="249"/>
      <c r="D671" s="228" t="s">
        <v>145</v>
      </c>
      <c r="E671" s="250" t="s">
        <v>32</v>
      </c>
      <c r="F671" s="251" t="s">
        <v>149</v>
      </c>
      <c r="G671" s="249"/>
      <c r="H671" s="252">
        <v>1</v>
      </c>
      <c r="I671" s="253"/>
      <c r="J671" s="249"/>
      <c r="K671" s="249"/>
      <c r="L671" s="254"/>
      <c r="M671" s="255"/>
      <c r="N671" s="256"/>
      <c r="O671" s="256"/>
      <c r="P671" s="256"/>
      <c r="Q671" s="256"/>
      <c r="R671" s="256"/>
      <c r="S671" s="256"/>
      <c r="T671" s="257"/>
      <c r="U671" s="15"/>
      <c r="V671" s="15"/>
      <c r="W671" s="15"/>
      <c r="X671" s="15"/>
      <c r="Y671" s="15"/>
      <c r="Z671" s="15"/>
      <c r="AA671" s="15"/>
      <c r="AB671" s="15"/>
      <c r="AC671" s="15"/>
      <c r="AD671" s="15"/>
      <c r="AE671" s="15"/>
      <c r="AT671" s="258" t="s">
        <v>145</v>
      </c>
      <c r="AU671" s="258" t="s">
        <v>85</v>
      </c>
      <c r="AV671" s="15" t="s">
        <v>134</v>
      </c>
      <c r="AW671" s="15" t="s">
        <v>39</v>
      </c>
      <c r="AX671" s="15" t="s">
        <v>83</v>
      </c>
      <c r="AY671" s="258" t="s">
        <v>135</v>
      </c>
    </row>
    <row r="672" s="2" customFormat="1" ht="16.5" customHeight="1">
      <c r="A672" s="39"/>
      <c r="B672" s="40"/>
      <c r="C672" s="262" t="s">
        <v>1217</v>
      </c>
      <c r="D672" s="262" t="s">
        <v>614</v>
      </c>
      <c r="E672" s="263" t="s">
        <v>1218</v>
      </c>
      <c r="F672" s="264" t="s">
        <v>1219</v>
      </c>
      <c r="G672" s="265" t="s">
        <v>141</v>
      </c>
      <c r="H672" s="266">
        <v>2</v>
      </c>
      <c r="I672" s="267"/>
      <c r="J672" s="268">
        <f>ROUND(I672*H672,2)</f>
        <v>0</v>
      </c>
      <c r="K672" s="264" t="s">
        <v>142</v>
      </c>
      <c r="L672" s="269"/>
      <c r="M672" s="270" t="s">
        <v>32</v>
      </c>
      <c r="N672" s="271" t="s">
        <v>48</v>
      </c>
      <c r="O672" s="85"/>
      <c r="P672" s="222">
        <f>O672*H672</f>
        <v>0</v>
      </c>
      <c r="Q672" s="222">
        <v>0</v>
      </c>
      <c r="R672" s="222">
        <f>Q672*H672</f>
        <v>0</v>
      </c>
      <c r="S672" s="222">
        <v>0</v>
      </c>
      <c r="T672" s="223">
        <f>S672*H672</f>
        <v>0</v>
      </c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R672" s="224" t="s">
        <v>617</v>
      </c>
      <c r="AT672" s="224" t="s">
        <v>614</v>
      </c>
      <c r="AU672" s="224" t="s">
        <v>85</v>
      </c>
      <c r="AY672" s="17" t="s">
        <v>135</v>
      </c>
      <c r="BE672" s="225">
        <f>IF(N672="základní",J672,0)</f>
        <v>0</v>
      </c>
      <c r="BF672" s="225">
        <f>IF(N672="snížená",J672,0)</f>
        <v>0</v>
      </c>
      <c r="BG672" s="225">
        <f>IF(N672="zákl. přenesená",J672,0)</f>
        <v>0</v>
      </c>
      <c r="BH672" s="225">
        <f>IF(N672="sníž. přenesená",J672,0)</f>
        <v>0</v>
      </c>
      <c r="BI672" s="225">
        <f>IF(N672="nulová",J672,0)</f>
        <v>0</v>
      </c>
      <c r="BJ672" s="17" t="s">
        <v>83</v>
      </c>
      <c r="BK672" s="225">
        <f>ROUND(I672*H672,2)</f>
        <v>0</v>
      </c>
      <c r="BL672" s="17" t="s">
        <v>617</v>
      </c>
      <c r="BM672" s="224" t="s">
        <v>1220</v>
      </c>
    </row>
    <row r="673" s="13" customFormat="1">
      <c r="A673" s="13"/>
      <c r="B673" s="226"/>
      <c r="C673" s="227"/>
      <c r="D673" s="228" t="s">
        <v>145</v>
      </c>
      <c r="E673" s="229" t="s">
        <v>32</v>
      </c>
      <c r="F673" s="230" t="s">
        <v>299</v>
      </c>
      <c r="G673" s="227"/>
      <c r="H673" s="229" t="s">
        <v>32</v>
      </c>
      <c r="I673" s="231"/>
      <c r="J673" s="227"/>
      <c r="K673" s="227"/>
      <c r="L673" s="232"/>
      <c r="M673" s="233"/>
      <c r="N673" s="234"/>
      <c r="O673" s="234"/>
      <c r="P673" s="234"/>
      <c r="Q673" s="234"/>
      <c r="R673" s="234"/>
      <c r="S673" s="234"/>
      <c r="T673" s="235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36" t="s">
        <v>145</v>
      </c>
      <c r="AU673" s="236" t="s">
        <v>85</v>
      </c>
      <c r="AV673" s="13" t="s">
        <v>83</v>
      </c>
      <c r="AW673" s="13" t="s">
        <v>39</v>
      </c>
      <c r="AX673" s="13" t="s">
        <v>77</v>
      </c>
      <c r="AY673" s="236" t="s">
        <v>135</v>
      </c>
    </row>
    <row r="674" s="14" customFormat="1">
      <c r="A674" s="14"/>
      <c r="B674" s="237"/>
      <c r="C674" s="238"/>
      <c r="D674" s="228" t="s">
        <v>145</v>
      </c>
      <c r="E674" s="239" t="s">
        <v>32</v>
      </c>
      <c r="F674" s="240" t="s">
        <v>1190</v>
      </c>
      <c r="G674" s="238"/>
      <c r="H674" s="241">
        <v>2</v>
      </c>
      <c r="I674" s="242"/>
      <c r="J674" s="238"/>
      <c r="K674" s="238"/>
      <c r="L674" s="243"/>
      <c r="M674" s="244"/>
      <c r="N674" s="245"/>
      <c r="O674" s="245"/>
      <c r="P674" s="245"/>
      <c r="Q674" s="245"/>
      <c r="R674" s="245"/>
      <c r="S674" s="245"/>
      <c r="T674" s="246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47" t="s">
        <v>145</v>
      </c>
      <c r="AU674" s="247" t="s">
        <v>85</v>
      </c>
      <c r="AV674" s="14" t="s">
        <v>85</v>
      </c>
      <c r="AW674" s="14" t="s">
        <v>39</v>
      </c>
      <c r="AX674" s="14" t="s">
        <v>77</v>
      </c>
      <c r="AY674" s="247" t="s">
        <v>135</v>
      </c>
    </row>
    <row r="675" s="15" customFormat="1">
      <c r="A675" s="15"/>
      <c r="B675" s="248"/>
      <c r="C675" s="249"/>
      <c r="D675" s="228" t="s">
        <v>145</v>
      </c>
      <c r="E675" s="250" t="s">
        <v>32</v>
      </c>
      <c r="F675" s="251" t="s">
        <v>149</v>
      </c>
      <c r="G675" s="249"/>
      <c r="H675" s="252">
        <v>2</v>
      </c>
      <c r="I675" s="253"/>
      <c r="J675" s="249"/>
      <c r="K675" s="249"/>
      <c r="L675" s="254"/>
      <c r="M675" s="255"/>
      <c r="N675" s="256"/>
      <c r="O675" s="256"/>
      <c r="P675" s="256"/>
      <c r="Q675" s="256"/>
      <c r="R675" s="256"/>
      <c r="S675" s="256"/>
      <c r="T675" s="257"/>
      <c r="U675" s="15"/>
      <c r="V675" s="15"/>
      <c r="W675" s="15"/>
      <c r="X675" s="15"/>
      <c r="Y675" s="15"/>
      <c r="Z675" s="15"/>
      <c r="AA675" s="15"/>
      <c r="AB675" s="15"/>
      <c r="AC675" s="15"/>
      <c r="AD675" s="15"/>
      <c r="AE675" s="15"/>
      <c r="AT675" s="258" t="s">
        <v>145</v>
      </c>
      <c r="AU675" s="258" t="s">
        <v>85</v>
      </c>
      <c r="AV675" s="15" t="s">
        <v>134</v>
      </c>
      <c r="AW675" s="15" t="s">
        <v>39</v>
      </c>
      <c r="AX675" s="15" t="s">
        <v>83</v>
      </c>
      <c r="AY675" s="258" t="s">
        <v>135</v>
      </c>
    </row>
    <row r="676" s="12" customFormat="1" ht="22.8" customHeight="1">
      <c r="A676" s="12"/>
      <c r="B676" s="197"/>
      <c r="C676" s="198"/>
      <c r="D676" s="199" t="s">
        <v>76</v>
      </c>
      <c r="E676" s="211" t="s">
        <v>285</v>
      </c>
      <c r="F676" s="211" t="s">
        <v>286</v>
      </c>
      <c r="G676" s="198"/>
      <c r="H676" s="198"/>
      <c r="I676" s="201"/>
      <c r="J676" s="212">
        <f>BK676</f>
        <v>0</v>
      </c>
      <c r="K676" s="198"/>
      <c r="L676" s="203"/>
      <c r="M676" s="204"/>
      <c r="N676" s="205"/>
      <c r="O676" s="205"/>
      <c r="P676" s="206">
        <f>SUM(P677:P680)</f>
        <v>0</v>
      </c>
      <c r="Q676" s="205"/>
      <c r="R676" s="206">
        <f>SUM(R677:R680)</f>
        <v>0</v>
      </c>
      <c r="S676" s="205"/>
      <c r="T676" s="207">
        <f>SUM(T677:T680)</f>
        <v>0</v>
      </c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R676" s="208" t="s">
        <v>134</v>
      </c>
      <c r="AT676" s="209" t="s">
        <v>76</v>
      </c>
      <c r="AU676" s="209" t="s">
        <v>83</v>
      </c>
      <c r="AY676" s="208" t="s">
        <v>135</v>
      </c>
      <c r="BK676" s="210">
        <f>SUM(BK677:BK680)</f>
        <v>0</v>
      </c>
    </row>
    <row r="677" s="2" customFormat="1" ht="21.75" customHeight="1">
      <c r="A677" s="39"/>
      <c r="B677" s="40"/>
      <c r="C677" s="213" t="s">
        <v>1221</v>
      </c>
      <c r="D677" s="213" t="s">
        <v>138</v>
      </c>
      <c r="E677" s="214" t="s">
        <v>903</v>
      </c>
      <c r="F677" s="215" t="s">
        <v>904</v>
      </c>
      <c r="G677" s="216" t="s">
        <v>141</v>
      </c>
      <c r="H677" s="217">
        <v>6</v>
      </c>
      <c r="I677" s="218"/>
      <c r="J677" s="219">
        <f>ROUND(I677*H677,2)</f>
        <v>0</v>
      </c>
      <c r="K677" s="215" t="s">
        <v>142</v>
      </c>
      <c r="L677" s="45"/>
      <c r="M677" s="220" t="s">
        <v>32</v>
      </c>
      <c r="N677" s="221" t="s">
        <v>48</v>
      </c>
      <c r="O677" s="85"/>
      <c r="P677" s="222">
        <f>O677*H677</f>
        <v>0</v>
      </c>
      <c r="Q677" s="222">
        <v>0</v>
      </c>
      <c r="R677" s="222">
        <f>Q677*H677</f>
        <v>0</v>
      </c>
      <c r="S677" s="222">
        <v>0</v>
      </c>
      <c r="T677" s="223">
        <f>S677*H677</f>
        <v>0</v>
      </c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R677" s="224" t="s">
        <v>143</v>
      </c>
      <c r="AT677" s="224" t="s">
        <v>138</v>
      </c>
      <c r="AU677" s="224" t="s">
        <v>85</v>
      </c>
      <c r="AY677" s="17" t="s">
        <v>135</v>
      </c>
      <c r="BE677" s="225">
        <f>IF(N677="základní",J677,0)</f>
        <v>0</v>
      </c>
      <c r="BF677" s="225">
        <f>IF(N677="snížená",J677,0)</f>
        <v>0</v>
      </c>
      <c r="BG677" s="225">
        <f>IF(N677="zákl. přenesená",J677,0)</f>
        <v>0</v>
      </c>
      <c r="BH677" s="225">
        <f>IF(N677="sníž. přenesená",J677,0)</f>
        <v>0</v>
      </c>
      <c r="BI677" s="225">
        <f>IF(N677="nulová",J677,0)</f>
        <v>0</v>
      </c>
      <c r="BJ677" s="17" t="s">
        <v>83</v>
      </c>
      <c r="BK677" s="225">
        <f>ROUND(I677*H677,2)</f>
        <v>0</v>
      </c>
      <c r="BL677" s="17" t="s">
        <v>143</v>
      </c>
      <c r="BM677" s="224" t="s">
        <v>1222</v>
      </c>
    </row>
    <row r="678" s="13" customFormat="1">
      <c r="A678" s="13"/>
      <c r="B678" s="226"/>
      <c r="C678" s="227"/>
      <c r="D678" s="228" t="s">
        <v>145</v>
      </c>
      <c r="E678" s="229" t="s">
        <v>32</v>
      </c>
      <c r="F678" s="230" t="s">
        <v>299</v>
      </c>
      <c r="G678" s="227"/>
      <c r="H678" s="229" t="s">
        <v>32</v>
      </c>
      <c r="I678" s="231"/>
      <c r="J678" s="227"/>
      <c r="K678" s="227"/>
      <c r="L678" s="232"/>
      <c r="M678" s="233"/>
      <c r="N678" s="234"/>
      <c r="O678" s="234"/>
      <c r="P678" s="234"/>
      <c r="Q678" s="234"/>
      <c r="R678" s="234"/>
      <c r="S678" s="234"/>
      <c r="T678" s="235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36" t="s">
        <v>145</v>
      </c>
      <c r="AU678" s="236" t="s">
        <v>85</v>
      </c>
      <c r="AV678" s="13" t="s">
        <v>83</v>
      </c>
      <c r="AW678" s="13" t="s">
        <v>39</v>
      </c>
      <c r="AX678" s="13" t="s">
        <v>77</v>
      </c>
      <c r="AY678" s="236" t="s">
        <v>135</v>
      </c>
    </row>
    <row r="679" s="14" customFormat="1">
      <c r="A679" s="14"/>
      <c r="B679" s="237"/>
      <c r="C679" s="238"/>
      <c r="D679" s="228" t="s">
        <v>145</v>
      </c>
      <c r="E679" s="239" t="s">
        <v>32</v>
      </c>
      <c r="F679" s="240" t="s">
        <v>906</v>
      </c>
      <c r="G679" s="238"/>
      <c r="H679" s="241">
        <v>6</v>
      </c>
      <c r="I679" s="242"/>
      <c r="J679" s="238"/>
      <c r="K679" s="238"/>
      <c r="L679" s="243"/>
      <c r="M679" s="244"/>
      <c r="N679" s="245"/>
      <c r="O679" s="245"/>
      <c r="P679" s="245"/>
      <c r="Q679" s="245"/>
      <c r="R679" s="245"/>
      <c r="S679" s="245"/>
      <c r="T679" s="246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47" t="s">
        <v>145</v>
      </c>
      <c r="AU679" s="247" t="s">
        <v>85</v>
      </c>
      <c r="AV679" s="14" t="s">
        <v>85</v>
      </c>
      <c r="AW679" s="14" t="s">
        <v>39</v>
      </c>
      <c r="AX679" s="14" t="s">
        <v>77</v>
      </c>
      <c r="AY679" s="247" t="s">
        <v>135</v>
      </c>
    </row>
    <row r="680" s="15" customFormat="1">
      <c r="A680" s="15"/>
      <c r="B680" s="248"/>
      <c r="C680" s="249"/>
      <c r="D680" s="228" t="s">
        <v>145</v>
      </c>
      <c r="E680" s="250" t="s">
        <v>32</v>
      </c>
      <c r="F680" s="251" t="s">
        <v>149</v>
      </c>
      <c r="G680" s="249"/>
      <c r="H680" s="252">
        <v>6</v>
      </c>
      <c r="I680" s="253"/>
      <c r="J680" s="249"/>
      <c r="K680" s="249"/>
      <c r="L680" s="254"/>
      <c r="M680" s="255"/>
      <c r="N680" s="256"/>
      <c r="O680" s="256"/>
      <c r="P680" s="256"/>
      <c r="Q680" s="256"/>
      <c r="R680" s="256"/>
      <c r="S680" s="256"/>
      <c r="T680" s="257"/>
      <c r="U680" s="15"/>
      <c r="V680" s="15"/>
      <c r="W680" s="15"/>
      <c r="X680" s="15"/>
      <c r="Y680" s="15"/>
      <c r="Z680" s="15"/>
      <c r="AA680" s="15"/>
      <c r="AB680" s="15"/>
      <c r="AC680" s="15"/>
      <c r="AD680" s="15"/>
      <c r="AE680" s="15"/>
      <c r="AT680" s="258" t="s">
        <v>145</v>
      </c>
      <c r="AU680" s="258" t="s">
        <v>85</v>
      </c>
      <c r="AV680" s="15" t="s">
        <v>134</v>
      </c>
      <c r="AW680" s="15" t="s">
        <v>39</v>
      </c>
      <c r="AX680" s="15" t="s">
        <v>83</v>
      </c>
      <c r="AY680" s="258" t="s">
        <v>135</v>
      </c>
    </row>
    <row r="681" s="12" customFormat="1" ht="22.8" customHeight="1">
      <c r="A681" s="12"/>
      <c r="B681" s="197"/>
      <c r="C681" s="198"/>
      <c r="D681" s="199" t="s">
        <v>76</v>
      </c>
      <c r="E681" s="211" t="s">
        <v>1223</v>
      </c>
      <c r="F681" s="211" t="s">
        <v>1224</v>
      </c>
      <c r="G681" s="198"/>
      <c r="H681" s="198"/>
      <c r="I681" s="201"/>
      <c r="J681" s="212">
        <f>BK681</f>
        <v>0</v>
      </c>
      <c r="K681" s="198"/>
      <c r="L681" s="203"/>
      <c r="M681" s="204"/>
      <c r="N681" s="205"/>
      <c r="O681" s="205"/>
      <c r="P681" s="206">
        <f>SUM(P682:P689)</f>
        <v>0</v>
      </c>
      <c r="Q681" s="205"/>
      <c r="R681" s="206">
        <f>SUM(R682:R689)</f>
        <v>0</v>
      </c>
      <c r="S681" s="205"/>
      <c r="T681" s="207">
        <f>SUM(T682:T689)</f>
        <v>0</v>
      </c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R681" s="208" t="s">
        <v>134</v>
      </c>
      <c r="AT681" s="209" t="s">
        <v>76</v>
      </c>
      <c r="AU681" s="209" t="s">
        <v>83</v>
      </c>
      <c r="AY681" s="208" t="s">
        <v>135</v>
      </c>
      <c r="BK681" s="210">
        <f>SUM(BK682:BK689)</f>
        <v>0</v>
      </c>
    </row>
    <row r="682" s="2" customFormat="1" ht="24.15" customHeight="1">
      <c r="A682" s="39"/>
      <c r="B682" s="40"/>
      <c r="C682" s="213" t="s">
        <v>1225</v>
      </c>
      <c r="D682" s="213" t="s">
        <v>138</v>
      </c>
      <c r="E682" s="214" t="s">
        <v>1226</v>
      </c>
      <c r="F682" s="215" t="s">
        <v>1227</v>
      </c>
      <c r="G682" s="216" t="s">
        <v>141</v>
      </c>
      <c r="H682" s="217">
        <v>1</v>
      </c>
      <c r="I682" s="218"/>
      <c r="J682" s="219">
        <f>ROUND(I682*H682,2)</f>
        <v>0</v>
      </c>
      <c r="K682" s="215" t="s">
        <v>142</v>
      </c>
      <c r="L682" s="45"/>
      <c r="M682" s="220" t="s">
        <v>32</v>
      </c>
      <c r="N682" s="221" t="s">
        <v>48</v>
      </c>
      <c r="O682" s="85"/>
      <c r="P682" s="222">
        <f>O682*H682</f>
        <v>0</v>
      </c>
      <c r="Q682" s="222">
        <v>0</v>
      </c>
      <c r="R682" s="222">
        <f>Q682*H682</f>
        <v>0</v>
      </c>
      <c r="S682" s="222">
        <v>0</v>
      </c>
      <c r="T682" s="223">
        <f>S682*H682</f>
        <v>0</v>
      </c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R682" s="224" t="s">
        <v>143</v>
      </c>
      <c r="AT682" s="224" t="s">
        <v>138</v>
      </c>
      <c r="AU682" s="224" t="s">
        <v>85</v>
      </c>
      <c r="AY682" s="17" t="s">
        <v>135</v>
      </c>
      <c r="BE682" s="225">
        <f>IF(N682="základní",J682,0)</f>
        <v>0</v>
      </c>
      <c r="BF682" s="225">
        <f>IF(N682="snížená",J682,0)</f>
        <v>0</v>
      </c>
      <c r="BG682" s="225">
        <f>IF(N682="zákl. přenesená",J682,0)</f>
        <v>0</v>
      </c>
      <c r="BH682" s="225">
        <f>IF(N682="sníž. přenesená",J682,0)</f>
        <v>0</v>
      </c>
      <c r="BI682" s="225">
        <f>IF(N682="nulová",J682,0)</f>
        <v>0</v>
      </c>
      <c r="BJ682" s="17" t="s">
        <v>83</v>
      </c>
      <c r="BK682" s="225">
        <f>ROUND(I682*H682,2)</f>
        <v>0</v>
      </c>
      <c r="BL682" s="17" t="s">
        <v>143</v>
      </c>
      <c r="BM682" s="224" t="s">
        <v>1228</v>
      </c>
    </row>
    <row r="683" s="13" customFormat="1">
      <c r="A683" s="13"/>
      <c r="B683" s="226"/>
      <c r="C683" s="227"/>
      <c r="D683" s="228" t="s">
        <v>145</v>
      </c>
      <c r="E683" s="229" t="s">
        <v>32</v>
      </c>
      <c r="F683" s="230" t="s">
        <v>299</v>
      </c>
      <c r="G683" s="227"/>
      <c r="H683" s="229" t="s">
        <v>32</v>
      </c>
      <c r="I683" s="231"/>
      <c r="J683" s="227"/>
      <c r="K683" s="227"/>
      <c r="L683" s="232"/>
      <c r="M683" s="233"/>
      <c r="N683" s="234"/>
      <c r="O683" s="234"/>
      <c r="P683" s="234"/>
      <c r="Q683" s="234"/>
      <c r="R683" s="234"/>
      <c r="S683" s="234"/>
      <c r="T683" s="235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36" t="s">
        <v>145</v>
      </c>
      <c r="AU683" s="236" t="s">
        <v>85</v>
      </c>
      <c r="AV683" s="13" t="s">
        <v>83</v>
      </c>
      <c r="AW683" s="13" t="s">
        <v>39</v>
      </c>
      <c r="AX683" s="13" t="s">
        <v>77</v>
      </c>
      <c r="AY683" s="236" t="s">
        <v>135</v>
      </c>
    </row>
    <row r="684" s="14" customFormat="1">
      <c r="A684" s="14"/>
      <c r="B684" s="237"/>
      <c r="C684" s="238"/>
      <c r="D684" s="228" t="s">
        <v>145</v>
      </c>
      <c r="E684" s="239" t="s">
        <v>32</v>
      </c>
      <c r="F684" s="240" t="s">
        <v>1229</v>
      </c>
      <c r="G684" s="238"/>
      <c r="H684" s="241">
        <v>1</v>
      </c>
      <c r="I684" s="242"/>
      <c r="J684" s="238"/>
      <c r="K684" s="238"/>
      <c r="L684" s="243"/>
      <c r="M684" s="244"/>
      <c r="N684" s="245"/>
      <c r="O684" s="245"/>
      <c r="P684" s="245"/>
      <c r="Q684" s="245"/>
      <c r="R684" s="245"/>
      <c r="S684" s="245"/>
      <c r="T684" s="246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47" t="s">
        <v>145</v>
      </c>
      <c r="AU684" s="247" t="s">
        <v>85</v>
      </c>
      <c r="AV684" s="14" t="s">
        <v>85</v>
      </c>
      <c r="AW684" s="14" t="s">
        <v>39</v>
      </c>
      <c r="AX684" s="14" t="s">
        <v>77</v>
      </c>
      <c r="AY684" s="247" t="s">
        <v>135</v>
      </c>
    </row>
    <row r="685" s="15" customFormat="1">
      <c r="A685" s="15"/>
      <c r="B685" s="248"/>
      <c r="C685" s="249"/>
      <c r="D685" s="228" t="s">
        <v>145</v>
      </c>
      <c r="E685" s="250" t="s">
        <v>32</v>
      </c>
      <c r="F685" s="251" t="s">
        <v>149</v>
      </c>
      <c r="G685" s="249"/>
      <c r="H685" s="252">
        <v>1</v>
      </c>
      <c r="I685" s="253"/>
      <c r="J685" s="249"/>
      <c r="K685" s="249"/>
      <c r="L685" s="254"/>
      <c r="M685" s="255"/>
      <c r="N685" s="256"/>
      <c r="O685" s="256"/>
      <c r="P685" s="256"/>
      <c r="Q685" s="256"/>
      <c r="R685" s="256"/>
      <c r="S685" s="256"/>
      <c r="T685" s="257"/>
      <c r="U685" s="15"/>
      <c r="V685" s="15"/>
      <c r="W685" s="15"/>
      <c r="X685" s="15"/>
      <c r="Y685" s="15"/>
      <c r="Z685" s="15"/>
      <c r="AA685" s="15"/>
      <c r="AB685" s="15"/>
      <c r="AC685" s="15"/>
      <c r="AD685" s="15"/>
      <c r="AE685" s="15"/>
      <c r="AT685" s="258" t="s">
        <v>145</v>
      </c>
      <c r="AU685" s="258" t="s">
        <v>85</v>
      </c>
      <c r="AV685" s="15" t="s">
        <v>134</v>
      </c>
      <c r="AW685" s="15" t="s">
        <v>39</v>
      </c>
      <c r="AX685" s="15" t="s">
        <v>83</v>
      </c>
      <c r="AY685" s="258" t="s">
        <v>135</v>
      </c>
    </row>
    <row r="686" s="2" customFormat="1" ht="24.15" customHeight="1">
      <c r="A686" s="39"/>
      <c r="B686" s="40"/>
      <c r="C686" s="213" t="s">
        <v>1230</v>
      </c>
      <c r="D686" s="213" t="s">
        <v>138</v>
      </c>
      <c r="E686" s="214" t="s">
        <v>1231</v>
      </c>
      <c r="F686" s="215" t="s">
        <v>1232</v>
      </c>
      <c r="G686" s="216" t="s">
        <v>141</v>
      </c>
      <c r="H686" s="217">
        <v>1</v>
      </c>
      <c r="I686" s="218"/>
      <c r="J686" s="219">
        <f>ROUND(I686*H686,2)</f>
        <v>0</v>
      </c>
      <c r="K686" s="215" t="s">
        <v>32</v>
      </c>
      <c r="L686" s="45"/>
      <c r="M686" s="220" t="s">
        <v>32</v>
      </c>
      <c r="N686" s="221" t="s">
        <v>48</v>
      </c>
      <c r="O686" s="85"/>
      <c r="P686" s="222">
        <f>O686*H686</f>
        <v>0</v>
      </c>
      <c r="Q686" s="222">
        <v>0</v>
      </c>
      <c r="R686" s="222">
        <f>Q686*H686</f>
        <v>0</v>
      </c>
      <c r="S686" s="222">
        <v>0</v>
      </c>
      <c r="T686" s="223">
        <f>S686*H686</f>
        <v>0</v>
      </c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R686" s="224" t="s">
        <v>143</v>
      </c>
      <c r="AT686" s="224" t="s">
        <v>138</v>
      </c>
      <c r="AU686" s="224" t="s">
        <v>85</v>
      </c>
      <c r="AY686" s="17" t="s">
        <v>135</v>
      </c>
      <c r="BE686" s="225">
        <f>IF(N686="základní",J686,0)</f>
        <v>0</v>
      </c>
      <c r="BF686" s="225">
        <f>IF(N686="snížená",J686,0)</f>
        <v>0</v>
      </c>
      <c r="BG686" s="225">
        <f>IF(N686="zákl. přenesená",J686,0)</f>
        <v>0</v>
      </c>
      <c r="BH686" s="225">
        <f>IF(N686="sníž. přenesená",J686,0)</f>
        <v>0</v>
      </c>
      <c r="BI686" s="225">
        <f>IF(N686="nulová",J686,0)</f>
        <v>0</v>
      </c>
      <c r="BJ686" s="17" t="s">
        <v>83</v>
      </c>
      <c r="BK686" s="225">
        <f>ROUND(I686*H686,2)</f>
        <v>0</v>
      </c>
      <c r="BL686" s="17" t="s">
        <v>143</v>
      </c>
      <c r="BM686" s="224" t="s">
        <v>1233</v>
      </c>
    </row>
    <row r="687" s="13" customFormat="1">
      <c r="A687" s="13"/>
      <c r="B687" s="226"/>
      <c r="C687" s="227"/>
      <c r="D687" s="228" t="s">
        <v>145</v>
      </c>
      <c r="E687" s="229" t="s">
        <v>32</v>
      </c>
      <c r="F687" s="230" t="s">
        <v>299</v>
      </c>
      <c r="G687" s="227"/>
      <c r="H687" s="229" t="s">
        <v>32</v>
      </c>
      <c r="I687" s="231"/>
      <c r="J687" s="227"/>
      <c r="K687" s="227"/>
      <c r="L687" s="232"/>
      <c r="M687" s="233"/>
      <c r="N687" s="234"/>
      <c r="O687" s="234"/>
      <c r="P687" s="234"/>
      <c r="Q687" s="234"/>
      <c r="R687" s="234"/>
      <c r="S687" s="234"/>
      <c r="T687" s="235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36" t="s">
        <v>145</v>
      </c>
      <c r="AU687" s="236" t="s">
        <v>85</v>
      </c>
      <c r="AV687" s="13" t="s">
        <v>83</v>
      </c>
      <c r="AW687" s="13" t="s">
        <v>39</v>
      </c>
      <c r="AX687" s="13" t="s">
        <v>77</v>
      </c>
      <c r="AY687" s="236" t="s">
        <v>135</v>
      </c>
    </row>
    <row r="688" s="14" customFormat="1">
      <c r="A688" s="14"/>
      <c r="B688" s="237"/>
      <c r="C688" s="238"/>
      <c r="D688" s="228" t="s">
        <v>145</v>
      </c>
      <c r="E688" s="239" t="s">
        <v>32</v>
      </c>
      <c r="F688" s="240" t="s">
        <v>1234</v>
      </c>
      <c r="G688" s="238"/>
      <c r="H688" s="241">
        <v>1</v>
      </c>
      <c r="I688" s="242"/>
      <c r="J688" s="238"/>
      <c r="K688" s="238"/>
      <c r="L688" s="243"/>
      <c r="M688" s="244"/>
      <c r="N688" s="245"/>
      <c r="O688" s="245"/>
      <c r="P688" s="245"/>
      <c r="Q688" s="245"/>
      <c r="R688" s="245"/>
      <c r="S688" s="245"/>
      <c r="T688" s="246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47" t="s">
        <v>145</v>
      </c>
      <c r="AU688" s="247" t="s">
        <v>85</v>
      </c>
      <c r="AV688" s="14" t="s">
        <v>85</v>
      </c>
      <c r="AW688" s="14" t="s">
        <v>39</v>
      </c>
      <c r="AX688" s="14" t="s">
        <v>77</v>
      </c>
      <c r="AY688" s="247" t="s">
        <v>135</v>
      </c>
    </row>
    <row r="689" s="15" customFormat="1">
      <c r="A689" s="15"/>
      <c r="B689" s="248"/>
      <c r="C689" s="249"/>
      <c r="D689" s="228" t="s">
        <v>145</v>
      </c>
      <c r="E689" s="250" t="s">
        <v>32</v>
      </c>
      <c r="F689" s="251" t="s">
        <v>149</v>
      </c>
      <c r="G689" s="249"/>
      <c r="H689" s="252">
        <v>1</v>
      </c>
      <c r="I689" s="253"/>
      <c r="J689" s="249"/>
      <c r="K689" s="249"/>
      <c r="L689" s="254"/>
      <c r="M689" s="259"/>
      <c r="N689" s="260"/>
      <c r="O689" s="260"/>
      <c r="P689" s="260"/>
      <c r="Q689" s="260"/>
      <c r="R689" s="260"/>
      <c r="S689" s="260"/>
      <c r="T689" s="261"/>
      <c r="U689" s="15"/>
      <c r="V689" s="15"/>
      <c r="W689" s="15"/>
      <c r="X689" s="15"/>
      <c r="Y689" s="15"/>
      <c r="Z689" s="15"/>
      <c r="AA689" s="15"/>
      <c r="AB689" s="15"/>
      <c r="AC689" s="15"/>
      <c r="AD689" s="15"/>
      <c r="AE689" s="15"/>
      <c r="AT689" s="258" t="s">
        <v>145</v>
      </c>
      <c r="AU689" s="258" t="s">
        <v>85</v>
      </c>
      <c r="AV689" s="15" t="s">
        <v>134</v>
      </c>
      <c r="AW689" s="15" t="s">
        <v>39</v>
      </c>
      <c r="AX689" s="15" t="s">
        <v>83</v>
      </c>
      <c r="AY689" s="258" t="s">
        <v>135</v>
      </c>
    </row>
    <row r="690" s="2" customFormat="1" ht="6.96" customHeight="1">
      <c r="A690" s="39"/>
      <c r="B690" s="60"/>
      <c r="C690" s="61"/>
      <c r="D690" s="61"/>
      <c r="E690" s="61"/>
      <c r="F690" s="61"/>
      <c r="G690" s="61"/>
      <c r="H690" s="61"/>
      <c r="I690" s="61"/>
      <c r="J690" s="61"/>
      <c r="K690" s="61"/>
      <c r="L690" s="45"/>
      <c r="M690" s="39"/>
      <c r="O690" s="39"/>
      <c r="P690" s="39"/>
      <c r="Q690" s="39"/>
      <c r="R690" s="39"/>
      <c r="S690" s="39"/>
      <c r="T690" s="39"/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</row>
  </sheetData>
  <sheetProtection sheet="1" autoFilter="0" formatColumns="0" formatRows="0" objects="1" scenarios="1" spinCount="100000" saltValue="he9PodNJqF5SScYoHIq1+14ENAymgERSY/jAcJtiaEhQy5Ki8cFMu5z0Qgo4COWf9hw91Mh1pPbEYiZGKFXkfg==" hashValue="Avq4vcYqdnpEgch5rfz8bEFL4LJANd2kFnLtUluoLgX1yWktV1jnArRmQ6tyA1ppRyy7dYRubO1XwKid9mVM7A==" algorithmName="SHA-512" password="CC35"/>
  <autoFilter ref="C98:K68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7:H87"/>
    <mergeCell ref="E89:H89"/>
    <mergeCell ref="E91:H9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85</v>
      </c>
    </row>
    <row r="4" s="1" customFormat="1" ht="24.96" customHeight="1">
      <c r="B4" s="20"/>
      <c r="D4" s="141" t="s">
        <v>101</v>
      </c>
      <c r="L4" s="20"/>
      <c r="M4" s="14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16</v>
      </c>
      <c r="L6" s="20"/>
    </row>
    <row r="7" s="1" customFormat="1" ht="16.5" customHeight="1">
      <c r="B7" s="20"/>
      <c r="E7" s="144" t="str">
        <f>'Rekapitulace zakázky'!K6</f>
        <v>Údržba a oprava výměnných dílů zabezpečovacího zařízení v obvodu SSZT HKR 2022 – 2024</v>
      </c>
      <c r="F7" s="143"/>
      <c r="G7" s="143"/>
      <c r="H7" s="143"/>
      <c r="L7" s="20"/>
    </row>
    <row r="8" s="1" customFormat="1" ht="12" customHeight="1">
      <c r="B8" s="20"/>
      <c r="D8" s="143" t="s">
        <v>102</v>
      </c>
      <c r="L8" s="20"/>
    </row>
    <row r="9" s="2" customFormat="1" ht="16.5" customHeight="1">
      <c r="A9" s="39"/>
      <c r="B9" s="45"/>
      <c r="C9" s="39"/>
      <c r="D9" s="39"/>
      <c r="E9" s="144" t="s">
        <v>103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104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1235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32</v>
      </c>
      <c r="G13" s="39"/>
      <c r="H13" s="39"/>
      <c r="I13" s="143" t="s">
        <v>20</v>
      </c>
      <c r="J13" s="134" t="s">
        <v>32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22</v>
      </c>
      <c r="E14" s="39"/>
      <c r="F14" s="134" t="s">
        <v>23</v>
      </c>
      <c r="G14" s="39"/>
      <c r="H14" s="39"/>
      <c r="I14" s="143" t="s">
        <v>24</v>
      </c>
      <c r="J14" s="147" t="str">
        <f>'Rekapitulace zakázky'!AN8</f>
        <v>25. 7. 2022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30</v>
      </c>
      <c r="E16" s="39"/>
      <c r="F16" s="39"/>
      <c r="G16" s="39"/>
      <c r="H16" s="39"/>
      <c r="I16" s="143" t="s">
        <v>31</v>
      </c>
      <c r="J16" s="134" t="s">
        <v>32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34</v>
      </c>
      <c r="F17" s="39"/>
      <c r="G17" s="39"/>
      <c r="H17" s="39"/>
      <c r="I17" s="143" t="s">
        <v>35</v>
      </c>
      <c r="J17" s="134" t="s">
        <v>32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36</v>
      </c>
      <c r="E19" s="39"/>
      <c r="F19" s="39"/>
      <c r="G19" s="39"/>
      <c r="H19" s="39"/>
      <c r="I19" s="143" t="s">
        <v>31</v>
      </c>
      <c r="J19" s="33" t="str">
        <f>'Rekapitulace zakázky'!AN13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3" t="str">
        <f>'Rekapitulace zakázky'!E14</f>
        <v>Vyplň údaj</v>
      </c>
      <c r="F20" s="134"/>
      <c r="G20" s="134"/>
      <c r="H20" s="134"/>
      <c r="I20" s="143" t="s">
        <v>35</v>
      </c>
      <c r="J20" s="33" t="str">
        <f>'Rekapitulace zakázky'!AN14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38</v>
      </c>
      <c r="E22" s="39"/>
      <c r="F22" s="39"/>
      <c r="G22" s="39"/>
      <c r="H22" s="39"/>
      <c r="I22" s="143" t="s">
        <v>31</v>
      </c>
      <c r="J22" s="134" t="s">
        <v>32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35</v>
      </c>
      <c r="J23" s="134" t="s">
        <v>32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40</v>
      </c>
      <c r="E25" s="39"/>
      <c r="F25" s="39"/>
      <c r="G25" s="39"/>
      <c r="H25" s="39"/>
      <c r="I25" s="143" t="s">
        <v>31</v>
      </c>
      <c r="J25" s="134" t="s">
        <v>32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34</v>
      </c>
      <c r="F26" s="39"/>
      <c r="G26" s="39"/>
      <c r="H26" s="39"/>
      <c r="I26" s="143" t="s">
        <v>35</v>
      </c>
      <c r="J26" s="134" t="s">
        <v>32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41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8"/>
      <c r="B29" s="149"/>
      <c r="C29" s="148"/>
      <c r="D29" s="148"/>
      <c r="E29" s="150" t="s">
        <v>42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43</v>
      </c>
      <c r="E32" s="39"/>
      <c r="F32" s="39"/>
      <c r="G32" s="39"/>
      <c r="H32" s="39"/>
      <c r="I32" s="39"/>
      <c r="J32" s="154">
        <f>ROUND(J97,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45</v>
      </c>
      <c r="G34" s="39"/>
      <c r="H34" s="39"/>
      <c r="I34" s="155" t="s">
        <v>44</v>
      </c>
      <c r="J34" s="155" t="s">
        <v>46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47</v>
      </c>
      <c r="E35" s="143" t="s">
        <v>48</v>
      </c>
      <c r="F35" s="157">
        <f>ROUND((SUM(BE97:BE484)),  2)</f>
        <v>0</v>
      </c>
      <c r="G35" s="39"/>
      <c r="H35" s="39"/>
      <c r="I35" s="158">
        <v>0.20999999999999999</v>
      </c>
      <c r="J35" s="157">
        <f>ROUND(((SUM(BE97:BE484))*I35),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49</v>
      </c>
      <c r="F36" s="157">
        <f>ROUND((SUM(BF97:BF484)),  2)</f>
        <v>0</v>
      </c>
      <c r="G36" s="39"/>
      <c r="H36" s="39"/>
      <c r="I36" s="158">
        <v>0.14999999999999999</v>
      </c>
      <c r="J36" s="157">
        <f>ROUND(((SUM(BF97:BF484))*I36),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50</v>
      </c>
      <c r="F37" s="157">
        <f>ROUND((SUM(BG97:BG484)),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51</v>
      </c>
      <c r="F38" s="157">
        <f>ROUND((SUM(BH97:BH484)),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52</v>
      </c>
      <c r="F39" s="157">
        <f>ROUND((SUM(BI97:BI484)),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53</v>
      </c>
      <c r="E41" s="161"/>
      <c r="F41" s="161"/>
      <c r="G41" s="162" t="s">
        <v>54</v>
      </c>
      <c r="H41" s="163" t="s">
        <v>55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hidden="1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3" t="s">
        <v>106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2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170" t="str">
        <f>E7</f>
        <v>Údržba a oprava výměnných dílů zabezpečovacího zařízení v obvodu SSZT HKR 2022 – 2024</v>
      </c>
      <c r="F50" s="32"/>
      <c r="G50" s="32"/>
      <c r="H50" s="32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1"/>
      <c r="C51" s="32" t="s">
        <v>102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9"/>
      <c r="B52" s="40"/>
      <c r="C52" s="41"/>
      <c r="D52" s="41"/>
      <c r="E52" s="170" t="s">
        <v>103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2" t="s">
        <v>104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0" t="str">
        <f>E11</f>
        <v>HK_VD_I - IX 2024 - Opravy výměnných dílů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2" t="s">
        <v>22</v>
      </c>
      <c r="D56" s="41"/>
      <c r="E56" s="41"/>
      <c r="F56" s="27" t="str">
        <f>F14</f>
        <v>Obvod SSZT HKR</v>
      </c>
      <c r="G56" s="41"/>
      <c r="H56" s="41"/>
      <c r="I56" s="32" t="s">
        <v>24</v>
      </c>
      <c r="J56" s="73" t="str">
        <f>IF(J14="","",J14)</f>
        <v>25. 7. 2022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5.15" customHeight="1">
      <c r="A58" s="39"/>
      <c r="B58" s="40"/>
      <c r="C58" s="32" t="s">
        <v>30</v>
      </c>
      <c r="D58" s="41"/>
      <c r="E58" s="41"/>
      <c r="F58" s="27" t="str">
        <f>E17</f>
        <v xml:space="preserve"> </v>
      </c>
      <c r="G58" s="41"/>
      <c r="H58" s="41"/>
      <c r="I58" s="32" t="s">
        <v>38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2" t="s">
        <v>36</v>
      </c>
      <c r="D59" s="41"/>
      <c r="E59" s="41"/>
      <c r="F59" s="27" t="str">
        <f>IF(E20="","",E20)</f>
        <v>Vyplň údaj</v>
      </c>
      <c r="G59" s="41"/>
      <c r="H59" s="41"/>
      <c r="I59" s="32" t="s">
        <v>40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1" t="s">
        <v>107</v>
      </c>
      <c r="D61" s="172"/>
      <c r="E61" s="172"/>
      <c r="F61" s="172"/>
      <c r="G61" s="172"/>
      <c r="H61" s="172"/>
      <c r="I61" s="172"/>
      <c r="J61" s="173" t="s">
        <v>108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4" t="s">
        <v>75</v>
      </c>
      <c r="D63" s="41"/>
      <c r="E63" s="41"/>
      <c r="F63" s="41"/>
      <c r="G63" s="41"/>
      <c r="H63" s="41"/>
      <c r="I63" s="41"/>
      <c r="J63" s="103">
        <f>J97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7" t="s">
        <v>109</v>
      </c>
    </row>
    <row r="64" hidden="1" s="9" customFormat="1" ht="24.96" customHeight="1">
      <c r="A64" s="9"/>
      <c r="B64" s="175"/>
      <c r="C64" s="176"/>
      <c r="D64" s="177" t="s">
        <v>110</v>
      </c>
      <c r="E64" s="178"/>
      <c r="F64" s="178"/>
      <c r="G64" s="178"/>
      <c r="H64" s="178"/>
      <c r="I64" s="178"/>
      <c r="J64" s="179">
        <f>J98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1"/>
      <c r="C65" s="126"/>
      <c r="D65" s="182" t="s">
        <v>111</v>
      </c>
      <c r="E65" s="183"/>
      <c r="F65" s="183"/>
      <c r="G65" s="183"/>
      <c r="H65" s="183"/>
      <c r="I65" s="183"/>
      <c r="J65" s="184">
        <f>J99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1"/>
      <c r="C66" s="126"/>
      <c r="D66" s="182" t="s">
        <v>293</v>
      </c>
      <c r="E66" s="183"/>
      <c r="F66" s="183"/>
      <c r="G66" s="183"/>
      <c r="H66" s="183"/>
      <c r="I66" s="183"/>
      <c r="J66" s="184">
        <f>J130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1"/>
      <c r="C67" s="126"/>
      <c r="D67" s="182" t="s">
        <v>112</v>
      </c>
      <c r="E67" s="183"/>
      <c r="F67" s="183"/>
      <c r="G67" s="183"/>
      <c r="H67" s="183"/>
      <c r="I67" s="183"/>
      <c r="J67" s="184">
        <f>J139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1"/>
      <c r="C68" s="126"/>
      <c r="D68" s="182" t="s">
        <v>113</v>
      </c>
      <c r="E68" s="183"/>
      <c r="F68" s="183"/>
      <c r="G68" s="183"/>
      <c r="H68" s="183"/>
      <c r="I68" s="183"/>
      <c r="J68" s="184">
        <f>J180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81"/>
      <c r="C69" s="126"/>
      <c r="D69" s="182" t="s">
        <v>114</v>
      </c>
      <c r="E69" s="183"/>
      <c r="F69" s="183"/>
      <c r="G69" s="183"/>
      <c r="H69" s="183"/>
      <c r="I69" s="183"/>
      <c r="J69" s="184">
        <f>J209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81"/>
      <c r="C70" s="126"/>
      <c r="D70" s="182" t="s">
        <v>115</v>
      </c>
      <c r="E70" s="183"/>
      <c r="F70" s="183"/>
      <c r="G70" s="183"/>
      <c r="H70" s="183"/>
      <c r="I70" s="183"/>
      <c r="J70" s="184">
        <f>J240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81"/>
      <c r="C71" s="126"/>
      <c r="D71" s="182" t="s">
        <v>116</v>
      </c>
      <c r="E71" s="183"/>
      <c r="F71" s="183"/>
      <c r="G71" s="183"/>
      <c r="H71" s="183"/>
      <c r="I71" s="183"/>
      <c r="J71" s="184">
        <f>J372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81"/>
      <c r="C72" s="126"/>
      <c r="D72" s="182" t="s">
        <v>295</v>
      </c>
      <c r="E72" s="183"/>
      <c r="F72" s="183"/>
      <c r="G72" s="183"/>
      <c r="H72" s="183"/>
      <c r="I72" s="183"/>
      <c r="J72" s="184">
        <f>J410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81"/>
      <c r="C73" s="126"/>
      <c r="D73" s="182" t="s">
        <v>117</v>
      </c>
      <c r="E73" s="183"/>
      <c r="F73" s="183"/>
      <c r="G73" s="183"/>
      <c r="H73" s="183"/>
      <c r="I73" s="183"/>
      <c r="J73" s="184">
        <f>J418</f>
        <v>0</v>
      </c>
      <c r="K73" s="126"/>
      <c r="L73" s="18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10" customFormat="1" ht="19.92" customHeight="1">
      <c r="A74" s="10"/>
      <c r="B74" s="181"/>
      <c r="C74" s="126"/>
      <c r="D74" s="182" t="s">
        <v>297</v>
      </c>
      <c r="E74" s="183"/>
      <c r="F74" s="183"/>
      <c r="G74" s="183"/>
      <c r="H74" s="183"/>
      <c r="I74" s="183"/>
      <c r="J74" s="184">
        <f>J451</f>
        <v>0</v>
      </c>
      <c r="K74" s="126"/>
      <c r="L74" s="18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hidden="1" s="10" customFormat="1" ht="19.92" customHeight="1">
      <c r="A75" s="10"/>
      <c r="B75" s="181"/>
      <c r="C75" s="126"/>
      <c r="D75" s="182" t="s">
        <v>118</v>
      </c>
      <c r="E75" s="183"/>
      <c r="F75" s="183"/>
      <c r="G75" s="183"/>
      <c r="H75" s="183"/>
      <c r="I75" s="183"/>
      <c r="J75" s="184">
        <f>J476</f>
        <v>0</v>
      </c>
      <c r="K75" s="126"/>
      <c r="L75" s="18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hidden="1" s="2" customFormat="1" ht="21.84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6.96" customHeight="1">
      <c r="A77" s="39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3" t="s">
        <v>119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16</v>
      </c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0" t="str">
        <f>E7</f>
        <v>Údržba a oprava výměnných dílů zabezpečovacího zařízení v obvodu SSZT HKR 2022 – 2024</v>
      </c>
      <c r="F85" s="32"/>
      <c r="G85" s="32"/>
      <c r="H85" s="32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1"/>
      <c r="C86" s="32" t="s">
        <v>102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9"/>
      <c r="B87" s="40"/>
      <c r="C87" s="41"/>
      <c r="D87" s="41"/>
      <c r="E87" s="170" t="s">
        <v>103</v>
      </c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2" t="s">
        <v>104</v>
      </c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0" t="str">
        <f>E11</f>
        <v>HK_VD_I - IX 2024 - Opravy výměnných dílů</v>
      </c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2" t="s">
        <v>22</v>
      </c>
      <c r="D91" s="41"/>
      <c r="E91" s="41"/>
      <c r="F91" s="27" t="str">
        <f>F14</f>
        <v>Obvod SSZT HKR</v>
      </c>
      <c r="G91" s="41"/>
      <c r="H91" s="41"/>
      <c r="I91" s="32" t="s">
        <v>24</v>
      </c>
      <c r="J91" s="73" t="str">
        <f>IF(J14="","",J14)</f>
        <v>25. 7. 2022</v>
      </c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2" t="s">
        <v>30</v>
      </c>
      <c r="D93" s="41"/>
      <c r="E93" s="41"/>
      <c r="F93" s="27" t="str">
        <f>E17</f>
        <v xml:space="preserve"> </v>
      </c>
      <c r="G93" s="41"/>
      <c r="H93" s="41"/>
      <c r="I93" s="32" t="s">
        <v>38</v>
      </c>
      <c r="J93" s="37" t="str">
        <f>E23</f>
        <v xml:space="preserve"> </v>
      </c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2" t="s">
        <v>36</v>
      </c>
      <c r="D94" s="41"/>
      <c r="E94" s="41"/>
      <c r="F94" s="27" t="str">
        <f>IF(E20="","",E20)</f>
        <v>Vyplň údaj</v>
      </c>
      <c r="G94" s="41"/>
      <c r="H94" s="41"/>
      <c r="I94" s="32" t="s">
        <v>40</v>
      </c>
      <c r="J94" s="37" t="str">
        <f>E26</f>
        <v xml:space="preserve"> </v>
      </c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14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11" customFormat="1" ht="29.28" customHeight="1">
      <c r="A96" s="186"/>
      <c r="B96" s="187"/>
      <c r="C96" s="188" t="s">
        <v>120</v>
      </c>
      <c r="D96" s="189" t="s">
        <v>62</v>
      </c>
      <c r="E96" s="189" t="s">
        <v>58</v>
      </c>
      <c r="F96" s="189" t="s">
        <v>59</v>
      </c>
      <c r="G96" s="189" t="s">
        <v>121</v>
      </c>
      <c r="H96" s="189" t="s">
        <v>122</v>
      </c>
      <c r="I96" s="189" t="s">
        <v>123</v>
      </c>
      <c r="J96" s="189" t="s">
        <v>108</v>
      </c>
      <c r="K96" s="190" t="s">
        <v>124</v>
      </c>
      <c r="L96" s="191"/>
      <c r="M96" s="93" t="s">
        <v>32</v>
      </c>
      <c r="N96" s="94" t="s">
        <v>47</v>
      </c>
      <c r="O96" s="94" t="s">
        <v>125</v>
      </c>
      <c r="P96" s="94" t="s">
        <v>126</v>
      </c>
      <c r="Q96" s="94" t="s">
        <v>127</v>
      </c>
      <c r="R96" s="94" t="s">
        <v>128</v>
      </c>
      <c r="S96" s="94" t="s">
        <v>129</v>
      </c>
      <c r="T96" s="95" t="s">
        <v>130</v>
      </c>
      <c r="U96" s="186"/>
      <c r="V96" s="186"/>
      <c r="W96" s="186"/>
      <c r="X96" s="186"/>
      <c r="Y96" s="186"/>
      <c r="Z96" s="186"/>
      <c r="AA96" s="186"/>
      <c r="AB96" s="186"/>
      <c r="AC96" s="186"/>
      <c r="AD96" s="186"/>
      <c r="AE96" s="186"/>
    </row>
    <row r="97" s="2" customFormat="1" ht="22.8" customHeight="1">
      <c r="A97" s="39"/>
      <c r="B97" s="40"/>
      <c r="C97" s="100" t="s">
        <v>131</v>
      </c>
      <c r="D97" s="41"/>
      <c r="E97" s="41"/>
      <c r="F97" s="41"/>
      <c r="G97" s="41"/>
      <c r="H97" s="41"/>
      <c r="I97" s="41"/>
      <c r="J97" s="192">
        <f>BK97</f>
        <v>0</v>
      </c>
      <c r="K97" s="41"/>
      <c r="L97" s="45"/>
      <c r="M97" s="96"/>
      <c r="N97" s="193"/>
      <c r="O97" s="97"/>
      <c r="P97" s="194">
        <f>P98</f>
        <v>0</v>
      </c>
      <c r="Q97" s="97"/>
      <c r="R97" s="194">
        <f>R98</f>
        <v>0</v>
      </c>
      <c r="S97" s="97"/>
      <c r="T97" s="195">
        <f>T98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7" t="s">
        <v>76</v>
      </c>
      <c r="AU97" s="17" t="s">
        <v>109</v>
      </c>
      <c r="BK97" s="196">
        <f>BK98</f>
        <v>0</v>
      </c>
    </row>
    <row r="98" s="12" customFormat="1" ht="25.92" customHeight="1">
      <c r="A98" s="12"/>
      <c r="B98" s="197"/>
      <c r="C98" s="198"/>
      <c r="D98" s="199" t="s">
        <v>76</v>
      </c>
      <c r="E98" s="200" t="s">
        <v>132</v>
      </c>
      <c r="F98" s="200" t="s">
        <v>133</v>
      </c>
      <c r="G98" s="198"/>
      <c r="H98" s="198"/>
      <c r="I98" s="201"/>
      <c r="J98" s="202">
        <f>BK98</f>
        <v>0</v>
      </c>
      <c r="K98" s="198"/>
      <c r="L98" s="203"/>
      <c r="M98" s="204"/>
      <c r="N98" s="205"/>
      <c r="O98" s="205"/>
      <c r="P98" s="206">
        <f>P99+P130+P139+P180+P209+P240+P372+P410+P418+P451+P476</f>
        <v>0</v>
      </c>
      <c r="Q98" s="205"/>
      <c r="R98" s="206">
        <f>R99+R130+R139+R180+R209+R240+R372+R410+R418+R451+R476</f>
        <v>0</v>
      </c>
      <c r="S98" s="205"/>
      <c r="T98" s="207">
        <f>T99+T130+T139+T180+T209+T240+T372+T410+T418+T451+T476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8" t="s">
        <v>134</v>
      </c>
      <c r="AT98" s="209" t="s">
        <v>76</v>
      </c>
      <c r="AU98" s="209" t="s">
        <v>77</v>
      </c>
      <c r="AY98" s="208" t="s">
        <v>135</v>
      </c>
      <c r="BK98" s="210">
        <f>BK99+BK130+BK139+BK180+BK209+BK240+BK372+BK410+BK418+BK451+BK476</f>
        <v>0</v>
      </c>
    </row>
    <row r="99" s="12" customFormat="1" ht="22.8" customHeight="1">
      <c r="A99" s="12"/>
      <c r="B99" s="197"/>
      <c r="C99" s="198"/>
      <c r="D99" s="199" t="s">
        <v>76</v>
      </c>
      <c r="E99" s="211" t="s">
        <v>136</v>
      </c>
      <c r="F99" s="211" t="s">
        <v>137</v>
      </c>
      <c r="G99" s="198"/>
      <c r="H99" s="198"/>
      <c r="I99" s="201"/>
      <c r="J99" s="212">
        <f>BK99</f>
        <v>0</v>
      </c>
      <c r="K99" s="198"/>
      <c r="L99" s="203"/>
      <c r="M99" s="204"/>
      <c r="N99" s="205"/>
      <c r="O99" s="205"/>
      <c r="P99" s="206">
        <f>SUM(P100:P129)</f>
        <v>0</v>
      </c>
      <c r="Q99" s="205"/>
      <c r="R99" s="206">
        <f>SUM(R100:R129)</f>
        <v>0</v>
      </c>
      <c r="S99" s="205"/>
      <c r="T99" s="207">
        <f>SUM(T100:T129)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8" t="s">
        <v>134</v>
      </c>
      <c r="AT99" s="209" t="s">
        <v>76</v>
      </c>
      <c r="AU99" s="209" t="s">
        <v>83</v>
      </c>
      <c r="AY99" s="208" t="s">
        <v>135</v>
      </c>
      <c r="BK99" s="210">
        <f>SUM(BK100:BK129)</f>
        <v>0</v>
      </c>
    </row>
    <row r="100" s="2" customFormat="1" ht="37.8" customHeight="1">
      <c r="A100" s="39"/>
      <c r="B100" s="40"/>
      <c r="C100" s="213" t="s">
        <v>83</v>
      </c>
      <c r="D100" s="213" t="s">
        <v>138</v>
      </c>
      <c r="E100" s="214" t="s">
        <v>312</v>
      </c>
      <c r="F100" s="215" t="s">
        <v>313</v>
      </c>
      <c r="G100" s="216" t="s">
        <v>141</v>
      </c>
      <c r="H100" s="217">
        <v>4</v>
      </c>
      <c r="I100" s="218"/>
      <c r="J100" s="219">
        <f>ROUND(I100*H100,2)</f>
        <v>0</v>
      </c>
      <c r="K100" s="215" t="s">
        <v>142</v>
      </c>
      <c r="L100" s="45"/>
      <c r="M100" s="220" t="s">
        <v>32</v>
      </c>
      <c r="N100" s="221" t="s">
        <v>48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143</v>
      </c>
      <c r="AT100" s="224" t="s">
        <v>138</v>
      </c>
      <c r="AU100" s="224" t="s">
        <v>85</v>
      </c>
      <c r="AY100" s="17" t="s">
        <v>135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7" t="s">
        <v>83</v>
      </c>
      <c r="BK100" s="225">
        <f>ROUND(I100*H100,2)</f>
        <v>0</v>
      </c>
      <c r="BL100" s="17" t="s">
        <v>143</v>
      </c>
      <c r="BM100" s="224" t="s">
        <v>1236</v>
      </c>
    </row>
    <row r="101" s="13" customFormat="1">
      <c r="A101" s="13"/>
      <c r="B101" s="226"/>
      <c r="C101" s="227"/>
      <c r="D101" s="228" t="s">
        <v>145</v>
      </c>
      <c r="E101" s="229" t="s">
        <v>32</v>
      </c>
      <c r="F101" s="230" t="s">
        <v>146</v>
      </c>
      <c r="G101" s="227"/>
      <c r="H101" s="229" t="s">
        <v>32</v>
      </c>
      <c r="I101" s="231"/>
      <c r="J101" s="227"/>
      <c r="K101" s="227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145</v>
      </c>
      <c r="AU101" s="236" t="s">
        <v>85</v>
      </c>
      <c r="AV101" s="13" t="s">
        <v>83</v>
      </c>
      <c r="AW101" s="13" t="s">
        <v>39</v>
      </c>
      <c r="AX101" s="13" t="s">
        <v>77</v>
      </c>
      <c r="AY101" s="236" t="s">
        <v>135</v>
      </c>
    </row>
    <row r="102" s="14" customFormat="1">
      <c r="A102" s="14"/>
      <c r="B102" s="237"/>
      <c r="C102" s="238"/>
      <c r="D102" s="228" t="s">
        <v>145</v>
      </c>
      <c r="E102" s="239" t="s">
        <v>32</v>
      </c>
      <c r="F102" s="240" t="s">
        <v>1237</v>
      </c>
      <c r="G102" s="238"/>
      <c r="H102" s="241">
        <v>3</v>
      </c>
      <c r="I102" s="242"/>
      <c r="J102" s="238"/>
      <c r="K102" s="238"/>
      <c r="L102" s="243"/>
      <c r="M102" s="244"/>
      <c r="N102" s="245"/>
      <c r="O102" s="245"/>
      <c r="P102" s="245"/>
      <c r="Q102" s="245"/>
      <c r="R102" s="245"/>
      <c r="S102" s="245"/>
      <c r="T102" s="246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7" t="s">
        <v>145</v>
      </c>
      <c r="AU102" s="247" t="s">
        <v>85</v>
      </c>
      <c r="AV102" s="14" t="s">
        <v>85</v>
      </c>
      <c r="AW102" s="14" t="s">
        <v>39</v>
      </c>
      <c r="AX102" s="14" t="s">
        <v>77</v>
      </c>
      <c r="AY102" s="247" t="s">
        <v>135</v>
      </c>
    </row>
    <row r="103" s="14" customFormat="1">
      <c r="A103" s="14"/>
      <c r="B103" s="237"/>
      <c r="C103" s="238"/>
      <c r="D103" s="228" t="s">
        <v>145</v>
      </c>
      <c r="E103" s="239" t="s">
        <v>32</v>
      </c>
      <c r="F103" s="240" t="s">
        <v>318</v>
      </c>
      <c r="G103" s="238"/>
      <c r="H103" s="241">
        <v>1</v>
      </c>
      <c r="I103" s="242"/>
      <c r="J103" s="238"/>
      <c r="K103" s="238"/>
      <c r="L103" s="243"/>
      <c r="M103" s="244"/>
      <c r="N103" s="245"/>
      <c r="O103" s="245"/>
      <c r="P103" s="245"/>
      <c r="Q103" s="245"/>
      <c r="R103" s="245"/>
      <c r="S103" s="245"/>
      <c r="T103" s="246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7" t="s">
        <v>145</v>
      </c>
      <c r="AU103" s="247" t="s">
        <v>85</v>
      </c>
      <c r="AV103" s="14" t="s">
        <v>85</v>
      </c>
      <c r="AW103" s="14" t="s">
        <v>39</v>
      </c>
      <c r="AX103" s="14" t="s">
        <v>77</v>
      </c>
      <c r="AY103" s="247" t="s">
        <v>135</v>
      </c>
    </row>
    <row r="104" s="15" customFormat="1">
      <c r="A104" s="15"/>
      <c r="B104" s="248"/>
      <c r="C104" s="249"/>
      <c r="D104" s="228" t="s">
        <v>145</v>
      </c>
      <c r="E104" s="250" t="s">
        <v>32</v>
      </c>
      <c r="F104" s="251" t="s">
        <v>149</v>
      </c>
      <c r="G104" s="249"/>
      <c r="H104" s="252">
        <v>4</v>
      </c>
      <c r="I104" s="253"/>
      <c r="J104" s="249"/>
      <c r="K104" s="249"/>
      <c r="L104" s="254"/>
      <c r="M104" s="255"/>
      <c r="N104" s="256"/>
      <c r="O104" s="256"/>
      <c r="P104" s="256"/>
      <c r="Q104" s="256"/>
      <c r="R104" s="256"/>
      <c r="S104" s="256"/>
      <c r="T104" s="257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8" t="s">
        <v>145</v>
      </c>
      <c r="AU104" s="258" t="s">
        <v>85</v>
      </c>
      <c r="AV104" s="15" t="s">
        <v>134</v>
      </c>
      <c r="AW104" s="15" t="s">
        <v>39</v>
      </c>
      <c r="AX104" s="15" t="s">
        <v>83</v>
      </c>
      <c r="AY104" s="258" t="s">
        <v>135</v>
      </c>
    </row>
    <row r="105" s="2" customFormat="1" ht="24.15" customHeight="1">
      <c r="A105" s="39"/>
      <c r="B105" s="40"/>
      <c r="C105" s="213" t="s">
        <v>85</v>
      </c>
      <c r="D105" s="213" t="s">
        <v>138</v>
      </c>
      <c r="E105" s="214" t="s">
        <v>1238</v>
      </c>
      <c r="F105" s="215" t="s">
        <v>1239</v>
      </c>
      <c r="G105" s="216" t="s">
        <v>141</v>
      </c>
      <c r="H105" s="217">
        <v>1</v>
      </c>
      <c r="I105" s="218"/>
      <c r="J105" s="219">
        <f>ROUND(I105*H105,2)</f>
        <v>0</v>
      </c>
      <c r="K105" s="215" t="s">
        <v>142</v>
      </c>
      <c r="L105" s="45"/>
      <c r="M105" s="220" t="s">
        <v>32</v>
      </c>
      <c r="N105" s="221" t="s">
        <v>48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143</v>
      </c>
      <c r="AT105" s="224" t="s">
        <v>138</v>
      </c>
      <c r="AU105" s="224" t="s">
        <v>85</v>
      </c>
      <c r="AY105" s="17" t="s">
        <v>135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7" t="s">
        <v>83</v>
      </c>
      <c r="BK105" s="225">
        <f>ROUND(I105*H105,2)</f>
        <v>0</v>
      </c>
      <c r="BL105" s="17" t="s">
        <v>143</v>
      </c>
      <c r="BM105" s="224" t="s">
        <v>1240</v>
      </c>
    </row>
    <row r="106" s="13" customFormat="1">
      <c r="A106" s="13"/>
      <c r="B106" s="226"/>
      <c r="C106" s="227"/>
      <c r="D106" s="228" t="s">
        <v>145</v>
      </c>
      <c r="E106" s="229" t="s">
        <v>32</v>
      </c>
      <c r="F106" s="230" t="s">
        <v>146</v>
      </c>
      <c r="G106" s="227"/>
      <c r="H106" s="229" t="s">
        <v>32</v>
      </c>
      <c r="I106" s="231"/>
      <c r="J106" s="227"/>
      <c r="K106" s="227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145</v>
      </c>
      <c r="AU106" s="236" t="s">
        <v>85</v>
      </c>
      <c r="AV106" s="13" t="s">
        <v>83</v>
      </c>
      <c r="AW106" s="13" t="s">
        <v>39</v>
      </c>
      <c r="AX106" s="13" t="s">
        <v>77</v>
      </c>
      <c r="AY106" s="236" t="s">
        <v>135</v>
      </c>
    </row>
    <row r="107" s="14" customFormat="1">
      <c r="A107" s="14"/>
      <c r="B107" s="237"/>
      <c r="C107" s="238"/>
      <c r="D107" s="228" t="s">
        <v>145</v>
      </c>
      <c r="E107" s="239" t="s">
        <v>32</v>
      </c>
      <c r="F107" s="240" t="s">
        <v>1241</v>
      </c>
      <c r="G107" s="238"/>
      <c r="H107" s="241">
        <v>1</v>
      </c>
      <c r="I107" s="242"/>
      <c r="J107" s="238"/>
      <c r="K107" s="238"/>
      <c r="L107" s="243"/>
      <c r="M107" s="244"/>
      <c r="N107" s="245"/>
      <c r="O107" s="245"/>
      <c r="P107" s="245"/>
      <c r="Q107" s="245"/>
      <c r="R107" s="245"/>
      <c r="S107" s="245"/>
      <c r="T107" s="246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7" t="s">
        <v>145</v>
      </c>
      <c r="AU107" s="247" t="s">
        <v>85</v>
      </c>
      <c r="AV107" s="14" t="s">
        <v>85</v>
      </c>
      <c r="AW107" s="14" t="s">
        <v>39</v>
      </c>
      <c r="AX107" s="14" t="s">
        <v>77</v>
      </c>
      <c r="AY107" s="247" t="s">
        <v>135</v>
      </c>
    </row>
    <row r="108" s="15" customFormat="1">
      <c r="A108" s="15"/>
      <c r="B108" s="248"/>
      <c r="C108" s="249"/>
      <c r="D108" s="228" t="s">
        <v>145</v>
      </c>
      <c r="E108" s="250" t="s">
        <v>32</v>
      </c>
      <c r="F108" s="251" t="s">
        <v>149</v>
      </c>
      <c r="G108" s="249"/>
      <c r="H108" s="252">
        <v>1</v>
      </c>
      <c r="I108" s="253"/>
      <c r="J108" s="249"/>
      <c r="K108" s="249"/>
      <c r="L108" s="254"/>
      <c r="M108" s="255"/>
      <c r="N108" s="256"/>
      <c r="O108" s="256"/>
      <c r="P108" s="256"/>
      <c r="Q108" s="256"/>
      <c r="R108" s="256"/>
      <c r="S108" s="256"/>
      <c r="T108" s="257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8" t="s">
        <v>145</v>
      </c>
      <c r="AU108" s="258" t="s">
        <v>85</v>
      </c>
      <c r="AV108" s="15" t="s">
        <v>134</v>
      </c>
      <c r="AW108" s="15" t="s">
        <v>39</v>
      </c>
      <c r="AX108" s="15" t="s">
        <v>83</v>
      </c>
      <c r="AY108" s="258" t="s">
        <v>135</v>
      </c>
    </row>
    <row r="109" s="2" customFormat="1" ht="24.15" customHeight="1">
      <c r="A109" s="39"/>
      <c r="B109" s="40"/>
      <c r="C109" s="213" t="s">
        <v>156</v>
      </c>
      <c r="D109" s="213" t="s">
        <v>138</v>
      </c>
      <c r="E109" s="214" t="s">
        <v>139</v>
      </c>
      <c r="F109" s="215" t="s">
        <v>140</v>
      </c>
      <c r="G109" s="216" t="s">
        <v>141</v>
      </c>
      <c r="H109" s="217">
        <v>4</v>
      </c>
      <c r="I109" s="218"/>
      <c r="J109" s="219">
        <f>ROUND(I109*H109,2)</f>
        <v>0</v>
      </c>
      <c r="K109" s="215" t="s">
        <v>142</v>
      </c>
      <c r="L109" s="45"/>
      <c r="M109" s="220" t="s">
        <v>32</v>
      </c>
      <c r="N109" s="221" t="s">
        <v>48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143</v>
      </c>
      <c r="AT109" s="224" t="s">
        <v>138</v>
      </c>
      <c r="AU109" s="224" t="s">
        <v>85</v>
      </c>
      <c r="AY109" s="17" t="s">
        <v>135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7" t="s">
        <v>83</v>
      </c>
      <c r="BK109" s="225">
        <f>ROUND(I109*H109,2)</f>
        <v>0</v>
      </c>
      <c r="BL109" s="17" t="s">
        <v>143</v>
      </c>
      <c r="BM109" s="224" t="s">
        <v>1242</v>
      </c>
    </row>
    <row r="110" s="13" customFormat="1">
      <c r="A110" s="13"/>
      <c r="B110" s="226"/>
      <c r="C110" s="227"/>
      <c r="D110" s="228" t="s">
        <v>145</v>
      </c>
      <c r="E110" s="229" t="s">
        <v>32</v>
      </c>
      <c r="F110" s="230" t="s">
        <v>146</v>
      </c>
      <c r="G110" s="227"/>
      <c r="H110" s="229" t="s">
        <v>32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145</v>
      </c>
      <c r="AU110" s="236" t="s">
        <v>85</v>
      </c>
      <c r="AV110" s="13" t="s">
        <v>83</v>
      </c>
      <c r="AW110" s="13" t="s">
        <v>39</v>
      </c>
      <c r="AX110" s="13" t="s">
        <v>77</v>
      </c>
      <c r="AY110" s="236" t="s">
        <v>135</v>
      </c>
    </row>
    <row r="111" s="14" customFormat="1">
      <c r="A111" s="14"/>
      <c r="B111" s="237"/>
      <c r="C111" s="238"/>
      <c r="D111" s="228" t="s">
        <v>145</v>
      </c>
      <c r="E111" s="239" t="s">
        <v>32</v>
      </c>
      <c r="F111" s="240" t="s">
        <v>147</v>
      </c>
      <c r="G111" s="238"/>
      <c r="H111" s="241">
        <v>1</v>
      </c>
      <c r="I111" s="242"/>
      <c r="J111" s="238"/>
      <c r="K111" s="238"/>
      <c r="L111" s="243"/>
      <c r="M111" s="244"/>
      <c r="N111" s="245"/>
      <c r="O111" s="245"/>
      <c r="P111" s="245"/>
      <c r="Q111" s="245"/>
      <c r="R111" s="245"/>
      <c r="S111" s="245"/>
      <c r="T111" s="246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7" t="s">
        <v>145</v>
      </c>
      <c r="AU111" s="247" t="s">
        <v>85</v>
      </c>
      <c r="AV111" s="14" t="s">
        <v>85</v>
      </c>
      <c r="AW111" s="14" t="s">
        <v>39</v>
      </c>
      <c r="AX111" s="14" t="s">
        <v>77</v>
      </c>
      <c r="AY111" s="247" t="s">
        <v>135</v>
      </c>
    </row>
    <row r="112" s="14" customFormat="1">
      <c r="A112" s="14"/>
      <c r="B112" s="237"/>
      <c r="C112" s="238"/>
      <c r="D112" s="228" t="s">
        <v>145</v>
      </c>
      <c r="E112" s="239" t="s">
        <v>32</v>
      </c>
      <c r="F112" s="240" t="s">
        <v>920</v>
      </c>
      <c r="G112" s="238"/>
      <c r="H112" s="241">
        <v>1</v>
      </c>
      <c r="I112" s="242"/>
      <c r="J112" s="238"/>
      <c r="K112" s="238"/>
      <c r="L112" s="243"/>
      <c r="M112" s="244"/>
      <c r="N112" s="245"/>
      <c r="O112" s="245"/>
      <c r="P112" s="245"/>
      <c r="Q112" s="245"/>
      <c r="R112" s="245"/>
      <c r="S112" s="245"/>
      <c r="T112" s="246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7" t="s">
        <v>145</v>
      </c>
      <c r="AU112" s="247" t="s">
        <v>85</v>
      </c>
      <c r="AV112" s="14" t="s">
        <v>85</v>
      </c>
      <c r="AW112" s="14" t="s">
        <v>39</v>
      </c>
      <c r="AX112" s="14" t="s">
        <v>77</v>
      </c>
      <c r="AY112" s="247" t="s">
        <v>135</v>
      </c>
    </row>
    <row r="113" s="14" customFormat="1">
      <c r="A113" s="14"/>
      <c r="B113" s="237"/>
      <c r="C113" s="238"/>
      <c r="D113" s="228" t="s">
        <v>145</v>
      </c>
      <c r="E113" s="239" t="s">
        <v>32</v>
      </c>
      <c r="F113" s="240" t="s">
        <v>926</v>
      </c>
      <c r="G113" s="238"/>
      <c r="H113" s="241">
        <v>2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7" t="s">
        <v>145</v>
      </c>
      <c r="AU113" s="247" t="s">
        <v>85</v>
      </c>
      <c r="AV113" s="14" t="s">
        <v>85</v>
      </c>
      <c r="AW113" s="14" t="s">
        <v>39</v>
      </c>
      <c r="AX113" s="14" t="s">
        <v>77</v>
      </c>
      <c r="AY113" s="247" t="s">
        <v>135</v>
      </c>
    </row>
    <row r="114" s="15" customFormat="1">
      <c r="A114" s="15"/>
      <c r="B114" s="248"/>
      <c r="C114" s="249"/>
      <c r="D114" s="228" t="s">
        <v>145</v>
      </c>
      <c r="E114" s="250" t="s">
        <v>32</v>
      </c>
      <c r="F114" s="251" t="s">
        <v>149</v>
      </c>
      <c r="G114" s="249"/>
      <c r="H114" s="252">
        <v>4</v>
      </c>
      <c r="I114" s="253"/>
      <c r="J114" s="249"/>
      <c r="K114" s="249"/>
      <c r="L114" s="254"/>
      <c r="M114" s="255"/>
      <c r="N114" s="256"/>
      <c r="O114" s="256"/>
      <c r="P114" s="256"/>
      <c r="Q114" s="256"/>
      <c r="R114" s="256"/>
      <c r="S114" s="256"/>
      <c r="T114" s="257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8" t="s">
        <v>145</v>
      </c>
      <c r="AU114" s="258" t="s">
        <v>85</v>
      </c>
      <c r="AV114" s="15" t="s">
        <v>134</v>
      </c>
      <c r="AW114" s="15" t="s">
        <v>39</v>
      </c>
      <c r="AX114" s="15" t="s">
        <v>83</v>
      </c>
      <c r="AY114" s="258" t="s">
        <v>135</v>
      </c>
    </row>
    <row r="115" s="2" customFormat="1" ht="33" customHeight="1">
      <c r="A115" s="39"/>
      <c r="B115" s="40"/>
      <c r="C115" s="213" t="s">
        <v>134</v>
      </c>
      <c r="D115" s="213" t="s">
        <v>138</v>
      </c>
      <c r="E115" s="214" t="s">
        <v>302</v>
      </c>
      <c r="F115" s="215" t="s">
        <v>303</v>
      </c>
      <c r="G115" s="216" t="s">
        <v>141</v>
      </c>
      <c r="H115" s="217">
        <v>2</v>
      </c>
      <c r="I115" s="218"/>
      <c r="J115" s="219">
        <f>ROUND(I115*H115,2)</f>
        <v>0</v>
      </c>
      <c r="K115" s="215" t="s">
        <v>142</v>
      </c>
      <c r="L115" s="45"/>
      <c r="M115" s="220" t="s">
        <v>32</v>
      </c>
      <c r="N115" s="221" t="s">
        <v>48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143</v>
      </c>
      <c r="AT115" s="224" t="s">
        <v>138</v>
      </c>
      <c r="AU115" s="224" t="s">
        <v>85</v>
      </c>
      <c r="AY115" s="17" t="s">
        <v>135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7" t="s">
        <v>83</v>
      </c>
      <c r="BK115" s="225">
        <f>ROUND(I115*H115,2)</f>
        <v>0</v>
      </c>
      <c r="BL115" s="17" t="s">
        <v>143</v>
      </c>
      <c r="BM115" s="224" t="s">
        <v>1243</v>
      </c>
    </row>
    <row r="116" s="13" customFormat="1">
      <c r="A116" s="13"/>
      <c r="B116" s="226"/>
      <c r="C116" s="227"/>
      <c r="D116" s="228" t="s">
        <v>145</v>
      </c>
      <c r="E116" s="229" t="s">
        <v>32</v>
      </c>
      <c r="F116" s="230" t="s">
        <v>146</v>
      </c>
      <c r="G116" s="227"/>
      <c r="H116" s="229" t="s">
        <v>32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145</v>
      </c>
      <c r="AU116" s="236" t="s">
        <v>85</v>
      </c>
      <c r="AV116" s="13" t="s">
        <v>83</v>
      </c>
      <c r="AW116" s="13" t="s">
        <v>39</v>
      </c>
      <c r="AX116" s="13" t="s">
        <v>77</v>
      </c>
      <c r="AY116" s="236" t="s">
        <v>135</v>
      </c>
    </row>
    <row r="117" s="14" customFormat="1">
      <c r="A117" s="14"/>
      <c r="B117" s="237"/>
      <c r="C117" s="238"/>
      <c r="D117" s="228" t="s">
        <v>145</v>
      </c>
      <c r="E117" s="239" t="s">
        <v>32</v>
      </c>
      <c r="F117" s="240" t="s">
        <v>920</v>
      </c>
      <c r="G117" s="238"/>
      <c r="H117" s="241">
        <v>1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7" t="s">
        <v>145</v>
      </c>
      <c r="AU117" s="247" t="s">
        <v>85</v>
      </c>
      <c r="AV117" s="14" t="s">
        <v>85</v>
      </c>
      <c r="AW117" s="14" t="s">
        <v>39</v>
      </c>
      <c r="AX117" s="14" t="s">
        <v>77</v>
      </c>
      <c r="AY117" s="247" t="s">
        <v>135</v>
      </c>
    </row>
    <row r="118" s="14" customFormat="1">
      <c r="A118" s="14"/>
      <c r="B118" s="237"/>
      <c r="C118" s="238"/>
      <c r="D118" s="228" t="s">
        <v>145</v>
      </c>
      <c r="E118" s="239" t="s">
        <v>32</v>
      </c>
      <c r="F118" s="240" t="s">
        <v>648</v>
      </c>
      <c r="G118" s="238"/>
      <c r="H118" s="241">
        <v>1</v>
      </c>
      <c r="I118" s="242"/>
      <c r="J118" s="238"/>
      <c r="K118" s="238"/>
      <c r="L118" s="243"/>
      <c r="M118" s="244"/>
      <c r="N118" s="245"/>
      <c r="O118" s="245"/>
      <c r="P118" s="245"/>
      <c r="Q118" s="245"/>
      <c r="R118" s="245"/>
      <c r="S118" s="245"/>
      <c r="T118" s="246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7" t="s">
        <v>145</v>
      </c>
      <c r="AU118" s="247" t="s">
        <v>85</v>
      </c>
      <c r="AV118" s="14" t="s">
        <v>85</v>
      </c>
      <c r="AW118" s="14" t="s">
        <v>39</v>
      </c>
      <c r="AX118" s="14" t="s">
        <v>77</v>
      </c>
      <c r="AY118" s="247" t="s">
        <v>135</v>
      </c>
    </row>
    <row r="119" s="15" customFormat="1">
      <c r="A119" s="15"/>
      <c r="B119" s="248"/>
      <c r="C119" s="249"/>
      <c r="D119" s="228" t="s">
        <v>145</v>
      </c>
      <c r="E119" s="250" t="s">
        <v>32</v>
      </c>
      <c r="F119" s="251" t="s">
        <v>149</v>
      </c>
      <c r="G119" s="249"/>
      <c r="H119" s="252">
        <v>2</v>
      </c>
      <c r="I119" s="253"/>
      <c r="J119" s="249"/>
      <c r="K119" s="249"/>
      <c r="L119" s="254"/>
      <c r="M119" s="255"/>
      <c r="N119" s="256"/>
      <c r="O119" s="256"/>
      <c r="P119" s="256"/>
      <c r="Q119" s="256"/>
      <c r="R119" s="256"/>
      <c r="S119" s="256"/>
      <c r="T119" s="257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8" t="s">
        <v>145</v>
      </c>
      <c r="AU119" s="258" t="s">
        <v>85</v>
      </c>
      <c r="AV119" s="15" t="s">
        <v>134</v>
      </c>
      <c r="AW119" s="15" t="s">
        <v>39</v>
      </c>
      <c r="AX119" s="15" t="s">
        <v>83</v>
      </c>
      <c r="AY119" s="258" t="s">
        <v>135</v>
      </c>
    </row>
    <row r="120" s="2" customFormat="1" ht="33" customHeight="1">
      <c r="A120" s="39"/>
      <c r="B120" s="40"/>
      <c r="C120" s="213" t="s">
        <v>167</v>
      </c>
      <c r="D120" s="213" t="s">
        <v>138</v>
      </c>
      <c r="E120" s="214" t="s">
        <v>305</v>
      </c>
      <c r="F120" s="215" t="s">
        <v>306</v>
      </c>
      <c r="G120" s="216" t="s">
        <v>141</v>
      </c>
      <c r="H120" s="217">
        <v>6</v>
      </c>
      <c r="I120" s="218"/>
      <c r="J120" s="219">
        <f>ROUND(I120*H120,2)</f>
        <v>0</v>
      </c>
      <c r="K120" s="215" t="s">
        <v>142</v>
      </c>
      <c r="L120" s="45"/>
      <c r="M120" s="220" t="s">
        <v>32</v>
      </c>
      <c r="N120" s="221" t="s">
        <v>48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143</v>
      </c>
      <c r="AT120" s="224" t="s">
        <v>138</v>
      </c>
      <c r="AU120" s="224" t="s">
        <v>85</v>
      </c>
      <c r="AY120" s="17" t="s">
        <v>135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7" t="s">
        <v>83</v>
      </c>
      <c r="BK120" s="225">
        <f>ROUND(I120*H120,2)</f>
        <v>0</v>
      </c>
      <c r="BL120" s="17" t="s">
        <v>143</v>
      </c>
      <c r="BM120" s="224" t="s">
        <v>1244</v>
      </c>
    </row>
    <row r="121" s="13" customFormat="1">
      <c r="A121" s="13"/>
      <c r="B121" s="226"/>
      <c r="C121" s="227"/>
      <c r="D121" s="228" t="s">
        <v>145</v>
      </c>
      <c r="E121" s="229" t="s">
        <v>32</v>
      </c>
      <c r="F121" s="230" t="s">
        <v>146</v>
      </c>
      <c r="G121" s="227"/>
      <c r="H121" s="229" t="s">
        <v>32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145</v>
      </c>
      <c r="AU121" s="236" t="s">
        <v>85</v>
      </c>
      <c r="AV121" s="13" t="s">
        <v>83</v>
      </c>
      <c r="AW121" s="13" t="s">
        <v>39</v>
      </c>
      <c r="AX121" s="13" t="s">
        <v>77</v>
      </c>
      <c r="AY121" s="236" t="s">
        <v>135</v>
      </c>
    </row>
    <row r="122" s="14" customFormat="1">
      <c r="A122" s="14"/>
      <c r="B122" s="237"/>
      <c r="C122" s="238"/>
      <c r="D122" s="228" t="s">
        <v>145</v>
      </c>
      <c r="E122" s="239" t="s">
        <v>32</v>
      </c>
      <c r="F122" s="240" t="s">
        <v>922</v>
      </c>
      <c r="G122" s="238"/>
      <c r="H122" s="241">
        <v>3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145</v>
      </c>
      <c r="AU122" s="247" t="s">
        <v>85</v>
      </c>
      <c r="AV122" s="14" t="s">
        <v>85</v>
      </c>
      <c r="AW122" s="14" t="s">
        <v>39</v>
      </c>
      <c r="AX122" s="14" t="s">
        <v>77</v>
      </c>
      <c r="AY122" s="247" t="s">
        <v>135</v>
      </c>
    </row>
    <row r="123" s="14" customFormat="1">
      <c r="A123" s="14"/>
      <c r="B123" s="237"/>
      <c r="C123" s="238"/>
      <c r="D123" s="228" t="s">
        <v>145</v>
      </c>
      <c r="E123" s="239" t="s">
        <v>32</v>
      </c>
      <c r="F123" s="240" t="s">
        <v>1245</v>
      </c>
      <c r="G123" s="238"/>
      <c r="H123" s="241">
        <v>3</v>
      </c>
      <c r="I123" s="242"/>
      <c r="J123" s="238"/>
      <c r="K123" s="238"/>
      <c r="L123" s="243"/>
      <c r="M123" s="244"/>
      <c r="N123" s="245"/>
      <c r="O123" s="245"/>
      <c r="P123" s="245"/>
      <c r="Q123" s="245"/>
      <c r="R123" s="245"/>
      <c r="S123" s="245"/>
      <c r="T123" s="246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7" t="s">
        <v>145</v>
      </c>
      <c r="AU123" s="247" t="s">
        <v>85</v>
      </c>
      <c r="AV123" s="14" t="s">
        <v>85</v>
      </c>
      <c r="AW123" s="14" t="s">
        <v>39</v>
      </c>
      <c r="AX123" s="14" t="s">
        <v>77</v>
      </c>
      <c r="AY123" s="247" t="s">
        <v>135</v>
      </c>
    </row>
    <row r="124" s="15" customFormat="1">
      <c r="A124" s="15"/>
      <c r="B124" s="248"/>
      <c r="C124" s="249"/>
      <c r="D124" s="228" t="s">
        <v>145</v>
      </c>
      <c r="E124" s="250" t="s">
        <v>32</v>
      </c>
      <c r="F124" s="251" t="s">
        <v>149</v>
      </c>
      <c r="G124" s="249"/>
      <c r="H124" s="252">
        <v>6</v>
      </c>
      <c r="I124" s="253"/>
      <c r="J124" s="249"/>
      <c r="K124" s="249"/>
      <c r="L124" s="254"/>
      <c r="M124" s="255"/>
      <c r="N124" s="256"/>
      <c r="O124" s="256"/>
      <c r="P124" s="256"/>
      <c r="Q124" s="256"/>
      <c r="R124" s="256"/>
      <c r="S124" s="256"/>
      <c r="T124" s="257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8" t="s">
        <v>145</v>
      </c>
      <c r="AU124" s="258" t="s">
        <v>85</v>
      </c>
      <c r="AV124" s="15" t="s">
        <v>134</v>
      </c>
      <c r="AW124" s="15" t="s">
        <v>39</v>
      </c>
      <c r="AX124" s="15" t="s">
        <v>83</v>
      </c>
      <c r="AY124" s="258" t="s">
        <v>135</v>
      </c>
    </row>
    <row r="125" s="2" customFormat="1" ht="33" customHeight="1">
      <c r="A125" s="39"/>
      <c r="B125" s="40"/>
      <c r="C125" s="213" t="s">
        <v>172</v>
      </c>
      <c r="D125" s="213" t="s">
        <v>138</v>
      </c>
      <c r="E125" s="214" t="s">
        <v>309</v>
      </c>
      <c r="F125" s="215" t="s">
        <v>310</v>
      </c>
      <c r="G125" s="216" t="s">
        <v>141</v>
      </c>
      <c r="H125" s="217">
        <v>2</v>
      </c>
      <c r="I125" s="218"/>
      <c r="J125" s="219">
        <f>ROUND(I125*H125,2)</f>
        <v>0</v>
      </c>
      <c r="K125" s="215" t="s">
        <v>142</v>
      </c>
      <c r="L125" s="45"/>
      <c r="M125" s="220" t="s">
        <v>32</v>
      </c>
      <c r="N125" s="221" t="s">
        <v>48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143</v>
      </c>
      <c r="AT125" s="224" t="s">
        <v>138</v>
      </c>
      <c r="AU125" s="224" t="s">
        <v>85</v>
      </c>
      <c r="AY125" s="17" t="s">
        <v>135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7" t="s">
        <v>83</v>
      </c>
      <c r="BK125" s="225">
        <f>ROUND(I125*H125,2)</f>
        <v>0</v>
      </c>
      <c r="BL125" s="17" t="s">
        <v>143</v>
      </c>
      <c r="BM125" s="224" t="s">
        <v>1246</v>
      </c>
    </row>
    <row r="126" s="13" customFormat="1">
      <c r="A126" s="13"/>
      <c r="B126" s="226"/>
      <c r="C126" s="227"/>
      <c r="D126" s="228" t="s">
        <v>145</v>
      </c>
      <c r="E126" s="229" t="s">
        <v>32</v>
      </c>
      <c r="F126" s="230" t="s">
        <v>146</v>
      </c>
      <c r="G126" s="227"/>
      <c r="H126" s="229" t="s">
        <v>32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145</v>
      </c>
      <c r="AU126" s="236" t="s">
        <v>85</v>
      </c>
      <c r="AV126" s="13" t="s">
        <v>83</v>
      </c>
      <c r="AW126" s="13" t="s">
        <v>39</v>
      </c>
      <c r="AX126" s="13" t="s">
        <v>77</v>
      </c>
      <c r="AY126" s="236" t="s">
        <v>135</v>
      </c>
    </row>
    <row r="127" s="14" customFormat="1">
      <c r="A127" s="14"/>
      <c r="B127" s="237"/>
      <c r="C127" s="238"/>
      <c r="D127" s="228" t="s">
        <v>145</v>
      </c>
      <c r="E127" s="239" t="s">
        <v>32</v>
      </c>
      <c r="F127" s="240" t="s">
        <v>920</v>
      </c>
      <c r="G127" s="238"/>
      <c r="H127" s="241">
        <v>1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7" t="s">
        <v>145</v>
      </c>
      <c r="AU127" s="247" t="s">
        <v>85</v>
      </c>
      <c r="AV127" s="14" t="s">
        <v>85</v>
      </c>
      <c r="AW127" s="14" t="s">
        <v>39</v>
      </c>
      <c r="AX127" s="14" t="s">
        <v>77</v>
      </c>
      <c r="AY127" s="247" t="s">
        <v>135</v>
      </c>
    </row>
    <row r="128" s="14" customFormat="1">
      <c r="A128" s="14"/>
      <c r="B128" s="237"/>
      <c r="C128" s="238"/>
      <c r="D128" s="228" t="s">
        <v>145</v>
      </c>
      <c r="E128" s="239" t="s">
        <v>32</v>
      </c>
      <c r="F128" s="240" t="s">
        <v>648</v>
      </c>
      <c r="G128" s="238"/>
      <c r="H128" s="241">
        <v>1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7" t="s">
        <v>145</v>
      </c>
      <c r="AU128" s="247" t="s">
        <v>85</v>
      </c>
      <c r="AV128" s="14" t="s">
        <v>85</v>
      </c>
      <c r="AW128" s="14" t="s">
        <v>39</v>
      </c>
      <c r="AX128" s="14" t="s">
        <v>77</v>
      </c>
      <c r="AY128" s="247" t="s">
        <v>135</v>
      </c>
    </row>
    <row r="129" s="15" customFormat="1">
      <c r="A129" s="15"/>
      <c r="B129" s="248"/>
      <c r="C129" s="249"/>
      <c r="D129" s="228" t="s">
        <v>145</v>
      </c>
      <c r="E129" s="250" t="s">
        <v>32</v>
      </c>
      <c r="F129" s="251" t="s">
        <v>149</v>
      </c>
      <c r="G129" s="249"/>
      <c r="H129" s="252">
        <v>2</v>
      </c>
      <c r="I129" s="253"/>
      <c r="J129" s="249"/>
      <c r="K129" s="249"/>
      <c r="L129" s="254"/>
      <c r="M129" s="255"/>
      <c r="N129" s="256"/>
      <c r="O129" s="256"/>
      <c r="P129" s="256"/>
      <c r="Q129" s="256"/>
      <c r="R129" s="256"/>
      <c r="S129" s="256"/>
      <c r="T129" s="257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8" t="s">
        <v>145</v>
      </c>
      <c r="AU129" s="258" t="s">
        <v>85</v>
      </c>
      <c r="AV129" s="15" t="s">
        <v>134</v>
      </c>
      <c r="AW129" s="15" t="s">
        <v>39</v>
      </c>
      <c r="AX129" s="15" t="s">
        <v>83</v>
      </c>
      <c r="AY129" s="258" t="s">
        <v>135</v>
      </c>
    </row>
    <row r="130" s="12" customFormat="1" ht="22.8" customHeight="1">
      <c r="A130" s="12"/>
      <c r="B130" s="197"/>
      <c r="C130" s="198"/>
      <c r="D130" s="199" t="s">
        <v>76</v>
      </c>
      <c r="E130" s="211" t="s">
        <v>319</v>
      </c>
      <c r="F130" s="211" t="s">
        <v>320</v>
      </c>
      <c r="G130" s="198"/>
      <c r="H130" s="198"/>
      <c r="I130" s="201"/>
      <c r="J130" s="212">
        <f>BK130</f>
        <v>0</v>
      </c>
      <c r="K130" s="198"/>
      <c r="L130" s="203"/>
      <c r="M130" s="204"/>
      <c r="N130" s="205"/>
      <c r="O130" s="205"/>
      <c r="P130" s="206">
        <f>SUM(P131:P138)</f>
        <v>0</v>
      </c>
      <c r="Q130" s="205"/>
      <c r="R130" s="206">
        <f>SUM(R131:R138)</f>
        <v>0</v>
      </c>
      <c r="S130" s="205"/>
      <c r="T130" s="207">
        <f>SUM(T131:T138)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8" t="s">
        <v>134</v>
      </c>
      <c r="AT130" s="209" t="s">
        <v>76</v>
      </c>
      <c r="AU130" s="209" t="s">
        <v>83</v>
      </c>
      <c r="AY130" s="208" t="s">
        <v>135</v>
      </c>
      <c r="BK130" s="210">
        <f>SUM(BK131:BK138)</f>
        <v>0</v>
      </c>
    </row>
    <row r="131" s="2" customFormat="1" ht="24.15" customHeight="1">
      <c r="A131" s="39"/>
      <c r="B131" s="40"/>
      <c r="C131" s="213" t="s">
        <v>180</v>
      </c>
      <c r="D131" s="213" t="s">
        <v>138</v>
      </c>
      <c r="E131" s="214" t="s">
        <v>321</v>
      </c>
      <c r="F131" s="215" t="s">
        <v>322</v>
      </c>
      <c r="G131" s="216" t="s">
        <v>141</v>
      </c>
      <c r="H131" s="217">
        <v>3</v>
      </c>
      <c r="I131" s="218"/>
      <c r="J131" s="219">
        <f>ROUND(I131*H131,2)</f>
        <v>0</v>
      </c>
      <c r="K131" s="215" t="s">
        <v>142</v>
      </c>
      <c r="L131" s="45"/>
      <c r="M131" s="220" t="s">
        <v>32</v>
      </c>
      <c r="N131" s="221" t="s">
        <v>48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143</v>
      </c>
      <c r="AT131" s="224" t="s">
        <v>138</v>
      </c>
      <c r="AU131" s="224" t="s">
        <v>85</v>
      </c>
      <c r="AY131" s="17" t="s">
        <v>135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7" t="s">
        <v>83</v>
      </c>
      <c r="BK131" s="225">
        <f>ROUND(I131*H131,2)</f>
        <v>0</v>
      </c>
      <c r="BL131" s="17" t="s">
        <v>143</v>
      </c>
      <c r="BM131" s="224" t="s">
        <v>1247</v>
      </c>
    </row>
    <row r="132" s="13" customFormat="1">
      <c r="A132" s="13"/>
      <c r="B132" s="226"/>
      <c r="C132" s="227"/>
      <c r="D132" s="228" t="s">
        <v>145</v>
      </c>
      <c r="E132" s="229" t="s">
        <v>32</v>
      </c>
      <c r="F132" s="230" t="s">
        <v>146</v>
      </c>
      <c r="G132" s="227"/>
      <c r="H132" s="229" t="s">
        <v>32</v>
      </c>
      <c r="I132" s="231"/>
      <c r="J132" s="227"/>
      <c r="K132" s="227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145</v>
      </c>
      <c r="AU132" s="236" t="s">
        <v>85</v>
      </c>
      <c r="AV132" s="13" t="s">
        <v>83</v>
      </c>
      <c r="AW132" s="13" t="s">
        <v>39</v>
      </c>
      <c r="AX132" s="13" t="s">
        <v>77</v>
      </c>
      <c r="AY132" s="236" t="s">
        <v>135</v>
      </c>
    </row>
    <row r="133" s="14" customFormat="1">
      <c r="A133" s="14"/>
      <c r="B133" s="237"/>
      <c r="C133" s="238"/>
      <c r="D133" s="228" t="s">
        <v>145</v>
      </c>
      <c r="E133" s="239" t="s">
        <v>32</v>
      </c>
      <c r="F133" s="240" t="s">
        <v>654</v>
      </c>
      <c r="G133" s="238"/>
      <c r="H133" s="241">
        <v>3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7" t="s">
        <v>145</v>
      </c>
      <c r="AU133" s="247" t="s">
        <v>85</v>
      </c>
      <c r="AV133" s="14" t="s">
        <v>85</v>
      </c>
      <c r="AW133" s="14" t="s">
        <v>39</v>
      </c>
      <c r="AX133" s="14" t="s">
        <v>77</v>
      </c>
      <c r="AY133" s="247" t="s">
        <v>135</v>
      </c>
    </row>
    <row r="134" s="15" customFormat="1">
      <c r="A134" s="15"/>
      <c r="B134" s="248"/>
      <c r="C134" s="249"/>
      <c r="D134" s="228" t="s">
        <v>145</v>
      </c>
      <c r="E134" s="250" t="s">
        <v>32</v>
      </c>
      <c r="F134" s="251" t="s">
        <v>149</v>
      </c>
      <c r="G134" s="249"/>
      <c r="H134" s="252">
        <v>3</v>
      </c>
      <c r="I134" s="253"/>
      <c r="J134" s="249"/>
      <c r="K134" s="249"/>
      <c r="L134" s="254"/>
      <c r="M134" s="255"/>
      <c r="N134" s="256"/>
      <c r="O134" s="256"/>
      <c r="P134" s="256"/>
      <c r="Q134" s="256"/>
      <c r="R134" s="256"/>
      <c r="S134" s="256"/>
      <c r="T134" s="257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8" t="s">
        <v>145</v>
      </c>
      <c r="AU134" s="258" t="s">
        <v>85</v>
      </c>
      <c r="AV134" s="15" t="s">
        <v>134</v>
      </c>
      <c r="AW134" s="15" t="s">
        <v>39</v>
      </c>
      <c r="AX134" s="15" t="s">
        <v>83</v>
      </c>
      <c r="AY134" s="258" t="s">
        <v>135</v>
      </c>
    </row>
    <row r="135" s="2" customFormat="1" ht="37.8" customHeight="1">
      <c r="A135" s="39"/>
      <c r="B135" s="40"/>
      <c r="C135" s="213" t="s">
        <v>185</v>
      </c>
      <c r="D135" s="213" t="s">
        <v>138</v>
      </c>
      <c r="E135" s="214" t="s">
        <v>325</v>
      </c>
      <c r="F135" s="215" t="s">
        <v>326</v>
      </c>
      <c r="G135" s="216" t="s">
        <v>141</v>
      </c>
      <c r="H135" s="217">
        <v>3</v>
      </c>
      <c r="I135" s="218"/>
      <c r="J135" s="219">
        <f>ROUND(I135*H135,2)</f>
        <v>0</v>
      </c>
      <c r="K135" s="215" t="s">
        <v>32</v>
      </c>
      <c r="L135" s="45"/>
      <c r="M135" s="220" t="s">
        <v>32</v>
      </c>
      <c r="N135" s="221" t="s">
        <v>48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143</v>
      </c>
      <c r="AT135" s="224" t="s">
        <v>138</v>
      </c>
      <c r="AU135" s="224" t="s">
        <v>85</v>
      </c>
      <c r="AY135" s="17" t="s">
        <v>135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7" t="s">
        <v>83</v>
      </c>
      <c r="BK135" s="225">
        <f>ROUND(I135*H135,2)</f>
        <v>0</v>
      </c>
      <c r="BL135" s="17" t="s">
        <v>143</v>
      </c>
      <c r="BM135" s="224" t="s">
        <v>1248</v>
      </c>
    </row>
    <row r="136" s="13" customFormat="1">
      <c r="A136" s="13"/>
      <c r="B136" s="226"/>
      <c r="C136" s="227"/>
      <c r="D136" s="228" t="s">
        <v>145</v>
      </c>
      <c r="E136" s="229" t="s">
        <v>32</v>
      </c>
      <c r="F136" s="230" t="s">
        <v>146</v>
      </c>
      <c r="G136" s="227"/>
      <c r="H136" s="229" t="s">
        <v>32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145</v>
      </c>
      <c r="AU136" s="236" t="s">
        <v>85</v>
      </c>
      <c r="AV136" s="13" t="s">
        <v>83</v>
      </c>
      <c r="AW136" s="13" t="s">
        <v>39</v>
      </c>
      <c r="AX136" s="13" t="s">
        <v>77</v>
      </c>
      <c r="AY136" s="236" t="s">
        <v>135</v>
      </c>
    </row>
    <row r="137" s="14" customFormat="1">
      <c r="A137" s="14"/>
      <c r="B137" s="237"/>
      <c r="C137" s="238"/>
      <c r="D137" s="228" t="s">
        <v>145</v>
      </c>
      <c r="E137" s="239" t="s">
        <v>32</v>
      </c>
      <c r="F137" s="240" t="s">
        <v>654</v>
      </c>
      <c r="G137" s="238"/>
      <c r="H137" s="241">
        <v>3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7" t="s">
        <v>145</v>
      </c>
      <c r="AU137" s="247" t="s">
        <v>85</v>
      </c>
      <c r="AV137" s="14" t="s">
        <v>85</v>
      </c>
      <c r="AW137" s="14" t="s">
        <v>39</v>
      </c>
      <c r="AX137" s="14" t="s">
        <v>77</v>
      </c>
      <c r="AY137" s="247" t="s">
        <v>135</v>
      </c>
    </row>
    <row r="138" s="15" customFormat="1">
      <c r="A138" s="15"/>
      <c r="B138" s="248"/>
      <c r="C138" s="249"/>
      <c r="D138" s="228" t="s">
        <v>145</v>
      </c>
      <c r="E138" s="250" t="s">
        <v>32</v>
      </c>
      <c r="F138" s="251" t="s">
        <v>149</v>
      </c>
      <c r="G138" s="249"/>
      <c r="H138" s="252">
        <v>3</v>
      </c>
      <c r="I138" s="253"/>
      <c r="J138" s="249"/>
      <c r="K138" s="249"/>
      <c r="L138" s="254"/>
      <c r="M138" s="255"/>
      <c r="N138" s="256"/>
      <c r="O138" s="256"/>
      <c r="P138" s="256"/>
      <c r="Q138" s="256"/>
      <c r="R138" s="256"/>
      <c r="S138" s="256"/>
      <c r="T138" s="257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8" t="s">
        <v>145</v>
      </c>
      <c r="AU138" s="258" t="s">
        <v>85</v>
      </c>
      <c r="AV138" s="15" t="s">
        <v>134</v>
      </c>
      <c r="AW138" s="15" t="s">
        <v>39</v>
      </c>
      <c r="AX138" s="15" t="s">
        <v>83</v>
      </c>
      <c r="AY138" s="258" t="s">
        <v>135</v>
      </c>
    </row>
    <row r="139" s="12" customFormat="1" ht="22.8" customHeight="1">
      <c r="A139" s="12"/>
      <c r="B139" s="197"/>
      <c r="C139" s="198"/>
      <c r="D139" s="199" t="s">
        <v>76</v>
      </c>
      <c r="E139" s="211" t="s">
        <v>150</v>
      </c>
      <c r="F139" s="211" t="s">
        <v>151</v>
      </c>
      <c r="G139" s="198"/>
      <c r="H139" s="198"/>
      <c r="I139" s="201"/>
      <c r="J139" s="212">
        <f>BK139</f>
        <v>0</v>
      </c>
      <c r="K139" s="198"/>
      <c r="L139" s="203"/>
      <c r="M139" s="204"/>
      <c r="N139" s="205"/>
      <c r="O139" s="205"/>
      <c r="P139" s="206">
        <f>SUM(P140:P179)</f>
        <v>0</v>
      </c>
      <c r="Q139" s="205"/>
      <c r="R139" s="206">
        <f>SUM(R140:R179)</f>
        <v>0</v>
      </c>
      <c r="S139" s="205"/>
      <c r="T139" s="207">
        <f>SUM(T140:T179)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8" t="s">
        <v>134</v>
      </c>
      <c r="AT139" s="209" t="s">
        <v>76</v>
      </c>
      <c r="AU139" s="209" t="s">
        <v>83</v>
      </c>
      <c r="AY139" s="208" t="s">
        <v>135</v>
      </c>
      <c r="BK139" s="210">
        <f>SUM(BK140:BK179)</f>
        <v>0</v>
      </c>
    </row>
    <row r="140" s="2" customFormat="1" ht="24.15" customHeight="1">
      <c r="A140" s="39"/>
      <c r="B140" s="40"/>
      <c r="C140" s="213" t="s">
        <v>194</v>
      </c>
      <c r="D140" s="213" t="s">
        <v>138</v>
      </c>
      <c r="E140" s="214" t="s">
        <v>932</v>
      </c>
      <c r="F140" s="215" t="s">
        <v>933</v>
      </c>
      <c r="G140" s="216" t="s">
        <v>141</v>
      </c>
      <c r="H140" s="217">
        <v>1</v>
      </c>
      <c r="I140" s="218"/>
      <c r="J140" s="219">
        <f>ROUND(I140*H140,2)</f>
        <v>0</v>
      </c>
      <c r="K140" s="215" t="s">
        <v>142</v>
      </c>
      <c r="L140" s="45"/>
      <c r="M140" s="220" t="s">
        <v>32</v>
      </c>
      <c r="N140" s="221" t="s">
        <v>48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143</v>
      </c>
      <c r="AT140" s="224" t="s">
        <v>138</v>
      </c>
      <c r="AU140" s="224" t="s">
        <v>85</v>
      </c>
      <c r="AY140" s="17" t="s">
        <v>135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7" t="s">
        <v>83</v>
      </c>
      <c r="BK140" s="225">
        <f>ROUND(I140*H140,2)</f>
        <v>0</v>
      </c>
      <c r="BL140" s="17" t="s">
        <v>143</v>
      </c>
      <c r="BM140" s="224" t="s">
        <v>1249</v>
      </c>
    </row>
    <row r="141" s="13" customFormat="1">
      <c r="A141" s="13"/>
      <c r="B141" s="226"/>
      <c r="C141" s="227"/>
      <c r="D141" s="228" t="s">
        <v>145</v>
      </c>
      <c r="E141" s="229" t="s">
        <v>32</v>
      </c>
      <c r="F141" s="230" t="s">
        <v>146</v>
      </c>
      <c r="G141" s="227"/>
      <c r="H141" s="229" t="s">
        <v>32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145</v>
      </c>
      <c r="AU141" s="236" t="s">
        <v>85</v>
      </c>
      <c r="AV141" s="13" t="s">
        <v>83</v>
      </c>
      <c r="AW141" s="13" t="s">
        <v>39</v>
      </c>
      <c r="AX141" s="13" t="s">
        <v>77</v>
      </c>
      <c r="AY141" s="236" t="s">
        <v>135</v>
      </c>
    </row>
    <row r="142" s="14" customFormat="1">
      <c r="A142" s="14"/>
      <c r="B142" s="237"/>
      <c r="C142" s="238"/>
      <c r="D142" s="228" t="s">
        <v>145</v>
      </c>
      <c r="E142" s="239" t="s">
        <v>32</v>
      </c>
      <c r="F142" s="240" t="s">
        <v>491</v>
      </c>
      <c r="G142" s="238"/>
      <c r="H142" s="241">
        <v>1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7" t="s">
        <v>145</v>
      </c>
      <c r="AU142" s="247" t="s">
        <v>85</v>
      </c>
      <c r="AV142" s="14" t="s">
        <v>85</v>
      </c>
      <c r="AW142" s="14" t="s">
        <v>39</v>
      </c>
      <c r="AX142" s="14" t="s">
        <v>77</v>
      </c>
      <c r="AY142" s="247" t="s">
        <v>135</v>
      </c>
    </row>
    <row r="143" s="15" customFormat="1">
      <c r="A143" s="15"/>
      <c r="B143" s="248"/>
      <c r="C143" s="249"/>
      <c r="D143" s="228" t="s">
        <v>145</v>
      </c>
      <c r="E143" s="250" t="s">
        <v>32</v>
      </c>
      <c r="F143" s="251" t="s">
        <v>149</v>
      </c>
      <c r="G143" s="249"/>
      <c r="H143" s="252">
        <v>1</v>
      </c>
      <c r="I143" s="253"/>
      <c r="J143" s="249"/>
      <c r="K143" s="249"/>
      <c r="L143" s="254"/>
      <c r="M143" s="255"/>
      <c r="N143" s="256"/>
      <c r="O143" s="256"/>
      <c r="P143" s="256"/>
      <c r="Q143" s="256"/>
      <c r="R143" s="256"/>
      <c r="S143" s="256"/>
      <c r="T143" s="257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8" t="s">
        <v>145</v>
      </c>
      <c r="AU143" s="258" t="s">
        <v>85</v>
      </c>
      <c r="AV143" s="15" t="s">
        <v>134</v>
      </c>
      <c r="AW143" s="15" t="s">
        <v>39</v>
      </c>
      <c r="AX143" s="15" t="s">
        <v>83</v>
      </c>
      <c r="AY143" s="258" t="s">
        <v>135</v>
      </c>
    </row>
    <row r="144" s="2" customFormat="1" ht="24.15" customHeight="1">
      <c r="A144" s="39"/>
      <c r="B144" s="40"/>
      <c r="C144" s="213" t="s">
        <v>205</v>
      </c>
      <c r="D144" s="213" t="s">
        <v>138</v>
      </c>
      <c r="E144" s="214" t="s">
        <v>328</v>
      </c>
      <c r="F144" s="215" t="s">
        <v>329</v>
      </c>
      <c r="G144" s="216" t="s">
        <v>141</v>
      </c>
      <c r="H144" s="217">
        <v>6</v>
      </c>
      <c r="I144" s="218"/>
      <c r="J144" s="219">
        <f>ROUND(I144*H144,2)</f>
        <v>0</v>
      </c>
      <c r="K144" s="215" t="s">
        <v>142</v>
      </c>
      <c r="L144" s="45"/>
      <c r="M144" s="220" t="s">
        <v>32</v>
      </c>
      <c r="N144" s="221" t="s">
        <v>48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143</v>
      </c>
      <c r="AT144" s="224" t="s">
        <v>138</v>
      </c>
      <c r="AU144" s="224" t="s">
        <v>85</v>
      </c>
      <c r="AY144" s="17" t="s">
        <v>135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7" t="s">
        <v>83</v>
      </c>
      <c r="BK144" s="225">
        <f>ROUND(I144*H144,2)</f>
        <v>0</v>
      </c>
      <c r="BL144" s="17" t="s">
        <v>143</v>
      </c>
      <c r="BM144" s="224" t="s">
        <v>1250</v>
      </c>
    </row>
    <row r="145" s="13" customFormat="1">
      <c r="A145" s="13"/>
      <c r="B145" s="226"/>
      <c r="C145" s="227"/>
      <c r="D145" s="228" t="s">
        <v>145</v>
      </c>
      <c r="E145" s="229" t="s">
        <v>32</v>
      </c>
      <c r="F145" s="230" t="s">
        <v>146</v>
      </c>
      <c r="G145" s="227"/>
      <c r="H145" s="229" t="s">
        <v>32</v>
      </c>
      <c r="I145" s="231"/>
      <c r="J145" s="227"/>
      <c r="K145" s="227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145</v>
      </c>
      <c r="AU145" s="236" t="s">
        <v>85</v>
      </c>
      <c r="AV145" s="13" t="s">
        <v>83</v>
      </c>
      <c r="AW145" s="13" t="s">
        <v>39</v>
      </c>
      <c r="AX145" s="13" t="s">
        <v>77</v>
      </c>
      <c r="AY145" s="236" t="s">
        <v>135</v>
      </c>
    </row>
    <row r="146" s="14" customFormat="1">
      <c r="A146" s="14"/>
      <c r="B146" s="237"/>
      <c r="C146" s="238"/>
      <c r="D146" s="228" t="s">
        <v>145</v>
      </c>
      <c r="E146" s="239" t="s">
        <v>32</v>
      </c>
      <c r="F146" s="240" t="s">
        <v>1251</v>
      </c>
      <c r="G146" s="238"/>
      <c r="H146" s="241">
        <v>6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7" t="s">
        <v>145</v>
      </c>
      <c r="AU146" s="247" t="s">
        <v>85</v>
      </c>
      <c r="AV146" s="14" t="s">
        <v>85</v>
      </c>
      <c r="AW146" s="14" t="s">
        <v>39</v>
      </c>
      <c r="AX146" s="14" t="s">
        <v>77</v>
      </c>
      <c r="AY146" s="247" t="s">
        <v>135</v>
      </c>
    </row>
    <row r="147" s="15" customFormat="1">
      <c r="A147" s="15"/>
      <c r="B147" s="248"/>
      <c r="C147" s="249"/>
      <c r="D147" s="228" t="s">
        <v>145</v>
      </c>
      <c r="E147" s="250" t="s">
        <v>32</v>
      </c>
      <c r="F147" s="251" t="s">
        <v>149</v>
      </c>
      <c r="G147" s="249"/>
      <c r="H147" s="252">
        <v>6</v>
      </c>
      <c r="I147" s="253"/>
      <c r="J147" s="249"/>
      <c r="K147" s="249"/>
      <c r="L147" s="254"/>
      <c r="M147" s="255"/>
      <c r="N147" s="256"/>
      <c r="O147" s="256"/>
      <c r="P147" s="256"/>
      <c r="Q147" s="256"/>
      <c r="R147" s="256"/>
      <c r="S147" s="256"/>
      <c r="T147" s="257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8" t="s">
        <v>145</v>
      </c>
      <c r="AU147" s="258" t="s">
        <v>85</v>
      </c>
      <c r="AV147" s="15" t="s">
        <v>134</v>
      </c>
      <c r="AW147" s="15" t="s">
        <v>39</v>
      </c>
      <c r="AX147" s="15" t="s">
        <v>83</v>
      </c>
      <c r="AY147" s="258" t="s">
        <v>135</v>
      </c>
    </row>
    <row r="148" s="2" customFormat="1" ht="24.15" customHeight="1">
      <c r="A148" s="39"/>
      <c r="B148" s="40"/>
      <c r="C148" s="213" t="s">
        <v>212</v>
      </c>
      <c r="D148" s="213" t="s">
        <v>138</v>
      </c>
      <c r="E148" s="214" t="s">
        <v>157</v>
      </c>
      <c r="F148" s="215" t="s">
        <v>158</v>
      </c>
      <c r="G148" s="216" t="s">
        <v>141</v>
      </c>
      <c r="H148" s="217">
        <v>4</v>
      </c>
      <c r="I148" s="218"/>
      <c r="J148" s="219">
        <f>ROUND(I148*H148,2)</f>
        <v>0</v>
      </c>
      <c r="K148" s="215" t="s">
        <v>142</v>
      </c>
      <c r="L148" s="45"/>
      <c r="M148" s="220" t="s">
        <v>32</v>
      </c>
      <c r="N148" s="221" t="s">
        <v>48</v>
      </c>
      <c r="O148" s="85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143</v>
      </c>
      <c r="AT148" s="224" t="s">
        <v>138</v>
      </c>
      <c r="AU148" s="224" t="s">
        <v>85</v>
      </c>
      <c r="AY148" s="17" t="s">
        <v>135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7" t="s">
        <v>83</v>
      </c>
      <c r="BK148" s="225">
        <f>ROUND(I148*H148,2)</f>
        <v>0</v>
      </c>
      <c r="BL148" s="17" t="s">
        <v>143</v>
      </c>
      <c r="BM148" s="224" t="s">
        <v>1252</v>
      </c>
    </row>
    <row r="149" s="13" customFormat="1">
      <c r="A149" s="13"/>
      <c r="B149" s="226"/>
      <c r="C149" s="227"/>
      <c r="D149" s="228" t="s">
        <v>145</v>
      </c>
      <c r="E149" s="229" t="s">
        <v>32</v>
      </c>
      <c r="F149" s="230" t="s">
        <v>146</v>
      </c>
      <c r="G149" s="227"/>
      <c r="H149" s="229" t="s">
        <v>32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145</v>
      </c>
      <c r="AU149" s="236" t="s">
        <v>85</v>
      </c>
      <c r="AV149" s="13" t="s">
        <v>83</v>
      </c>
      <c r="AW149" s="13" t="s">
        <v>39</v>
      </c>
      <c r="AX149" s="13" t="s">
        <v>77</v>
      </c>
      <c r="AY149" s="236" t="s">
        <v>135</v>
      </c>
    </row>
    <row r="150" s="14" customFormat="1">
      <c r="A150" s="14"/>
      <c r="B150" s="237"/>
      <c r="C150" s="238"/>
      <c r="D150" s="228" t="s">
        <v>145</v>
      </c>
      <c r="E150" s="239" t="s">
        <v>32</v>
      </c>
      <c r="F150" s="240" t="s">
        <v>1253</v>
      </c>
      <c r="G150" s="238"/>
      <c r="H150" s="241">
        <v>4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7" t="s">
        <v>145</v>
      </c>
      <c r="AU150" s="247" t="s">
        <v>85</v>
      </c>
      <c r="AV150" s="14" t="s">
        <v>85</v>
      </c>
      <c r="AW150" s="14" t="s">
        <v>39</v>
      </c>
      <c r="AX150" s="14" t="s">
        <v>77</v>
      </c>
      <c r="AY150" s="247" t="s">
        <v>135</v>
      </c>
    </row>
    <row r="151" s="15" customFormat="1">
      <c r="A151" s="15"/>
      <c r="B151" s="248"/>
      <c r="C151" s="249"/>
      <c r="D151" s="228" t="s">
        <v>145</v>
      </c>
      <c r="E151" s="250" t="s">
        <v>32</v>
      </c>
      <c r="F151" s="251" t="s">
        <v>149</v>
      </c>
      <c r="G151" s="249"/>
      <c r="H151" s="252">
        <v>4</v>
      </c>
      <c r="I151" s="253"/>
      <c r="J151" s="249"/>
      <c r="K151" s="249"/>
      <c r="L151" s="254"/>
      <c r="M151" s="255"/>
      <c r="N151" s="256"/>
      <c r="O151" s="256"/>
      <c r="P151" s="256"/>
      <c r="Q151" s="256"/>
      <c r="R151" s="256"/>
      <c r="S151" s="256"/>
      <c r="T151" s="257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8" t="s">
        <v>145</v>
      </c>
      <c r="AU151" s="258" t="s">
        <v>85</v>
      </c>
      <c r="AV151" s="15" t="s">
        <v>134</v>
      </c>
      <c r="AW151" s="15" t="s">
        <v>39</v>
      </c>
      <c r="AX151" s="15" t="s">
        <v>83</v>
      </c>
      <c r="AY151" s="258" t="s">
        <v>135</v>
      </c>
    </row>
    <row r="152" s="2" customFormat="1" ht="24.15" customHeight="1">
      <c r="A152" s="39"/>
      <c r="B152" s="40"/>
      <c r="C152" s="213" t="s">
        <v>218</v>
      </c>
      <c r="D152" s="213" t="s">
        <v>138</v>
      </c>
      <c r="E152" s="214" t="s">
        <v>332</v>
      </c>
      <c r="F152" s="215" t="s">
        <v>333</v>
      </c>
      <c r="G152" s="216" t="s">
        <v>141</v>
      </c>
      <c r="H152" s="217">
        <v>2</v>
      </c>
      <c r="I152" s="218"/>
      <c r="J152" s="219">
        <f>ROUND(I152*H152,2)</f>
        <v>0</v>
      </c>
      <c r="K152" s="215" t="s">
        <v>142</v>
      </c>
      <c r="L152" s="45"/>
      <c r="M152" s="220" t="s">
        <v>32</v>
      </c>
      <c r="N152" s="221" t="s">
        <v>48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143</v>
      </c>
      <c r="AT152" s="224" t="s">
        <v>138</v>
      </c>
      <c r="AU152" s="224" t="s">
        <v>85</v>
      </c>
      <c r="AY152" s="17" t="s">
        <v>135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7" t="s">
        <v>83</v>
      </c>
      <c r="BK152" s="225">
        <f>ROUND(I152*H152,2)</f>
        <v>0</v>
      </c>
      <c r="BL152" s="17" t="s">
        <v>143</v>
      </c>
      <c r="BM152" s="224" t="s">
        <v>1254</v>
      </c>
    </row>
    <row r="153" s="13" customFormat="1">
      <c r="A153" s="13"/>
      <c r="B153" s="226"/>
      <c r="C153" s="227"/>
      <c r="D153" s="228" t="s">
        <v>145</v>
      </c>
      <c r="E153" s="229" t="s">
        <v>32</v>
      </c>
      <c r="F153" s="230" t="s">
        <v>146</v>
      </c>
      <c r="G153" s="227"/>
      <c r="H153" s="229" t="s">
        <v>32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145</v>
      </c>
      <c r="AU153" s="236" t="s">
        <v>85</v>
      </c>
      <c r="AV153" s="13" t="s">
        <v>83</v>
      </c>
      <c r="AW153" s="13" t="s">
        <v>39</v>
      </c>
      <c r="AX153" s="13" t="s">
        <v>77</v>
      </c>
      <c r="AY153" s="236" t="s">
        <v>135</v>
      </c>
    </row>
    <row r="154" s="14" customFormat="1">
      <c r="A154" s="14"/>
      <c r="B154" s="237"/>
      <c r="C154" s="238"/>
      <c r="D154" s="228" t="s">
        <v>145</v>
      </c>
      <c r="E154" s="239" t="s">
        <v>32</v>
      </c>
      <c r="F154" s="240" t="s">
        <v>943</v>
      </c>
      <c r="G154" s="238"/>
      <c r="H154" s="241">
        <v>2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7" t="s">
        <v>145</v>
      </c>
      <c r="AU154" s="247" t="s">
        <v>85</v>
      </c>
      <c r="AV154" s="14" t="s">
        <v>85</v>
      </c>
      <c r="AW154" s="14" t="s">
        <v>39</v>
      </c>
      <c r="AX154" s="14" t="s">
        <v>77</v>
      </c>
      <c r="AY154" s="247" t="s">
        <v>135</v>
      </c>
    </row>
    <row r="155" s="15" customFormat="1">
      <c r="A155" s="15"/>
      <c r="B155" s="248"/>
      <c r="C155" s="249"/>
      <c r="D155" s="228" t="s">
        <v>145</v>
      </c>
      <c r="E155" s="250" t="s">
        <v>32</v>
      </c>
      <c r="F155" s="251" t="s">
        <v>149</v>
      </c>
      <c r="G155" s="249"/>
      <c r="H155" s="252">
        <v>2</v>
      </c>
      <c r="I155" s="253"/>
      <c r="J155" s="249"/>
      <c r="K155" s="249"/>
      <c r="L155" s="254"/>
      <c r="M155" s="255"/>
      <c r="N155" s="256"/>
      <c r="O155" s="256"/>
      <c r="P155" s="256"/>
      <c r="Q155" s="256"/>
      <c r="R155" s="256"/>
      <c r="S155" s="256"/>
      <c r="T155" s="257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58" t="s">
        <v>145</v>
      </c>
      <c r="AU155" s="258" t="s">
        <v>85</v>
      </c>
      <c r="AV155" s="15" t="s">
        <v>134</v>
      </c>
      <c r="AW155" s="15" t="s">
        <v>39</v>
      </c>
      <c r="AX155" s="15" t="s">
        <v>83</v>
      </c>
      <c r="AY155" s="258" t="s">
        <v>135</v>
      </c>
    </row>
    <row r="156" s="2" customFormat="1" ht="24.15" customHeight="1">
      <c r="A156" s="39"/>
      <c r="B156" s="40"/>
      <c r="C156" s="213" t="s">
        <v>224</v>
      </c>
      <c r="D156" s="213" t="s">
        <v>138</v>
      </c>
      <c r="E156" s="214" t="s">
        <v>944</v>
      </c>
      <c r="F156" s="215" t="s">
        <v>945</v>
      </c>
      <c r="G156" s="216" t="s">
        <v>141</v>
      </c>
      <c r="H156" s="217">
        <v>2</v>
      </c>
      <c r="I156" s="218"/>
      <c r="J156" s="219">
        <f>ROUND(I156*H156,2)</f>
        <v>0</v>
      </c>
      <c r="K156" s="215" t="s">
        <v>142</v>
      </c>
      <c r="L156" s="45"/>
      <c r="M156" s="220" t="s">
        <v>32</v>
      </c>
      <c r="N156" s="221" t="s">
        <v>48</v>
      </c>
      <c r="O156" s="85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143</v>
      </c>
      <c r="AT156" s="224" t="s">
        <v>138</v>
      </c>
      <c r="AU156" s="224" t="s">
        <v>85</v>
      </c>
      <c r="AY156" s="17" t="s">
        <v>135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7" t="s">
        <v>83</v>
      </c>
      <c r="BK156" s="225">
        <f>ROUND(I156*H156,2)</f>
        <v>0</v>
      </c>
      <c r="BL156" s="17" t="s">
        <v>143</v>
      </c>
      <c r="BM156" s="224" t="s">
        <v>1255</v>
      </c>
    </row>
    <row r="157" s="13" customFormat="1">
      <c r="A157" s="13"/>
      <c r="B157" s="226"/>
      <c r="C157" s="227"/>
      <c r="D157" s="228" t="s">
        <v>145</v>
      </c>
      <c r="E157" s="229" t="s">
        <v>32</v>
      </c>
      <c r="F157" s="230" t="s">
        <v>146</v>
      </c>
      <c r="G157" s="227"/>
      <c r="H157" s="229" t="s">
        <v>32</v>
      </c>
      <c r="I157" s="231"/>
      <c r="J157" s="227"/>
      <c r="K157" s="227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145</v>
      </c>
      <c r="AU157" s="236" t="s">
        <v>85</v>
      </c>
      <c r="AV157" s="13" t="s">
        <v>83</v>
      </c>
      <c r="AW157" s="13" t="s">
        <v>39</v>
      </c>
      <c r="AX157" s="13" t="s">
        <v>77</v>
      </c>
      <c r="AY157" s="236" t="s">
        <v>135</v>
      </c>
    </row>
    <row r="158" s="14" customFormat="1">
      <c r="A158" s="14"/>
      <c r="B158" s="237"/>
      <c r="C158" s="238"/>
      <c r="D158" s="228" t="s">
        <v>145</v>
      </c>
      <c r="E158" s="239" t="s">
        <v>32</v>
      </c>
      <c r="F158" s="240" t="s">
        <v>1256</v>
      </c>
      <c r="G158" s="238"/>
      <c r="H158" s="241">
        <v>2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7" t="s">
        <v>145</v>
      </c>
      <c r="AU158" s="247" t="s">
        <v>85</v>
      </c>
      <c r="AV158" s="14" t="s">
        <v>85</v>
      </c>
      <c r="AW158" s="14" t="s">
        <v>39</v>
      </c>
      <c r="AX158" s="14" t="s">
        <v>77</v>
      </c>
      <c r="AY158" s="247" t="s">
        <v>135</v>
      </c>
    </row>
    <row r="159" s="15" customFormat="1">
      <c r="A159" s="15"/>
      <c r="B159" s="248"/>
      <c r="C159" s="249"/>
      <c r="D159" s="228" t="s">
        <v>145</v>
      </c>
      <c r="E159" s="250" t="s">
        <v>32</v>
      </c>
      <c r="F159" s="251" t="s">
        <v>149</v>
      </c>
      <c r="G159" s="249"/>
      <c r="H159" s="252">
        <v>2</v>
      </c>
      <c r="I159" s="253"/>
      <c r="J159" s="249"/>
      <c r="K159" s="249"/>
      <c r="L159" s="254"/>
      <c r="M159" s="255"/>
      <c r="N159" s="256"/>
      <c r="O159" s="256"/>
      <c r="P159" s="256"/>
      <c r="Q159" s="256"/>
      <c r="R159" s="256"/>
      <c r="S159" s="256"/>
      <c r="T159" s="257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58" t="s">
        <v>145</v>
      </c>
      <c r="AU159" s="258" t="s">
        <v>85</v>
      </c>
      <c r="AV159" s="15" t="s">
        <v>134</v>
      </c>
      <c r="AW159" s="15" t="s">
        <v>39</v>
      </c>
      <c r="AX159" s="15" t="s">
        <v>83</v>
      </c>
      <c r="AY159" s="258" t="s">
        <v>135</v>
      </c>
    </row>
    <row r="160" s="2" customFormat="1" ht="24.15" customHeight="1">
      <c r="A160" s="39"/>
      <c r="B160" s="40"/>
      <c r="C160" s="213" t="s">
        <v>230</v>
      </c>
      <c r="D160" s="213" t="s">
        <v>138</v>
      </c>
      <c r="E160" s="214" t="s">
        <v>661</v>
      </c>
      <c r="F160" s="215" t="s">
        <v>662</v>
      </c>
      <c r="G160" s="216" t="s">
        <v>141</v>
      </c>
      <c r="H160" s="217">
        <v>2</v>
      </c>
      <c r="I160" s="218"/>
      <c r="J160" s="219">
        <f>ROUND(I160*H160,2)</f>
        <v>0</v>
      </c>
      <c r="K160" s="215" t="s">
        <v>142</v>
      </c>
      <c r="L160" s="45"/>
      <c r="M160" s="220" t="s">
        <v>32</v>
      </c>
      <c r="N160" s="221" t="s">
        <v>48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143</v>
      </c>
      <c r="AT160" s="224" t="s">
        <v>138</v>
      </c>
      <c r="AU160" s="224" t="s">
        <v>85</v>
      </c>
      <c r="AY160" s="17" t="s">
        <v>135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7" t="s">
        <v>83</v>
      </c>
      <c r="BK160" s="225">
        <f>ROUND(I160*H160,2)</f>
        <v>0</v>
      </c>
      <c r="BL160" s="17" t="s">
        <v>143</v>
      </c>
      <c r="BM160" s="224" t="s">
        <v>1257</v>
      </c>
    </row>
    <row r="161" s="13" customFormat="1">
      <c r="A161" s="13"/>
      <c r="B161" s="226"/>
      <c r="C161" s="227"/>
      <c r="D161" s="228" t="s">
        <v>145</v>
      </c>
      <c r="E161" s="229" t="s">
        <v>32</v>
      </c>
      <c r="F161" s="230" t="s">
        <v>146</v>
      </c>
      <c r="G161" s="227"/>
      <c r="H161" s="229" t="s">
        <v>32</v>
      </c>
      <c r="I161" s="231"/>
      <c r="J161" s="227"/>
      <c r="K161" s="227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145</v>
      </c>
      <c r="AU161" s="236" t="s">
        <v>85</v>
      </c>
      <c r="AV161" s="13" t="s">
        <v>83</v>
      </c>
      <c r="AW161" s="13" t="s">
        <v>39</v>
      </c>
      <c r="AX161" s="13" t="s">
        <v>77</v>
      </c>
      <c r="AY161" s="236" t="s">
        <v>135</v>
      </c>
    </row>
    <row r="162" s="14" customFormat="1">
      <c r="A162" s="14"/>
      <c r="B162" s="237"/>
      <c r="C162" s="238"/>
      <c r="D162" s="228" t="s">
        <v>145</v>
      </c>
      <c r="E162" s="239" t="s">
        <v>32</v>
      </c>
      <c r="F162" s="240" t="s">
        <v>1258</v>
      </c>
      <c r="G162" s="238"/>
      <c r="H162" s="241">
        <v>2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7" t="s">
        <v>145</v>
      </c>
      <c r="AU162" s="247" t="s">
        <v>85</v>
      </c>
      <c r="AV162" s="14" t="s">
        <v>85</v>
      </c>
      <c r="AW162" s="14" t="s">
        <v>39</v>
      </c>
      <c r="AX162" s="14" t="s">
        <v>77</v>
      </c>
      <c r="AY162" s="247" t="s">
        <v>135</v>
      </c>
    </row>
    <row r="163" s="15" customFormat="1">
      <c r="A163" s="15"/>
      <c r="B163" s="248"/>
      <c r="C163" s="249"/>
      <c r="D163" s="228" t="s">
        <v>145</v>
      </c>
      <c r="E163" s="250" t="s">
        <v>32</v>
      </c>
      <c r="F163" s="251" t="s">
        <v>149</v>
      </c>
      <c r="G163" s="249"/>
      <c r="H163" s="252">
        <v>2</v>
      </c>
      <c r="I163" s="253"/>
      <c r="J163" s="249"/>
      <c r="K163" s="249"/>
      <c r="L163" s="254"/>
      <c r="M163" s="255"/>
      <c r="N163" s="256"/>
      <c r="O163" s="256"/>
      <c r="P163" s="256"/>
      <c r="Q163" s="256"/>
      <c r="R163" s="256"/>
      <c r="S163" s="256"/>
      <c r="T163" s="257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8" t="s">
        <v>145</v>
      </c>
      <c r="AU163" s="258" t="s">
        <v>85</v>
      </c>
      <c r="AV163" s="15" t="s">
        <v>134</v>
      </c>
      <c r="AW163" s="15" t="s">
        <v>39</v>
      </c>
      <c r="AX163" s="15" t="s">
        <v>83</v>
      </c>
      <c r="AY163" s="258" t="s">
        <v>135</v>
      </c>
    </row>
    <row r="164" s="2" customFormat="1" ht="24.15" customHeight="1">
      <c r="A164" s="39"/>
      <c r="B164" s="40"/>
      <c r="C164" s="213" t="s">
        <v>8</v>
      </c>
      <c r="D164" s="213" t="s">
        <v>138</v>
      </c>
      <c r="E164" s="214" t="s">
        <v>949</v>
      </c>
      <c r="F164" s="215" t="s">
        <v>950</v>
      </c>
      <c r="G164" s="216" t="s">
        <v>141</v>
      </c>
      <c r="H164" s="217">
        <v>2</v>
      </c>
      <c r="I164" s="218"/>
      <c r="J164" s="219">
        <f>ROUND(I164*H164,2)</f>
        <v>0</v>
      </c>
      <c r="K164" s="215" t="s">
        <v>142</v>
      </c>
      <c r="L164" s="45"/>
      <c r="M164" s="220" t="s">
        <v>32</v>
      </c>
      <c r="N164" s="221" t="s">
        <v>48</v>
      </c>
      <c r="O164" s="85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143</v>
      </c>
      <c r="AT164" s="224" t="s">
        <v>138</v>
      </c>
      <c r="AU164" s="224" t="s">
        <v>85</v>
      </c>
      <c r="AY164" s="17" t="s">
        <v>135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7" t="s">
        <v>83</v>
      </c>
      <c r="BK164" s="225">
        <f>ROUND(I164*H164,2)</f>
        <v>0</v>
      </c>
      <c r="BL164" s="17" t="s">
        <v>143</v>
      </c>
      <c r="BM164" s="224" t="s">
        <v>1259</v>
      </c>
    </row>
    <row r="165" s="13" customFormat="1">
      <c r="A165" s="13"/>
      <c r="B165" s="226"/>
      <c r="C165" s="227"/>
      <c r="D165" s="228" t="s">
        <v>145</v>
      </c>
      <c r="E165" s="229" t="s">
        <v>32</v>
      </c>
      <c r="F165" s="230" t="s">
        <v>146</v>
      </c>
      <c r="G165" s="227"/>
      <c r="H165" s="229" t="s">
        <v>32</v>
      </c>
      <c r="I165" s="231"/>
      <c r="J165" s="227"/>
      <c r="K165" s="227"/>
      <c r="L165" s="232"/>
      <c r="M165" s="233"/>
      <c r="N165" s="234"/>
      <c r="O165" s="234"/>
      <c r="P165" s="234"/>
      <c r="Q165" s="234"/>
      <c r="R165" s="234"/>
      <c r="S165" s="234"/>
      <c r="T165" s="23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6" t="s">
        <v>145</v>
      </c>
      <c r="AU165" s="236" t="s">
        <v>85</v>
      </c>
      <c r="AV165" s="13" t="s">
        <v>83</v>
      </c>
      <c r="AW165" s="13" t="s">
        <v>39</v>
      </c>
      <c r="AX165" s="13" t="s">
        <v>77</v>
      </c>
      <c r="AY165" s="236" t="s">
        <v>135</v>
      </c>
    </row>
    <row r="166" s="14" customFormat="1">
      <c r="A166" s="14"/>
      <c r="B166" s="237"/>
      <c r="C166" s="238"/>
      <c r="D166" s="228" t="s">
        <v>145</v>
      </c>
      <c r="E166" s="239" t="s">
        <v>32</v>
      </c>
      <c r="F166" s="240" t="s">
        <v>1260</v>
      </c>
      <c r="G166" s="238"/>
      <c r="H166" s="241">
        <v>2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7" t="s">
        <v>145</v>
      </c>
      <c r="AU166" s="247" t="s">
        <v>85</v>
      </c>
      <c r="AV166" s="14" t="s">
        <v>85</v>
      </c>
      <c r="AW166" s="14" t="s">
        <v>39</v>
      </c>
      <c r="AX166" s="14" t="s">
        <v>77</v>
      </c>
      <c r="AY166" s="247" t="s">
        <v>135</v>
      </c>
    </row>
    <row r="167" s="15" customFormat="1">
      <c r="A167" s="15"/>
      <c r="B167" s="248"/>
      <c r="C167" s="249"/>
      <c r="D167" s="228" t="s">
        <v>145</v>
      </c>
      <c r="E167" s="250" t="s">
        <v>32</v>
      </c>
      <c r="F167" s="251" t="s">
        <v>149</v>
      </c>
      <c r="G167" s="249"/>
      <c r="H167" s="252">
        <v>2</v>
      </c>
      <c r="I167" s="253"/>
      <c r="J167" s="249"/>
      <c r="K167" s="249"/>
      <c r="L167" s="254"/>
      <c r="M167" s="255"/>
      <c r="N167" s="256"/>
      <c r="O167" s="256"/>
      <c r="P167" s="256"/>
      <c r="Q167" s="256"/>
      <c r="R167" s="256"/>
      <c r="S167" s="256"/>
      <c r="T167" s="257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8" t="s">
        <v>145</v>
      </c>
      <c r="AU167" s="258" t="s">
        <v>85</v>
      </c>
      <c r="AV167" s="15" t="s">
        <v>134</v>
      </c>
      <c r="AW167" s="15" t="s">
        <v>39</v>
      </c>
      <c r="AX167" s="15" t="s">
        <v>83</v>
      </c>
      <c r="AY167" s="258" t="s">
        <v>135</v>
      </c>
    </row>
    <row r="168" s="2" customFormat="1" ht="24.15" customHeight="1">
      <c r="A168" s="39"/>
      <c r="B168" s="40"/>
      <c r="C168" s="213" t="s">
        <v>239</v>
      </c>
      <c r="D168" s="213" t="s">
        <v>138</v>
      </c>
      <c r="E168" s="214" t="s">
        <v>336</v>
      </c>
      <c r="F168" s="215" t="s">
        <v>337</v>
      </c>
      <c r="G168" s="216" t="s">
        <v>141</v>
      </c>
      <c r="H168" s="217">
        <v>4</v>
      </c>
      <c r="I168" s="218"/>
      <c r="J168" s="219">
        <f>ROUND(I168*H168,2)</f>
        <v>0</v>
      </c>
      <c r="K168" s="215" t="s">
        <v>142</v>
      </c>
      <c r="L168" s="45"/>
      <c r="M168" s="220" t="s">
        <v>32</v>
      </c>
      <c r="N168" s="221" t="s">
        <v>48</v>
      </c>
      <c r="O168" s="85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143</v>
      </c>
      <c r="AT168" s="224" t="s">
        <v>138</v>
      </c>
      <c r="AU168" s="224" t="s">
        <v>85</v>
      </c>
      <c r="AY168" s="17" t="s">
        <v>135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7" t="s">
        <v>83</v>
      </c>
      <c r="BK168" s="225">
        <f>ROUND(I168*H168,2)</f>
        <v>0</v>
      </c>
      <c r="BL168" s="17" t="s">
        <v>143</v>
      </c>
      <c r="BM168" s="224" t="s">
        <v>1261</v>
      </c>
    </row>
    <row r="169" s="13" customFormat="1">
      <c r="A169" s="13"/>
      <c r="B169" s="226"/>
      <c r="C169" s="227"/>
      <c r="D169" s="228" t="s">
        <v>145</v>
      </c>
      <c r="E169" s="229" t="s">
        <v>32</v>
      </c>
      <c r="F169" s="230" t="s">
        <v>146</v>
      </c>
      <c r="G169" s="227"/>
      <c r="H169" s="229" t="s">
        <v>32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145</v>
      </c>
      <c r="AU169" s="236" t="s">
        <v>85</v>
      </c>
      <c r="AV169" s="13" t="s">
        <v>83</v>
      </c>
      <c r="AW169" s="13" t="s">
        <v>39</v>
      </c>
      <c r="AX169" s="13" t="s">
        <v>77</v>
      </c>
      <c r="AY169" s="236" t="s">
        <v>135</v>
      </c>
    </row>
    <row r="170" s="14" customFormat="1">
      <c r="A170" s="14"/>
      <c r="B170" s="237"/>
      <c r="C170" s="238"/>
      <c r="D170" s="228" t="s">
        <v>145</v>
      </c>
      <c r="E170" s="239" t="s">
        <v>32</v>
      </c>
      <c r="F170" s="240" t="s">
        <v>954</v>
      </c>
      <c r="G170" s="238"/>
      <c r="H170" s="241">
        <v>4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7" t="s">
        <v>145</v>
      </c>
      <c r="AU170" s="247" t="s">
        <v>85</v>
      </c>
      <c r="AV170" s="14" t="s">
        <v>85</v>
      </c>
      <c r="AW170" s="14" t="s">
        <v>39</v>
      </c>
      <c r="AX170" s="14" t="s">
        <v>77</v>
      </c>
      <c r="AY170" s="247" t="s">
        <v>135</v>
      </c>
    </row>
    <row r="171" s="15" customFormat="1">
      <c r="A171" s="15"/>
      <c r="B171" s="248"/>
      <c r="C171" s="249"/>
      <c r="D171" s="228" t="s">
        <v>145</v>
      </c>
      <c r="E171" s="250" t="s">
        <v>32</v>
      </c>
      <c r="F171" s="251" t="s">
        <v>149</v>
      </c>
      <c r="G171" s="249"/>
      <c r="H171" s="252">
        <v>4</v>
      </c>
      <c r="I171" s="253"/>
      <c r="J171" s="249"/>
      <c r="K171" s="249"/>
      <c r="L171" s="254"/>
      <c r="M171" s="255"/>
      <c r="N171" s="256"/>
      <c r="O171" s="256"/>
      <c r="P171" s="256"/>
      <c r="Q171" s="256"/>
      <c r="R171" s="256"/>
      <c r="S171" s="256"/>
      <c r="T171" s="257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58" t="s">
        <v>145</v>
      </c>
      <c r="AU171" s="258" t="s">
        <v>85</v>
      </c>
      <c r="AV171" s="15" t="s">
        <v>134</v>
      </c>
      <c r="AW171" s="15" t="s">
        <v>39</v>
      </c>
      <c r="AX171" s="15" t="s">
        <v>83</v>
      </c>
      <c r="AY171" s="258" t="s">
        <v>135</v>
      </c>
    </row>
    <row r="172" s="2" customFormat="1" ht="24.15" customHeight="1">
      <c r="A172" s="39"/>
      <c r="B172" s="40"/>
      <c r="C172" s="213" t="s">
        <v>244</v>
      </c>
      <c r="D172" s="213" t="s">
        <v>138</v>
      </c>
      <c r="E172" s="214" t="s">
        <v>161</v>
      </c>
      <c r="F172" s="215" t="s">
        <v>162</v>
      </c>
      <c r="G172" s="216" t="s">
        <v>141</v>
      </c>
      <c r="H172" s="217">
        <v>23</v>
      </c>
      <c r="I172" s="218"/>
      <c r="J172" s="219">
        <f>ROUND(I172*H172,2)</f>
        <v>0</v>
      </c>
      <c r="K172" s="215" t="s">
        <v>142</v>
      </c>
      <c r="L172" s="45"/>
      <c r="M172" s="220" t="s">
        <v>32</v>
      </c>
      <c r="N172" s="221" t="s">
        <v>48</v>
      </c>
      <c r="O172" s="85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143</v>
      </c>
      <c r="AT172" s="224" t="s">
        <v>138</v>
      </c>
      <c r="AU172" s="224" t="s">
        <v>85</v>
      </c>
      <c r="AY172" s="17" t="s">
        <v>135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7" t="s">
        <v>83</v>
      </c>
      <c r="BK172" s="225">
        <f>ROUND(I172*H172,2)</f>
        <v>0</v>
      </c>
      <c r="BL172" s="17" t="s">
        <v>143</v>
      </c>
      <c r="BM172" s="224" t="s">
        <v>1262</v>
      </c>
    </row>
    <row r="173" s="13" customFormat="1">
      <c r="A173" s="13"/>
      <c r="B173" s="226"/>
      <c r="C173" s="227"/>
      <c r="D173" s="228" t="s">
        <v>145</v>
      </c>
      <c r="E173" s="229" t="s">
        <v>32</v>
      </c>
      <c r="F173" s="230" t="s">
        <v>146</v>
      </c>
      <c r="G173" s="227"/>
      <c r="H173" s="229" t="s">
        <v>32</v>
      </c>
      <c r="I173" s="231"/>
      <c r="J173" s="227"/>
      <c r="K173" s="227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145</v>
      </c>
      <c r="AU173" s="236" t="s">
        <v>85</v>
      </c>
      <c r="AV173" s="13" t="s">
        <v>83</v>
      </c>
      <c r="AW173" s="13" t="s">
        <v>39</v>
      </c>
      <c r="AX173" s="13" t="s">
        <v>77</v>
      </c>
      <c r="AY173" s="236" t="s">
        <v>135</v>
      </c>
    </row>
    <row r="174" s="14" customFormat="1">
      <c r="A174" s="14"/>
      <c r="B174" s="237"/>
      <c r="C174" s="238"/>
      <c r="D174" s="228" t="s">
        <v>145</v>
      </c>
      <c r="E174" s="239" t="s">
        <v>32</v>
      </c>
      <c r="F174" s="240" t="s">
        <v>1263</v>
      </c>
      <c r="G174" s="238"/>
      <c r="H174" s="241">
        <v>23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7" t="s">
        <v>145</v>
      </c>
      <c r="AU174" s="247" t="s">
        <v>85</v>
      </c>
      <c r="AV174" s="14" t="s">
        <v>85</v>
      </c>
      <c r="AW174" s="14" t="s">
        <v>39</v>
      </c>
      <c r="AX174" s="14" t="s">
        <v>77</v>
      </c>
      <c r="AY174" s="247" t="s">
        <v>135</v>
      </c>
    </row>
    <row r="175" s="15" customFormat="1">
      <c r="A175" s="15"/>
      <c r="B175" s="248"/>
      <c r="C175" s="249"/>
      <c r="D175" s="228" t="s">
        <v>145</v>
      </c>
      <c r="E175" s="250" t="s">
        <v>32</v>
      </c>
      <c r="F175" s="251" t="s">
        <v>149</v>
      </c>
      <c r="G175" s="249"/>
      <c r="H175" s="252">
        <v>23</v>
      </c>
      <c r="I175" s="253"/>
      <c r="J175" s="249"/>
      <c r="K175" s="249"/>
      <c r="L175" s="254"/>
      <c r="M175" s="255"/>
      <c r="N175" s="256"/>
      <c r="O175" s="256"/>
      <c r="P175" s="256"/>
      <c r="Q175" s="256"/>
      <c r="R175" s="256"/>
      <c r="S175" s="256"/>
      <c r="T175" s="257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8" t="s">
        <v>145</v>
      </c>
      <c r="AU175" s="258" t="s">
        <v>85</v>
      </c>
      <c r="AV175" s="15" t="s">
        <v>134</v>
      </c>
      <c r="AW175" s="15" t="s">
        <v>39</v>
      </c>
      <c r="AX175" s="15" t="s">
        <v>83</v>
      </c>
      <c r="AY175" s="258" t="s">
        <v>135</v>
      </c>
    </row>
    <row r="176" s="2" customFormat="1" ht="24.15" customHeight="1">
      <c r="A176" s="39"/>
      <c r="B176" s="40"/>
      <c r="C176" s="213" t="s">
        <v>251</v>
      </c>
      <c r="D176" s="213" t="s">
        <v>138</v>
      </c>
      <c r="E176" s="214" t="s">
        <v>342</v>
      </c>
      <c r="F176" s="215" t="s">
        <v>343</v>
      </c>
      <c r="G176" s="216" t="s">
        <v>141</v>
      </c>
      <c r="H176" s="217">
        <v>2</v>
      </c>
      <c r="I176" s="218"/>
      <c r="J176" s="219">
        <f>ROUND(I176*H176,2)</f>
        <v>0</v>
      </c>
      <c r="K176" s="215" t="s">
        <v>142</v>
      </c>
      <c r="L176" s="45"/>
      <c r="M176" s="220" t="s">
        <v>32</v>
      </c>
      <c r="N176" s="221" t="s">
        <v>48</v>
      </c>
      <c r="O176" s="85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4" t="s">
        <v>143</v>
      </c>
      <c r="AT176" s="224" t="s">
        <v>138</v>
      </c>
      <c r="AU176" s="224" t="s">
        <v>85</v>
      </c>
      <c r="AY176" s="17" t="s">
        <v>135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7" t="s">
        <v>83</v>
      </c>
      <c r="BK176" s="225">
        <f>ROUND(I176*H176,2)</f>
        <v>0</v>
      </c>
      <c r="BL176" s="17" t="s">
        <v>143</v>
      </c>
      <c r="BM176" s="224" t="s">
        <v>1264</v>
      </c>
    </row>
    <row r="177" s="13" customFormat="1">
      <c r="A177" s="13"/>
      <c r="B177" s="226"/>
      <c r="C177" s="227"/>
      <c r="D177" s="228" t="s">
        <v>145</v>
      </c>
      <c r="E177" s="229" t="s">
        <v>32</v>
      </c>
      <c r="F177" s="230" t="s">
        <v>146</v>
      </c>
      <c r="G177" s="227"/>
      <c r="H177" s="229" t="s">
        <v>32</v>
      </c>
      <c r="I177" s="231"/>
      <c r="J177" s="227"/>
      <c r="K177" s="227"/>
      <c r="L177" s="232"/>
      <c r="M177" s="233"/>
      <c r="N177" s="234"/>
      <c r="O177" s="234"/>
      <c r="P177" s="234"/>
      <c r="Q177" s="234"/>
      <c r="R177" s="234"/>
      <c r="S177" s="234"/>
      <c r="T177" s="23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6" t="s">
        <v>145</v>
      </c>
      <c r="AU177" s="236" t="s">
        <v>85</v>
      </c>
      <c r="AV177" s="13" t="s">
        <v>83</v>
      </c>
      <c r="AW177" s="13" t="s">
        <v>39</v>
      </c>
      <c r="AX177" s="13" t="s">
        <v>77</v>
      </c>
      <c r="AY177" s="236" t="s">
        <v>135</v>
      </c>
    </row>
    <row r="178" s="14" customFormat="1">
      <c r="A178" s="14"/>
      <c r="B178" s="237"/>
      <c r="C178" s="238"/>
      <c r="D178" s="228" t="s">
        <v>145</v>
      </c>
      <c r="E178" s="239" t="s">
        <v>32</v>
      </c>
      <c r="F178" s="240" t="s">
        <v>1265</v>
      </c>
      <c r="G178" s="238"/>
      <c r="H178" s="241">
        <v>2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7" t="s">
        <v>145</v>
      </c>
      <c r="AU178" s="247" t="s">
        <v>85</v>
      </c>
      <c r="AV178" s="14" t="s">
        <v>85</v>
      </c>
      <c r="AW178" s="14" t="s">
        <v>39</v>
      </c>
      <c r="AX178" s="14" t="s">
        <v>77</v>
      </c>
      <c r="AY178" s="247" t="s">
        <v>135</v>
      </c>
    </row>
    <row r="179" s="15" customFormat="1">
      <c r="A179" s="15"/>
      <c r="B179" s="248"/>
      <c r="C179" s="249"/>
      <c r="D179" s="228" t="s">
        <v>145</v>
      </c>
      <c r="E179" s="250" t="s">
        <v>32</v>
      </c>
      <c r="F179" s="251" t="s">
        <v>149</v>
      </c>
      <c r="G179" s="249"/>
      <c r="H179" s="252">
        <v>2</v>
      </c>
      <c r="I179" s="253"/>
      <c r="J179" s="249"/>
      <c r="K179" s="249"/>
      <c r="L179" s="254"/>
      <c r="M179" s="255"/>
      <c r="N179" s="256"/>
      <c r="O179" s="256"/>
      <c r="P179" s="256"/>
      <c r="Q179" s="256"/>
      <c r="R179" s="256"/>
      <c r="S179" s="256"/>
      <c r="T179" s="257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58" t="s">
        <v>145</v>
      </c>
      <c r="AU179" s="258" t="s">
        <v>85</v>
      </c>
      <c r="AV179" s="15" t="s">
        <v>134</v>
      </c>
      <c r="AW179" s="15" t="s">
        <v>39</v>
      </c>
      <c r="AX179" s="15" t="s">
        <v>83</v>
      </c>
      <c r="AY179" s="258" t="s">
        <v>135</v>
      </c>
    </row>
    <row r="180" s="12" customFormat="1" ht="22.8" customHeight="1">
      <c r="A180" s="12"/>
      <c r="B180" s="197"/>
      <c r="C180" s="198"/>
      <c r="D180" s="199" t="s">
        <v>76</v>
      </c>
      <c r="E180" s="211" t="s">
        <v>165</v>
      </c>
      <c r="F180" s="211" t="s">
        <v>166</v>
      </c>
      <c r="G180" s="198"/>
      <c r="H180" s="198"/>
      <c r="I180" s="201"/>
      <c r="J180" s="212">
        <f>BK180</f>
        <v>0</v>
      </c>
      <c r="K180" s="198"/>
      <c r="L180" s="203"/>
      <c r="M180" s="204"/>
      <c r="N180" s="205"/>
      <c r="O180" s="205"/>
      <c r="P180" s="206">
        <f>SUM(P181:P208)</f>
        <v>0</v>
      </c>
      <c r="Q180" s="205"/>
      <c r="R180" s="206">
        <f>SUM(R181:R208)</f>
        <v>0</v>
      </c>
      <c r="S180" s="205"/>
      <c r="T180" s="207">
        <f>SUM(T181:T208)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8" t="s">
        <v>134</v>
      </c>
      <c r="AT180" s="209" t="s">
        <v>76</v>
      </c>
      <c r="AU180" s="209" t="s">
        <v>83</v>
      </c>
      <c r="AY180" s="208" t="s">
        <v>135</v>
      </c>
      <c r="BK180" s="210">
        <f>SUM(BK181:BK208)</f>
        <v>0</v>
      </c>
    </row>
    <row r="181" s="2" customFormat="1" ht="24.15" customHeight="1">
      <c r="A181" s="39"/>
      <c r="B181" s="40"/>
      <c r="C181" s="213" t="s">
        <v>256</v>
      </c>
      <c r="D181" s="213" t="s">
        <v>138</v>
      </c>
      <c r="E181" s="214" t="s">
        <v>168</v>
      </c>
      <c r="F181" s="215" t="s">
        <v>169</v>
      </c>
      <c r="G181" s="216" t="s">
        <v>141</v>
      </c>
      <c r="H181" s="217">
        <v>2</v>
      </c>
      <c r="I181" s="218"/>
      <c r="J181" s="219">
        <f>ROUND(I181*H181,2)</f>
        <v>0</v>
      </c>
      <c r="K181" s="215" t="s">
        <v>142</v>
      </c>
      <c r="L181" s="45"/>
      <c r="M181" s="220" t="s">
        <v>32</v>
      </c>
      <c r="N181" s="221" t="s">
        <v>48</v>
      </c>
      <c r="O181" s="85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4" t="s">
        <v>143</v>
      </c>
      <c r="AT181" s="224" t="s">
        <v>138</v>
      </c>
      <c r="AU181" s="224" t="s">
        <v>85</v>
      </c>
      <c r="AY181" s="17" t="s">
        <v>135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7" t="s">
        <v>83</v>
      </c>
      <c r="BK181" s="225">
        <f>ROUND(I181*H181,2)</f>
        <v>0</v>
      </c>
      <c r="BL181" s="17" t="s">
        <v>143</v>
      </c>
      <c r="BM181" s="224" t="s">
        <v>1266</v>
      </c>
    </row>
    <row r="182" s="13" customFormat="1">
      <c r="A182" s="13"/>
      <c r="B182" s="226"/>
      <c r="C182" s="227"/>
      <c r="D182" s="228" t="s">
        <v>145</v>
      </c>
      <c r="E182" s="229" t="s">
        <v>32</v>
      </c>
      <c r="F182" s="230" t="s">
        <v>146</v>
      </c>
      <c r="G182" s="227"/>
      <c r="H182" s="229" t="s">
        <v>32</v>
      </c>
      <c r="I182" s="231"/>
      <c r="J182" s="227"/>
      <c r="K182" s="227"/>
      <c r="L182" s="232"/>
      <c r="M182" s="233"/>
      <c r="N182" s="234"/>
      <c r="O182" s="234"/>
      <c r="P182" s="234"/>
      <c r="Q182" s="234"/>
      <c r="R182" s="234"/>
      <c r="S182" s="234"/>
      <c r="T182" s="23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6" t="s">
        <v>145</v>
      </c>
      <c r="AU182" s="236" t="s">
        <v>85</v>
      </c>
      <c r="AV182" s="13" t="s">
        <v>83</v>
      </c>
      <c r="AW182" s="13" t="s">
        <v>39</v>
      </c>
      <c r="AX182" s="13" t="s">
        <v>77</v>
      </c>
      <c r="AY182" s="236" t="s">
        <v>135</v>
      </c>
    </row>
    <row r="183" s="14" customFormat="1">
      <c r="A183" s="14"/>
      <c r="B183" s="237"/>
      <c r="C183" s="238"/>
      <c r="D183" s="228" t="s">
        <v>145</v>
      </c>
      <c r="E183" s="239" t="s">
        <v>32</v>
      </c>
      <c r="F183" s="240" t="s">
        <v>171</v>
      </c>
      <c r="G183" s="238"/>
      <c r="H183" s="241">
        <v>2</v>
      </c>
      <c r="I183" s="242"/>
      <c r="J183" s="238"/>
      <c r="K183" s="238"/>
      <c r="L183" s="243"/>
      <c r="M183" s="244"/>
      <c r="N183" s="245"/>
      <c r="O183" s="245"/>
      <c r="P183" s="245"/>
      <c r="Q183" s="245"/>
      <c r="R183" s="245"/>
      <c r="S183" s="245"/>
      <c r="T183" s="24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7" t="s">
        <v>145</v>
      </c>
      <c r="AU183" s="247" t="s">
        <v>85</v>
      </c>
      <c r="AV183" s="14" t="s">
        <v>85</v>
      </c>
      <c r="AW183" s="14" t="s">
        <v>39</v>
      </c>
      <c r="AX183" s="14" t="s">
        <v>77</v>
      </c>
      <c r="AY183" s="247" t="s">
        <v>135</v>
      </c>
    </row>
    <row r="184" s="15" customFormat="1">
      <c r="A184" s="15"/>
      <c r="B184" s="248"/>
      <c r="C184" s="249"/>
      <c r="D184" s="228" t="s">
        <v>145</v>
      </c>
      <c r="E184" s="250" t="s">
        <v>32</v>
      </c>
      <c r="F184" s="251" t="s">
        <v>149</v>
      </c>
      <c r="G184" s="249"/>
      <c r="H184" s="252">
        <v>2</v>
      </c>
      <c r="I184" s="253"/>
      <c r="J184" s="249"/>
      <c r="K184" s="249"/>
      <c r="L184" s="254"/>
      <c r="M184" s="255"/>
      <c r="N184" s="256"/>
      <c r="O184" s="256"/>
      <c r="P184" s="256"/>
      <c r="Q184" s="256"/>
      <c r="R184" s="256"/>
      <c r="S184" s="256"/>
      <c r="T184" s="257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8" t="s">
        <v>145</v>
      </c>
      <c r="AU184" s="258" t="s">
        <v>85</v>
      </c>
      <c r="AV184" s="15" t="s">
        <v>134</v>
      </c>
      <c r="AW184" s="15" t="s">
        <v>39</v>
      </c>
      <c r="AX184" s="15" t="s">
        <v>83</v>
      </c>
      <c r="AY184" s="258" t="s">
        <v>135</v>
      </c>
    </row>
    <row r="185" s="2" customFormat="1" ht="37.8" customHeight="1">
      <c r="A185" s="39"/>
      <c r="B185" s="40"/>
      <c r="C185" s="213" t="s">
        <v>260</v>
      </c>
      <c r="D185" s="213" t="s">
        <v>138</v>
      </c>
      <c r="E185" s="214" t="s">
        <v>671</v>
      </c>
      <c r="F185" s="215" t="s">
        <v>672</v>
      </c>
      <c r="G185" s="216" t="s">
        <v>141</v>
      </c>
      <c r="H185" s="217">
        <v>1</v>
      </c>
      <c r="I185" s="218"/>
      <c r="J185" s="219">
        <f>ROUND(I185*H185,2)</f>
        <v>0</v>
      </c>
      <c r="K185" s="215" t="s">
        <v>142</v>
      </c>
      <c r="L185" s="45"/>
      <c r="M185" s="220" t="s">
        <v>32</v>
      </c>
      <c r="N185" s="221" t="s">
        <v>48</v>
      </c>
      <c r="O185" s="85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4" t="s">
        <v>143</v>
      </c>
      <c r="AT185" s="224" t="s">
        <v>138</v>
      </c>
      <c r="AU185" s="224" t="s">
        <v>85</v>
      </c>
      <c r="AY185" s="17" t="s">
        <v>135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7" t="s">
        <v>83</v>
      </c>
      <c r="BK185" s="225">
        <f>ROUND(I185*H185,2)</f>
        <v>0</v>
      </c>
      <c r="BL185" s="17" t="s">
        <v>143</v>
      </c>
      <c r="BM185" s="224" t="s">
        <v>1267</v>
      </c>
    </row>
    <row r="186" s="13" customFormat="1">
      <c r="A186" s="13"/>
      <c r="B186" s="226"/>
      <c r="C186" s="227"/>
      <c r="D186" s="228" t="s">
        <v>145</v>
      </c>
      <c r="E186" s="229" t="s">
        <v>32</v>
      </c>
      <c r="F186" s="230" t="s">
        <v>146</v>
      </c>
      <c r="G186" s="227"/>
      <c r="H186" s="229" t="s">
        <v>32</v>
      </c>
      <c r="I186" s="231"/>
      <c r="J186" s="227"/>
      <c r="K186" s="227"/>
      <c r="L186" s="232"/>
      <c r="M186" s="233"/>
      <c r="N186" s="234"/>
      <c r="O186" s="234"/>
      <c r="P186" s="234"/>
      <c r="Q186" s="234"/>
      <c r="R186" s="234"/>
      <c r="S186" s="234"/>
      <c r="T186" s="23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6" t="s">
        <v>145</v>
      </c>
      <c r="AU186" s="236" t="s">
        <v>85</v>
      </c>
      <c r="AV186" s="13" t="s">
        <v>83</v>
      </c>
      <c r="AW186" s="13" t="s">
        <v>39</v>
      </c>
      <c r="AX186" s="13" t="s">
        <v>77</v>
      </c>
      <c r="AY186" s="236" t="s">
        <v>135</v>
      </c>
    </row>
    <row r="187" s="14" customFormat="1">
      <c r="A187" s="14"/>
      <c r="B187" s="237"/>
      <c r="C187" s="238"/>
      <c r="D187" s="228" t="s">
        <v>145</v>
      </c>
      <c r="E187" s="239" t="s">
        <v>32</v>
      </c>
      <c r="F187" s="240" t="s">
        <v>674</v>
      </c>
      <c r="G187" s="238"/>
      <c r="H187" s="241">
        <v>1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7" t="s">
        <v>145</v>
      </c>
      <c r="AU187" s="247" t="s">
        <v>85</v>
      </c>
      <c r="AV187" s="14" t="s">
        <v>85</v>
      </c>
      <c r="AW187" s="14" t="s">
        <v>39</v>
      </c>
      <c r="AX187" s="14" t="s">
        <v>77</v>
      </c>
      <c r="AY187" s="247" t="s">
        <v>135</v>
      </c>
    </row>
    <row r="188" s="15" customFormat="1">
      <c r="A188" s="15"/>
      <c r="B188" s="248"/>
      <c r="C188" s="249"/>
      <c r="D188" s="228" t="s">
        <v>145</v>
      </c>
      <c r="E188" s="250" t="s">
        <v>32</v>
      </c>
      <c r="F188" s="251" t="s">
        <v>149</v>
      </c>
      <c r="G188" s="249"/>
      <c r="H188" s="252">
        <v>1</v>
      </c>
      <c r="I188" s="253"/>
      <c r="J188" s="249"/>
      <c r="K188" s="249"/>
      <c r="L188" s="254"/>
      <c r="M188" s="255"/>
      <c r="N188" s="256"/>
      <c r="O188" s="256"/>
      <c r="P188" s="256"/>
      <c r="Q188" s="256"/>
      <c r="R188" s="256"/>
      <c r="S188" s="256"/>
      <c r="T188" s="257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8" t="s">
        <v>145</v>
      </c>
      <c r="AU188" s="258" t="s">
        <v>85</v>
      </c>
      <c r="AV188" s="15" t="s">
        <v>134</v>
      </c>
      <c r="AW188" s="15" t="s">
        <v>39</v>
      </c>
      <c r="AX188" s="15" t="s">
        <v>83</v>
      </c>
      <c r="AY188" s="258" t="s">
        <v>135</v>
      </c>
    </row>
    <row r="189" s="2" customFormat="1" ht="24.15" customHeight="1">
      <c r="A189" s="39"/>
      <c r="B189" s="40"/>
      <c r="C189" s="213" t="s">
        <v>7</v>
      </c>
      <c r="D189" s="213" t="s">
        <v>138</v>
      </c>
      <c r="E189" s="214" t="s">
        <v>173</v>
      </c>
      <c r="F189" s="215" t="s">
        <v>174</v>
      </c>
      <c r="G189" s="216" t="s">
        <v>141</v>
      </c>
      <c r="H189" s="217">
        <v>1</v>
      </c>
      <c r="I189" s="218"/>
      <c r="J189" s="219">
        <f>ROUND(I189*H189,2)</f>
        <v>0</v>
      </c>
      <c r="K189" s="215" t="s">
        <v>142</v>
      </c>
      <c r="L189" s="45"/>
      <c r="M189" s="220" t="s">
        <v>32</v>
      </c>
      <c r="N189" s="221" t="s">
        <v>48</v>
      </c>
      <c r="O189" s="85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4" t="s">
        <v>143</v>
      </c>
      <c r="AT189" s="224" t="s">
        <v>138</v>
      </c>
      <c r="AU189" s="224" t="s">
        <v>85</v>
      </c>
      <c r="AY189" s="17" t="s">
        <v>135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7" t="s">
        <v>83</v>
      </c>
      <c r="BK189" s="225">
        <f>ROUND(I189*H189,2)</f>
        <v>0</v>
      </c>
      <c r="BL189" s="17" t="s">
        <v>143</v>
      </c>
      <c r="BM189" s="224" t="s">
        <v>1268</v>
      </c>
    </row>
    <row r="190" s="13" customFormat="1">
      <c r="A190" s="13"/>
      <c r="B190" s="226"/>
      <c r="C190" s="227"/>
      <c r="D190" s="228" t="s">
        <v>145</v>
      </c>
      <c r="E190" s="229" t="s">
        <v>32</v>
      </c>
      <c r="F190" s="230" t="s">
        <v>146</v>
      </c>
      <c r="G190" s="227"/>
      <c r="H190" s="229" t="s">
        <v>32</v>
      </c>
      <c r="I190" s="231"/>
      <c r="J190" s="227"/>
      <c r="K190" s="227"/>
      <c r="L190" s="232"/>
      <c r="M190" s="233"/>
      <c r="N190" s="234"/>
      <c r="O190" s="234"/>
      <c r="P190" s="234"/>
      <c r="Q190" s="234"/>
      <c r="R190" s="234"/>
      <c r="S190" s="234"/>
      <c r="T190" s="23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6" t="s">
        <v>145</v>
      </c>
      <c r="AU190" s="236" t="s">
        <v>85</v>
      </c>
      <c r="AV190" s="13" t="s">
        <v>83</v>
      </c>
      <c r="AW190" s="13" t="s">
        <v>39</v>
      </c>
      <c r="AX190" s="13" t="s">
        <v>77</v>
      </c>
      <c r="AY190" s="236" t="s">
        <v>135</v>
      </c>
    </row>
    <row r="191" s="14" customFormat="1">
      <c r="A191" s="14"/>
      <c r="B191" s="237"/>
      <c r="C191" s="238"/>
      <c r="D191" s="228" t="s">
        <v>145</v>
      </c>
      <c r="E191" s="239" t="s">
        <v>32</v>
      </c>
      <c r="F191" s="240" t="s">
        <v>1269</v>
      </c>
      <c r="G191" s="238"/>
      <c r="H191" s="241">
        <v>1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7" t="s">
        <v>145</v>
      </c>
      <c r="AU191" s="247" t="s">
        <v>85</v>
      </c>
      <c r="AV191" s="14" t="s">
        <v>85</v>
      </c>
      <c r="AW191" s="14" t="s">
        <v>39</v>
      </c>
      <c r="AX191" s="14" t="s">
        <v>77</v>
      </c>
      <c r="AY191" s="247" t="s">
        <v>135</v>
      </c>
    </row>
    <row r="192" s="15" customFormat="1">
      <c r="A192" s="15"/>
      <c r="B192" s="248"/>
      <c r="C192" s="249"/>
      <c r="D192" s="228" t="s">
        <v>145</v>
      </c>
      <c r="E192" s="250" t="s">
        <v>32</v>
      </c>
      <c r="F192" s="251" t="s">
        <v>149</v>
      </c>
      <c r="G192" s="249"/>
      <c r="H192" s="252">
        <v>1</v>
      </c>
      <c r="I192" s="253"/>
      <c r="J192" s="249"/>
      <c r="K192" s="249"/>
      <c r="L192" s="254"/>
      <c r="M192" s="255"/>
      <c r="N192" s="256"/>
      <c r="O192" s="256"/>
      <c r="P192" s="256"/>
      <c r="Q192" s="256"/>
      <c r="R192" s="256"/>
      <c r="S192" s="256"/>
      <c r="T192" s="257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58" t="s">
        <v>145</v>
      </c>
      <c r="AU192" s="258" t="s">
        <v>85</v>
      </c>
      <c r="AV192" s="15" t="s">
        <v>134</v>
      </c>
      <c r="AW192" s="15" t="s">
        <v>39</v>
      </c>
      <c r="AX192" s="15" t="s">
        <v>83</v>
      </c>
      <c r="AY192" s="258" t="s">
        <v>135</v>
      </c>
    </row>
    <row r="193" s="2" customFormat="1" ht="24.15" customHeight="1">
      <c r="A193" s="39"/>
      <c r="B193" s="40"/>
      <c r="C193" s="213" t="s">
        <v>268</v>
      </c>
      <c r="D193" s="213" t="s">
        <v>138</v>
      </c>
      <c r="E193" s="214" t="s">
        <v>1270</v>
      </c>
      <c r="F193" s="215" t="s">
        <v>1271</v>
      </c>
      <c r="G193" s="216" t="s">
        <v>141</v>
      </c>
      <c r="H193" s="217">
        <v>1</v>
      </c>
      <c r="I193" s="218"/>
      <c r="J193" s="219">
        <f>ROUND(I193*H193,2)</f>
        <v>0</v>
      </c>
      <c r="K193" s="215" t="s">
        <v>142</v>
      </c>
      <c r="L193" s="45"/>
      <c r="M193" s="220" t="s">
        <v>32</v>
      </c>
      <c r="N193" s="221" t="s">
        <v>48</v>
      </c>
      <c r="O193" s="85"/>
      <c r="P193" s="222">
        <f>O193*H193</f>
        <v>0</v>
      </c>
      <c r="Q193" s="222">
        <v>0</v>
      </c>
      <c r="R193" s="222">
        <f>Q193*H193</f>
        <v>0</v>
      </c>
      <c r="S193" s="222">
        <v>0</v>
      </c>
      <c r="T193" s="223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4" t="s">
        <v>143</v>
      </c>
      <c r="AT193" s="224" t="s">
        <v>138</v>
      </c>
      <c r="AU193" s="224" t="s">
        <v>85</v>
      </c>
      <c r="AY193" s="17" t="s">
        <v>135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7" t="s">
        <v>83</v>
      </c>
      <c r="BK193" s="225">
        <f>ROUND(I193*H193,2)</f>
        <v>0</v>
      </c>
      <c r="BL193" s="17" t="s">
        <v>143</v>
      </c>
      <c r="BM193" s="224" t="s">
        <v>1272</v>
      </c>
    </row>
    <row r="194" s="13" customFormat="1">
      <c r="A194" s="13"/>
      <c r="B194" s="226"/>
      <c r="C194" s="227"/>
      <c r="D194" s="228" t="s">
        <v>145</v>
      </c>
      <c r="E194" s="229" t="s">
        <v>32</v>
      </c>
      <c r="F194" s="230" t="s">
        <v>146</v>
      </c>
      <c r="G194" s="227"/>
      <c r="H194" s="229" t="s">
        <v>32</v>
      </c>
      <c r="I194" s="231"/>
      <c r="J194" s="227"/>
      <c r="K194" s="227"/>
      <c r="L194" s="232"/>
      <c r="M194" s="233"/>
      <c r="N194" s="234"/>
      <c r="O194" s="234"/>
      <c r="P194" s="234"/>
      <c r="Q194" s="234"/>
      <c r="R194" s="234"/>
      <c r="S194" s="234"/>
      <c r="T194" s="23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6" t="s">
        <v>145</v>
      </c>
      <c r="AU194" s="236" t="s">
        <v>85</v>
      </c>
      <c r="AV194" s="13" t="s">
        <v>83</v>
      </c>
      <c r="AW194" s="13" t="s">
        <v>39</v>
      </c>
      <c r="AX194" s="13" t="s">
        <v>77</v>
      </c>
      <c r="AY194" s="236" t="s">
        <v>135</v>
      </c>
    </row>
    <row r="195" s="14" customFormat="1">
      <c r="A195" s="14"/>
      <c r="B195" s="237"/>
      <c r="C195" s="238"/>
      <c r="D195" s="228" t="s">
        <v>145</v>
      </c>
      <c r="E195" s="239" t="s">
        <v>32</v>
      </c>
      <c r="F195" s="240" t="s">
        <v>1273</v>
      </c>
      <c r="G195" s="238"/>
      <c r="H195" s="241">
        <v>1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7" t="s">
        <v>145</v>
      </c>
      <c r="AU195" s="247" t="s">
        <v>85</v>
      </c>
      <c r="AV195" s="14" t="s">
        <v>85</v>
      </c>
      <c r="AW195" s="14" t="s">
        <v>39</v>
      </c>
      <c r="AX195" s="14" t="s">
        <v>77</v>
      </c>
      <c r="AY195" s="247" t="s">
        <v>135</v>
      </c>
    </row>
    <row r="196" s="15" customFormat="1">
      <c r="A196" s="15"/>
      <c r="B196" s="248"/>
      <c r="C196" s="249"/>
      <c r="D196" s="228" t="s">
        <v>145</v>
      </c>
      <c r="E196" s="250" t="s">
        <v>32</v>
      </c>
      <c r="F196" s="251" t="s">
        <v>149</v>
      </c>
      <c r="G196" s="249"/>
      <c r="H196" s="252">
        <v>1</v>
      </c>
      <c r="I196" s="253"/>
      <c r="J196" s="249"/>
      <c r="K196" s="249"/>
      <c r="L196" s="254"/>
      <c r="M196" s="255"/>
      <c r="N196" s="256"/>
      <c r="O196" s="256"/>
      <c r="P196" s="256"/>
      <c r="Q196" s="256"/>
      <c r="R196" s="256"/>
      <c r="S196" s="256"/>
      <c r="T196" s="257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58" t="s">
        <v>145</v>
      </c>
      <c r="AU196" s="258" t="s">
        <v>85</v>
      </c>
      <c r="AV196" s="15" t="s">
        <v>134</v>
      </c>
      <c r="AW196" s="15" t="s">
        <v>39</v>
      </c>
      <c r="AX196" s="15" t="s">
        <v>83</v>
      </c>
      <c r="AY196" s="258" t="s">
        <v>135</v>
      </c>
    </row>
    <row r="197" s="2" customFormat="1" ht="33" customHeight="1">
      <c r="A197" s="39"/>
      <c r="B197" s="40"/>
      <c r="C197" s="213" t="s">
        <v>272</v>
      </c>
      <c r="D197" s="213" t="s">
        <v>138</v>
      </c>
      <c r="E197" s="214" t="s">
        <v>677</v>
      </c>
      <c r="F197" s="215" t="s">
        <v>678</v>
      </c>
      <c r="G197" s="216" t="s">
        <v>141</v>
      </c>
      <c r="H197" s="217">
        <v>1</v>
      </c>
      <c r="I197" s="218"/>
      <c r="J197" s="219">
        <f>ROUND(I197*H197,2)</f>
        <v>0</v>
      </c>
      <c r="K197" s="215" t="s">
        <v>142</v>
      </c>
      <c r="L197" s="45"/>
      <c r="M197" s="220" t="s">
        <v>32</v>
      </c>
      <c r="N197" s="221" t="s">
        <v>48</v>
      </c>
      <c r="O197" s="85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3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4" t="s">
        <v>143</v>
      </c>
      <c r="AT197" s="224" t="s">
        <v>138</v>
      </c>
      <c r="AU197" s="224" t="s">
        <v>85</v>
      </c>
      <c r="AY197" s="17" t="s">
        <v>135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7" t="s">
        <v>83</v>
      </c>
      <c r="BK197" s="225">
        <f>ROUND(I197*H197,2)</f>
        <v>0</v>
      </c>
      <c r="BL197" s="17" t="s">
        <v>143</v>
      </c>
      <c r="BM197" s="224" t="s">
        <v>1274</v>
      </c>
    </row>
    <row r="198" s="13" customFormat="1">
      <c r="A198" s="13"/>
      <c r="B198" s="226"/>
      <c r="C198" s="227"/>
      <c r="D198" s="228" t="s">
        <v>145</v>
      </c>
      <c r="E198" s="229" t="s">
        <v>32</v>
      </c>
      <c r="F198" s="230" t="s">
        <v>146</v>
      </c>
      <c r="G198" s="227"/>
      <c r="H198" s="229" t="s">
        <v>32</v>
      </c>
      <c r="I198" s="231"/>
      <c r="J198" s="227"/>
      <c r="K198" s="227"/>
      <c r="L198" s="232"/>
      <c r="M198" s="233"/>
      <c r="N198" s="234"/>
      <c r="O198" s="234"/>
      <c r="P198" s="234"/>
      <c r="Q198" s="234"/>
      <c r="R198" s="234"/>
      <c r="S198" s="234"/>
      <c r="T198" s="23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6" t="s">
        <v>145</v>
      </c>
      <c r="AU198" s="236" t="s">
        <v>85</v>
      </c>
      <c r="AV198" s="13" t="s">
        <v>83</v>
      </c>
      <c r="AW198" s="13" t="s">
        <v>39</v>
      </c>
      <c r="AX198" s="13" t="s">
        <v>77</v>
      </c>
      <c r="AY198" s="236" t="s">
        <v>135</v>
      </c>
    </row>
    <row r="199" s="14" customFormat="1">
      <c r="A199" s="14"/>
      <c r="B199" s="237"/>
      <c r="C199" s="238"/>
      <c r="D199" s="228" t="s">
        <v>145</v>
      </c>
      <c r="E199" s="239" t="s">
        <v>32</v>
      </c>
      <c r="F199" s="240" t="s">
        <v>680</v>
      </c>
      <c r="G199" s="238"/>
      <c r="H199" s="241">
        <v>1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7" t="s">
        <v>145</v>
      </c>
      <c r="AU199" s="247" t="s">
        <v>85</v>
      </c>
      <c r="AV199" s="14" t="s">
        <v>85</v>
      </c>
      <c r="AW199" s="14" t="s">
        <v>39</v>
      </c>
      <c r="AX199" s="14" t="s">
        <v>77</v>
      </c>
      <c r="AY199" s="247" t="s">
        <v>135</v>
      </c>
    </row>
    <row r="200" s="15" customFormat="1">
      <c r="A200" s="15"/>
      <c r="B200" s="248"/>
      <c r="C200" s="249"/>
      <c r="D200" s="228" t="s">
        <v>145</v>
      </c>
      <c r="E200" s="250" t="s">
        <v>32</v>
      </c>
      <c r="F200" s="251" t="s">
        <v>149</v>
      </c>
      <c r="G200" s="249"/>
      <c r="H200" s="252">
        <v>1</v>
      </c>
      <c r="I200" s="253"/>
      <c r="J200" s="249"/>
      <c r="K200" s="249"/>
      <c r="L200" s="254"/>
      <c r="M200" s="255"/>
      <c r="N200" s="256"/>
      <c r="O200" s="256"/>
      <c r="P200" s="256"/>
      <c r="Q200" s="256"/>
      <c r="R200" s="256"/>
      <c r="S200" s="256"/>
      <c r="T200" s="257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58" t="s">
        <v>145</v>
      </c>
      <c r="AU200" s="258" t="s">
        <v>85</v>
      </c>
      <c r="AV200" s="15" t="s">
        <v>134</v>
      </c>
      <c r="AW200" s="15" t="s">
        <v>39</v>
      </c>
      <c r="AX200" s="15" t="s">
        <v>83</v>
      </c>
      <c r="AY200" s="258" t="s">
        <v>135</v>
      </c>
    </row>
    <row r="201" s="2" customFormat="1" ht="24.15" customHeight="1">
      <c r="A201" s="39"/>
      <c r="B201" s="40"/>
      <c r="C201" s="213" t="s">
        <v>276</v>
      </c>
      <c r="D201" s="213" t="s">
        <v>138</v>
      </c>
      <c r="E201" s="214" t="s">
        <v>1275</v>
      </c>
      <c r="F201" s="215" t="s">
        <v>1276</v>
      </c>
      <c r="G201" s="216" t="s">
        <v>141</v>
      </c>
      <c r="H201" s="217">
        <v>2</v>
      </c>
      <c r="I201" s="218"/>
      <c r="J201" s="219">
        <f>ROUND(I201*H201,2)</f>
        <v>0</v>
      </c>
      <c r="K201" s="215" t="s">
        <v>142</v>
      </c>
      <c r="L201" s="45"/>
      <c r="M201" s="220" t="s">
        <v>32</v>
      </c>
      <c r="N201" s="221" t="s">
        <v>48</v>
      </c>
      <c r="O201" s="85"/>
      <c r="P201" s="222">
        <f>O201*H201</f>
        <v>0</v>
      </c>
      <c r="Q201" s="222">
        <v>0</v>
      </c>
      <c r="R201" s="222">
        <f>Q201*H201</f>
        <v>0</v>
      </c>
      <c r="S201" s="222">
        <v>0</v>
      </c>
      <c r="T201" s="223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4" t="s">
        <v>143</v>
      </c>
      <c r="AT201" s="224" t="s">
        <v>138</v>
      </c>
      <c r="AU201" s="224" t="s">
        <v>85</v>
      </c>
      <c r="AY201" s="17" t="s">
        <v>135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7" t="s">
        <v>83</v>
      </c>
      <c r="BK201" s="225">
        <f>ROUND(I201*H201,2)</f>
        <v>0</v>
      </c>
      <c r="BL201" s="17" t="s">
        <v>143</v>
      </c>
      <c r="BM201" s="224" t="s">
        <v>1277</v>
      </c>
    </row>
    <row r="202" s="13" customFormat="1">
      <c r="A202" s="13"/>
      <c r="B202" s="226"/>
      <c r="C202" s="227"/>
      <c r="D202" s="228" t="s">
        <v>145</v>
      </c>
      <c r="E202" s="229" t="s">
        <v>32</v>
      </c>
      <c r="F202" s="230" t="s">
        <v>146</v>
      </c>
      <c r="G202" s="227"/>
      <c r="H202" s="229" t="s">
        <v>32</v>
      </c>
      <c r="I202" s="231"/>
      <c r="J202" s="227"/>
      <c r="K202" s="227"/>
      <c r="L202" s="232"/>
      <c r="M202" s="233"/>
      <c r="N202" s="234"/>
      <c r="O202" s="234"/>
      <c r="P202" s="234"/>
      <c r="Q202" s="234"/>
      <c r="R202" s="234"/>
      <c r="S202" s="234"/>
      <c r="T202" s="23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6" t="s">
        <v>145</v>
      </c>
      <c r="AU202" s="236" t="s">
        <v>85</v>
      </c>
      <c r="AV202" s="13" t="s">
        <v>83</v>
      </c>
      <c r="AW202" s="13" t="s">
        <v>39</v>
      </c>
      <c r="AX202" s="13" t="s">
        <v>77</v>
      </c>
      <c r="AY202" s="236" t="s">
        <v>135</v>
      </c>
    </row>
    <row r="203" s="14" customFormat="1">
      <c r="A203" s="14"/>
      <c r="B203" s="237"/>
      <c r="C203" s="238"/>
      <c r="D203" s="228" t="s">
        <v>145</v>
      </c>
      <c r="E203" s="239" t="s">
        <v>32</v>
      </c>
      <c r="F203" s="240" t="s">
        <v>1278</v>
      </c>
      <c r="G203" s="238"/>
      <c r="H203" s="241">
        <v>2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7" t="s">
        <v>145</v>
      </c>
      <c r="AU203" s="247" t="s">
        <v>85</v>
      </c>
      <c r="AV203" s="14" t="s">
        <v>85</v>
      </c>
      <c r="AW203" s="14" t="s">
        <v>39</v>
      </c>
      <c r="AX203" s="14" t="s">
        <v>77</v>
      </c>
      <c r="AY203" s="247" t="s">
        <v>135</v>
      </c>
    </row>
    <row r="204" s="15" customFormat="1">
      <c r="A204" s="15"/>
      <c r="B204" s="248"/>
      <c r="C204" s="249"/>
      <c r="D204" s="228" t="s">
        <v>145</v>
      </c>
      <c r="E204" s="250" t="s">
        <v>32</v>
      </c>
      <c r="F204" s="251" t="s">
        <v>149</v>
      </c>
      <c r="G204" s="249"/>
      <c r="H204" s="252">
        <v>2</v>
      </c>
      <c r="I204" s="253"/>
      <c r="J204" s="249"/>
      <c r="K204" s="249"/>
      <c r="L204" s="254"/>
      <c r="M204" s="255"/>
      <c r="N204" s="256"/>
      <c r="O204" s="256"/>
      <c r="P204" s="256"/>
      <c r="Q204" s="256"/>
      <c r="R204" s="256"/>
      <c r="S204" s="256"/>
      <c r="T204" s="257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8" t="s">
        <v>145</v>
      </c>
      <c r="AU204" s="258" t="s">
        <v>85</v>
      </c>
      <c r="AV204" s="15" t="s">
        <v>134</v>
      </c>
      <c r="AW204" s="15" t="s">
        <v>39</v>
      </c>
      <c r="AX204" s="15" t="s">
        <v>83</v>
      </c>
      <c r="AY204" s="258" t="s">
        <v>135</v>
      </c>
    </row>
    <row r="205" s="2" customFormat="1" ht="24.15" customHeight="1">
      <c r="A205" s="39"/>
      <c r="B205" s="40"/>
      <c r="C205" s="213" t="s">
        <v>281</v>
      </c>
      <c r="D205" s="213" t="s">
        <v>138</v>
      </c>
      <c r="E205" s="214" t="s">
        <v>358</v>
      </c>
      <c r="F205" s="215" t="s">
        <v>359</v>
      </c>
      <c r="G205" s="216" t="s">
        <v>141</v>
      </c>
      <c r="H205" s="217">
        <v>9</v>
      </c>
      <c r="I205" s="218"/>
      <c r="J205" s="219">
        <f>ROUND(I205*H205,2)</f>
        <v>0</v>
      </c>
      <c r="K205" s="215" t="s">
        <v>142</v>
      </c>
      <c r="L205" s="45"/>
      <c r="M205" s="220" t="s">
        <v>32</v>
      </c>
      <c r="N205" s="221" t="s">
        <v>48</v>
      </c>
      <c r="O205" s="85"/>
      <c r="P205" s="222">
        <f>O205*H205</f>
        <v>0</v>
      </c>
      <c r="Q205" s="222">
        <v>0</v>
      </c>
      <c r="R205" s="222">
        <f>Q205*H205</f>
        <v>0</v>
      </c>
      <c r="S205" s="222">
        <v>0</v>
      </c>
      <c r="T205" s="223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4" t="s">
        <v>143</v>
      </c>
      <c r="AT205" s="224" t="s">
        <v>138</v>
      </c>
      <c r="AU205" s="224" t="s">
        <v>85</v>
      </c>
      <c r="AY205" s="17" t="s">
        <v>135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7" t="s">
        <v>83</v>
      </c>
      <c r="BK205" s="225">
        <f>ROUND(I205*H205,2)</f>
        <v>0</v>
      </c>
      <c r="BL205" s="17" t="s">
        <v>143</v>
      </c>
      <c r="BM205" s="224" t="s">
        <v>1279</v>
      </c>
    </row>
    <row r="206" s="13" customFormat="1">
      <c r="A206" s="13"/>
      <c r="B206" s="226"/>
      <c r="C206" s="227"/>
      <c r="D206" s="228" t="s">
        <v>145</v>
      </c>
      <c r="E206" s="229" t="s">
        <v>32</v>
      </c>
      <c r="F206" s="230" t="s">
        <v>146</v>
      </c>
      <c r="G206" s="227"/>
      <c r="H206" s="229" t="s">
        <v>32</v>
      </c>
      <c r="I206" s="231"/>
      <c r="J206" s="227"/>
      <c r="K206" s="227"/>
      <c r="L206" s="232"/>
      <c r="M206" s="233"/>
      <c r="N206" s="234"/>
      <c r="O206" s="234"/>
      <c r="P206" s="234"/>
      <c r="Q206" s="234"/>
      <c r="R206" s="234"/>
      <c r="S206" s="234"/>
      <c r="T206" s="23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6" t="s">
        <v>145</v>
      </c>
      <c r="AU206" s="236" t="s">
        <v>85</v>
      </c>
      <c r="AV206" s="13" t="s">
        <v>83</v>
      </c>
      <c r="AW206" s="13" t="s">
        <v>39</v>
      </c>
      <c r="AX206" s="13" t="s">
        <v>77</v>
      </c>
      <c r="AY206" s="236" t="s">
        <v>135</v>
      </c>
    </row>
    <row r="207" s="14" customFormat="1">
      <c r="A207" s="14"/>
      <c r="B207" s="237"/>
      <c r="C207" s="238"/>
      <c r="D207" s="228" t="s">
        <v>145</v>
      </c>
      <c r="E207" s="239" t="s">
        <v>32</v>
      </c>
      <c r="F207" s="240" t="s">
        <v>1280</v>
      </c>
      <c r="G207" s="238"/>
      <c r="H207" s="241">
        <v>9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7" t="s">
        <v>145</v>
      </c>
      <c r="AU207" s="247" t="s">
        <v>85</v>
      </c>
      <c r="AV207" s="14" t="s">
        <v>85</v>
      </c>
      <c r="AW207" s="14" t="s">
        <v>39</v>
      </c>
      <c r="AX207" s="14" t="s">
        <v>77</v>
      </c>
      <c r="AY207" s="247" t="s">
        <v>135</v>
      </c>
    </row>
    <row r="208" s="15" customFormat="1">
      <c r="A208" s="15"/>
      <c r="B208" s="248"/>
      <c r="C208" s="249"/>
      <c r="D208" s="228" t="s">
        <v>145</v>
      </c>
      <c r="E208" s="250" t="s">
        <v>32</v>
      </c>
      <c r="F208" s="251" t="s">
        <v>149</v>
      </c>
      <c r="G208" s="249"/>
      <c r="H208" s="252">
        <v>9</v>
      </c>
      <c r="I208" s="253"/>
      <c r="J208" s="249"/>
      <c r="K208" s="249"/>
      <c r="L208" s="254"/>
      <c r="M208" s="255"/>
      <c r="N208" s="256"/>
      <c r="O208" s="256"/>
      <c r="P208" s="256"/>
      <c r="Q208" s="256"/>
      <c r="R208" s="256"/>
      <c r="S208" s="256"/>
      <c r="T208" s="257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8" t="s">
        <v>145</v>
      </c>
      <c r="AU208" s="258" t="s">
        <v>85</v>
      </c>
      <c r="AV208" s="15" t="s">
        <v>134</v>
      </c>
      <c r="AW208" s="15" t="s">
        <v>39</v>
      </c>
      <c r="AX208" s="15" t="s">
        <v>83</v>
      </c>
      <c r="AY208" s="258" t="s">
        <v>135</v>
      </c>
    </row>
    <row r="209" s="12" customFormat="1" ht="22.8" customHeight="1">
      <c r="A209" s="12"/>
      <c r="B209" s="197"/>
      <c r="C209" s="198"/>
      <c r="D209" s="199" t="s">
        <v>76</v>
      </c>
      <c r="E209" s="211" t="s">
        <v>178</v>
      </c>
      <c r="F209" s="211" t="s">
        <v>179</v>
      </c>
      <c r="G209" s="198"/>
      <c r="H209" s="198"/>
      <c r="I209" s="201"/>
      <c r="J209" s="212">
        <f>BK209</f>
        <v>0</v>
      </c>
      <c r="K209" s="198"/>
      <c r="L209" s="203"/>
      <c r="M209" s="204"/>
      <c r="N209" s="205"/>
      <c r="O209" s="205"/>
      <c r="P209" s="206">
        <f>SUM(P210:P239)</f>
        <v>0</v>
      </c>
      <c r="Q209" s="205"/>
      <c r="R209" s="206">
        <f>SUM(R210:R239)</f>
        <v>0</v>
      </c>
      <c r="S209" s="205"/>
      <c r="T209" s="207">
        <f>SUM(T210:T239)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8" t="s">
        <v>134</v>
      </c>
      <c r="AT209" s="209" t="s">
        <v>76</v>
      </c>
      <c r="AU209" s="209" t="s">
        <v>83</v>
      </c>
      <c r="AY209" s="208" t="s">
        <v>135</v>
      </c>
      <c r="BK209" s="210">
        <f>SUM(BK210:BK239)</f>
        <v>0</v>
      </c>
    </row>
    <row r="210" s="2" customFormat="1" ht="33" customHeight="1">
      <c r="A210" s="39"/>
      <c r="B210" s="40"/>
      <c r="C210" s="213" t="s">
        <v>287</v>
      </c>
      <c r="D210" s="213" t="s">
        <v>138</v>
      </c>
      <c r="E210" s="214" t="s">
        <v>181</v>
      </c>
      <c r="F210" s="215" t="s">
        <v>182</v>
      </c>
      <c r="G210" s="216" t="s">
        <v>141</v>
      </c>
      <c r="H210" s="217">
        <v>11</v>
      </c>
      <c r="I210" s="218"/>
      <c r="J210" s="219">
        <f>ROUND(I210*H210,2)</f>
        <v>0</v>
      </c>
      <c r="K210" s="215" t="s">
        <v>142</v>
      </c>
      <c r="L210" s="45"/>
      <c r="M210" s="220" t="s">
        <v>32</v>
      </c>
      <c r="N210" s="221" t="s">
        <v>48</v>
      </c>
      <c r="O210" s="85"/>
      <c r="P210" s="222">
        <f>O210*H210</f>
        <v>0</v>
      </c>
      <c r="Q210" s="222">
        <v>0</v>
      </c>
      <c r="R210" s="222">
        <f>Q210*H210</f>
        <v>0</v>
      </c>
      <c r="S210" s="222">
        <v>0</v>
      </c>
      <c r="T210" s="223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4" t="s">
        <v>143</v>
      </c>
      <c r="AT210" s="224" t="s">
        <v>138</v>
      </c>
      <c r="AU210" s="224" t="s">
        <v>85</v>
      </c>
      <c r="AY210" s="17" t="s">
        <v>135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7" t="s">
        <v>83</v>
      </c>
      <c r="BK210" s="225">
        <f>ROUND(I210*H210,2)</f>
        <v>0</v>
      </c>
      <c r="BL210" s="17" t="s">
        <v>143</v>
      </c>
      <c r="BM210" s="224" t="s">
        <v>1281</v>
      </c>
    </row>
    <row r="211" s="13" customFormat="1">
      <c r="A211" s="13"/>
      <c r="B211" s="226"/>
      <c r="C211" s="227"/>
      <c r="D211" s="228" t="s">
        <v>145</v>
      </c>
      <c r="E211" s="229" t="s">
        <v>32</v>
      </c>
      <c r="F211" s="230" t="s">
        <v>146</v>
      </c>
      <c r="G211" s="227"/>
      <c r="H211" s="229" t="s">
        <v>32</v>
      </c>
      <c r="I211" s="231"/>
      <c r="J211" s="227"/>
      <c r="K211" s="227"/>
      <c r="L211" s="232"/>
      <c r="M211" s="233"/>
      <c r="N211" s="234"/>
      <c r="O211" s="234"/>
      <c r="P211" s="234"/>
      <c r="Q211" s="234"/>
      <c r="R211" s="234"/>
      <c r="S211" s="234"/>
      <c r="T211" s="23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6" t="s">
        <v>145</v>
      </c>
      <c r="AU211" s="236" t="s">
        <v>85</v>
      </c>
      <c r="AV211" s="13" t="s">
        <v>83</v>
      </c>
      <c r="AW211" s="13" t="s">
        <v>39</v>
      </c>
      <c r="AX211" s="13" t="s">
        <v>77</v>
      </c>
      <c r="AY211" s="236" t="s">
        <v>135</v>
      </c>
    </row>
    <row r="212" s="14" customFormat="1">
      <c r="A212" s="14"/>
      <c r="B212" s="237"/>
      <c r="C212" s="238"/>
      <c r="D212" s="228" t="s">
        <v>145</v>
      </c>
      <c r="E212" s="239" t="s">
        <v>32</v>
      </c>
      <c r="F212" s="240" t="s">
        <v>1282</v>
      </c>
      <c r="G212" s="238"/>
      <c r="H212" s="241">
        <v>2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7" t="s">
        <v>145</v>
      </c>
      <c r="AU212" s="247" t="s">
        <v>85</v>
      </c>
      <c r="AV212" s="14" t="s">
        <v>85</v>
      </c>
      <c r="AW212" s="14" t="s">
        <v>39</v>
      </c>
      <c r="AX212" s="14" t="s">
        <v>77</v>
      </c>
      <c r="AY212" s="247" t="s">
        <v>135</v>
      </c>
    </row>
    <row r="213" s="14" customFormat="1">
      <c r="A213" s="14"/>
      <c r="B213" s="237"/>
      <c r="C213" s="238"/>
      <c r="D213" s="228" t="s">
        <v>145</v>
      </c>
      <c r="E213" s="239" t="s">
        <v>32</v>
      </c>
      <c r="F213" s="240" t="s">
        <v>1283</v>
      </c>
      <c r="G213" s="238"/>
      <c r="H213" s="241">
        <v>1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7" t="s">
        <v>145</v>
      </c>
      <c r="AU213" s="247" t="s">
        <v>85</v>
      </c>
      <c r="AV213" s="14" t="s">
        <v>85</v>
      </c>
      <c r="AW213" s="14" t="s">
        <v>39</v>
      </c>
      <c r="AX213" s="14" t="s">
        <v>77</v>
      </c>
      <c r="AY213" s="247" t="s">
        <v>135</v>
      </c>
    </row>
    <row r="214" s="14" customFormat="1">
      <c r="A214" s="14"/>
      <c r="B214" s="237"/>
      <c r="C214" s="238"/>
      <c r="D214" s="228" t="s">
        <v>145</v>
      </c>
      <c r="E214" s="239" t="s">
        <v>32</v>
      </c>
      <c r="F214" s="240" t="s">
        <v>1284</v>
      </c>
      <c r="G214" s="238"/>
      <c r="H214" s="241">
        <v>8</v>
      </c>
      <c r="I214" s="242"/>
      <c r="J214" s="238"/>
      <c r="K214" s="238"/>
      <c r="L214" s="243"/>
      <c r="M214" s="244"/>
      <c r="N214" s="245"/>
      <c r="O214" s="245"/>
      <c r="P214" s="245"/>
      <c r="Q214" s="245"/>
      <c r="R214" s="245"/>
      <c r="S214" s="245"/>
      <c r="T214" s="24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7" t="s">
        <v>145</v>
      </c>
      <c r="AU214" s="247" t="s">
        <v>85</v>
      </c>
      <c r="AV214" s="14" t="s">
        <v>85</v>
      </c>
      <c r="AW214" s="14" t="s">
        <v>39</v>
      </c>
      <c r="AX214" s="14" t="s">
        <v>77</v>
      </c>
      <c r="AY214" s="247" t="s">
        <v>135</v>
      </c>
    </row>
    <row r="215" s="15" customFormat="1">
      <c r="A215" s="15"/>
      <c r="B215" s="248"/>
      <c r="C215" s="249"/>
      <c r="D215" s="228" t="s">
        <v>145</v>
      </c>
      <c r="E215" s="250" t="s">
        <v>32</v>
      </c>
      <c r="F215" s="251" t="s">
        <v>149</v>
      </c>
      <c r="G215" s="249"/>
      <c r="H215" s="252">
        <v>11</v>
      </c>
      <c r="I215" s="253"/>
      <c r="J215" s="249"/>
      <c r="K215" s="249"/>
      <c r="L215" s="254"/>
      <c r="M215" s="255"/>
      <c r="N215" s="256"/>
      <c r="O215" s="256"/>
      <c r="P215" s="256"/>
      <c r="Q215" s="256"/>
      <c r="R215" s="256"/>
      <c r="S215" s="256"/>
      <c r="T215" s="257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58" t="s">
        <v>145</v>
      </c>
      <c r="AU215" s="258" t="s">
        <v>85</v>
      </c>
      <c r="AV215" s="15" t="s">
        <v>134</v>
      </c>
      <c r="AW215" s="15" t="s">
        <v>39</v>
      </c>
      <c r="AX215" s="15" t="s">
        <v>83</v>
      </c>
      <c r="AY215" s="258" t="s">
        <v>135</v>
      </c>
    </row>
    <row r="216" s="2" customFormat="1" ht="24.15" customHeight="1">
      <c r="A216" s="39"/>
      <c r="B216" s="40"/>
      <c r="C216" s="213" t="s">
        <v>419</v>
      </c>
      <c r="D216" s="213" t="s">
        <v>138</v>
      </c>
      <c r="E216" s="214" t="s">
        <v>375</v>
      </c>
      <c r="F216" s="215" t="s">
        <v>376</v>
      </c>
      <c r="G216" s="216" t="s">
        <v>141</v>
      </c>
      <c r="H216" s="217">
        <v>2</v>
      </c>
      <c r="I216" s="218"/>
      <c r="J216" s="219">
        <f>ROUND(I216*H216,2)</f>
        <v>0</v>
      </c>
      <c r="K216" s="215" t="s">
        <v>142</v>
      </c>
      <c r="L216" s="45"/>
      <c r="M216" s="220" t="s">
        <v>32</v>
      </c>
      <c r="N216" s="221" t="s">
        <v>48</v>
      </c>
      <c r="O216" s="85"/>
      <c r="P216" s="222">
        <f>O216*H216</f>
        <v>0</v>
      </c>
      <c r="Q216" s="222">
        <v>0</v>
      </c>
      <c r="R216" s="222">
        <f>Q216*H216</f>
        <v>0</v>
      </c>
      <c r="S216" s="222">
        <v>0</v>
      </c>
      <c r="T216" s="223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4" t="s">
        <v>143</v>
      </c>
      <c r="AT216" s="224" t="s">
        <v>138</v>
      </c>
      <c r="AU216" s="224" t="s">
        <v>85</v>
      </c>
      <c r="AY216" s="17" t="s">
        <v>135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7" t="s">
        <v>83</v>
      </c>
      <c r="BK216" s="225">
        <f>ROUND(I216*H216,2)</f>
        <v>0</v>
      </c>
      <c r="BL216" s="17" t="s">
        <v>143</v>
      </c>
      <c r="BM216" s="224" t="s">
        <v>1285</v>
      </c>
    </row>
    <row r="217" s="13" customFormat="1">
      <c r="A217" s="13"/>
      <c r="B217" s="226"/>
      <c r="C217" s="227"/>
      <c r="D217" s="228" t="s">
        <v>145</v>
      </c>
      <c r="E217" s="229" t="s">
        <v>32</v>
      </c>
      <c r="F217" s="230" t="s">
        <v>146</v>
      </c>
      <c r="G217" s="227"/>
      <c r="H217" s="229" t="s">
        <v>32</v>
      </c>
      <c r="I217" s="231"/>
      <c r="J217" s="227"/>
      <c r="K217" s="227"/>
      <c r="L217" s="232"/>
      <c r="M217" s="233"/>
      <c r="N217" s="234"/>
      <c r="O217" s="234"/>
      <c r="P217" s="234"/>
      <c r="Q217" s="234"/>
      <c r="R217" s="234"/>
      <c r="S217" s="234"/>
      <c r="T217" s="23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6" t="s">
        <v>145</v>
      </c>
      <c r="AU217" s="236" t="s">
        <v>85</v>
      </c>
      <c r="AV217" s="13" t="s">
        <v>83</v>
      </c>
      <c r="AW217" s="13" t="s">
        <v>39</v>
      </c>
      <c r="AX217" s="13" t="s">
        <v>77</v>
      </c>
      <c r="AY217" s="236" t="s">
        <v>135</v>
      </c>
    </row>
    <row r="218" s="14" customFormat="1">
      <c r="A218" s="14"/>
      <c r="B218" s="237"/>
      <c r="C218" s="238"/>
      <c r="D218" s="228" t="s">
        <v>145</v>
      </c>
      <c r="E218" s="239" t="s">
        <v>32</v>
      </c>
      <c r="F218" s="240" t="s">
        <v>1286</v>
      </c>
      <c r="G218" s="238"/>
      <c r="H218" s="241">
        <v>2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7" t="s">
        <v>145</v>
      </c>
      <c r="AU218" s="247" t="s">
        <v>85</v>
      </c>
      <c r="AV218" s="14" t="s">
        <v>85</v>
      </c>
      <c r="AW218" s="14" t="s">
        <v>39</v>
      </c>
      <c r="AX218" s="14" t="s">
        <v>77</v>
      </c>
      <c r="AY218" s="247" t="s">
        <v>135</v>
      </c>
    </row>
    <row r="219" s="15" customFormat="1">
      <c r="A219" s="15"/>
      <c r="B219" s="248"/>
      <c r="C219" s="249"/>
      <c r="D219" s="228" t="s">
        <v>145</v>
      </c>
      <c r="E219" s="250" t="s">
        <v>32</v>
      </c>
      <c r="F219" s="251" t="s">
        <v>149</v>
      </c>
      <c r="G219" s="249"/>
      <c r="H219" s="252">
        <v>2</v>
      </c>
      <c r="I219" s="253"/>
      <c r="J219" s="249"/>
      <c r="K219" s="249"/>
      <c r="L219" s="254"/>
      <c r="M219" s="255"/>
      <c r="N219" s="256"/>
      <c r="O219" s="256"/>
      <c r="P219" s="256"/>
      <c r="Q219" s="256"/>
      <c r="R219" s="256"/>
      <c r="S219" s="256"/>
      <c r="T219" s="257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58" t="s">
        <v>145</v>
      </c>
      <c r="AU219" s="258" t="s">
        <v>85</v>
      </c>
      <c r="AV219" s="15" t="s">
        <v>134</v>
      </c>
      <c r="AW219" s="15" t="s">
        <v>39</v>
      </c>
      <c r="AX219" s="15" t="s">
        <v>83</v>
      </c>
      <c r="AY219" s="258" t="s">
        <v>135</v>
      </c>
    </row>
    <row r="220" s="2" customFormat="1" ht="24.15" customHeight="1">
      <c r="A220" s="39"/>
      <c r="B220" s="40"/>
      <c r="C220" s="213" t="s">
        <v>424</v>
      </c>
      <c r="D220" s="213" t="s">
        <v>138</v>
      </c>
      <c r="E220" s="214" t="s">
        <v>186</v>
      </c>
      <c r="F220" s="215" t="s">
        <v>187</v>
      </c>
      <c r="G220" s="216" t="s">
        <v>141</v>
      </c>
      <c r="H220" s="217">
        <v>17</v>
      </c>
      <c r="I220" s="218"/>
      <c r="J220" s="219">
        <f>ROUND(I220*H220,2)</f>
        <v>0</v>
      </c>
      <c r="K220" s="215" t="s">
        <v>142</v>
      </c>
      <c r="L220" s="45"/>
      <c r="M220" s="220" t="s">
        <v>32</v>
      </c>
      <c r="N220" s="221" t="s">
        <v>48</v>
      </c>
      <c r="O220" s="85"/>
      <c r="P220" s="222">
        <f>O220*H220</f>
        <v>0</v>
      </c>
      <c r="Q220" s="222">
        <v>0</v>
      </c>
      <c r="R220" s="222">
        <f>Q220*H220</f>
        <v>0</v>
      </c>
      <c r="S220" s="222">
        <v>0</v>
      </c>
      <c r="T220" s="223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4" t="s">
        <v>143</v>
      </c>
      <c r="AT220" s="224" t="s">
        <v>138</v>
      </c>
      <c r="AU220" s="224" t="s">
        <v>85</v>
      </c>
      <c r="AY220" s="17" t="s">
        <v>135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7" t="s">
        <v>83</v>
      </c>
      <c r="BK220" s="225">
        <f>ROUND(I220*H220,2)</f>
        <v>0</v>
      </c>
      <c r="BL220" s="17" t="s">
        <v>143</v>
      </c>
      <c r="BM220" s="224" t="s">
        <v>1287</v>
      </c>
    </row>
    <row r="221" s="13" customFormat="1">
      <c r="A221" s="13"/>
      <c r="B221" s="226"/>
      <c r="C221" s="227"/>
      <c r="D221" s="228" t="s">
        <v>145</v>
      </c>
      <c r="E221" s="229" t="s">
        <v>32</v>
      </c>
      <c r="F221" s="230" t="s">
        <v>146</v>
      </c>
      <c r="G221" s="227"/>
      <c r="H221" s="229" t="s">
        <v>32</v>
      </c>
      <c r="I221" s="231"/>
      <c r="J221" s="227"/>
      <c r="K221" s="227"/>
      <c r="L221" s="232"/>
      <c r="M221" s="233"/>
      <c r="N221" s="234"/>
      <c r="O221" s="234"/>
      <c r="P221" s="234"/>
      <c r="Q221" s="234"/>
      <c r="R221" s="234"/>
      <c r="S221" s="234"/>
      <c r="T221" s="23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6" t="s">
        <v>145</v>
      </c>
      <c r="AU221" s="236" t="s">
        <v>85</v>
      </c>
      <c r="AV221" s="13" t="s">
        <v>83</v>
      </c>
      <c r="AW221" s="13" t="s">
        <v>39</v>
      </c>
      <c r="AX221" s="13" t="s">
        <v>77</v>
      </c>
      <c r="AY221" s="236" t="s">
        <v>135</v>
      </c>
    </row>
    <row r="222" s="14" customFormat="1">
      <c r="A222" s="14"/>
      <c r="B222" s="237"/>
      <c r="C222" s="238"/>
      <c r="D222" s="228" t="s">
        <v>145</v>
      </c>
      <c r="E222" s="239" t="s">
        <v>32</v>
      </c>
      <c r="F222" s="240" t="s">
        <v>1288</v>
      </c>
      <c r="G222" s="238"/>
      <c r="H222" s="241">
        <v>6</v>
      </c>
      <c r="I222" s="242"/>
      <c r="J222" s="238"/>
      <c r="K222" s="238"/>
      <c r="L222" s="243"/>
      <c r="M222" s="244"/>
      <c r="N222" s="245"/>
      <c r="O222" s="245"/>
      <c r="P222" s="245"/>
      <c r="Q222" s="245"/>
      <c r="R222" s="245"/>
      <c r="S222" s="245"/>
      <c r="T222" s="24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7" t="s">
        <v>145</v>
      </c>
      <c r="AU222" s="247" t="s">
        <v>85</v>
      </c>
      <c r="AV222" s="14" t="s">
        <v>85</v>
      </c>
      <c r="AW222" s="14" t="s">
        <v>39</v>
      </c>
      <c r="AX222" s="14" t="s">
        <v>77</v>
      </c>
      <c r="AY222" s="247" t="s">
        <v>135</v>
      </c>
    </row>
    <row r="223" s="14" customFormat="1">
      <c r="A223" s="14"/>
      <c r="B223" s="237"/>
      <c r="C223" s="238"/>
      <c r="D223" s="228" t="s">
        <v>145</v>
      </c>
      <c r="E223" s="239" t="s">
        <v>32</v>
      </c>
      <c r="F223" s="240" t="s">
        <v>989</v>
      </c>
      <c r="G223" s="238"/>
      <c r="H223" s="241">
        <v>4</v>
      </c>
      <c r="I223" s="242"/>
      <c r="J223" s="238"/>
      <c r="K223" s="238"/>
      <c r="L223" s="243"/>
      <c r="M223" s="244"/>
      <c r="N223" s="245"/>
      <c r="O223" s="245"/>
      <c r="P223" s="245"/>
      <c r="Q223" s="245"/>
      <c r="R223" s="245"/>
      <c r="S223" s="245"/>
      <c r="T223" s="24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7" t="s">
        <v>145</v>
      </c>
      <c r="AU223" s="247" t="s">
        <v>85</v>
      </c>
      <c r="AV223" s="14" t="s">
        <v>85</v>
      </c>
      <c r="AW223" s="14" t="s">
        <v>39</v>
      </c>
      <c r="AX223" s="14" t="s">
        <v>77</v>
      </c>
      <c r="AY223" s="247" t="s">
        <v>135</v>
      </c>
    </row>
    <row r="224" s="14" customFormat="1">
      <c r="A224" s="14"/>
      <c r="B224" s="237"/>
      <c r="C224" s="238"/>
      <c r="D224" s="228" t="s">
        <v>145</v>
      </c>
      <c r="E224" s="239" t="s">
        <v>32</v>
      </c>
      <c r="F224" s="240" t="s">
        <v>1289</v>
      </c>
      <c r="G224" s="238"/>
      <c r="H224" s="241">
        <v>7</v>
      </c>
      <c r="I224" s="242"/>
      <c r="J224" s="238"/>
      <c r="K224" s="238"/>
      <c r="L224" s="243"/>
      <c r="M224" s="244"/>
      <c r="N224" s="245"/>
      <c r="O224" s="245"/>
      <c r="P224" s="245"/>
      <c r="Q224" s="245"/>
      <c r="R224" s="245"/>
      <c r="S224" s="245"/>
      <c r="T224" s="24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7" t="s">
        <v>145</v>
      </c>
      <c r="AU224" s="247" t="s">
        <v>85</v>
      </c>
      <c r="AV224" s="14" t="s">
        <v>85</v>
      </c>
      <c r="AW224" s="14" t="s">
        <v>39</v>
      </c>
      <c r="AX224" s="14" t="s">
        <v>77</v>
      </c>
      <c r="AY224" s="247" t="s">
        <v>135</v>
      </c>
    </row>
    <row r="225" s="15" customFormat="1">
      <c r="A225" s="15"/>
      <c r="B225" s="248"/>
      <c r="C225" s="249"/>
      <c r="D225" s="228" t="s">
        <v>145</v>
      </c>
      <c r="E225" s="250" t="s">
        <v>32</v>
      </c>
      <c r="F225" s="251" t="s">
        <v>149</v>
      </c>
      <c r="G225" s="249"/>
      <c r="H225" s="252">
        <v>17</v>
      </c>
      <c r="I225" s="253"/>
      <c r="J225" s="249"/>
      <c r="K225" s="249"/>
      <c r="L225" s="254"/>
      <c r="M225" s="255"/>
      <c r="N225" s="256"/>
      <c r="O225" s="256"/>
      <c r="P225" s="256"/>
      <c r="Q225" s="256"/>
      <c r="R225" s="256"/>
      <c r="S225" s="256"/>
      <c r="T225" s="257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58" t="s">
        <v>145</v>
      </c>
      <c r="AU225" s="258" t="s">
        <v>85</v>
      </c>
      <c r="AV225" s="15" t="s">
        <v>134</v>
      </c>
      <c r="AW225" s="15" t="s">
        <v>39</v>
      </c>
      <c r="AX225" s="15" t="s">
        <v>83</v>
      </c>
      <c r="AY225" s="258" t="s">
        <v>135</v>
      </c>
    </row>
    <row r="226" s="2" customFormat="1" ht="33" customHeight="1">
      <c r="A226" s="39"/>
      <c r="B226" s="40"/>
      <c r="C226" s="213" t="s">
        <v>428</v>
      </c>
      <c r="D226" s="213" t="s">
        <v>138</v>
      </c>
      <c r="E226" s="214" t="s">
        <v>362</v>
      </c>
      <c r="F226" s="215" t="s">
        <v>363</v>
      </c>
      <c r="G226" s="216" t="s">
        <v>141</v>
      </c>
      <c r="H226" s="217">
        <v>17</v>
      </c>
      <c r="I226" s="218"/>
      <c r="J226" s="219">
        <f>ROUND(I226*H226,2)</f>
        <v>0</v>
      </c>
      <c r="K226" s="215" t="s">
        <v>142</v>
      </c>
      <c r="L226" s="45"/>
      <c r="M226" s="220" t="s">
        <v>32</v>
      </c>
      <c r="N226" s="221" t="s">
        <v>48</v>
      </c>
      <c r="O226" s="85"/>
      <c r="P226" s="222">
        <f>O226*H226</f>
        <v>0</v>
      </c>
      <c r="Q226" s="222">
        <v>0</v>
      </c>
      <c r="R226" s="222">
        <f>Q226*H226</f>
        <v>0</v>
      </c>
      <c r="S226" s="222">
        <v>0</v>
      </c>
      <c r="T226" s="223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4" t="s">
        <v>143</v>
      </c>
      <c r="AT226" s="224" t="s">
        <v>138</v>
      </c>
      <c r="AU226" s="224" t="s">
        <v>85</v>
      </c>
      <c r="AY226" s="17" t="s">
        <v>135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7" t="s">
        <v>83</v>
      </c>
      <c r="BK226" s="225">
        <f>ROUND(I226*H226,2)</f>
        <v>0</v>
      </c>
      <c r="BL226" s="17" t="s">
        <v>143</v>
      </c>
      <c r="BM226" s="224" t="s">
        <v>1290</v>
      </c>
    </row>
    <row r="227" s="13" customFormat="1">
      <c r="A227" s="13"/>
      <c r="B227" s="226"/>
      <c r="C227" s="227"/>
      <c r="D227" s="228" t="s">
        <v>145</v>
      </c>
      <c r="E227" s="229" t="s">
        <v>32</v>
      </c>
      <c r="F227" s="230" t="s">
        <v>146</v>
      </c>
      <c r="G227" s="227"/>
      <c r="H227" s="229" t="s">
        <v>32</v>
      </c>
      <c r="I227" s="231"/>
      <c r="J227" s="227"/>
      <c r="K227" s="227"/>
      <c r="L227" s="232"/>
      <c r="M227" s="233"/>
      <c r="N227" s="234"/>
      <c r="O227" s="234"/>
      <c r="P227" s="234"/>
      <c r="Q227" s="234"/>
      <c r="R227" s="234"/>
      <c r="S227" s="234"/>
      <c r="T227" s="23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6" t="s">
        <v>145</v>
      </c>
      <c r="AU227" s="236" t="s">
        <v>85</v>
      </c>
      <c r="AV227" s="13" t="s">
        <v>83</v>
      </c>
      <c r="AW227" s="13" t="s">
        <v>39</v>
      </c>
      <c r="AX227" s="13" t="s">
        <v>77</v>
      </c>
      <c r="AY227" s="236" t="s">
        <v>135</v>
      </c>
    </row>
    <row r="228" s="14" customFormat="1">
      <c r="A228" s="14"/>
      <c r="B228" s="237"/>
      <c r="C228" s="238"/>
      <c r="D228" s="228" t="s">
        <v>145</v>
      </c>
      <c r="E228" s="239" t="s">
        <v>32</v>
      </c>
      <c r="F228" s="240" t="s">
        <v>1288</v>
      </c>
      <c r="G228" s="238"/>
      <c r="H228" s="241">
        <v>6</v>
      </c>
      <c r="I228" s="242"/>
      <c r="J228" s="238"/>
      <c r="K228" s="238"/>
      <c r="L228" s="243"/>
      <c r="M228" s="244"/>
      <c r="N228" s="245"/>
      <c r="O228" s="245"/>
      <c r="P228" s="245"/>
      <c r="Q228" s="245"/>
      <c r="R228" s="245"/>
      <c r="S228" s="245"/>
      <c r="T228" s="24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7" t="s">
        <v>145</v>
      </c>
      <c r="AU228" s="247" t="s">
        <v>85</v>
      </c>
      <c r="AV228" s="14" t="s">
        <v>85</v>
      </c>
      <c r="AW228" s="14" t="s">
        <v>39</v>
      </c>
      <c r="AX228" s="14" t="s">
        <v>77</v>
      </c>
      <c r="AY228" s="247" t="s">
        <v>135</v>
      </c>
    </row>
    <row r="229" s="14" customFormat="1">
      <c r="A229" s="14"/>
      <c r="B229" s="237"/>
      <c r="C229" s="238"/>
      <c r="D229" s="228" t="s">
        <v>145</v>
      </c>
      <c r="E229" s="239" t="s">
        <v>32</v>
      </c>
      <c r="F229" s="240" t="s">
        <v>989</v>
      </c>
      <c r="G229" s="238"/>
      <c r="H229" s="241">
        <v>4</v>
      </c>
      <c r="I229" s="242"/>
      <c r="J229" s="238"/>
      <c r="K229" s="238"/>
      <c r="L229" s="243"/>
      <c r="M229" s="244"/>
      <c r="N229" s="245"/>
      <c r="O229" s="245"/>
      <c r="P229" s="245"/>
      <c r="Q229" s="245"/>
      <c r="R229" s="245"/>
      <c r="S229" s="245"/>
      <c r="T229" s="24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7" t="s">
        <v>145</v>
      </c>
      <c r="AU229" s="247" t="s">
        <v>85</v>
      </c>
      <c r="AV229" s="14" t="s">
        <v>85</v>
      </c>
      <c r="AW229" s="14" t="s">
        <v>39</v>
      </c>
      <c r="AX229" s="14" t="s">
        <v>77</v>
      </c>
      <c r="AY229" s="247" t="s">
        <v>135</v>
      </c>
    </row>
    <row r="230" s="14" customFormat="1">
      <c r="A230" s="14"/>
      <c r="B230" s="237"/>
      <c r="C230" s="238"/>
      <c r="D230" s="228" t="s">
        <v>145</v>
      </c>
      <c r="E230" s="239" t="s">
        <v>32</v>
      </c>
      <c r="F230" s="240" t="s">
        <v>1289</v>
      </c>
      <c r="G230" s="238"/>
      <c r="H230" s="241">
        <v>7</v>
      </c>
      <c r="I230" s="242"/>
      <c r="J230" s="238"/>
      <c r="K230" s="238"/>
      <c r="L230" s="243"/>
      <c r="M230" s="244"/>
      <c r="N230" s="245"/>
      <c r="O230" s="245"/>
      <c r="P230" s="245"/>
      <c r="Q230" s="245"/>
      <c r="R230" s="245"/>
      <c r="S230" s="245"/>
      <c r="T230" s="24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7" t="s">
        <v>145</v>
      </c>
      <c r="AU230" s="247" t="s">
        <v>85</v>
      </c>
      <c r="AV230" s="14" t="s">
        <v>85</v>
      </c>
      <c r="AW230" s="14" t="s">
        <v>39</v>
      </c>
      <c r="AX230" s="14" t="s">
        <v>77</v>
      </c>
      <c r="AY230" s="247" t="s">
        <v>135</v>
      </c>
    </row>
    <row r="231" s="15" customFormat="1">
      <c r="A231" s="15"/>
      <c r="B231" s="248"/>
      <c r="C231" s="249"/>
      <c r="D231" s="228" t="s">
        <v>145</v>
      </c>
      <c r="E231" s="250" t="s">
        <v>32</v>
      </c>
      <c r="F231" s="251" t="s">
        <v>149</v>
      </c>
      <c r="G231" s="249"/>
      <c r="H231" s="252">
        <v>17</v>
      </c>
      <c r="I231" s="253"/>
      <c r="J231" s="249"/>
      <c r="K231" s="249"/>
      <c r="L231" s="254"/>
      <c r="M231" s="255"/>
      <c r="N231" s="256"/>
      <c r="O231" s="256"/>
      <c r="P231" s="256"/>
      <c r="Q231" s="256"/>
      <c r="R231" s="256"/>
      <c r="S231" s="256"/>
      <c r="T231" s="257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58" t="s">
        <v>145</v>
      </c>
      <c r="AU231" s="258" t="s">
        <v>85</v>
      </c>
      <c r="AV231" s="15" t="s">
        <v>134</v>
      </c>
      <c r="AW231" s="15" t="s">
        <v>39</v>
      </c>
      <c r="AX231" s="15" t="s">
        <v>83</v>
      </c>
      <c r="AY231" s="258" t="s">
        <v>135</v>
      </c>
    </row>
    <row r="232" s="2" customFormat="1" ht="24.15" customHeight="1">
      <c r="A232" s="39"/>
      <c r="B232" s="40"/>
      <c r="C232" s="213" t="s">
        <v>433</v>
      </c>
      <c r="D232" s="213" t="s">
        <v>138</v>
      </c>
      <c r="E232" s="214" t="s">
        <v>990</v>
      </c>
      <c r="F232" s="215" t="s">
        <v>991</v>
      </c>
      <c r="G232" s="216" t="s">
        <v>141</v>
      </c>
      <c r="H232" s="217">
        <v>1</v>
      </c>
      <c r="I232" s="218"/>
      <c r="J232" s="219">
        <f>ROUND(I232*H232,2)</f>
        <v>0</v>
      </c>
      <c r="K232" s="215" t="s">
        <v>142</v>
      </c>
      <c r="L232" s="45"/>
      <c r="M232" s="220" t="s">
        <v>32</v>
      </c>
      <c r="N232" s="221" t="s">
        <v>48</v>
      </c>
      <c r="O232" s="85"/>
      <c r="P232" s="222">
        <f>O232*H232</f>
        <v>0</v>
      </c>
      <c r="Q232" s="222">
        <v>0</v>
      </c>
      <c r="R232" s="222">
        <f>Q232*H232</f>
        <v>0</v>
      </c>
      <c r="S232" s="222">
        <v>0</v>
      </c>
      <c r="T232" s="223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4" t="s">
        <v>143</v>
      </c>
      <c r="AT232" s="224" t="s">
        <v>138</v>
      </c>
      <c r="AU232" s="224" t="s">
        <v>85</v>
      </c>
      <c r="AY232" s="17" t="s">
        <v>135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7" t="s">
        <v>83</v>
      </c>
      <c r="BK232" s="225">
        <f>ROUND(I232*H232,2)</f>
        <v>0</v>
      </c>
      <c r="BL232" s="17" t="s">
        <v>143</v>
      </c>
      <c r="BM232" s="224" t="s">
        <v>1291</v>
      </c>
    </row>
    <row r="233" s="13" customFormat="1">
      <c r="A233" s="13"/>
      <c r="B233" s="226"/>
      <c r="C233" s="227"/>
      <c r="D233" s="228" t="s">
        <v>145</v>
      </c>
      <c r="E233" s="229" t="s">
        <v>32</v>
      </c>
      <c r="F233" s="230" t="s">
        <v>146</v>
      </c>
      <c r="G233" s="227"/>
      <c r="H233" s="229" t="s">
        <v>32</v>
      </c>
      <c r="I233" s="231"/>
      <c r="J233" s="227"/>
      <c r="K233" s="227"/>
      <c r="L233" s="232"/>
      <c r="M233" s="233"/>
      <c r="N233" s="234"/>
      <c r="O233" s="234"/>
      <c r="P233" s="234"/>
      <c r="Q233" s="234"/>
      <c r="R233" s="234"/>
      <c r="S233" s="234"/>
      <c r="T233" s="23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6" t="s">
        <v>145</v>
      </c>
      <c r="AU233" s="236" t="s">
        <v>85</v>
      </c>
      <c r="AV233" s="13" t="s">
        <v>83</v>
      </c>
      <c r="AW233" s="13" t="s">
        <v>39</v>
      </c>
      <c r="AX233" s="13" t="s">
        <v>77</v>
      </c>
      <c r="AY233" s="236" t="s">
        <v>135</v>
      </c>
    </row>
    <row r="234" s="14" customFormat="1">
      <c r="A234" s="14"/>
      <c r="B234" s="237"/>
      <c r="C234" s="238"/>
      <c r="D234" s="228" t="s">
        <v>145</v>
      </c>
      <c r="E234" s="239" t="s">
        <v>32</v>
      </c>
      <c r="F234" s="240" t="s">
        <v>993</v>
      </c>
      <c r="G234" s="238"/>
      <c r="H234" s="241">
        <v>1</v>
      </c>
      <c r="I234" s="242"/>
      <c r="J234" s="238"/>
      <c r="K234" s="238"/>
      <c r="L234" s="243"/>
      <c r="M234" s="244"/>
      <c r="N234" s="245"/>
      <c r="O234" s="245"/>
      <c r="P234" s="245"/>
      <c r="Q234" s="245"/>
      <c r="R234" s="245"/>
      <c r="S234" s="245"/>
      <c r="T234" s="246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7" t="s">
        <v>145</v>
      </c>
      <c r="AU234" s="247" t="s">
        <v>85</v>
      </c>
      <c r="AV234" s="14" t="s">
        <v>85</v>
      </c>
      <c r="AW234" s="14" t="s">
        <v>39</v>
      </c>
      <c r="AX234" s="14" t="s">
        <v>77</v>
      </c>
      <c r="AY234" s="247" t="s">
        <v>135</v>
      </c>
    </row>
    <row r="235" s="15" customFormat="1">
      <c r="A235" s="15"/>
      <c r="B235" s="248"/>
      <c r="C235" s="249"/>
      <c r="D235" s="228" t="s">
        <v>145</v>
      </c>
      <c r="E235" s="250" t="s">
        <v>32</v>
      </c>
      <c r="F235" s="251" t="s">
        <v>149</v>
      </c>
      <c r="G235" s="249"/>
      <c r="H235" s="252">
        <v>1</v>
      </c>
      <c r="I235" s="253"/>
      <c r="J235" s="249"/>
      <c r="K235" s="249"/>
      <c r="L235" s="254"/>
      <c r="M235" s="255"/>
      <c r="N235" s="256"/>
      <c r="O235" s="256"/>
      <c r="P235" s="256"/>
      <c r="Q235" s="256"/>
      <c r="R235" s="256"/>
      <c r="S235" s="256"/>
      <c r="T235" s="257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58" t="s">
        <v>145</v>
      </c>
      <c r="AU235" s="258" t="s">
        <v>85</v>
      </c>
      <c r="AV235" s="15" t="s">
        <v>134</v>
      </c>
      <c r="AW235" s="15" t="s">
        <v>39</v>
      </c>
      <c r="AX235" s="15" t="s">
        <v>83</v>
      </c>
      <c r="AY235" s="258" t="s">
        <v>135</v>
      </c>
    </row>
    <row r="236" s="2" customFormat="1" ht="24.15" customHeight="1">
      <c r="A236" s="39"/>
      <c r="B236" s="40"/>
      <c r="C236" s="213" t="s">
        <v>437</v>
      </c>
      <c r="D236" s="213" t="s">
        <v>138</v>
      </c>
      <c r="E236" s="214" t="s">
        <v>994</v>
      </c>
      <c r="F236" s="215" t="s">
        <v>995</v>
      </c>
      <c r="G236" s="216" t="s">
        <v>141</v>
      </c>
      <c r="H236" s="217">
        <v>1</v>
      </c>
      <c r="I236" s="218"/>
      <c r="J236" s="219">
        <f>ROUND(I236*H236,2)</f>
        <v>0</v>
      </c>
      <c r="K236" s="215" t="s">
        <v>142</v>
      </c>
      <c r="L236" s="45"/>
      <c r="M236" s="220" t="s">
        <v>32</v>
      </c>
      <c r="N236" s="221" t="s">
        <v>48</v>
      </c>
      <c r="O236" s="85"/>
      <c r="P236" s="222">
        <f>O236*H236</f>
        <v>0</v>
      </c>
      <c r="Q236" s="222">
        <v>0</v>
      </c>
      <c r="R236" s="222">
        <f>Q236*H236</f>
        <v>0</v>
      </c>
      <c r="S236" s="222">
        <v>0</v>
      </c>
      <c r="T236" s="223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4" t="s">
        <v>143</v>
      </c>
      <c r="AT236" s="224" t="s">
        <v>138</v>
      </c>
      <c r="AU236" s="224" t="s">
        <v>85</v>
      </c>
      <c r="AY236" s="17" t="s">
        <v>135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7" t="s">
        <v>83</v>
      </c>
      <c r="BK236" s="225">
        <f>ROUND(I236*H236,2)</f>
        <v>0</v>
      </c>
      <c r="BL236" s="17" t="s">
        <v>143</v>
      </c>
      <c r="BM236" s="224" t="s">
        <v>1292</v>
      </c>
    </row>
    <row r="237" s="13" customFormat="1">
      <c r="A237" s="13"/>
      <c r="B237" s="226"/>
      <c r="C237" s="227"/>
      <c r="D237" s="228" t="s">
        <v>145</v>
      </c>
      <c r="E237" s="229" t="s">
        <v>32</v>
      </c>
      <c r="F237" s="230" t="s">
        <v>146</v>
      </c>
      <c r="G237" s="227"/>
      <c r="H237" s="229" t="s">
        <v>32</v>
      </c>
      <c r="I237" s="231"/>
      <c r="J237" s="227"/>
      <c r="K237" s="227"/>
      <c r="L237" s="232"/>
      <c r="M237" s="233"/>
      <c r="N237" s="234"/>
      <c r="O237" s="234"/>
      <c r="P237" s="234"/>
      <c r="Q237" s="234"/>
      <c r="R237" s="234"/>
      <c r="S237" s="234"/>
      <c r="T237" s="23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6" t="s">
        <v>145</v>
      </c>
      <c r="AU237" s="236" t="s">
        <v>85</v>
      </c>
      <c r="AV237" s="13" t="s">
        <v>83</v>
      </c>
      <c r="AW237" s="13" t="s">
        <v>39</v>
      </c>
      <c r="AX237" s="13" t="s">
        <v>77</v>
      </c>
      <c r="AY237" s="236" t="s">
        <v>135</v>
      </c>
    </row>
    <row r="238" s="14" customFormat="1">
      <c r="A238" s="14"/>
      <c r="B238" s="237"/>
      <c r="C238" s="238"/>
      <c r="D238" s="228" t="s">
        <v>145</v>
      </c>
      <c r="E238" s="239" t="s">
        <v>32</v>
      </c>
      <c r="F238" s="240" t="s">
        <v>1293</v>
      </c>
      <c r="G238" s="238"/>
      <c r="H238" s="241">
        <v>1</v>
      </c>
      <c r="I238" s="242"/>
      <c r="J238" s="238"/>
      <c r="K238" s="238"/>
      <c r="L238" s="243"/>
      <c r="M238" s="244"/>
      <c r="N238" s="245"/>
      <c r="O238" s="245"/>
      <c r="P238" s="245"/>
      <c r="Q238" s="245"/>
      <c r="R238" s="245"/>
      <c r="S238" s="245"/>
      <c r="T238" s="24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7" t="s">
        <v>145</v>
      </c>
      <c r="AU238" s="247" t="s">
        <v>85</v>
      </c>
      <c r="AV238" s="14" t="s">
        <v>85</v>
      </c>
      <c r="AW238" s="14" t="s">
        <v>39</v>
      </c>
      <c r="AX238" s="14" t="s">
        <v>77</v>
      </c>
      <c r="AY238" s="247" t="s">
        <v>135</v>
      </c>
    </row>
    <row r="239" s="15" customFormat="1">
      <c r="A239" s="15"/>
      <c r="B239" s="248"/>
      <c r="C239" s="249"/>
      <c r="D239" s="228" t="s">
        <v>145</v>
      </c>
      <c r="E239" s="250" t="s">
        <v>32</v>
      </c>
      <c r="F239" s="251" t="s">
        <v>149</v>
      </c>
      <c r="G239" s="249"/>
      <c r="H239" s="252">
        <v>1</v>
      </c>
      <c r="I239" s="253"/>
      <c r="J239" s="249"/>
      <c r="K239" s="249"/>
      <c r="L239" s="254"/>
      <c r="M239" s="255"/>
      <c r="N239" s="256"/>
      <c r="O239" s="256"/>
      <c r="P239" s="256"/>
      <c r="Q239" s="256"/>
      <c r="R239" s="256"/>
      <c r="S239" s="256"/>
      <c r="T239" s="257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8" t="s">
        <v>145</v>
      </c>
      <c r="AU239" s="258" t="s">
        <v>85</v>
      </c>
      <c r="AV239" s="15" t="s">
        <v>134</v>
      </c>
      <c r="AW239" s="15" t="s">
        <v>39</v>
      </c>
      <c r="AX239" s="15" t="s">
        <v>83</v>
      </c>
      <c r="AY239" s="258" t="s">
        <v>135</v>
      </c>
    </row>
    <row r="240" s="12" customFormat="1" ht="22.8" customHeight="1">
      <c r="A240" s="12"/>
      <c r="B240" s="197"/>
      <c r="C240" s="198"/>
      <c r="D240" s="199" t="s">
        <v>76</v>
      </c>
      <c r="E240" s="211" t="s">
        <v>192</v>
      </c>
      <c r="F240" s="211" t="s">
        <v>193</v>
      </c>
      <c r="G240" s="198"/>
      <c r="H240" s="198"/>
      <c r="I240" s="201"/>
      <c r="J240" s="212">
        <f>BK240</f>
        <v>0</v>
      </c>
      <c r="K240" s="198"/>
      <c r="L240" s="203"/>
      <c r="M240" s="204"/>
      <c r="N240" s="205"/>
      <c r="O240" s="205"/>
      <c r="P240" s="206">
        <f>SUM(P241:P371)</f>
        <v>0</v>
      </c>
      <c r="Q240" s="205"/>
      <c r="R240" s="206">
        <f>SUM(R241:R371)</f>
        <v>0</v>
      </c>
      <c r="S240" s="205"/>
      <c r="T240" s="207">
        <f>SUM(T241:T371)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8" t="s">
        <v>134</v>
      </c>
      <c r="AT240" s="209" t="s">
        <v>76</v>
      </c>
      <c r="AU240" s="209" t="s">
        <v>83</v>
      </c>
      <c r="AY240" s="208" t="s">
        <v>135</v>
      </c>
      <c r="BK240" s="210">
        <f>SUM(BK241:BK371)</f>
        <v>0</v>
      </c>
    </row>
    <row r="241" s="2" customFormat="1" ht="24.15" customHeight="1">
      <c r="A241" s="39"/>
      <c r="B241" s="40"/>
      <c r="C241" s="213" t="s">
        <v>441</v>
      </c>
      <c r="D241" s="213" t="s">
        <v>138</v>
      </c>
      <c r="E241" s="214" t="s">
        <v>195</v>
      </c>
      <c r="F241" s="215" t="s">
        <v>196</v>
      </c>
      <c r="G241" s="216" t="s">
        <v>141</v>
      </c>
      <c r="H241" s="217">
        <v>650</v>
      </c>
      <c r="I241" s="218"/>
      <c r="J241" s="219">
        <f>ROUND(I241*H241,2)</f>
        <v>0</v>
      </c>
      <c r="K241" s="215" t="s">
        <v>142</v>
      </c>
      <c r="L241" s="45"/>
      <c r="M241" s="220" t="s">
        <v>32</v>
      </c>
      <c r="N241" s="221" t="s">
        <v>48</v>
      </c>
      <c r="O241" s="85"/>
      <c r="P241" s="222">
        <f>O241*H241</f>
        <v>0</v>
      </c>
      <c r="Q241" s="222">
        <v>0</v>
      </c>
      <c r="R241" s="222">
        <f>Q241*H241</f>
        <v>0</v>
      </c>
      <c r="S241" s="222">
        <v>0</v>
      </c>
      <c r="T241" s="223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4" t="s">
        <v>143</v>
      </c>
      <c r="AT241" s="224" t="s">
        <v>138</v>
      </c>
      <c r="AU241" s="224" t="s">
        <v>85</v>
      </c>
      <c r="AY241" s="17" t="s">
        <v>135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7" t="s">
        <v>83</v>
      </c>
      <c r="BK241" s="225">
        <f>ROUND(I241*H241,2)</f>
        <v>0</v>
      </c>
      <c r="BL241" s="17" t="s">
        <v>143</v>
      </c>
      <c r="BM241" s="224" t="s">
        <v>1294</v>
      </c>
    </row>
    <row r="242" s="13" customFormat="1">
      <c r="A242" s="13"/>
      <c r="B242" s="226"/>
      <c r="C242" s="227"/>
      <c r="D242" s="228" t="s">
        <v>145</v>
      </c>
      <c r="E242" s="229" t="s">
        <v>32</v>
      </c>
      <c r="F242" s="230" t="s">
        <v>146</v>
      </c>
      <c r="G242" s="227"/>
      <c r="H242" s="229" t="s">
        <v>32</v>
      </c>
      <c r="I242" s="231"/>
      <c r="J242" s="227"/>
      <c r="K242" s="227"/>
      <c r="L242" s="232"/>
      <c r="M242" s="233"/>
      <c r="N242" s="234"/>
      <c r="O242" s="234"/>
      <c r="P242" s="234"/>
      <c r="Q242" s="234"/>
      <c r="R242" s="234"/>
      <c r="S242" s="234"/>
      <c r="T242" s="23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6" t="s">
        <v>145</v>
      </c>
      <c r="AU242" s="236" t="s">
        <v>85</v>
      </c>
      <c r="AV242" s="13" t="s">
        <v>83</v>
      </c>
      <c r="AW242" s="13" t="s">
        <v>39</v>
      </c>
      <c r="AX242" s="13" t="s">
        <v>77</v>
      </c>
      <c r="AY242" s="236" t="s">
        <v>135</v>
      </c>
    </row>
    <row r="243" s="14" customFormat="1">
      <c r="A243" s="14"/>
      <c r="B243" s="237"/>
      <c r="C243" s="238"/>
      <c r="D243" s="228" t="s">
        <v>145</v>
      </c>
      <c r="E243" s="239" t="s">
        <v>32</v>
      </c>
      <c r="F243" s="240" t="s">
        <v>1295</v>
      </c>
      <c r="G243" s="238"/>
      <c r="H243" s="241">
        <v>6</v>
      </c>
      <c r="I243" s="242"/>
      <c r="J243" s="238"/>
      <c r="K243" s="238"/>
      <c r="L243" s="243"/>
      <c r="M243" s="244"/>
      <c r="N243" s="245"/>
      <c r="O243" s="245"/>
      <c r="P243" s="245"/>
      <c r="Q243" s="245"/>
      <c r="R243" s="245"/>
      <c r="S243" s="245"/>
      <c r="T243" s="24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7" t="s">
        <v>145</v>
      </c>
      <c r="AU243" s="247" t="s">
        <v>85</v>
      </c>
      <c r="AV243" s="14" t="s">
        <v>85</v>
      </c>
      <c r="AW243" s="14" t="s">
        <v>39</v>
      </c>
      <c r="AX243" s="14" t="s">
        <v>77</v>
      </c>
      <c r="AY243" s="247" t="s">
        <v>135</v>
      </c>
    </row>
    <row r="244" s="14" customFormat="1">
      <c r="A244" s="14"/>
      <c r="B244" s="237"/>
      <c r="C244" s="238"/>
      <c r="D244" s="228" t="s">
        <v>145</v>
      </c>
      <c r="E244" s="239" t="s">
        <v>32</v>
      </c>
      <c r="F244" s="240" t="s">
        <v>1296</v>
      </c>
      <c r="G244" s="238"/>
      <c r="H244" s="241">
        <v>12</v>
      </c>
      <c r="I244" s="242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7" t="s">
        <v>145</v>
      </c>
      <c r="AU244" s="247" t="s">
        <v>85</v>
      </c>
      <c r="AV244" s="14" t="s">
        <v>85</v>
      </c>
      <c r="AW244" s="14" t="s">
        <v>39</v>
      </c>
      <c r="AX244" s="14" t="s">
        <v>77</v>
      </c>
      <c r="AY244" s="247" t="s">
        <v>135</v>
      </c>
    </row>
    <row r="245" s="14" customFormat="1">
      <c r="A245" s="14"/>
      <c r="B245" s="237"/>
      <c r="C245" s="238"/>
      <c r="D245" s="228" t="s">
        <v>145</v>
      </c>
      <c r="E245" s="239" t="s">
        <v>32</v>
      </c>
      <c r="F245" s="240" t="s">
        <v>1297</v>
      </c>
      <c r="G245" s="238"/>
      <c r="H245" s="241">
        <v>4</v>
      </c>
      <c r="I245" s="242"/>
      <c r="J245" s="238"/>
      <c r="K245" s="238"/>
      <c r="L245" s="243"/>
      <c r="M245" s="244"/>
      <c r="N245" s="245"/>
      <c r="O245" s="245"/>
      <c r="P245" s="245"/>
      <c r="Q245" s="245"/>
      <c r="R245" s="245"/>
      <c r="S245" s="245"/>
      <c r="T245" s="24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7" t="s">
        <v>145</v>
      </c>
      <c r="AU245" s="247" t="s">
        <v>85</v>
      </c>
      <c r="AV245" s="14" t="s">
        <v>85</v>
      </c>
      <c r="AW245" s="14" t="s">
        <v>39</v>
      </c>
      <c r="AX245" s="14" t="s">
        <v>77</v>
      </c>
      <c r="AY245" s="247" t="s">
        <v>135</v>
      </c>
    </row>
    <row r="246" s="14" customFormat="1">
      <c r="A246" s="14"/>
      <c r="B246" s="237"/>
      <c r="C246" s="238"/>
      <c r="D246" s="228" t="s">
        <v>145</v>
      </c>
      <c r="E246" s="239" t="s">
        <v>32</v>
      </c>
      <c r="F246" s="240" t="s">
        <v>1298</v>
      </c>
      <c r="G246" s="238"/>
      <c r="H246" s="241">
        <v>128</v>
      </c>
      <c r="I246" s="242"/>
      <c r="J246" s="238"/>
      <c r="K246" s="238"/>
      <c r="L246" s="243"/>
      <c r="M246" s="244"/>
      <c r="N246" s="245"/>
      <c r="O246" s="245"/>
      <c r="P246" s="245"/>
      <c r="Q246" s="245"/>
      <c r="R246" s="245"/>
      <c r="S246" s="245"/>
      <c r="T246" s="24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7" t="s">
        <v>145</v>
      </c>
      <c r="AU246" s="247" t="s">
        <v>85</v>
      </c>
      <c r="AV246" s="14" t="s">
        <v>85</v>
      </c>
      <c r="AW246" s="14" t="s">
        <v>39</v>
      </c>
      <c r="AX246" s="14" t="s">
        <v>77</v>
      </c>
      <c r="AY246" s="247" t="s">
        <v>135</v>
      </c>
    </row>
    <row r="247" s="14" customFormat="1">
      <c r="A247" s="14"/>
      <c r="B247" s="237"/>
      <c r="C247" s="238"/>
      <c r="D247" s="228" t="s">
        <v>145</v>
      </c>
      <c r="E247" s="239" t="s">
        <v>32</v>
      </c>
      <c r="F247" s="240" t="s">
        <v>1299</v>
      </c>
      <c r="G247" s="238"/>
      <c r="H247" s="241">
        <v>282</v>
      </c>
      <c r="I247" s="242"/>
      <c r="J247" s="238"/>
      <c r="K247" s="238"/>
      <c r="L247" s="243"/>
      <c r="M247" s="244"/>
      <c r="N247" s="245"/>
      <c r="O247" s="245"/>
      <c r="P247" s="245"/>
      <c r="Q247" s="245"/>
      <c r="R247" s="245"/>
      <c r="S247" s="245"/>
      <c r="T247" s="24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7" t="s">
        <v>145</v>
      </c>
      <c r="AU247" s="247" t="s">
        <v>85</v>
      </c>
      <c r="AV247" s="14" t="s">
        <v>85</v>
      </c>
      <c r="AW247" s="14" t="s">
        <v>39</v>
      </c>
      <c r="AX247" s="14" t="s">
        <v>77</v>
      </c>
      <c r="AY247" s="247" t="s">
        <v>135</v>
      </c>
    </row>
    <row r="248" s="14" customFormat="1">
      <c r="A248" s="14"/>
      <c r="B248" s="237"/>
      <c r="C248" s="238"/>
      <c r="D248" s="228" t="s">
        <v>145</v>
      </c>
      <c r="E248" s="239" t="s">
        <v>32</v>
      </c>
      <c r="F248" s="240" t="s">
        <v>1300</v>
      </c>
      <c r="G248" s="238"/>
      <c r="H248" s="241">
        <v>50</v>
      </c>
      <c r="I248" s="242"/>
      <c r="J248" s="238"/>
      <c r="K248" s="238"/>
      <c r="L248" s="243"/>
      <c r="M248" s="244"/>
      <c r="N248" s="245"/>
      <c r="O248" s="245"/>
      <c r="P248" s="245"/>
      <c r="Q248" s="245"/>
      <c r="R248" s="245"/>
      <c r="S248" s="245"/>
      <c r="T248" s="24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7" t="s">
        <v>145</v>
      </c>
      <c r="AU248" s="247" t="s">
        <v>85</v>
      </c>
      <c r="AV248" s="14" t="s">
        <v>85</v>
      </c>
      <c r="AW248" s="14" t="s">
        <v>39</v>
      </c>
      <c r="AX248" s="14" t="s">
        <v>77</v>
      </c>
      <c r="AY248" s="247" t="s">
        <v>135</v>
      </c>
    </row>
    <row r="249" s="14" customFormat="1">
      <c r="A249" s="14"/>
      <c r="B249" s="237"/>
      <c r="C249" s="238"/>
      <c r="D249" s="228" t="s">
        <v>145</v>
      </c>
      <c r="E249" s="239" t="s">
        <v>32</v>
      </c>
      <c r="F249" s="240" t="s">
        <v>710</v>
      </c>
      <c r="G249" s="238"/>
      <c r="H249" s="241">
        <v>4</v>
      </c>
      <c r="I249" s="242"/>
      <c r="J249" s="238"/>
      <c r="K249" s="238"/>
      <c r="L249" s="243"/>
      <c r="M249" s="244"/>
      <c r="N249" s="245"/>
      <c r="O249" s="245"/>
      <c r="P249" s="245"/>
      <c r="Q249" s="245"/>
      <c r="R249" s="245"/>
      <c r="S249" s="245"/>
      <c r="T249" s="24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7" t="s">
        <v>145</v>
      </c>
      <c r="AU249" s="247" t="s">
        <v>85</v>
      </c>
      <c r="AV249" s="14" t="s">
        <v>85</v>
      </c>
      <c r="AW249" s="14" t="s">
        <v>39</v>
      </c>
      <c r="AX249" s="14" t="s">
        <v>77</v>
      </c>
      <c r="AY249" s="247" t="s">
        <v>135</v>
      </c>
    </row>
    <row r="250" s="14" customFormat="1">
      <c r="A250" s="14"/>
      <c r="B250" s="237"/>
      <c r="C250" s="238"/>
      <c r="D250" s="228" t="s">
        <v>145</v>
      </c>
      <c r="E250" s="239" t="s">
        <v>32</v>
      </c>
      <c r="F250" s="240" t="s">
        <v>1301</v>
      </c>
      <c r="G250" s="238"/>
      <c r="H250" s="241">
        <v>4</v>
      </c>
      <c r="I250" s="242"/>
      <c r="J250" s="238"/>
      <c r="K250" s="238"/>
      <c r="L250" s="243"/>
      <c r="M250" s="244"/>
      <c r="N250" s="245"/>
      <c r="O250" s="245"/>
      <c r="P250" s="245"/>
      <c r="Q250" s="245"/>
      <c r="R250" s="245"/>
      <c r="S250" s="245"/>
      <c r="T250" s="24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7" t="s">
        <v>145</v>
      </c>
      <c r="AU250" s="247" t="s">
        <v>85</v>
      </c>
      <c r="AV250" s="14" t="s">
        <v>85</v>
      </c>
      <c r="AW250" s="14" t="s">
        <v>39</v>
      </c>
      <c r="AX250" s="14" t="s">
        <v>77</v>
      </c>
      <c r="AY250" s="247" t="s">
        <v>135</v>
      </c>
    </row>
    <row r="251" s="14" customFormat="1">
      <c r="A251" s="14"/>
      <c r="B251" s="237"/>
      <c r="C251" s="238"/>
      <c r="D251" s="228" t="s">
        <v>145</v>
      </c>
      <c r="E251" s="239" t="s">
        <v>32</v>
      </c>
      <c r="F251" s="240" t="s">
        <v>1302</v>
      </c>
      <c r="G251" s="238"/>
      <c r="H251" s="241">
        <v>1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7" t="s">
        <v>145</v>
      </c>
      <c r="AU251" s="247" t="s">
        <v>85</v>
      </c>
      <c r="AV251" s="14" t="s">
        <v>85</v>
      </c>
      <c r="AW251" s="14" t="s">
        <v>39</v>
      </c>
      <c r="AX251" s="14" t="s">
        <v>77</v>
      </c>
      <c r="AY251" s="247" t="s">
        <v>135</v>
      </c>
    </row>
    <row r="252" s="14" customFormat="1">
      <c r="A252" s="14"/>
      <c r="B252" s="237"/>
      <c r="C252" s="238"/>
      <c r="D252" s="228" t="s">
        <v>145</v>
      </c>
      <c r="E252" s="239" t="s">
        <v>32</v>
      </c>
      <c r="F252" s="240" t="s">
        <v>1303</v>
      </c>
      <c r="G252" s="238"/>
      <c r="H252" s="241">
        <v>40</v>
      </c>
      <c r="I252" s="242"/>
      <c r="J252" s="238"/>
      <c r="K252" s="238"/>
      <c r="L252" s="243"/>
      <c r="M252" s="244"/>
      <c r="N252" s="245"/>
      <c r="O252" s="245"/>
      <c r="P252" s="245"/>
      <c r="Q252" s="245"/>
      <c r="R252" s="245"/>
      <c r="S252" s="245"/>
      <c r="T252" s="246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7" t="s">
        <v>145</v>
      </c>
      <c r="AU252" s="247" t="s">
        <v>85</v>
      </c>
      <c r="AV252" s="14" t="s">
        <v>85</v>
      </c>
      <c r="AW252" s="14" t="s">
        <v>39</v>
      </c>
      <c r="AX252" s="14" t="s">
        <v>77</v>
      </c>
      <c r="AY252" s="247" t="s">
        <v>135</v>
      </c>
    </row>
    <row r="253" s="14" customFormat="1">
      <c r="A253" s="14"/>
      <c r="B253" s="237"/>
      <c r="C253" s="238"/>
      <c r="D253" s="228" t="s">
        <v>145</v>
      </c>
      <c r="E253" s="239" t="s">
        <v>32</v>
      </c>
      <c r="F253" s="240" t="s">
        <v>1304</v>
      </c>
      <c r="G253" s="238"/>
      <c r="H253" s="241">
        <v>81</v>
      </c>
      <c r="I253" s="242"/>
      <c r="J253" s="238"/>
      <c r="K253" s="238"/>
      <c r="L253" s="243"/>
      <c r="M253" s="244"/>
      <c r="N253" s="245"/>
      <c r="O253" s="245"/>
      <c r="P253" s="245"/>
      <c r="Q253" s="245"/>
      <c r="R253" s="245"/>
      <c r="S253" s="245"/>
      <c r="T253" s="24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7" t="s">
        <v>145</v>
      </c>
      <c r="AU253" s="247" t="s">
        <v>85</v>
      </c>
      <c r="AV253" s="14" t="s">
        <v>85</v>
      </c>
      <c r="AW253" s="14" t="s">
        <v>39</v>
      </c>
      <c r="AX253" s="14" t="s">
        <v>77</v>
      </c>
      <c r="AY253" s="247" t="s">
        <v>135</v>
      </c>
    </row>
    <row r="254" s="14" customFormat="1">
      <c r="A254" s="14"/>
      <c r="B254" s="237"/>
      <c r="C254" s="238"/>
      <c r="D254" s="228" t="s">
        <v>145</v>
      </c>
      <c r="E254" s="239" t="s">
        <v>32</v>
      </c>
      <c r="F254" s="240" t="s">
        <v>1305</v>
      </c>
      <c r="G254" s="238"/>
      <c r="H254" s="241">
        <v>38</v>
      </c>
      <c r="I254" s="242"/>
      <c r="J254" s="238"/>
      <c r="K254" s="238"/>
      <c r="L254" s="243"/>
      <c r="M254" s="244"/>
      <c r="N254" s="245"/>
      <c r="O254" s="245"/>
      <c r="P254" s="245"/>
      <c r="Q254" s="245"/>
      <c r="R254" s="245"/>
      <c r="S254" s="245"/>
      <c r="T254" s="24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7" t="s">
        <v>145</v>
      </c>
      <c r="AU254" s="247" t="s">
        <v>85</v>
      </c>
      <c r="AV254" s="14" t="s">
        <v>85</v>
      </c>
      <c r="AW254" s="14" t="s">
        <v>39</v>
      </c>
      <c r="AX254" s="14" t="s">
        <v>77</v>
      </c>
      <c r="AY254" s="247" t="s">
        <v>135</v>
      </c>
    </row>
    <row r="255" s="15" customFormat="1">
      <c r="A255" s="15"/>
      <c r="B255" s="248"/>
      <c r="C255" s="249"/>
      <c r="D255" s="228" t="s">
        <v>145</v>
      </c>
      <c r="E255" s="250" t="s">
        <v>32</v>
      </c>
      <c r="F255" s="251" t="s">
        <v>149</v>
      </c>
      <c r="G255" s="249"/>
      <c r="H255" s="252">
        <v>650</v>
      </c>
      <c r="I255" s="253"/>
      <c r="J255" s="249"/>
      <c r="K255" s="249"/>
      <c r="L255" s="254"/>
      <c r="M255" s="255"/>
      <c r="N255" s="256"/>
      <c r="O255" s="256"/>
      <c r="P255" s="256"/>
      <c r="Q255" s="256"/>
      <c r="R255" s="256"/>
      <c r="S255" s="256"/>
      <c r="T255" s="257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58" t="s">
        <v>145</v>
      </c>
      <c r="AU255" s="258" t="s">
        <v>85</v>
      </c>
      <c r="AV255" s="15" t="s">
        <v>134</v>
      </c>
      <c r="AW255" s="15" t="s">
        <v>39</v>
      </c>
      <c r="AX255" s="15" t="s">
        <v>83</v>
      </c>
      <c r="AY255" s="258" t="s">
        <v>135</v>
      </c>
    </row>
    <row r="256" s="2" customFormat="1" ht="33" customHeight="1">
      <c r="A256" s="39"/>
      <c r="B256" s="40"/>
      <c r="C256" s="213" t="s">
        <v>445</v>
      </c>
      <c r="D256" s="213" t="s">
        <v>138</v>
      </c>
      <c r="E256" s="214" t="s">
        <v>393</v>
      </c>
      <c r="F256" s="215" t="s">
        <v>394</v>
      </c>
      <c r="G256" s="216" t="s">
        <v>141</v>
      </c>
      <c r="H256" s="217">
        <v>9</v>
      </c>
      <c r="I256" s="218"/>
      <c r="J256" s="219">
        <f>ROUND(I256*H256,2)</f>
        <v>0</v>
      </c>
      <c r="K256" s="215" t="s">
        <v>142</v>
      </c>
      <c r="L256" s="45"/>
      <c r="M256" s="220" t="s">
        <v>32</v>
      </c>
      <c r="N256" s="221" t="s">
        <v>48</v>
      </c>
      <c r="O256" s="85"/>
      <c r="P256" s="222">
        <f>O256*H256</f>
        <v>0</v>
      </c>
      <c r="Q256" s="222">
        <v>0</v>
      </c>
      <c r="R256" s="222">
        <f>Q256*H256</f>
        <v>0</v>
      </c>
      <c r="S256" s="222">
        <v>0</v>
      </c>
      <c r="T256" s="223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4" t="s">
        <v>143</v>
      </c>
      <c r="AT256" s="224" t="s">
        <v>138</v>
      </c>
      <c r="AU256" s="224" t="s">
        <v>85</v>
      </c>
      <c r="AY256" s="17" t="s">
        <v>135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7" t="s">
        <v>83</v>
      </c>
      <c r="BK256" s="225">
        <f>ROUND(I256*H256,2)</f>
        <v>0</v>
      </c>
      <c r="BL256" s="17" t="s">
        <v>143</v>
      </c>
      <c r="BM256" s="224" t="s">
        <v>1306</v>
      </c>
    </row>
    <row r="257" s="13" customFormat="1">
      <c r="A257" s="13"/>
      <c r="B257" s="226"/>
      <c r="C257" s="227"/>
      <c r="D257" s="228" t="s">
        <v>145</v>
      </c>
      <c r="E257" s="229" t="s">
        <v>32</v>
      </c>
      <c r="F257" s="230" t="s">
        <v>146</v>
      </c>
      <c r="G257" s="227"/>
      <c r="H257" s="229" t="s">
        <v>32</v>
      </c>
      <c r="I257" s="231"/>
      <c r="J257" s="227"/>
      <c r="K257" s="227"/>
      <c r="L257" s="232"/>
      <c r="M257" s="233"/>
      <c r="N257" s="234"/>
      <c r="O257" s="234"/>
      <c r="P257" s="234"/>
      <c r="Q257" s="234"/>
      <c r="R257" s="234"/>
      <c r="S257" s="234"/>
      <c r="T257" s="23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6" t="s">
        <v>145</v>
      </c>
      <c r="AU257" s="236" t="s">
        <v>85</v>
      </c>
      <c r="AV257" s="13" t="s">
        <v>83</v>
      </c>
      <c r="AW257" s="13" t="s">
        <v>39</v>
      </c>
      <c r="AX257" s="13" t="s">
        <v>77</v>
      </c>
      <c r="AY257" s="236" t="s">
        <v>135</v>
      </c>
    </row>
    <row r="258" s="14" customFormat="1">
      <c r="A258" s="14"/>
      <c r="B258" s="237"/>
      <c r="C258" s="238"/>
      <c r="D258" s="228" t="s">
        <v>145</v>
      </c>
      <c r="E258" s="239" t="s">
        <v>32</v>
      </c>
      <c r="F258" s="240" t="s">
        <v>385</v>
      </c>
      <c r="G258" s="238"/>
      <c r="H258" s="241">
        <v>1</v>
      </c>
      <c r="I258" s="242"/>
      <c r="J258" s="238"/>
      <c r="K258" s="238"/>
      <c r="L258" s="243"/>
      <c r="M258" s="244"/>
      <c r="N258" s="245"/>
      <c r="O258" s="245"/>
      <c r="P258" s="245"/>
      <c r="Q258" s="245"/>
      <c r="R258" s="245"/>
      <c r="S258" s="245"/>
      <c r="T258" s="246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7" t="s">
        <v>145</v>
      </c>
      <c r="AU258" s="247" t="s">
        <v>85</v>
      </c>
      <c r="AV258" s="14" t="s">
        <v>85</v>
      </c>
      <c r="AW258" s="14" t="s">
        <v>39</v>
      </c>
      <c r="AX258" s="14" t="s">
        <v>77</v>
      </c>
      <c r="AY258" s="247" t="s">
        <v>135</v>
      </c>
    </row>
    <row r="259" s="14" customFormat="1">
      <c r="A259" s="14"/>
      <c r="B259" s="237"/>
      <c r="C259" s="238"/>
      <c r="D259" s="228" t="s">
        <v>145</v>
      </c>
      <c r="E259" s="239" t="s">
        <v>32</v>
      </c>
      <c r="F259" s="240" t="s">
        <v>717</v>
      </c>
      <c r="G259" s="238"/>
      <c r="H259" s="241">
        <v>1</v>
      </c>
      <c r="I259" s="242"/>
      <c r="J259" s="238"/>
      <c r="K259" s="238"/>
      <c r="L259" s="243"/>
      <c r="M259" s="244"/>
      <c r="N259" s="245"/>
      <c r="O259" s="245"/>
      <c r="P259" s="245"/>
      <c r="Q259" s="245"/>
      <c r="R259" s="245"/>
      <c r="S259" s="245"/>
      <c r="T259" s="24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7" t="s">
        <v>145</v>
      </c>
      <c r="AU259" s="247" t="s">
        <v>85</v>
      </c>
      <c r="AV259" s="14" t="s">
        <v>85</v>
      </c>
      <c r="AW259" s="14" t="s">
        <v>39</v>
      </c>
      <c r="AX259" s="14" t="s">
        <v>77</v>
      </c>
      <c r="AY259" s="247" t="s">
        <v>135</v>
      </c>
    </row>
    <row r="260" s="14" customFormat="1">
      <c r="A260" s="14"/>
      <c r="B260" s="237"/>
      <c r="C260" s="238"/>
      <c r="D260" s="228" t="s">
        <v>145</v>
      </c>
      <c r="E260" s="239" t="s">
        <v>32</v>
      </c>
      <c r="F260" s="240" t="s">
        <v>1307</v>
      </c>
      <c r="G260" s="238"/>
      <c r="H260" s="241">
        <v>1</v>
      </c>
      <c r="I260" s="242"/>
      <c r="J260" s="238"/>
      <c r="K260" s="238"/>
      <c r="L260" s="243"/>
      <c r="M260" s="244"/>
      <c r="N260" s="245"/>
      <c r="O260" s="245"/>
      <c r="P260" s="245"/>
      <c r="Q260" s="245"/>
      <c r="R260" s="245"/>
      <c r="S260" s="245"/>
      <c r="T260" s="24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7" t="s">
        <v>145</v>
      </c>
      <c r="AU260" s="247" t="s">
        <v>85</v>
      </c>
      <c r="AV260" s="14" t="s">
        <v>85</v>
      </c>
      <c r="AW260" s="14" t="s">
        <v>39</v>
      </c>
      <c r="AX260" s="14" t="s">
        <v>77</v>
      </c>
      <c r="AY260" s="247" t="s">
        <v>135</v>
      </c>
    </row>
    <row r="261" s="14" customFormat="1">
      <c r="A261" s="14"/>
      <c r="B261" s="237"/>
      <c r="C261" s="238"/>
      <c r="D261" s="228" t="s">
        <v>145</v>
      </c>
      <c r="E261" s="239" t="s">
        <v>32</v>
      </c>
      <c r="F261" s="240" t="s">
        <v>396</v>
      </c>
      <c r="G261" s="238"/>
      <c r="H261" s="241">
        <v>1</v>
      </c>
      <c r="I261" s="242"/>
      <c r="J261" s="238"/>
      <c r="K261" s="238"/>
      <c r="L261" s="243"/>
      <c r="M261" s="244"/>
      <c r="N261" s="245"/>
      <c r="O261" s="245"/>
      <c r="P261" s="245"/>
      <c r="Q261" s="245"/>
      <c r="R261" s="245"/>
      <c r="S261" s="245"/>
      <c r="T261" s="246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7" t="s">
        <v>145</v>
      </c>
      <c r="AU261" s="247" t="s">
        <v>85</v>
      </c>
      <c r="AV261" s="14" t="s">
        <v>85</v>
      </c>
      <c r="AW261" s="14" t="s">
        <v>39</v>
      </c>
      <c r="AX261" s="14" t="s">
        <v>77</v>
      </c>
      <c r="AY261" s="247" t="s">
        <v>135</v>
      </c>
    </row>
    <row r="262" s="14" customFormat="1">
      <c r="A262" s="14"/>
      <c r="B262" s="237"/>
      <c r="C262" s="238"/>
      <c r="D262" s="228" t="s">
        <v>145</v>
      </c>
      <c r="E262" s="239" t="s">
        <v>32</v>
      </c>
      <c r="F262" s="240" t="s">
        <v>1308</v>
      </c>
      <c r="G262" s="238"/>
      <c r="H262" s="241">
        <v>2</v>
      </c>
      <c r="I262" s="242"/>
      <c r="J262" s="238"/>
      <c r="K262" s="238"/>
      <c r="L262" s="243"/>
      <c r="M262" s="244"/>
      <c r="N262" s="245"/>
      <c r="O262" s="245"/>
      <c r="P262" s="245"/>
      <c r="Q262" s="245"/>
      <c r="R262" s="245"/>
      <c r="S262" s="245"/>
      <c r="T262" s="246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7" t="s">
        <v>145</v>
      </c>
      <c r="AU262" s="247" t="s">
        <v>85</v>
      </c>
      <c r="AV262" s="14" t="s">
        <v>85</v>
      </c>
      <c r="AW262" s="14" t="s">
        <v>39</v>
      </c>
      <c r="AX262" s="14" t="s">
        <v>77</v>
      </c>
      <c r="AY262" s="247" t="s">
        <v>135</v>
      </c>
    </row>
    <row r="263" s="14" customFormat="1">
      <c r="A263" s="14"/>
      <c r="B263" s="237"/>
      <c r="C263" s="238"/>
      <c r="D263" s="228" t="s">
        <v>145</v>
      </c>
      <c r="E263" s="239" t="s">
        <v>32</v>
      </c>
      <c r="F263" s="240" t="s">
        <v>397</v>
      </c>
      <c r="G263" s="238"/>
      <c r="H263" s="241">
        <v>1</v>
      </c>
      <c r="I263" s="242"/>
      <c r="J263" s="238"/>
      <c r="K263" s="238"/>
      <c r="L263" s="243"/>
      <c r="M263" s="244"/>
      <c r="N263" s="245"/>
      <c r="O263" s="245"/>
      <c r="P263" s="245"/>
      <c r="Q263" s="245"/>
      <c r="R263" s="245"/>
      <c r="S263" s="245"/>
      <c r="T263" s="24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7" t="s">
        <v>145</v>
      </c>
      <c r="AU263" s="247" t="s">
        <v>85</v>
      </c>
      <c r="AV263" s="14" t="s">
        <v>85</v>
      </c>
      <c r="AW263" s="14" t="s">
        <v>39</v>
      </c>
      <c r="AX263" s="14" t="s">
        <v>77</v>
      </c>
      <c r="AY263" s="247" t="s">
        <v>135</v>
      </c>
    </row>
    <row r="264" s="14" customFormat="1">
      <c r="A264" s="14"/>
      <c r="B264" s="237"/>
      <c r="C264" s="238"/>
      <c r="D264" s="228" t="s">
        <v>145</v>
      </c>
      <c r="E264" s="239" t="s">
        <v>32</v>
      </c>
      <c r="F264" s="240" t="s">
        <v>721</v>
      </c>
      <c r="G264" s="238"/>
      <c r="H264" s="241">
        <v>2</v>
      </c>
      <c r="I264" s="242"/>
      <c r="J264" s="238"/>
      <c r="K264" s="238"/>
      <c r="L264" s="243"/>
      <c r="M264" s="244"/>
      <c r="N264" s="245"/>
      <c r="O264" s="245"/>
      <c r="P264" s="245"/>
      <c r="Q264" s="245"/>
      <c r="R264" s="245"/>
      <c r="S264" s="245"/>
      <c r="T264" s="24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7" t="s">
        <v>145</v>
      </c>
      <c r="AU264" s="247" t="s">
        <v>85</v>
      </c>
      <c r="AV264" s="14" t="s">
        <v>85</v>
      </c>
      <c r="AW264" s="14" t="s">
        <v>39</v>
      </c>
      <c r="AX264" s="14" t="s">
        <v>77</v>
      </c>
      <c r="AY264" s="247" t="s">
        <v>135</v>
      </c>
    </row>
    <row r="265" s="15" customFormat="1">
      <c r="A265" s="15"/>
      <c r="B265" s="248"/>
      <c r="C265" s="249"/>
      <c r="D265" s="228" t="s">
        <v>145</v>
      </c>
      <c r="E265" s="250" t="s">
        <v>32</v>
      </c>
      <c r="F265" s="251" t="s">
        <v>149</v>
      </c>
      <c r="G265" s="249"/>
      <c r="H265" s="252">
        <v>9</v>
      </c>
      <c r="I265" s="253"/>
      <c r="J265" s="249"/>
      <c r="K265" s="249"/>
      <c r="L265" s="254"/>
      <c r="M265" s="255"/>
      <c r="N265" s="256"/>
      <c r="O265" s="256"/>
      <c r="P265" s="256"/>
      <c r="Q265" s="256"/>
      <c r="R265" s="256"/>
      <c r="S265" s="256"/>
      <c r="T265" s="257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8" t="s">
        <v>145</v>
      </c>
      <c r="AU265" s="258" t="s">
        <v>85</v>
      </c>
      <c r="AV265" s="15" t="s">
        <v>134</v>
      </c>
      <c r="AW265" s="15" t="s">
        <v>39</v>
      </c>
      <c r="AX265" s="15" t="s">
        <v>83</v>
      </c>
      <c r="AY265" s="258" t="s">
        <v>135</v>
      </c>
    </row>
    <row r="266" s="2" customFormat="1" ht="37.8" customHeight="1">
      <c r="A266" s="39"/>
      <c r="B266" s="40"/>
      <c r="C266" s="213" t="s">
        <v>450</v>
      </c>
      <c r="D266" s="213" t="s">
        <v>138</v>
      </c>
      <c r="E266" s="214" t="s">
        <v>398</v>
      </c>
      <c r="F266" s="215" t="s">
        <v>399</v>
      </c>
      <c r="G266" s="216" t="s">
        <v>141</v>
      </c>
      <c r="H266" s="217">
        <v>335</v>
      </c>
      <c r="I266" s="218"/>
      <c r="J266" s="219">
        <f>ROUND(I266*H266,2)</f>
        <v>0</v>
      </c>
      <c r="K266" s="215" t="s">
        <v>142</v>
      </c>
      <c r="L266" s="45"/>
      <c r="M266" s="220" t="s">
        <v>32</v>
      </c>
      <c r="N266" s="221" t="s">
        <v>48</v>
      </c>
      <c r="O266" s="85"/>
      <c r="P266" s="222">
        <f>O266*H266</f>
        <v>0</v>
      </c>
      <c r="Q266" s="222">
        <v>0</v>
      </c>
      <c r="R266" s="222">
        <f>Q266*H266</f>
        <v>0</v>
      </c>
      <c r="S266" s="222">
        <v>0</v>
      </c>
      <c r="T266" s="223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4" t="s">
        <v>143</v>
      </c>
      <c r="AT266" s="224" t="s">
        <v>138</v>
      </c>
      <c r="AU266" s="224" t="s">
        <v>85</v>
      </c>
      <c r="AY266" s="17" t="s">
        <v>135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7" t="s">
        <v>83</v>
      </c>
      <c r="BK266" s="225">
        <f>ROUND(I266*H266,2)</f>
        <v>0</v>
      </c>
      <c r="BL266" s="17" t="s">
        <v>143</v>
      </c>
      <c r="BM266" s="224" t="s">
        <v>1309</v>
      </c>
    </row>
    <row r="267" s="13" customFormat="1">
      <c r="A267" s="13"/>
      <c r="B267" s="226"/>
      <c r="C267" s="227"/>
      <c r="D267" s="228" t="s">
        <v>145</v>
      </c>
      <c r="E267" s="229" t="s">
        <v>32</v>
      </c>
      <c r="F267" s="230" t="s">
        <v>146</v>
      </c>
      <c r="G267" s="227"/>
      <c r="H267" s="229" t="s">
        <v>32</v>
      </c>
      <c r="I267" s="231"/>
      <c r="J267" s="227"/>
      <c r="K267" s="227"/>
      <c r="L267" s="232"/>
      <c r="M267" s="233"/>
      <c r="N267" s="234"/>
      <c r="O267" s="234"/>
      <c r="P267" s="234"/>
      <c r="Q267" s="234"/>
      <c r="R267" s="234"/>
      <c r="S267" s="234"/>
      <c r="T267" s="23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6" t="s">
        <v>145</v>
      </c>
      <c r="AU267" s="236" t="s">
        <v>85</v>
      </c>
      <c r="AV267" s="13" t="s">
        <v>83</v>
      </c>
      <c r="AW267" s="13" t="s">
        <v>39</v>
      </c>
      <c r="AX267" s="13" t="s">
        <v>77</v>
      </c>
      <c r="AY267" s="236" t="s">
        <v>135</v>
      </c>
    </row>
    <row r="268" s="14" customFormat="1">
      <c r="A268" s="14"/>
      <c r="B268" s="237"/>
      <c r="C268" s="238"/>
      <c r="D268" s="228" t="s">
        <v>145</v>
      </c>
      <c r="E268" s="239" t="s">
        <v>32</v>
      </c>
      <c r="F268" s="240" t="s">
        <v>1001</v>
      </c>
      <c r="G268" s="238"/>
      <c r="H268" s="241">
        <v>3</v>
      </c>
      <c r="I268" s="242"/>
      <c r="J268" s="238"/>
      <c r="K268" s="238"/>
      <c r="L268" s="243"/>
      <c r="M268" s="244"/>
      <c r="N268" s="245"/>
      <c r="O268" s="245"/>
      <c r="P268" s="245"/>
      <c r="Q268" s="245"/>
      <c r="R268" s="245"/>
      <c r="S268" s="245"/>
      <c r="T268" s="246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7" t="s">
        <v>145</v>
      </c>
      <c r="AU268" s="247" t="s">
        <v>85</v>
      </c>
      <c r="AV268" s="14" t="s">
        <v>85</v>
      </c>
      <c r="AW268" s="14" t="s">
        <v>39</v>
      </c>
      <c r="AX268" s="14" t="s">
        <v>77</v>
      </c>
      <c r="AY268" s="247" t="s">
        <v>135</v>
      </c>
    </row>
    <row r="269" s="14" customFormat="1">
      <c r="A269" s="14"/>
      <c r="B269" s="237"/>
      <c r="C269" s="238"/>
      <c r="D269" s="228" t="s">
        <v>145</v>
      </c>
      <c r="E269" s="239" t="s">
        <v>32</v>
      </c>
      <c r="F269" s="240" t="s">
        <v>724</v>
      </c>
      <c r="G269" s="238"/>
      <c r="H269" s="241">
        <v>4</v>
      </c>
      <c r="I269" s="242"/>
      <c r="J269" s="238"/>
      <c r="K269" s="238"/>
      <c r="L269" s="243"/>
      <c r="M269" s="244"/>
      <c r="N269" s="245"/>
      <c r="O269" s="245"/>
      <c r="P269" s="245"/>
      <c r="Q269" s="245"/>
      <c r="R269" s="245"/>
      <c r="S269" s="245"/>
      <c r="T269" s="24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7" t="s">
        <v>145</v>
      </c>
      <c r="AU269" s="247" t="s">
        <v>85</v>
      </c>
      <c r="AV269" s="14" t="s">
        <v>85</v>
      </c>
      <c r="AW269" s="14" t="s">
        <v>39</v>
      </c>
      <c r="AX269" s="14" t="s">
        <v>77</v>
      </c>
      <c r="AY269" s="247" t="s">
        <v>135</v>
      </c>
    </row>
    <row r="270" s="14" customFormat="1">
      <c r="A270" s="14"/>
      <c r="B270" s="237"/>
      <c r="C270" s="238"/>
      <c r="D270" s="228" t="s">
        <v>145</v>
      </c>
      <c r="E270" s="239" t="s">
        <v>32</v>
      </c>
      <c r="F270" s="240" t="s">
        <v>1310</v>
      </c>
      <c r="G270" s="238"/>
      <c r="H270" s="241">
        <v>2</v>
      </c>
      <c r="I270" s="242"/>
      <c r="J270" s="238"/>
      <c r="K270" s="238"/>
      <c r="L270" s="243"/>
      <c r="M270" s="244"/>
      <c r="N270" s="245"/>
      <c r="O270" s="245"/>
      <c r="P270" s="245"/>
      <c r="Q270" s="245"/>
      <c r="R270" s="245"/>
      <c r="S270" s="245"/>
      <c r="T270" s="246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7" t="s">
        <v>145</v>
      </c>
      <c r="AU270" s="247" t="s">
        <v>85</v>
      </c>
      <c r="AV270" s="14" t="s">
        <v>85</v>
      </c>
      <c r="AW270" s="14" t="s">
        <v>39</v>
      </c>
      <c r="AX270" s="14" t="s">
        <v>77</v>
      </c>
      <c r="AY270" s="247" t="s">
        <v>135</v>
      </c>
    </row>
    <row r="271" s="14" customFormat="1">
      <c r="A271" s="14"/>
      <c r="B271" s="237"/>
      <c r="C271" s="238"/>
      <c r="D271" s="228" t="s">
        <v>145</v>
      </c>
      <c r="E271" s="239" t="s">
        <v>32</v>
      </c>
      <c r="F271" s="240" t="s">
        <v>1311</v>
      </c>
      <c r="G271" s="238"/>
      <c r="H271" s="241">
        <v>63</v>
      </c>
      <c r="I271" s="242"/>
      <c r="J271" s="238"/>
      <c r="K271" s="238"/>
      <c r="L271" s="243"/>
      <c r="M271" s="244"/>
      <c r="N271" s="245"/>
      <c r="O271" s="245"/>
      <c r="P271" s="245"/>
      <c r="Q271" s="245"/>
      <c r="R271" s="245"/>
      <c r="S271" s="245"/>
      <c r="T271" s="246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7" t="s">
        <v>145</v>
      </c>
      <c r="AU271" s="247" t="s">
        <v>85</v>
      </c>
      <c r="AV271" s="14" t="s">
        <v>85</v>
      </c>
      <c r="AW271" s="14" t="s">
        <v>39</v>
      </c>
      <c r="AX271" s="14" t="s">
        <v>77</v>
      </c>
      <c r="AY271" s="247" t="s">
        <v>135</v>
      </c>
    </row>
    <row r="272" s="14" customFormat="1">
      <c r="A272" s="14"/>
      <c r="B272" s="237"/>
      <c r="C272" s="238"/>
      <c r="D272" s="228" t="s">
        <v>145</v>
      </c>
      <c r="E272" s="239" t="s">
        <v>32</v>
      </c>
      <c r="F272" s="240" t="s">
        <v>1312</v>
      </c>
      <c r="G272" s="238"/>
      <c r="H272" s="241">
        <v>140</v>
      </c>
      <c r="I272" s="242"/>
      <c r="J272" s="238"/>
      <c r="K272" s="238"/>
      <c r="L272" s="243"/>
      <c r="M272" s="244"/>
      <c r="N272" s="245"/>
      <c r="O272" s="245"/>
      <c r="P272" s="245"/>
      <c r="Q272" s="245"/>
      <c r="R272" s="245"/>
      <c r="S272" s="245"/>
      <c r="T272" s="24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7" t="s">
        <v>145</v>
      </c>
      <c r="AU272" s="247" t="s">
        <v>85</v>
      </c>
      <c r="AV272" s="14" t="s">
        <v>85</v>
      </c>
      <c r="AW272" s="14" t="s">
        <v>39</v>
      </c>
      <c r="AX272" s="14" t="s">
        <v>77</v>
      </c>
      <c r="AY272" s="247" t="s">
        <v>135</v>
      </c>
    </row>
    <row r="273" s="14" customFormat="1">
      <c r="A273" s="14"/>
      <c r="B273" s="237"/>
      <c r="C273" s="238"/>
      <c r="D273" s="228" t="s">
        <v>145</v>
      </c>
      <c r="E273" s="239" t="s">
        <v>32</v>
      </c>
      <c r="F273" s="240" t="s">
        <v>1313</v>
      </c>
      <c r="G273" s="238"/>
      <c r="H273" s="241">
        <v>25</v>
      </c>
      <c r="I273" s="242"/>
      <c r="J273" s="238"/>
      <c r="K273" s="238"/>
      <c r="L273" s="243"/>
      <c r="M273" s="244"/>
      <c r="N273" s="245"/>
      <c r="O273" s="245"/>
      <c r="P273" s="245"/>
      <c r="Q273" s="245"/>
      <c r="R273" s="245"/>
      <c r="S273" s="245"/>
      <c r="T273" s="246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7" t="s">
        <v>145</v>
      </c>
      <c r="AU273" s="247" t="s">
        <v>85</v>
      </c>
      <c r="AV273" s="14" t="s">
        <v>85</v>
      </c>
      <c r="AW273" s="14" t="s">
        <v>39</v>
      </c>
      <c r="AX273" s="14" t="s">
        <v>77</v>
      </c>
      <c r="AY273" s="247" t="s">
        <v>135</v>
      </c>
    </row>
    <row r="274" s="14" customFormat="1">
      <c r="A274" s="14"/>
      <c r="B274" s="237"/>
      <c r="C274" s="238"/>
      <c r="D274" s="228" t="s">
        <v>145</v>
      </c>
      <c r="E274" s="239" t="s">
        <v>32</v>
      </c>
      <c r="F274" s="240" t="s">
        <v>728</v>
      </c>
      <c r="G274" s="238"/>
      <c r="H274" s="241">
        <v>2</v>
      </c>
      <c r="I274" s="242"/>
      <c r="J274" s="238"/>
      <c r="K274" s="238"/>
      <c r="L274" s="243"/>
      <c r="M274" s="244"/>
      <c r="N274" s="245"/>
      <c r="O274" s="245"/>
      <c r="P274" s="245"/>
      <c r="Q274" s="245"/>
      <c r="R274" s="245"/>
      <c r="S274" s="245"/>
      <c r="T274" s="246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7" t="s">
        <v>145</v>
      </c>
      <c r="AU274" s="247" t="s">
        <v>85</v>
      </c>
      <c r="AV274" s="14" t="s">
        <v>85</v>
      </c>
      <c r="AW274" s="14" t="s">
        <v>39</v>
      </c>
      <c r="AX274" s="14" t="s">
        <v>77</v>
      </c>
      <c r="AY274" s="247" t="s">
        <v>135</v>
      </c>
    </row>
    <row r="275" s="14" customFormat="1">
      <c r="A275" s="14"/>
      <c r="B275" s="237"/>
      <c r="C275" s="238"/>
      <c r="D275" s="228" t="s">
        <v>145</v>
      </c>
      <c r="E275" s="239" t="s">
        <v>32</v>
      </c>
      <c r="F275" s="240" t="s">
        <v>1314</v>
      </c>
      <c r="G275" s="238"/>
      <c r="H275" s="241">
        <v>1</v>
      </c>
      <c r="I275" s="242"/>
      <c r="J275" s="238"/>
      <c r="K275" s="238"/>
      <c r="L275" s="243"/>
      <c r="M275" s="244"/>
      <c r="N275" s="245"/>
      <c r="O275" s="245"/>
      <c r="P275" s="245"/>
      <c r="Q275" s="245"/>
      <c r="R275" s="245"/>
      <c r="S275" s="245"/>
      <c r="T275" s="24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7" t="s">
        <v>145</v>
      </c>
      <c r="AU275" s="247" t="s">
        <v>85</v>
      </c>
      <c r="AV275" s="14" t="s">
        <v>85</v>
      </c>
      <c r="AW275" s="14" t="s">
        <v>39</v>
      </c>
      <c r="AX275" s="14" t="s">
        <v>77</v>
      </c>
      <c r="AY275" s="247" t="s">
        <v>135</v>
      </c>
    </row>
    <row r="276" s="14" customFormat="1">
      <c r="A276" s="14"/>
      <c r="B276" s="237"/>
      <c r="C276" s="238"/>
      <c r="D276" s="228" t="s">
        <v>145</v>
      </c>
      <c r="E276" s="239" t="s">
        <v>32</v>
      </c>
      <c r="F276" s="240" t="s">
        <v>1302</v>
      </c>
      <c r="G276" s="238"/>
      <c r="H276" s="241">
        <v>1</v>
      </c>
      <c r="I276" s="242"/>
      <c r="J276" s="238"/>
      <c r="K276" s="238"/>
      <c r="L276" s="243"/>
      <c r="M276" s="244"/>
      <c r="N276" s="245"/>
      <c r="O276" s="245"/>
      <c r="P276" s="245"/>
      <c r="Q276" s="245"/>
      <c r="R276" s="245"/>
      <c r="S276" s="245"/>
      <c r="T276" s="246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7" t="s">
        <v>145</v>
      </c>
      <c r="AU276" s="247" t="s">
        <v>85</v>
      </c>
      <c r="AV276" s="14" t="s">
        <v>85</v>
      </c>
      <c r="AW276" s="14" t="s">
        <v>39</v>
      </c>
      <c r="AX276" s="14" t="s">
        <v>77</v>
      </c>
      <c r="AY276" s="247" t="s">
        <v>135</v>
      </c>
    </row>
    <row r="277" s="14" customFormat="1">
      <c r="A277" s="14"/>
      <c r="B277" s="237"/>
      <c r="C277" s="238"/>
      <c r="D277" s="228" t="s">
        <v>145</v>
      </c>
      <c r="E277" s="239" t="s">
        <v>32</v>
      </c>
      <c r="F277" s="240" t="s">
        <v>731</v>
      </c>
      <c r="G277" s="238"/>
      <c r="H277" s="241">
        <v>23</v>
      </c>
      <c r="I277" s="242"/>
      <c r="J277" s="238"/>
      <c r="K277" s="238"/>
      <c r="L277" s="243"/>
      <c r="M277" s="244"/>
      <c r="N277" s="245"/>
      <c r="O277" s="245"/>
      <c r="P277" s="245"/>
      <c r="Q277" s="245"/>
      <c r="R277" s="245"/>
      <c r="S277" s="245"/>
      <c r="T277" s="246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7" t="s">
        <v>145</v>
      </c>
      <c r="AU277" s="247" t="s">
        <v>85</v>
      </c>
      <c r="AV277" s="14" t="s">
        <v>85</v>
      </c>
      <c r="AW277" s="14" t="s">
        <v>39</v>
      </c>
      <c r="AX277" s="14" t="s">
        <v>77</v>
      </c>
      <c r="AY277" s="247" t="s">
        <v>135</v>
      </c>
    </row>
    <row r="278" s="14" customFormat="1">
      <c r="A278" s="14"/>
      <c r="B278" s="237"/>
      <c r="C278" s="238"/>
      <c r="D278" s="228" t="s">
        <v>145</v>
      </c>
      <c r="E278" s="239" t="s">
        <v>32</v>
      </c>
      <c r="F278" s="240" t="s">
        <v>1315</v>
      </c>
      <c r="G278" s="238"/>
      <c r="H278" s="241">
        <v>41</v>
      </c>
      <c r="I278" s="242"/>
      <c r="J278" s="238"/>
      <c r="K278" s="238"/>
      <c r="L278" s="243"/>
      <c r="M278" s="244"/>
      <c r="N278" s="245"/>
      <c r="O278" s="245"/>
      <c r="P278" s="245"/>
      <c r="Q278" s="245"/>
      <c r="R278" s="245"/>
      <c r="S278" s="245"/>
      <c r="T278" s="24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7" t="s">
        <v>145</v>
      </c>
      <c r="AU278" s="247" t="s">
        <v>85</v>
      </c>
      <c r="AV278" s="14" t="s">
        <v>85</v>
      </c>
      <c r="AW278" s="14" t="s">
        <v>39</v>
      </c>
      <c r="AX278" s="14" t="s">
        <v>77</v>
      </c>
      <c r="AY278" s="247" t="s">
        <v>135</v>
      </c>
    </row>
    <row r="279" s="14" customFormat="1">
      <c r="A279" s="14"/>
      <c r="B279" s="237"/>
      <c r="C279" s="238"/>
      <c r="D279" s="228" t="s">
        <v>145</v>
      </c>
      <c r="E279" s="239" t="s">
        <v>32</v>
      </c>
      <c r="F279" s="240" t="s">
        <v>733</v>
      </c>
      <c r="G279" s="238"/>
      <c r="H279" s="241">
        <v>30</v>
      </c>
      <c r="I279" s="242"/>
      <c r="J279" s="238"/>
      <c r="K279" s="238"/>
      <c r="L279" s="243"/>
      <c r="M279" s="244"/>
      <c r="N279" s="245"/>
      <c r="O279" s="245"/>
      <c r="P279" s="245"/>
      <c r="Q279" s="245"/>
      <c r="R279" s="245"/>
      <c r="S279" s="245"/>
      <c r="T279" s="246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7" t="s">
        <v>145</v>
      </c>
      <c r="AU279" s="247" t="s">
        <v>85</v>
      </c>
      <c r="AV279" s="14" t="s">
        <v>85</v>
      </c>
      <c r="AW279" s="14" t="s">
        <v>39</v>
      </c>
      <c r="AX279" s="14" t="s">
        <v>77</v>
      </c>
      <c r="AY279" s="247" t="s">
        <v>135</v>
      </c>
    </row>
    <row r="280" s="15" customFormat="1">
      <c r="A280" s="15"/>
      <c r="B280" s="248"/>
      <c r="C280" s="249"/>
      <c r="D280" s="228" t="s">
        <v>145</v>
      </c>
      <c r="E280" s="250" t="s">
        <v>32</v>
      </c>
      <c r="F280" s="251" t="s">
        <v>149</v>
      </c>
      <c r="G280" s="249"/>
      <c r="H280" s="252">
        <v>335</v>
      </c>
      <c r="I280" s="253"/>
      <c r="J280" s="249"/>
      <c r="K280" s="249"/>
      <c r="L280" s="254"/>
      <c r="M280" s="255"/>
      <c r="N280" s="256"/>
      <c r="O280" s="256"/>
      <c r="P280" s="256"/>
      <c r="Q280" s="256"/>
      <c r="R280" s="256"/>
      <c r="S280" s="256"/>
      <c r="T280" s="257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58" t="s">
        <v>145</v>
      </c>
      <c r="AU280" s="258" t="s">
        <v>85</v>
      </c>
      <c r="AV280" s="15" t="s">
        <v>134</v>
      </c>
      <c r="AW280" s="15" t="s">
        <v>39</v>
      </c>
      <c r="AX280" s="15" t="s">
        <v>83</v>
      </c>
      <c r="AY280" s="258" t="s">
        <v>135</v>
      </c>
    </row>
    <row r="281" s="2" customFormat="1" ht="33" customHeight="1">
      <c r="A281" s="39"/>
      <c r="B281" s="40"/>
      <c r="C281" s="213" t="s">
        <v>454</v>
      </c>
      <c r="D281" s="213" t="s">
        <v>138</v>
      </c>
      <c r="E281" s="214" t="s">
        <v>409</v>
      </c>
      <c r="F281" s="215" t="s">
        <v>410</v>
      </c>
      <c r="G281" s="216" t="s">
        <v>141</v>
      </c>
      <c r="H281" s="217">
        <v>12</v>
      </c>
      <c r="I281" s="218"/>
      <c r="J281" s="219">
        <f>ROUND(I281*H281,2)</f>
        <v>0</v>
      </c>
      <c r="K281" s="215" t="s">
        <v>142</v>
      </c>
      <c r="L281" s="45"/>
      <c r="M281" s="220" t="s">
        <v>32</v>
      </c>
      <c r="N281" s="221" t="s">
        <v>48</v>
      </c>
      <c r="O281" s="85"/>
      <c r="P281" s="222">
        <f>O281*H281</f>
        <v>0</v>
      </c>
      <c r="Q281" s="222">
        <v>0</v>
      </c>
      <c r="R281" s="222">
        <f>Q281*H281</f>
        <v>0</v>
      </c>
      <c r="S281" s="222">
        <v>0</v>
      </c>
      <c r="T281" s="223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4" t="s">
        <v>143</v>
      </c>
      <c r="AT281" s="224" t="s">
        <v>138</v>
      </c>
      <c r="AU281" s="224" t="s">
        <v>85</v>
      </c>
      <c r="AY281" s="17" t="s">
        <v>135</v>
      </c>
      <c r="BE281" s="225">
        <f>IF(N281="základní",J281,0)</f>
        <v>0</v>
      </c>
      <c r="BF281" s="225">
        <f>IF(N281="snížená",J281,0)</f>
        <v>0</v>
      </c>
      <c r="BG281" s="225">
        <f>IF(N281="zákl. přenesená",J281,0)</f>
        <v>0</v>
      </c>
      <c r="BH281" s="225">
        <f>IF(N281="sníž. přenesená",J281,0)</f>
        <v>0</v>
      </c>
      <c r="BI281" s="225">
        <f>IF(N281="nulová",J281,0)</f>
        <v>0</v>
      </c>
      <c r="BJ281" s="17" t="s">
        <v>83</v>
      </c>
      <c r="BK281" s="225">
        <f>ROUND(I281*H281,2)</f>
        <v>0</v>
      </c>
      <c r="BL281" s="17" t="s">
        <v>143</v>
      </c>
      <c r="BM281" s="224" t="s">
        <v>1316</v>
      </c>
    </row>
    <row r="282" s="13" customFormat="1">
      <c r="A282" s="13"/>
      <c r="B282" s="226"/>
      <c r="C282" s="227"/>
      <c r="D282" s="228" t="s">
        <v>145</v>
      </c>
      <c r="E282" s="229" t="s">
        <v>32</v>
      </c>
      <c r="F282" s="230" t="s">
        <v>146</v>
      </c>
      <c r="G282" s="227"/>
      <c r="H282" s="229" t="s">
        <v>32</v>
      </c>
      <c r="I282" s="231"/>
      <c r="J282" s="227"/>
      <c r="K282" s="227"/>
      <c r="L282" s="232"/>
      <c r="M282" s="233"/>
      <c r="N282" s="234"/>
      <c r="O282" s="234"/>
      <c r="P282" s="234"/>
      <c r="Q282" s="234"/>
      <c r="R282" s="234"/>
      <c r="S282" s="234"/>
      <c r="T282" s="23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6" t="s">
        <v>145</v>
      </c>
      <c r="AU282" s="236" t="s">
        <v>85</v>
      </c>
      <c r="AV282" s="13" t="s">
        <v>83</v>
      </c>
      <c r="AW282" s="13" t="s">
        <v>39</v>
      </c>
      <c r="AX282" s="13" t="s">
        <v>77</v>
      </c>
      <c r="AY282" s="236" t="s">
        <v>135</v>
      </c>
    </row>
    <row r="283" s="14" customFormat="1">
      <c r="A283" s="14"/>
      <c r="B283" s="237"/>
      <c r="C283" s="238"/>
      <c r="D283" s="228" t="s">
        <v>145</v>
      </c>
      <c r="E283" s="239" t="s">
        <v>32</v>
      </c>
      <c r="F283" s="240" t="s">
        <v>385</v>
      </c>
      <c r="G283" s="238"/>
      <c r="H283" s="241">
        <v>1</v>
      </c>
      <c r="I283" s="242"/>
      <c r="J283" s="238"/>
      <c r="K283" s="238"/>
      <c r="L283" s="243"/>
      <c r="M283" s="244"/>
      <c r="N283" s="245"/>
      <c r="O283" s="245"/>
      <c r="P283" s="245"/>
      <c r="Q283" s="245"/>
      <c r="R283" s="245"/>
      <c r="S283" s="245"/>
      <c r="T283" s="246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7" t="s">
        <v>145</v>
      </c>
      <c r="AU283" s="247" t="s">
        <v>85</v>
      </c>
      <c r="AV283" s="14" t="s">
        <v>85</v>
      </c>
      <c r="AW283" s="14" t="s">
        <v>39</v>
      </c>
      <c r="AX283" s="14" t="s">
        <v>77</v>
      </c>
      <c r="AY283" s="247" t="s">
        <v>135</v>
      </c>
    </row>
    <row r="284" s="14" customFormat="1">
      <c r="A284" s="14"/>
      <c r="B284" s="237"/>
      <c r="C284" s="238"/>
      <c r="D284" s="228" t="s">
        <v>145</v>
      </c>
      <c r="E284" s="239" t="s">
        <v>32</v>
      </c>
      <c r="F284" s="240" t="s">
        <v>717</v>
      </c>
      <c r="G284" s="238"/>
      <c r="H284" s="241">
        <v>1</v>
      </c>
      <c r="I284" s="242"/>
      <c r="J284" s="238"/>
      <c r="K284" s="238"/>
      <c r="L284" s="243"/>
      <c r="M284" s="244"/>
      <c r="N284" s="245"/>
      <c r="O284" s="245"/>
      <c r="P284" s="245"/>
      <c r="Q284" s="245"/>
      <c r="R284" s="245"/>
      <c r="S284" s="245"/>
      <c r="T284" s="246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7" t="s">
        <v>145</v>
      </c>
      <c r="AU284" s="247" t="s">
        <v>85</v>
      </c>
      <c r="AV284" s="14" t="s">
        <v>85</v>
      </c>
      <c r="AW284" s="14" t="s">
        <v>39</v>
      </c>
      <c r="AX284" s="14" t="s">
        <v>77</v>
      </c>
      <c r="AY284" s="247" t="s">
        <v>135</v>
      </c>
    </row>
    <row r="285" s="14" customFormat="1">
      <c r="A285" s="14"/>
      <c r="B285" s="237"/>
      <c r="C285" s="238"/>
      <c r="D285" s="228" t="s">
        <v>145</v>
      </c>
      <c r="E285" s="239" t="s">
        <v>32</v>
      </c>
      <c r="F285" s="240" t="s">
        <v>1307</v>
      </c>
      <c r="G285" s="238"/>
      <c r="H285" s="241">
        <v>1</v>
      </c>
      <c r="I285" s="242"/>
      <c r="J285" s="238"/>
      <c r="K285" s="238"/>
      <c r="L285" s="243"/>
      <c r="M285" s="244"/>
      <c r="N285" s="245"/>
      <c r="O285" s="245"/>
      <c r="P285" s="245"/>
      <c r="Q285" s="245"/>
      <c r="R285" s="245"/>
      <c r="S285" s="245"/>
      <c r="T285" s="246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7" t="s">
        <v>145</v>
      </c>
      <c r="AU285" s="247" t="s">
        <v>85</v>
      </c>
      <c r="AV285" s="14" t="s">
        <v>85</v>
      </c>
      <c r="AW285" s="14" t="s">
        <v>39</v>
      </c>
      <c r="AX285" s="14" t="s">
        <v>77</v>
      </c>
      <c r="AY285" s="247" t="s">
        <v>135</v>
      </c>
    </row>
    <row r="286" s="14" customFormat="1">
      <c r="A286" s="14"/>
      <c r="B286" s="237"/>
      <c r="C286" s="238"/>
      <c r="D286" s="228" t="s">
        <v>145</v>
      </c>
      <c r="E286" s="239" t="s">
        <v>32</v>
      </c>
      <c r="F286" s="240" t="s">
        <v>1317</v>
      </c>
      <c r="G286" s="238"/>
      <c r="H286" s="241">
        <v>2</v>
      </c>
      <c r="I286" s="242"/>
      <c r="J286" s="238"/>
      <c r="K286" s="238"/>
      <c r="L286" s="243"/>
      <c r="M286" s="244"/>
      <c r="N286" s="245"/>
      <c r="O286" s="245"/>
      <c r="P286" s="245"/>
      <c r="Q286" s="245"/>
      <c r="R286" s="245"/>
      <c r="S286" s="245"/>
      <c r="T286" s="246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7" t="s">
        <v>145</v>
      </c>
      <c r="AU286" s="247" t="s">
        <v>85</v>
      </c>
      <c r="AV286" s="14" t="s">
        <v>85</v>
      </c>
      <c r="AW286" s="14" t="s">
        <v>39</v>
      </c>
      <c r="AX286" s="14" t="s">
        <v>77</v>
      </c>
      <c r="AY286" s="247" t="s">
        <v>135</v>
      </c>
    </row>
    <row r="287" s="14" customFormat="1">
      <c r="A287" s="14"/>
      <c r="B287" s="237"/>
      <c r="C287" s="238"/>
      <c r="D287" s="228" t="s">
        <v>145</v>
      </c>
      <c r="E287" s="239" t="s">
        <v>32</v>
      </c>
      <c r="F287" s="240" t="s">
        <v>1318</v>
      </c>
      <c r="G287" s="238"/>
      <c r="H287" s="241">
        <v>3</v>
      </c>
      <c r="I287" s="242"/>
      <c r="J287" s="238"/>
      <c r="K287" s="238"/>
      <c r="L287" s="243"/>
      <c r="M287" s="244"/>
      <c r="N287" s="245"/>
      <c r="O287" s="245"/>
      <c r="P287" s="245"/>
      <c r="Q287" s="245"/>
      <c r="R287" s="245"/>
      <c r="S287" s="245"/>
      <c r="T287" s="246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7" t="s">
        <v>145</v>
      </c>
      <c r="AU287" s="247" t="s">
        <v>85</v>
      </c>
      <c r="AV287" s="14" t="s">
        <v>85</v>
      </c>
      <c r="AW287" s="14" t="s">
        <v>39</v>
      </c>
      <c r="AX287" s="14" t="s">
        <v>77</v>
      </c>
      <c r="AY287" s="247" t="s">
        <v>135</v>
      </c>
    </row>
    <row r="288" s="14" customFormat="1">
      <c r="A288" s="14"/>
      <c r="B288" s="237"/>
      <c r="C288" s="238"/>
      <c r="D288" s="228" t="s">
        <v>145</v>
      </c>
      <c r="E288" s="239" t="s">
        <v>32</v>
      </c>
      <c r="F288" s="240" t="s">
        <v>397</v>
      </c>
      <c r="G288" s="238"/>
      <c r="H288" s="241">
        <v>1</v>
      </c>
      <c r="I288" s="242"/>
      <c r="J288" s="238"/>
      <c r="K288" s="238"/>
      <c r="L288" s="243"/>
      <c r="M288" s="244"/>
      <c r="N288" s="245"/>
      <c r="O288" s="245"/>
      <c r="P288" s="245"/>
      <c r="Q288" s="245"/>
      <c r="R288" s="245"/>
      <c r="S288" s="245"/>
      <c r="T288" s="246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7" t="s">
        <v>145</v>
      </c>
      <c r="AU288" s="247" t="s">
        <v>85</v>
      </c>
      <c r="AV288" s="14" t="s">
        <v>85</v>
      </c>
      <c r="AW288" s="14" t="s">
        <v>39</v>
      </c>
      <c r="AX288" s="14" t="s">
        <v>77</v>
      </c>
      <c r="AY288" s="247" t="s">
        <v>135</v>
      </c>
    </row>
    <row r="289" s="14" customFormat="1">
      <c r="A289" s="14"/>
      <c r="B289" s="237"/>
      <c r="C289" s="238"/>
      <c r="D289" s="228" t="s">
        <v>145</v>
      </c>
      <c r="E289" s="239" t="s">
        <v>32</v>
      </c>
      <c r="F289" s="240" t="s">
        <v>1319</v>
      </c>
      <c r="G289" s="238"/>
      <c r="H289" s="241">
        <v>3</v>
      </c>
      <c r="I289" s="242"/>
      <c r="J289" s="238"/>
      <c r="K289" s="238"/>
      <c r="L289" s="243"/>
      <c r="M289" s="244"/>
      <c r="N289" s="245"/>
      <c r="O289" s="245"/>
      <c r="P289" s="245"/>
      <c r="Q289" s="245"/>
      <c r="R289" s="245"/>
      <c r="S289" s="245"/>
      <c r="T289" s="246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7" t="s">
        <v>145</v>
      </c>
      <c r="AU289" s="247" t="s">
        <v>85</v>
      </c>
      <c r="AV289" s="14" t="s">
        <v>85</v>
      </c>
      <c r="AW289" s="14" t="s">
        <v>39</v>
      </c>
      <c r="AX289" s="14" t="s">
        <v>77</v>
      </c>
      <c r="AY289" s="247" t="s">
        <v>135</v>
      </c>
    </row>
    <row r="290" s="15" customFormat="1">
      <c r="A290" s="15"/>
      <c r="B290" s="248"/>
      <c r="C290" s="249"/>
      <c r="D290" s="228" t="s">
        <v>145</v>
      </c>
      <c r="E290" s="250" t="s">
        <v>32</v>
      </c>
      <c r="F290" s="251" t="s">
        <v>149</v>
      </c>
      <c r="G290" s="249"/>
      <c r="H290" s="252">
        <v>12</v>
      </c>
      <c r="I290" s="253"/>
      <c r="J290" s="249"/>
      <c r="K290" s="249"/>
      <c r="L290" s="254"/>
      <c r="M290" s="255"/>
      <c r="N290" s="256"/>
      <c r="O290" s="256"/>
      <c r="P290" s="256"/>
      <c r="Q290" s="256"/>
      <c r="R290" s="256"/>
      <c r="S290" s="256"/>
      <c r="T290" s="257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58" t="s">
        <v>145</v>
      </c>
      <c r="AU290" s="258" t="s">
        <v>85</v>
      </c>
      <c r="AV290" s="15" t="s">
        <v>134</v>
      </c>
      <c r="AW290" s="15" t="s">
        <v>39</v>
      </c>
      <c r="AX290" s="15" t="s">
        <v>83</v>
      </c>
      <c r="AY290" s="258" t="s">
        <v>135</v>
      </c>
    </row>
    <row r="291" s="2" customFormat="1" ht="37.8" customHeight="1">
      <c r="A291" s="39"/>
      <c r="B291" s="40"/>
      <c r="C291" s="213" t="s">
        <v>460</v>
      </c>
      <c r="D291" s="213" t="s">
        <v>138</v>
      </c>
      <c r="E291" s="214" t="s">
        <v>206</v>
      </c>
      <c r="F291" s="215" t="s">
        <v>207</v>
      </c>
      <c r="G291" s="216" t="s">
        <v>141</v>
      </c>
      <c r="H291" s="217">
        <v>274</v>
      </c>
      <c r="I291" s="218"/>
      <c r="J291" s="219">
        <f>ROUND(I291*H291,2)</f>
        <v>0</v>
      </c>
      <c r="K291" s="215" t="s">
        <v>142</v>
      </c>
      <c r="L291" s="45"/>
      <c r="M291" s="220" t="s">
        <v>32</v>
      </c>
      <c r="N291" s="221" t="s">
        <v>48</v>
      </c>
      <c r="O291" s="85"/>
      <c r="P291" s="222">
        <f>O291*H291</f>
        <v>0</v>
      </c>
      <c r="Q291" s="222">
        <v>0</v>
      </c>
      <c r="R291" s="222">
        <f>Q291*H291</f>
        <v>0</v>
      </c>
      <c r="S291" s="222">
        <v>0</v>
      </c>
      <c r="T291" s="223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4" t="s">
        <v>143</v>
      </c>
      <c r="AT291" s="224" t="s">
        <v>138</v>
      </c>
      <c r="AU291" s="224" t="s">
        <v>85</v>
      </c>
      <c r="AY291" s="17" t="s">
        <v>135</v>
      </c>
      <c r="BE291" s="225">
        <f>IF(N291="základní",J291,0)</f>
        <v>0</v>
      </c>
      <c r="BF291" s="225">
        <f>IF(N291="snížená",J291,0)</f>
        <v>0</v>
      </c>
      <c r="BG291" s="225">
        <f>IF(N291="zákl. přenesená",J291,0)</f>
        <v>0</v>
      </c>
      <c r="BH291" s="225">
        <f>IF(N291="sníž. přenesená",J291,0)</f>
        <v>0</v>
      </c>
      <c r="BI291" s="225">
        <f>IF(N291="nulová",J291,0)</f>
        <v>0</v>
      </c>
      <c r="BJ291" s="17" t="s">
        <v>83</v>
      </c>
      <c r="BK291" s="225">
        <f>ROUND(I291*H291,2)</f>
        <v>0</v>
      </c>
      <c r="BL291" s="17" t="s">
        <v>143</v>
      </c>
      <c r="BM291" s="224" t="s">
        <v>1320</v>
      </c>
    </row>
    <row r="292" s="13" customFormat="1">
      <c r="A292" s="13"/>
      <c r="B292" s="226"/>
      <c r="C292" s="227"/>
      <c r="D292" s="228" t="s">
        <v>145</v>
      </c>
      <c r="E292" s="229" t="s">
        <v>32</v>
      </c>
      <c r="F292" s="230" t="s">
        <v>146</v>
      </c>
      <c r="G292" s="227"/>
      <c r="H292" s="229" t="s">
        <v>32</v>
      </c>
      <c r="I292" s="231"/>
      <c r="J292" s="227"/>
      <c r="K292" s="227"/>
      <c r="L292" s="232"/>
      <c r="M292" s="233"/>
      <c r="N292" s="234"/>
      <c r="O292" s="234"/>
      <c r="P292" s="234"/>
      <c r="Q292" s="234"/>
      <c r="R292" s="234"/>
      <c r="S292" s="234"/>
      <c r="T292" s="23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6" t="s">
        <v>145</v>
      </c>
      <c r="AU292" s="236" t="s">
        <v>85</v>
      </c>
      <c r="AV292" s="13" t="s">
        <v>83</v>
      </c>
      <c r="AW292" s="13" t="s">
        <v>39</v>
      </c>
      <c r="AX292" s="13" t="s">
        <v>77</v>
      </c>
      <c r="AY292" s="236" t="s">
        <v>135</v>
      </c>
    </row>
    <row r="293" s="14" customFormat="1">
      <c r="A293" s="14"/>
      <c r="B293" s="237"/>
      <c r="C293" s="238"/>
      <c r="D293" s="228" t="s">
        <v>145</v>
      </c>
      <c r="E293" s="239" t="s">
        <v>32</v>
      </c>
      <c r="F293" s="240" t="s">
        <v>1321</v>
      </c>
      <c r="G293" s="238"/>
      <c r="H293" s="241">
        <v>30</v>
      </c>
      <c r="I293" s="242"/>
      <c r="J293" s="238"/>
      <c r="K293" s="238"/>
      <c r="L293" s="243"/>
      <c r="M293" s="244"/>
      <c r="N293" s="245"/>
      <c r="O293" s="245"/>
      <c r="P293" s="245"/>
      <c r="Q293" s="245"/>
      <c r="R293" s="245"/>
      <c r="S293" s="245"/>
      <c r="T293" s="246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7" t="s">
        <v>145</v>
      </c>
      <c r="AU293" s="247" t="s">
        <v>85</v>
      </c>
      <c r="AV293" s="14" t="s">
        <v>85</v>
      </c>
      <c r="AW293" s="14" t="s">
        <v>39</v>
      </c>
      <c r="AX293" s="14" t="s">
        <v>77</v>
      </c>
      <c r="AY293" s="247" t="s">
        <v>135</v>
      </c>
    </row>
    <row r="294" s="14" customFormat="1">
      <c r="A294" s="14"/>
      <c r="B294" s="237"/>
      <c r="C294" s="238"/>
      <c r="D294" s="228" t="s">
        <v>145</v>
      </c>
      <c r="E294" s="239" t="s">
        <v>32</v>
      </c>
      <c r="F294" s="240" t="s">
        <v>1322</v>
      </c>
      <c r="G294" s="238"/>
      <c r="H294" s="241">
        <v>120</v>
      </c>
      <c r="I294" s="242"/>
      <c r="J294" s="238"/>
      <c r="K294" s="238"/>
      <c r="L294" s="243"/>
      <c r="M294" s="244"/>
      <c r="N294" s="245"/>
      <c r="O294" s="245"/>
      <c r="P294" s="245"/>
      <c r="Q294" s="245"/>
      <c r="R294" s="245"/>
      <c r="S294" s="245"/>
      <c r="T294" s="24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7" t="s">
        <v>145</v>
      </c>
      <c r="AU294" s="247" t="s">
        <v>85</v>
      </c>
      <c r="AV294" s="14" t="s">
        <v>85</v>
      </c>
      <c r="AW294" s="14" t="s">
        <v>39</v>
      </c>
      <c r="AX294" s="14" t="s">
        <v>77</v>
      </c>
      <c r="AY294" s="247" t="s">
        <v>135</v>
      </c>
    </row>
    <row r="295" s="14" customFormat="1">
      <c r="A295" s="14"/>
      <c r="B295" s="237"/>
      <c r="C295" s="238"/>
      <c r="D295" s="228" t="s">
        <v>145</v>
      </c>
      <c r="E295" s="239" t="s">
        <v>32</v>
      </c>
      <c r="F295" s="240" t="s">
        <v>1323</v>
      </c>
      <c r="G295" s="238"/>
      <c r="H295" s="241">
        <v>10</v>
      </c>
      <c r="I295" s="242"/>
      <c r="J295" s="238"/>
      <c r="K295" s="238"/>
      <c r="L295" s="243"/>
      <c r="M295" s="244"/>
      <c r="N295" s="245"/>
      <c r="O295" s="245"/>
      <c r="P295" s="245"/>
      <c r="Q295" s="245"/>
      <c r="R295" s="245"/>
      <c r="S295" s="245"/>
      <c r="T295" s="246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7" t="s">
        <v>145</v>
      </c>
      <c r="AU295" s="247" t="s">
        <v>85</v>
      </c>
      <c r="AV295" s="14" t="s">
        <v>85</v>
      </c>
      <c r="AW295" s="14" t="s">
        <v>39</v>
      </c>
      <c r="AX295" s="14" t="s">
        <v>77</v>
      </c>
      <c r="AY295" s="247" t="s">
        <v>135</v>
      </c>
    </row>
    <row r="296" s="14" customFormat="1">
      <c r="A296" s="14"/>
      <c r="B296" s="237"/>
      <c r="C296" s="238"/>
      <c r="D296" s="228" t="s">
        <v>145</v>
      </c>
      <c r="E296" s="239" t="s">
        <v>32</v>
      </c>
      <c r="F296" s="240" t="s">
        <v>1324</v>
      </c>
      <c r="G296" s="238"/>
      <c r="H296" s="241">
        <v>26</v>
      </c>
      <c r="I296" s="242"/>
      <c r="J296" s="238"/>
      <c r="K296" s="238"/>
      <c r="L296" s="243"/>
      <c r="M296" s="244"/>
      <c r="N296" s="245"/>
      <c r="O296" s="245"/>
      <c r="P296" s="245"/>
      <c r="Q296" s="245"/>
      <c r="R296" s="245"/>
      <c r="S296" s="245"/>
      <c r="T296" s="246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7" t="s">
        <v>145</v>
      </c>
      <c r="AU296" s="247" t="s">
        <v>85</v>
      </c>
      <c r="AV296" s="14" t="s">
        <v>85</v>
      </c>
      <c r="AW296" s="14" t="s">
        <v>39</v>
      </c>
      <c r="AX296" s="14" t="s">
        <v>77</v>
      </c>
      <c r="AY296" s="247" t="s">
        <v>135</v>
      </c>
    </row>
    <row r="297" s="14" customFormat="1">
      <c r="A297" s="14"/>
      <c r="B297" s="237"/>
      <c r="C297" s="238"/>
      <c r="D297" s="228" t="s">
        <v>145</v>
      </c>
      <c r="E297" s="239" t="s">
        <v>32</v>
      </c>
      <c r="F297" s="240" t="s">
        <v>1325</v>
      </c>
      <c r="G297" s="238"/>
      <c r="H297" s="241">
        <v>84</v>
      </c>
      <c r="I297" s="242"/>
      <c r="J297" s="238"/>
      <c r="K297" s="238"/>
      <c r="L297" s="243"/>
      <c r="M297" s="244"/>
      <c r="N297" s="245"/>
      <c r="O297" s="245"/>
      <c r="P297" s="245"/>
      <c r="Q297" s="245"/>
      <c r="R297" s="245"/>
      <c r="S297" s="245"/>
      <c r="T297" s="246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7" t="s">
        <v>145</v>
      </c>
      <c r="AU297" s="247" t="s">
        <v>85</v>
      </c>
      <c r="AV297" s="14" t="s">
        <v>85</v>
      </c>
      <c r="AW297" s="14" t="s">
        <v>39</v>
      </c>
      <c r="AX297" s="14" t="s">
        <v>77</v>
      </c>
      <c r="AY297" s="247" t="s">
        <v>135</v>
      </c>
    </row>
    <row r="298" s="14" customFormat="1">
      <c r="A298" s="14"/>
      <c r="B298" s="237"/>
      <c r="C298" s="238"/>
      <c r="D298" s="228" t="s">
        <v>145</v>
      </c>
      <c r="E298" s="239" t="s">
        <v>32</v>
      </c>
      <c r="F298" s="240" t="s">
        <v>742</v>
      </c>
      <c r="G298" s="238"/>
      <c r="H298" s="241">
        <v>3</v>
      </c>
      <c r="I298" s="242"/>
      <c r="J298" s="238"/>
      <c r="K298" s="238"/>
      <c r="L298" s="243"/>
      <c r="M298" s="244"/>
      <c r="N298" s="245"/>
      <c r="O298" s="245"/>
      <c r="P298" s="245"/>
      <c r="Q298" s="245"/>
      <c r="R298" s="245"/>
      <c r="S298" s="245"/>
      <c r="T298" s="246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7" t="s">
        <v>145</v>
      </c>
      <c r="AU298" s="247" t="s">
        <v>85</v>
      </c>
      <c r="AV298" s="14" t="s">
        <v>85</v>
      </c>
      <c r="AW298" s="14" t="s">
        <v>39</v>
      </c>
      <c r="AX298" s="14" t="s">
        <v>77</v>
      </c>
      <c r="AY298" s="247" t="s">
        <v>135</v>
      </c>
    </row>
    <row r="299" s="14" customFormat="1">
      <c r="A299" s="14"/>
      <c r="B299" s="237"/>
      <c r="C299" s="238"/>
      <c r="D299" s="228" t="s">
        <v>145</v>
      </c>
      <c r="E299" s="239" t="s">
        <v>32</v>
      </c>
      <c r="F299" s="240" t="s">
        <v>1326</v>
      </c>
      <c r="G299" s="238"/>
      <c r="H299" s="241">
        <v>1</v>
      </c>
      <c r="I299" s="242"/>
      <c r="J299" s="238"/>
      <c r="K299" s="238"/>
      <c r="L299" s="243"/>
      <c r="M299" s="244"/>
      <c r="N299" s="245"/>
      <c r="O299" s="245"/>
      <c r="P299" s="245"/>
      <c r="Q299" s="245"/>
      <c r="R299" s="245"/>
      <c r="S299" s="245"/>
      <c r="T299" s="246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7" t="s">
        <v>145</v>
      </c>
      <c r="AU299" s="247" t="s">
        <v>85</v>
      </c>
      <c r="AV299" s="14" t="s">
        <v>85</v>
      </c>
      <c r="AW299" s="14" t="s">
        <v>39</v>
      </c>
      <c r="AX299" s="14" t="s">
        <v>77</v>
      </c>
      <c r="AY299" s="247" t="s">
        <v>135</v>
      </c>
    </row>
    <row r="300" s="15" customFormat="1">
      <c r="A300" s="15"/>
      <c r="B300" s="248"/>
      <c r="C300" s="249"/>
      <c r="D300" s="228" t="s">
        <v>145</v>
      </c>
      <c r="E300" s="250" t="s">
        <v>32</v>
      </c>
      <c r="F300" s="251" t="s">
        <v>149</v>
      </c>
      <c r="G300" s="249"/>
      <c r="H300" s="252">
        <v>274</v>
      </c>
      <c r="I300" s="253"/>
      <c r="J300" s="249"/>
      <c r="K300" s="249"/>
      <c r="L300" s="254"/>
      <c r="M300" s="255"/>
      <c r="N300" s="256"/>
      <c r="O300" s="256"/>
      <c r="P300" s="256"/>
      <c r="Q300" s="256"/>
      <c r="R300" s="256"/>
      <c r="S300" s="256"/>
      <c r="T300" s="257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58" t="s">
        <v>145</v>
      </c>
      <c r="AU300" s="258" t="s">
        <v>85</v>
      </c>
      <c r="AV300" s="15" t="s">
        <v>134</v>
      </c>
      <c r="AW300" s="15" t="s">
        <v>39</v>
      </c>
      <c r="AX300" s="15" t="s">
        <v>83</v>
      </c>
      <c r="AY300" s="258" t="s">
        <v>135</v>
      </c>
    </row>
    <row r="301" s="2" customFormat="1" ht="37.8" customHeight="1">
      <c r="A301" s="39"/>
      <c r="B301" s="40"/>
      <c r="C301" s="213" t="s">
        <v>465</v>
      </c>
      <c r="D301" s="213" t="s">
        <v>138</v>
      </c>
      <c r="E301" s="214" t="s">
        <v>743</v>
      </c>
      <c r="F301" s="215" t="s">
        <v>744</v>
      </c>
      <c r="G301" s="216" t="s">
        <v>141</v>
      </c>
      <c r="H301" s="217">
        <v>7</v>
      </c>
      <c r="I301" s="218"/>
      <c r="J301" s="219">
        <f>ROUND(I301*H301,2)</f>
        <v>0</v>
      </c>
      <c r="K301" s="215" t="s">
        <v>142</v>
      </c>
      <c r="L301" s="45"/>
      <c r="M301" s="220" t="s">
        <v>32</v>
      </c>
      <c r="N301" s="221" t="s">
        <v>48</v>
      </c>
      <c r="O301" s="85"/>
      <c r="P301" s="222">
        <f>O301*H301</f>
        <v>0</v>
      </c>
      <c r="Q301" s="222">
        <v>0</v>
      </c>
      <c r="R301" s="222">
        <f>Q301*H301</f>
        <v>0</v>
      </c>
      <c r="S301" s="222">
        <v>0</v>
      </c>
      <c r="T301" s="223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24" t="s">
        <v>143</v>
      </c>
      <c r="AT301" s="224" t="s">
        <v>138</v>
      </c>
      <c r="AU301" s="224" t="s">
        <v>85</v>
      </c>
      <c r="AY301" s="17" t="s">
        <v>135</v>
      </c>
      <c r="BE301" s="225">
        <f>IF(N301="základní",J301,0)</f>
        <v>0</v>
      </c>
      <c r="BF301" s="225">
        <f>IF(N301="snížená",J301,0)</f>
        <v>0</v>
      </c>
      <c r="BG301" s="225">
        <f>IF(N301="zákl. přenesená",J301,0)</f>
        <v>0</v>
      </c>
      <c r="BH301" s="225">
        <f>IF(N301="sníž. přenesená",J301,0)</f>
        <v>0</v>
      </c>
      <c r="BI301" s="225">
        <f>IF(N301="nulová",J301,0)</f>
        <v>0</v>
      </c>
      <c r="BJ301" s="17" t="s">
        <v>83</v>
      </c>
      <c r="BK301" s="225">
        <f>ROUND(I301*H301,2)</f>
        <v>0</v>
      </c>
      <c r="BL301" s="17" t="s">
        <v>143</v>
      </c>
      <c r="BM301" s="224" t="s">
        <v>1327</v>
      </c>
    </row>
    <row r="302" s="13" customFormat="1">
      <c r="A302" s="13"/>
      <c r="B302" s="226"/>
      <c r="C302" s="227"/>
      <c r="D302" s="228" t="s">
        <v>145</v>
      </c>
      <c r="E302" s="229" t="s">
        <v>32</v>
      </c>
      <c r="F302" s="230" t="s">
        <v>146</v>
      </c>
      <c r="G302" s="227"/>
      <c r="H302" s="229" t="s">
        <v>32</v>
      </c>
      <c r="I302" s="231"/>
      <c r="J302" s="227"/>
      <c r="K302" s="227"/>
      <c r="L302" s="232"/>
      <c r="M302" s="233"/>
      <c r="N302" s="234"/>
      <c r="O302" s="234"/>
      <c r="P302" s="234"/>
      <c r="Q302" s="234"/>
      <c r="R302" s="234"/>
      <c r="S302" s="234"/>
      <c r="T302" s="23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6" t="s">
        <v>145</v>
      </c>
      <c r="AU302" s="236" t="s">
        <v>85</v>
      </c>
      <c r="AV302" s="13" t="s">
        <v>83</v>
      </c>
      <c r="AW302" s="13" t="s">
        <v>39</v>
      </c>
      <c r="AX302" s="13" t="s">
        <v>77</v>
      </c>
      <c r="AY302" s="236" t="s">
        <v>135</v>
      </c>
    </row>
    <row r="303" s="14" customFormat="1">
      <c r="A303" s="14"/>
      <c r="B303" s="237"/>
      <c r="C303" s="238"/>
      <c r="D303" s="228" t="s">
        <v>145</v>
      </c>
      <c r="E303" s="239" t="s">
        <v>32</v>
      </c>
      <c r="F303" s="240" t="s">
        <v>414</v>
      </c>
      <c r="G303" s="238"/>
      <c r="H303" s="241">
        <v>2</v>
      </c>
      <c r="I303" s="242"/>
      <c r="J303" s="238"/>
      <c r="K303" s="238"/>
      <c r="L303" s="243"/>
      <c r="M303" s="244"/>
      <c r="N303" s="245"/>
      <c r="O303" s="245"/>
      <c r="P303" s="245"/>
      <c r="Q303" s="245"/>
      <c r="R303" s="245"/>
      <c r="S303" s="245"/>
      <c r="T303" s="246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7" t="s">
        <v>145</v>
      </c>
      <c r="AU303" s="247" t="s">
        <v>85</v>
      </c>
      <c r="AV303" s="14" t="s">
        <v>85</v>
      </c>
      <c r="AW303" s="14" t="s">
        <v>39</v>
      </c>
      <c r="AX303" s="14" t="s">
        <v>77</v>
      </c>
      <c r="AY303" s="247" t="s">
        <v>135</v>
      </c>
    </row>
    <row r="304" s="14" customFormat="1">
      <c r="A304" s="14"/>
      <c r="B304" s="237"/>
      <c r="C304" s="238"/>
      <c r="D304" s="228" t="s">
        <v>145</v>
      </c>
      <c r="E304" s="239" t="s">
        <v>32</v>
      </c>
      <c r="F304" s="240" t="s">
        <v>1026</v>
      </c>
      <c r="G304" s="238"/>
      <c r="H304" s="241">
        <v>2</v>
      </c>
      <c r="I304" s="242"/>
      <c r="J304" s="238"/>
      <c r="K304" s="238"/>
      <c r="L304" s="243"/>
      <c r="M304" s="244"/>
      <c r="N304" s="245"/>
      <c r="O304" s="245"/>
      <c r="P304" s="245"/>
      <c r="Q304" s="245"/>
      <c r="R304" s="245"/>
      <c r="S304" s="245"/>
      <c r="T304" s="246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7" t="s">
        <v>145</v>
      </c>
      <c r="AU304" s="247" t="s">
        <v>85</v>
      </c>
      <c r="AV304" s="14" t="s">
        <v>85</v>
      </c>
      <c r="AW304" s="14" t="s">
        <v>39</v>
      </c>
      <c r="AX304" s="14" t="s">
        <v>77</v>
      </c>
      <c r="AY304" s="247" t="s">
        <v>135</v>
      </c>
    </row>
    <row r="305" s="14" customFormat="1">
      <c r="A305" s="14"/>
      <c r="B305" s="237"/>
      <c r="C305" s="238"/>
      <c r="D305" s="228" t="s">
        <v>145</v>
      </c>
      <c r="E305" s="239" t="s">
        <v>32</v>
      </c>
      <c r="F305" s="240" t="s">
        <v>748</v>
      </c>
      <c r="G305" s="238"/>
      <c r="H305" s="241">
        <v>1</v>
      </c>
      <c r="I305" s="242"/>
      <c r="J305" s="238"/>
      <c r="K305" s="238"/>
      <c r="L305" s="243"/>
      <c r="M305" s="244"/>
      <c r="N305" s="245"/>
      <c r="O305" s="245"/>
      <c r="P305" s="245"/>
      <c r="Q305" s="245"/>
      <c r="R305" s="245"/>
      <c r="S305" s="245"/>
      <c r="T305" s="246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7" t="s">
        <v>145</v>
      </c>
      <c r="AU305" s="247" t="s">
        <v>85</v>
      </c>
      <c r="AV305" s="14" t="s">
        <v>85</v>
      </c>
      <c r="AW305" s="14" t="s">
        <v>39</v>
      </c>
      <c r="AX305" s="14" t="s">
        <v>77</v>
      </c>
      <c r="AY305" s="247" t="s">
        <v>135</v>
      </c>
    </row>
    <row r="306" s="14" customFormat="1">
      <c r="A306" s="14"/>
      <c r="B306" s="237"/>
      <c r="C306" s="238"/>
      <c r="D306" s="228" t="s">
        <v>145</v>
      </c>
      <c r="E306" s="239" t="s">
        <v>32</v>
      </c>
      <c r="F306" s="240" t="s">
        <v>1328</v>
      </c>
      <c r="G306" s="238"/>
      <c r="H306" s="241">
        <v>2</v>
      </c>
      <c r="I306" s="242"/>
      <c r="J306" s="238"/>
      <c r="K306" s="238"/>
      <c r="L306" s="243"/>
      <c r="M306" s="244"/>
      <c r="N306" s="245"/>
      <c r="O306" s="245"/>
      <c r="P306" s="245"/>
      <c r="Q306" s="245"/>
      <c r="R306" s="245"/>
      <c r="S306" s="245"/>
      <c r="T306" s="24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7" t="s">
        <v>145</v>
      </c>
      <c r="AU306" s="247" t="s">
        <v>85</v>
      </c>
      <c r="AV306" s="14" t="s">
        <v>85</v>
      </c>
      <c r="AW306" s="14" t="s">
        <v>39</v>
      </c>
      <c r="AX306" s="14" t="s">
        <v>77</v>
      </c>
      <c r="AY306" s="247" t="s">
        <v>135</v>
      </c>
    </row>
    <row r="307" s="15" customFormat="1">
      <c r="A307" s="15"/>
      <c r="B307" s="248"/>
      <c r="C307" s="249"/>
      <c r="D307" s="228" t="s">
        <v>145</v>
      </c>
      <c r="E307" s="250" t="s">
        <v>32</v>
      </c>
      <c r="F307" s="251" t="s">
        <v>149</v>
      </c>
      <c r="G307" s="249"/>
      <c r="H307" s="252">
        <v>7</v>
      </c>
      <c r="I307" s="253"/>
      <c r="J307" s="249"/>
      <c r="K307" s="249"/>
      <c r="L307" s="254"/>
      <c r="M307" s="255"/>
      <c r="N307" s="256"/>
      <c r="O307" s="256"/>
      <c r="P307" s="256"/>
      <c r="Q307" s="256"/>
      <c r="R307" s="256"/>
      <c r="S307" s="256"/>
      <c r="T307" s="257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58" t="s">
        <v>145</v>
      </c>
      <c r="AU307" s="258" t="s">
        <v>85</v>
      </c>
      <c r="AV307" s="15" t="s">
        <v>134</v>
      </c>
      <c r="AW307" s="15" t="s">
        <v>39</v>
      </c>
      <c r="AX307" s="15" t="s">
        <v>83</v>
      </c>
      <c r="AY307" s="258" t="s">
        <v>135</v>
      </c>
    </row>
    <row r="308" s="2" customFormat="1" ht="37.8" customHeight="1">
      <c r="A308" s="39"/>
      <c r="B308" s="40"/>
      <c r="C308" s="213" t="s">
        <v>471</v>
      </c>
      <c r="D308" s="213" t="s">
        <v>138</v>
      </c>
      <c r="E308" s="214" t="s">
        <v>420</v>
      </c>
      <c r="F308" s="215" t="s">
        <v>421</v>
      </c>
      <c r="G308" s="216" t="s">
        <v>141</v>
      </c>
      <c r="H308" s="217">
        <v>131</v>
      </c>
      <c r="I308" s="218"/>
      <c r="J308" s="219">
        <f>ROUND(I308*H308,2)</f>
        <v>0</v>
      </c>
      <c r="K308" s="215" t="s">
        <v>142</v>
      </c>
      <c r="L308" s="45"/>
      <c r="M308" s="220" t="s">
        <v>32</v>
      </c>
      <c r="N308" s="221" t="s">
        <v>48</v>
      </c>
      <c r="O308" s="85"/>
      <c r="P308" s="222">
        <f>O308*H308</f>
        <v>0</v>
      </c>
      <c r="Q308" s="222">
        <v>0</v>
      </c>
      <c r="R308" s="222">
        <f>Q308*H308</f>
        <v>0</v>
      </c>
      <c r="S308" s="222">
        <v>0</v>
      </c>
      <c r="T308" s="223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24" t="s">
        <v>143</v>
      </c>
      <c r="AT308" s="224" t="s">
        <v>138</v>
      </c>
      <c r="AU308" s="224" t="s">
        <v>85</v>
      </c>
      <c r="AY308" s="17" t="s">
        <v>135</v>
      </c>
      <c r="BE308" s="225">
        <f>IF(N308="základní",J308,0)</f>
        <v>0</v>
      </c>
      <c r="BF308" s="225">
        <f>IF(N308="snížená",J308,0)</f>
        <v>0</v>
      </c>
      <c r="BG308" s="225">
        <f>IF(N308="zákl. přenesená",J308,0)</f>
        <v>0</v>
      </c>
      <c r="BH308" s="225">
        <f>IF(N308="sníž. přenesená",J308,0)</f>
        <v>0</v>
      </c>
      <c r="BI308" s="225">
        <f>IF(N308="nulová",J308,0)</f>
        <v>0</v>
      </c>
      <c r="BJ308" s="17" t="s">
        <v>83</v>
      </c>
      <c r="BK308" s="225">
        <f>ROUND(I308*H308,2)</f>
        <v>0</v>
      </c>
      <c r="BL308" s="17" t="s">
        <v>143</v>
      </c>
      <c r="BM308" s="224" t="s">
        <v>1329</v>
      </c>
    </row>
    <row r="309" s="13" customFormat="1">
      <c r="A309" s="13"/>
      <c r="B309" s="226"/>
      <c r="C309" s="227"/>
      <c r="D309" s="228" t="s">
        <v>145</v>
      </c>
      <c r="E309" s="229" t="s">
        <v>32</v>
      </c>
      <c r="F309" s="230" t="s">
        <v>146</v>
      </c>
      <c r="G309" s="227"/>
      <c r="H309" s="229" t="s">
        <v>32</v>
      </c>
      <c r="I309" s="231"/>
      <c r="J309" s="227"/>
      <c r="K309" s="227"/>
      <c r="L309" s="232"/>
      <c r="M309" s="233"/>
      <c r="N309" s="234"/>
      <c r="O309" s="234"/>
      <c r="P309" s="234"/>
      <c r="Q309" s="234"/>
      <c r="R309" s="234"/>
      <c r="S309" s="234"/>
      <c r="T309" s="235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6" t="s">
        <v>145</v>
      </c>
      <c r="AU309" s="236" t="s">
        <v>85</v>
      </c>
      <c r="AV309" s="13" t="s">
        <v>83</v>
      </c>
      <c r="AW309" s="13" t="s">
        <v>39</v>
      </c>
      <c r="AX309" s="13" t="s">
        <v>77</v>
      </c>
      <c r="AY309" s="236" t="s">
        <v>135</v>
      </c>
    </row>
    <row r="310" s="14" customFormat="1">
      <c r="A310" s="14"/>
      <c r="B310" s="237"/>
      <c r="C310" s="238"/>
      <c r="D310" s="228" t="s">
        <v>145</v>
      </c>
      <c r="E310" s="239" t="s">
        <v>32</v>
      </c>
      <c r="F310" s="240" t="s">
        <v>1330</v>
      </c>
      <c r="G310" s="238"/>
      <c r="H310" s="241">
        <v>20</v>
      </c>
      <c r="I310" s="242"/>
      <c r="J310" s="238"/>
      <c r="K310" s="238"/>
      <c r="L310" s="243"/>
      <c r="M310" s="244"/>
      <c r="N310" s="245"/>
      <c r="O310" s="245"/>
      <c r="P310" s="245"/>
      <c r="Q310" s="245"/>
      <c r="R310" s="245"/>
      <c r="S310" s="245"/>
      <c r="T310" s="246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7" t="s">
        <v>145</v>
      </c>
      <c r="AU310" s="247" t="s">
        <v>85</v>
      </c>
      <c r="AV310" s="14" t="s">
        <v>85</v>
      </c>
      <c r="AW310" s="14" t="s">
        <v>39</v>
      </c>
      <c r="AX310" s="14" t="s">
        <v>77</v>
      </c>
      <c r="AY310" s="247" t="s">
        <v>135</v>
      </c>
    </row>
    <row r="311" s="14" customFormat="1">
      <c r="A311" s="14"/>
      <c r="B311" s="237"/>
      <c r="C311" s="238"/>
      <c r="D311" s="228" t="s">
        <v>145</v>
      </c>
      <c r="E311" s="239" t="s">
        <v>32</v>
      </c>
      <c r="F311" s="240" t="s">
        <v>1331</v>
      </c>
      <c r="G311" s="238"/>
      <c r="H311" s="241">
        <v>60</v>
      </c>
      <c r="I311" s="242"/>
      <c r="J311" s="238"/>
      <c r="K311" s="238"/>
      <c r="L311" s="243"/>
      <c r="M311" s="244"/>
      <c r="N311" s="245"/>
      <c r="O311" s="245"/>
      <c r="P311" s="245"/>
      <c r="Q311" s="245"/>
      <c r="R311" s="245"/>
      <c r="S311" s="245"/>
      <c r="T311" s="246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7" t="s">
        <v>145</v>
      </c>
      <c r="AU311" s="247" t="s">
        <v>85</v>
      </c>
      <c r="AV311" s="14" t="s">
        <v>85</v>
      </c>
      <c r="AW311" s="14" t="s">
        <v>39</v>
      </c>
      <c r="AX311" s="14" t="s">
        <v>77</v>
      </c>
      <c r="AY311" s="247" t="s">
        <v>135</v>
      </c>
    </row>
    <row r="312" s="14" customFormat="1">
      <c r="A312" s="14"/>
      <c r="B312" s="237"/>
      <c r="C312" s="238"/>
      <c r="D312" s="228" t="s">
        <v>145</v>
      </c>
      <c r="E312" s="239" t="s">
        <v>32</v>
      </c>
      <c r="F312" s="240" t="s">
        <v>1039</v>
      </c>
      <c r="G312" s="238"/>
      <c r="H312" s="241">
        <v>20</v>
      </c>
      <c r="I312" s="242"/>
      <c r="J312" s="238"/>
      <c r="K312" s="238"/>
      <c r="L312" s="243"/>
      <c r="M312" s="244"/>
      <c r="N312" s="245"/>
      <c r="O312" s="245"/>
      <c r="P312" s="245"/>
      <c r="Q312" s="245"/>
      <c r="R312" s="245"/>
      <c r="S312" s="245"/>
      <c r="T312" s="246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7" t="s">
        <v>145</v>
      </c>
      <c r="AU312" s="247" t="s">
        <v>85</v>
      </c>
      <c r="AV312" s="14" t="s">
        <v>85</v>
      </c>
      <c r="AW312" s="14" t="s">
        <v>39</v>
      </c>
      <c r="AX312" s="14" t="s">
        <v>77</v>
      </c>
      <c r="AY312" s="247" t="s">
        <v>135</v>
      </c>
    </row>
    <row r="313" s="14" customFormat="1">
      <c r="A313" s="14"/>
      <c r="B313" s="237"/>
      <c r="C313" s="238"/>
      <c r="D313" s="228" t="s">
        <v>145</v>
      </c>
      <c r="E313" s="239" t="s">
        <v>32</v>
      </c>
      <c r="F313" s="240" t="s">
        <v>1332</v>
      </c>
      <c r="G313" s="238"/>
      <c r="H313" s="241">
        <v>30</v>
      </c>
      <c r="I313" s="242"/>
      <c r="J313" s="238"/>
      <c r="K313" s="238"/>
      <c r="L313" s="243"/>
      <c r="M313" s="244"/>
      <c r="N313" s="245"/>
      <c r="O313" s="245"/>
      <c r="P313" s="245"/>
      <c r="Q313" s="245"/>
      <c r="R313" s="245"/>
      <c r="S313" s="245"/>
      <c r="T313" s="246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7" t="s">
        <v>145</v>
      </c>
      <c r="AU313" s="247" t="s">
        <v>85</v>
      </c>
      <c r="AV313" s="14" t="s">
        <v>85</v>
      </c>
      <c r="AW313" s="14" t="s">
        <v>39</v>
      </c>
      <c r="AX313" s="14" t="s">
        <v>77</v>
      </c>
      <c r="AY313" s="247" t="s">
        <v>135</v>
      </c>
    </row>
    <row r="314" s="14" customFormat="1">
      <c r="A314" s="14"/>
      <c r="B314" s="237"/>
      <c r="C314" s="238"/>
      <c r="D314" s="228" t="s">
        <v>145</v>
      </c>
      <c r="E314" s="239" t="s">
        <v>32</v>
      </c>
      <c r="F314" s="240" t="s">
        <v>755</v>
      </c>
      <c r="G314" s="238"/>
      <c r="H314" s="241">
        <v>1</v>
      </c>
      <c r="I314" s="242"/>
      <c r="J314" s="238"/>
      <c r="K314" s="238"/>
      <c r="L314" s="243"/>
      <c r="M314" s="244"/>
      <c r="N314" s="245"/>
      <c r="O314" s="245"/>
      <c r="P314" s="245"/>
      <c r="Q314" s="245"/>
      <c r="R314" s="245"/>
      <c r="S314" s="245"/>
      <c r="T314" s="246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7" t="s">
        <v>145</v>
      </c>
      <c r="AU314" s="247" t="s">
        <v>85</v>
      </c>
      <c r="AV314" s="14" t="s">
        <v>85</v>
      </c>
      <c r="AW314" s="14" t="s">
        <v>39</v>
      </c>
      <c r="AX314" s="14" t="s">
        <v>77</v>
      </c>
      <c r="AY314" s="247" t="s">
        <v>135</v>
      </c>
    </row>
    <row r="315" s="15" customFormat="1">
      <c r="A315" s="15"/>
      <c r="B315" s="248"/>
      <c r="C315" s="249"/>
      <c r="D315" s="228" t="s">
        <v>145</v>
      </c>
      <c r="E315" s="250" t="s">
        <v>32</v>
      </c>
      <c r="F315" s="251" t="s">
        <v>149</v>
      </c>
      <c r="G315" s="249"/>
      <c r="H315" s="252">
        <v>131</v>
      </c>
      <c r="I315" s="253"/>
      <c r="J315" s="249"/>
      <c r="K315" s="249"/>
      <c r="L315" s="254"/>
      <c r="M315" s="255"/>
      <c r="N315" s="256"/>
      <c r="O315" s="256"/>
      <c r="P315" s="256"/>
      <c r="Q315" s="256"/>
      <c r="R315" s="256"/>
      <c r="S315" s="256"/>
      <c r="T315" s="257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58" t="s">
        <v>145</v>
      </c>
      <c r="AU315" s="258" t="s">
        <v>85</v>
      </c>
      <c r="AV315" s="15" t="s">
        <v>134</v>
      </c>
      <c r="AW315" s="15" t="s">
        <v>39</v>
      </c>
      <c r="AX315" s="15" t="s">
        <v>83</v>
      </c>
      <c r="AY315" s="258" t="s">
        <v>135</v>
      </c>
    </row>
    <row r="316" s="2" customFormat="1" ht="37.8" customHeight="1">
      <c r="A316" s="39"/>
      <c r="B316" s="40"/>
      <c r="C316" s="213" t="s">
        <v>476</v>
      </c>
      <c r="D316" s="213" t="s">
        <v>138</v>
      </c>
      <c r="E316" s="214" t="s">
        <v>425</v>
      </c>
      <c r="F316" s="215" t="s">
        <v>426</v>
      </c>
      <c r="G316" s="216" t="s">
        <v>141</v>
      </c>
      <c r="H316" s="217">
        <v>10</v>
      </c>
      <c r="I316" s="218"/>
      <c r="J316" s="219">
        <f>ROUND(I316*H316,2)</f>
        <v>0</v>
      </c>
      <c r="K316" s="215" t="s">
        <v>142</v>
      </c>
      <c r="L316" s="45"/>
      <c r="M316" s="220" t="s">
        <v>32</v>
      </c>
      <c r="N316" s="221" t="s">
        <v>48</v>
      </c>
      <c r="O316" s="85"/>
      <c r="P316" s="222">
        <f>O316*H316</f>
        <v>0</v>
      </c>
      <c r="Q316" s="222">
        <v>0</v>
      </c>
      <c r="R316" s="222">
        <f>Q316*H316</f>
        <v>0</v>
      </c>
      <c r="S316" s="222">
        <v>0</v>
      </c>
      <c r="T316" s="223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24" t="s">
        <v>143</v>
      </c>
      <c r="AT316" s="224" t="s">
        <v>138</v>
      </c>
      <c r="AU316" s="224" t="s">
        <v>85</v>
      </c>
      <c r="AY316" s="17" t="s">
        <v>135</v>
      </c>
      <c r="BE316" s="225">
        <f>IF(N316="základní",J316,0)</f>
        <v>0</v>
      </c>
      <c r="BF316" s="225">
        <f>IF(N316="snížená",J316,0)</f>
        <v>0</v>
      </c>
      <c r="BG316" s="225">
        <f>IF(N316="zákl. přenesená",J316,0)</f>
        <v>0</v>
      </c>
      <c r="BH316" s="225">
        <f>IF(N316="sníž. přenesená",J316,0)</f>
        <v>0</v>
      </c>
      <c r="BI316" s="225">
        <f>IF(N316="nulová",J316,0)</f>
        <v>0</v>
      </c>
      <c r="BJ316" s="17" t="s">
        <v>83</v>
      </c>
      <c r="BK316" s="225">
        <f>ROUND(I316*H316,2)</f>
        <v>0</v>
      </c>
      <c r="BL316" s="17" t="s">
        <v>143</v>
      </c>
      <c r="BM316" s="224" t="s">
        <v>1333</v>
      </c>
    </row>
    <row r="317" s="13" customFormat="1">
      <c r="A317" s="13"/>
      <c r="B317" s="226"/>
      <c r="C317" s="227"/>
      <c r="D317" s="228" t="s">
        <v>145</v>
      </c>
      <c r="E317" s="229" t="s">
        <v>32</v>
      </c>
      <c r="F317" s="230" t="s">
        <v>146</v>
      </c>
      <c r="G317" s="227"/>
      <c r="H317" s="229" t="s">
        <v>32</v>
      </c>
      <c r="I317" s="231"/>
      <c r="J317" s="227"/>
      <c r="K317" s="227"/>
      <c r="L317" s="232"/>
      <c r="M317" s="233"/>
      <c r="N317" s="234"/>
      <c r="O317" s="234"/>
      <c r="P317" s="234"/>
      <c r="Q317" s="234"/>
      <c r="R317" s="234"/>
      <c r="S317" s="234"/>
      <c r="T317" s="23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6" t="s">
        <v>145</v>
      </c>
      <c r="AU317" s="236" t="s">
        <v>85</v>
      </c>
      <c r="AV317" s="13" t="s">
        <v>83</v>
      </c>
      <c r="AW317" s="13" t="s">
        <v>39</v>
      </c>
      <c r="AX317" s="13" t="s">
        <v>77</v>
      </c>
      <c r="AY317" s="236" t="s">
        <v>135</v>
      </c>
    </row>
    <row r="318" s="14" customFormat="1">
      <c r="A318" s="14"/>
      <c r="B318" s="237"/>
      <c r="C318" s="238"/>
      <c r="D318" s="228" t="s">
        <v>145</v>
      </c>
      <c r="E318" s="239" t="s">
        <v>32</v>
      </c>
      <c r="F318" s="240" t="s">
        <v>1334</v>
      </c>
      <c r="G318" s="238"/>
      <c r="H318" s="241">
        <v>3</v>
      </c>
      <c r="I318" s="242"/>
      <c r="J318" s="238"/>
      <c r="K318" s="238"/>
      <c r="L318" s="243"/>
      <c r="M318" s="244"/>
      <c r="N318" s="245"/>
      <c r="O318" s="245"/>
      <c r="P318" s="245"/>
      <c r="Q318" s="245"/>
      <c r="R318" s="245"/>
      <c r="S318" s="245"/>
      <c r="T318" s="246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7" t="s">
        <v>145</v>
      </c>
      <c r="AU318" s="247" t="s">
        <v>85</v>
      </c>
      <c r="AV318" s="14" t="s">
        <v>85</v>
      </c>
      <c r="AW318" s="14" t="s">
        <v>39</v>
      </c>
      <c r="AX318" s="14" t="s">
        <v>77</v>
      </c>
      <c r="AY318" s="247" t="s">
        <v>135</v>
      </c>
    </row>
    <row r="319" s="14" customFormat="1">
      <c r="A319" s="14"/>
      <c r="B319" s="237"/>
      <c r="C319" s="238"/>
      <c r="D319" s="228" t="s">
        <v>145</v>
      </c>
      <c r="E319" s="239" t="s">
        <v>32</v>
      </c>
      <c r="F319" s="240" t="s">
        <v>1335</v>
      </c>
      <c r="G319" s="238"/>
      <c r="H319" s="241">
        <v>3</v>
      </c>
      <c r="I319" s="242"/>
      <c r="J319" s="238"/>
      <c r="K319" s="238"/>
      <c r="L319" s="243"/>
      <c r="M319" s="244"/>
      <c r="N319" s="245"/>
      <c r="O319" s="245"/>
      <c r="P319" s="245"/>
      <c r="Q319" s="245"/>
      <c r="R319" s="245"/>
      <c r="S319" s="245"/>
      <c r="T319" s="246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7" t="s">
        <v>145</v>
      </c>
      <c r="AU319" s="247" t="s">
        <v>85</v>
      </c>
      <c r="AV319" s="14" t="s">
        <v>85</v>
      </c>
      <c r="AW319" s="14" t="s">
        <v>39</v>
      </c>
      <c r="AX319" s="14" t="s">
        <v>77</v>
      </c>
      <c r="AY319" s="247" t="s">
        <v>135</v>
      </c>
    </row>
    <row r="320" s="14" customFormat="1">
      <c r="A320" s="14"/>
      <c r="B320" s="237"/>
      <c r="C320" s="238"/>
      <c r="D320" s="228" t="s">
        <v>145</v>
      </c>
      <c r="E320" s="239" t="s">
        <v>32</v>
      </c>
      <c r="F320" s="240" t="s">
        <v>748</v>
      </c>
      <c r="G320" s="238"/>
      <c r="H320" s="241">
        <v>1</v>
      </c>
      <c r="I320" s="242"/>
      <c r="J320" s="238"/>
      <c r="K320" s="238"/>
      <c r="L320" s="243"/>
      <c r="M320" s="244"/>
      <c r="N320" s="245"/>
      <c r="O320" s="245"/>
      <c r="P320" s="245"/>
      <c r="Q320" s="245"/>
      <c r="R320" s="245"/>
      <c r="S320" s="245"/>
      <c r="T320" s="246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7" t="s">
        <v>145</v>
      </c>
      <c r="AU320" s="247" t="s">
        <v>85</v>
      </c>
      <c r="AV320" s="14" t="s">
        <v>85</v>
      </c>
      <c r="AW320" s="14" t="s">
        <v>39</v>
      </c>
      <c r="AX320" s="14" t="s">
        <v>77</v>
      </c>
      <c r="AY320" s="247" t="s">
        <v>135</v>
      </c>
    </row>
    <row r="321" s="14" customFormat="1">
      <c r="A321" s="14"/>
      <c r="B321" s="237"/>
      <c r="C321" s="238"/>
      <c r="D321" s="228" t="s">
        <v>145</v>
      </c>
      <c r="E321" s="239" t="s">
        <v>32</v>
      </c>
      <c r="F321" s="240" t="s">
        <v>1336</v>
      </c>
      <c r="G321" s="238"/>
      <c r="H321" s="241">
        <v>3</v>
      </c>
      <c r="I321" s="242"/>
      <c r="J321" s="238"/>
      <c r="K321" s="238"/>
      <c r="L321" s="243"/>
      <c r="M321" s="244"/>
      <c r="N321" s="245"/>
      <c r="O321" s="245"/>
      <c r="P321" s="245"/>
      <c r="Q321" s="245"/>
      <c r="R321" s="245"/>
      <c r="S321" s="245"/>
      <c r="T321" s="246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7" t="s">
        <v>145</v>
      </c>
      <c r="AU321" s="247" t="s">
        <v>85</v>
      </c>
      <c r="AV321" s="14" t="s">
        <v>85</v>
      </c>
      <c r="AW321" s="14" t="s">
        <v>39</v>
      </c>
      <c r="AX321" s="14" t="s">
        <v>77</v>
      </c>
      <c r="AY321" s="247" t="s">
        <v>135</v>
      </c>
    </row>
    <row r="322" s="15" customFormat="1">
      <c r="A322" s="15"/>
      <c r="B322" s="248"/>
      <c r="C322" s="249"/>
      <c r="D322" s="228" t="s">
        <v>145</v>
      </c>
      <c r="E322" s="250" t="s">
        <v>32</v>
      </c>
      <c r="F322" s="251" t="s">
        <v>149</v>
      </c>
      <c r="G322" s="249"/>
      <c r="H322" s="252">
        <v>10</v>
      </c>
      <c r="I322" s="253"/>
      <c r="J322" s="249"/>
      <c r="K322" s="249"/>
      <c r="L322" s="254"/>
      <c r="M322" s="255"/>
      <c r="N322" s="256"/>
      <c r="O322" s="256"/>
      <c r="P322" s="256"/>
      <c r="Q322" s="256"/>
      <c r="R322" s="256"/>
      <c r="S322" s="256"/>
      <c r="T322" s="257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58" t="s">
        <v>145</v>
      </c>
      <c r="AU322" s="258" t="s">
        <v>85</v>
      </c>
      <c r="AV322" s="15" t="s">
        <v>134</v>
      </c>
      <c r="AW322" s="15" t="s">
        <v>39</v>
      </c>
      <c r="AX322" s="15" t="s">
        <v>83</v>
      </c>
      <c r="AY322" s="258" t="s">
        <v>135</v>
      </c>
    </row>
    <row r="323" s="2" customFormat="1" ht="33" customHeight="1">
      <c r="A323" s="39"/>
      <c r="B323" s="40"/>
      <c r="C323" s="213" t="s">
        <v>482</v>
      </c>
      <c r="D323" s="213" t="s">
        <v>138</v>
      </c>
      <c r="E323" s="214" t="s">
        <v>213</v>
      </c>
      <c r="F323" s="215" t="s">
        <v>214</v>
      </c>
      <c r="G323" s="216" t="s">
        <v>141</v>
      </c>
      <c r="H323" s="217">
        <v>36</v>
      </c>
      <c r="I323" s="218"/>
      <c r="J323" s="219">
        <f>ROUND(I323*H323,2)</f>
        <v>0</v>
      </c>
      <c r="K323" s="215" t="s">
        <v>142</v>
      </c>
      <c r="L323" s="45"/>
      <c r="M323" s="220" t="s">
        <v>32</v>
      </c>
      <c r="N323" s="221" t="s">
        <v>48</v>
      </c>
      <c r="O323" s="85"/>
      <c r="P323" s="222">
        <f>O323*H323</f>
        <v>0</v>
      </c>
      <c r="Q323" s="222">
        <v>0</v>
      </c>
      <c r="R323" s="222">
        <f>Q323*H323</f>
        <v>0</v>
      </c>
      <c r="S323" s="222">
        <v>0</v>
      </c>
      <c r="T323" s="223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24" t="s">
        <v>143</v>
      </c>
      <c r="AT323" s="224" t="s">
        <v>138</v>
      </c>
      <c r="AU323" s="224" t="s">
        <v>85</v>
      </c>
      <c r="AY323" s="17" t="s">
        <v>135</v>
      </c>
      <c r="BE323" s="225">
        <f>IF(N323="základní",J323,0)</f>
        <v>0</v>
      </c>
      <c r="BF323" s="225">
        <f>IF(N323="snížená",J323,0)</f>
        <v>0</v>
      </c>
      <c r="BG323" s="225">
        <f>IF(N323="zákl. přenesená",J323,0)</f>
        <v>0</v>
      </c>
      <c r="BH323" s="225">
        <f>IF(N323="sníž. přenesená",J323,0)</f>
        <v>0</v>
      </c>
      <c r="BI323" s="225">
        <f>IF(N323="nulová",J323,0)</f>
        <v>0</v>
      </c>
      <c r="BJ323" s="17" t="s">
        <v>83</v>
      </c>
      <c r="BK323" s="225">
        <f>ROUND(I323*H323,2)</f>
        <v>0</v>
      </c>
      <c r="BL323" s="17" t="s">
        <v>143</v>
      </c>
      <c r="BM323" s="224" t="s">
        <v>1337</v>
      </c>
    </row>
    <row r="324" s="13" customFormat="1">
      <c r="A324" s="13"/>
      <c r="B324" s="226"/>
      <c r="C324" s="227"/>
      <c r="D324" s="228" t="s">
        <v>145</v>
      </c>
      <c r="E324" s="229" t="s">
        <v>32</v>
      </c>
      <c r="F324" s="230" t="s">
        <v>146</v>
      </c>
      <c r="G324" s="227"/>
      <c r="H324" s="229" t="s">
        <v>32</v>
      </c>
      <c r="I324" s="231"/>
      <c r="J324" s="227"/>
      <c r="K324" s="227"/>
      <c r="L324" s="232"/>
      <c r="M324" s="233"/>
      <c r="N324" s="234"/>
      <c r="O324" s="234"/>
      <c r="P324" s="234"/>
      <c r="Q324" s="234"/>
      <c r="R324" s="234"/>
      <c r="S324" s="234"/>
      <c r="T324" s="23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6" t="s">
        <v>145</v>
      </c>
      <c r="AU324" s="236" t="s">
        <v>85</v>
      </c>
      <c r="AV324" s="13" t="s">
        <v>83</v>
      </c>
      <c r="AW324" s="13" t="s">
        <v>39</v>
      </c>
      <c r="AX324" s="13" t="s">
        <v>77</v>
      </c>
      <c r="AY324" s="236" t="s">
        <v>135</v>
      </c>
    </row>
    <row r="325" s="14" customFormat="1">
      <c r="A325" s="14"/>
      <c r="B325" s="237"/>
      <c r="C325" s="238"/>
      <c r="D325" s="228" t="s">
        <v>145</v>
      </c>
      <c r="E325" s="239" t="s">
        <v>32</v>
      </c>
      <c r="F325" s="240" t="s">
        <v>1338</v>
      </c>
      <c r="G325" s="238"/>
      <c r="H325" s="241">
        <v>11</v>
      </c>
      <c r="I325" s="242"/>
      <c r="J325" s="238"/>
      <c r="K325" s="238"/>
      <c r="L325" s="243"/>
      <c r="M325" s="244"/>
      <c r="N325" s="245"/>
      <c r="O325" s="245"/>
      <c r="P325" s="245"/>
      <c r="Q325" s="245"/>
      <c r="R325" s="245"/>
      <c r="S325" s="245"/>
      <c r="T325" s="246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7" t="s">
        <v>145</v>
      </c>
      <c r="AU325" s="247" t="s">
        <v>85</v>
      </c>
      <c r="AV325" s="14" t="s">
        <v>85</v>
      </c>
      <c r="AW325" s="14" t="s">
        <v>39</v>
      </c>
      <c r="AX325" s="14" t="s">
        <v>77</v>
      </c>
      <c r="AY325" s="247" t="s">
        <v>135</v>
      </c>
    </row>
    <row r="326" s="14" customFormat="1">
      <c r="A326" s="14"/>
      <c r="B326" s="237"/>
      <c r="C326" s="238"/>
      <c r="D326" s="228" t="s">
        <v>145</v>
      </c>
      <c r="E326" s="239" t="s">
        <v>32</v>
      </c>
      <c r="F326" s="240" t="s">
        <v>435</v>
      </c>
      <c r="G326" s="238"/>
      <c r="H326" s="241">
        <v>1</v>
      </c>
      <c r="I326" s="242"/>
      <c r="J326" s="238"/>
      <c r="K326" s="238"/>
      <c r="L326" s="243"/>
      <c r="M326" s="244"/>
      <c r="N326" s="245"/>
      <c r="O326" s="245"/>
      <c r="P326" s="245"/>
      <c r="Q326" s="245"/>
      <c r="R326" s="245"/>
      <c r="S326" s="245"/>
      <c r="T326" s="246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7" t="s">
        <v>145</v>
      </c>
      <c r="AU326" s="247" t="s">
        <v>85</v>
      </c>
      <c r="AV326" s="14" t="s">
        <v>85</v>
      </c>
      <c r="AW326" s="14" t="s">
        <v>39</v>
      </c>
      <c r="AX326" s="14" t="s">
        <v>77</v>
      </c>
      <c r="AY326" s="247" t="s">
        <v>135</v>
      </c>
    </row>
    <row r="327" s="14" customFormat="1">
      <c r="A327" s="14"/>
      <c r="B327" s="237"/>
      <c r="C327" s="238"/>
      <c r="D327" s="228" t="s">
        <v>145</v>
      </c>
      <c r="E327" s="239" t="s">
        <v>32</v>
      </c>
      <c r="F327" s="240" t="s">
        <v>1339</v>
      </c>
      <c r="G327" s="238"/>
      <c r="H327" s="241">
        <v>24</v>
      </c>
      <c r="I327" s="242"/>
      <c r="J327" s="238"/>
      <c r="K327" s="238"/>
      <c r="L327" s="243"/>
      <c r="M327" s="244"/>
      <c r="N327" s="245"/>
      <c r="O327" s="245"/>
      <c r="P327" s="245"/>
      <c r="Q327" s="245"/>
      <c r="R327" s="245"/>
      <c r="S327" s="245"/>
      <c r="T327" s="246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7" t="s">
        <v>145</v>
      </c>
      <c r="AU327" s="247" t="s">
        <v>85</v>
      </c>
      <c r="AV327" s="14" t="s">
        <v>85</v>
      </c>
      <c r="AW327" s="14" t="s">
        <v>39</v>
      </c>
      <c r="AX327" s="14" t="s">
        <v>77</v>
      </c>
      <c r="AY327" s="247" t="s">
        <v>135</v>
      </c>
    </row>
    <row r="328" s="15" customFormat="1">
      <c r="A328" s="15"/>
      <c r="B328" s="248"/>
      <c r="C328" s="249"/>
      <c r="D328" s="228" t="s">
        <v>145</v>
      </c>
      <c r="E328" s="250" t="s">
        <v>32</v>
      </c>
      <c r="F328" s="251" t="s">
        <v>149</v>
      </c>
      <c r="G328" s="249"/>
      <c r="H328" s="252">
        <v>36</v>
      </c>
      <c r="I328" s="253"/>
      <c r="J328" s="249"/>
      <c r="K328" s="249"/>
      <c r="L328" s="254"/>
      <c r="M328" s="255"/>
      <c r="N328" s="256"/>
      <c r="O328" s="256"/>
      <c r="P328" s="256"/>
      <c r="Q328" s="256"/>
      <c r="R328" s="256"/>
      <c r="S328" s="256"/>
      <c r="T328" s="257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58" t="s">
        <v>145</v>
      </c>
      <c r="AU328" s="258" t="s">
        <v>85</v>
      </c>
      <c r="AV328" s="15" t="s">
        <v>134</v>
      </c>
      <c r="AW328" s="15" t="s">
        <v>39</v>
      </c>
      <c r="AX328" s="15" t="s">
        <v>83</v>
      </c>
      <c r="AY328" s="258" t="s">
        <v>135</v>
      </c>
    </row>
    <row r="329" s="2" customFormat="1" ht="37.8" customHeight="1">
      <c r="A329" s="39"/>
      <c r="B329" s="40"/>
      <c r="C329" s="213" t="s">
        <v>487</v>
      </c>
      <c r="D329" s="213" t="s">
        <v>138</v>
      </c>
      <c r="E329" s="214" t="s">
        <v>438</v>
      </c>
      <c r="F329" s="215" t="s">
        <v>439</v>
      </c>
      <c r="G329" s="216" t="s">
        <v>141</v>
      </c>
      <c r="H329" s="217">
        <v>13</v>
      </c>
      <c r="I329" s="218"/>
      <c r="J329" s="219">
        <f>ROUND(I329*H329,2)</f>
        <v>0</v>
      </c>
      <c r="K329" s="215" t="s">
        <v>142</v>
      </c>
      <c r="L329" s="45"/>
      <c r="M329" s="220" t="s">
        <v>32</v>
      </c>
      <c r="N329" s="221" t="s">
        <v>48</v>
      </c>
      <c r="O329" s="85"/>
      <c r="P329" s="222">
        <f>O329*H329</f>
        <v>0</v>
      </c>
      <c r="Q329" s="222">
        <v>0</v>
      </c>
      <c r="R329" s="222">
        <f>Q329*H329</f>
        <v>0</v>
      </c>
      <c r="S329" s="222">
        <v>0</v>
      </c>
      <c r="T329" s="223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24" t="s">
        <v>143</v>
      </c>
      <c r="AT329" s="224" t="s">
        <v>138</v>
      </c>
      <c r="AU329" s="224" t="s">
        <v>85</v>
      </c>
      <c r="AY329" s="17" t="s">
        <v>135</v>
      </c>
      <c r="BE329" s="225">
        <f>IF(N329="základní",J329,0)</f>
        <v>0</v>
      </c>
      <c r="BF329" s="225">
        <f>IF(N329="snížená",J329,0)</f>
        <v>0</v>
      </c>
      <c r="BG329" s="225">
        <f>IF(N329="zákl. přenesená",J329,0)</f>
        <v>0</v>
      </c>
      <c r="BH329" s="225">
        <f>IF(N329="sníž. přenesená",J329,0)</f>
        <v>0</v>
      </c>
      <c r="BI329" s="225">
        <f>IF(N329="nulová",J329,0)</f>
        <v>0</v>
      </c>
      <c r="BJ329" s="17" t="s">
        <v>83</v>
      </c>
      <c r="BK329" s="225">
        <f>ROUND(I329*H329,2)</f>
        <v>0</v>
      </c>
      <c r="BL329" s="17" t="s">
        <v>143</v>
      </c>
      <c r="BM329" s="224" t="s">
        <v>1340</v>
      </c>
    </row>
    <row r="330" s="13" customFormat="1">
      <c r="A330" s="13"/>
      <c r="B330" s="226"/>
      <c r="C330" s="227"/>
      <c r="D330" s="228" t="s">
        <v>145</v>
      </c>
      <c r="E330" s="229" t="s">
        <v>32</v>
      </c>
      <c r="F330" s="230" t="s">
        <v>146</v>
      </c>
      <c r="G330" s="227"/>
      <c r="H330" s="229" t="s">
        <v>32</v>
      </c>
      <c r="I330" s="231"/>
      <c r="J330" s="227"/>
      <c r="K330" s="227"/>
      <c r="L330" s="232"/>
      <c r="M330" s="233"/>
      <c r="N330" s="234"/>
      <c r="O330" s="234"/>
      <c r="P330" s="234"/>
      <c r="Q330" s="234"/>
      <c r="R330" s="234"/>
      <c r="S330" s="234"/>
      <c r="T330" s="23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6" t="s">
        <v>145</v>
      </c>
      <c r="AU330" s="236" t="s">
        <v>85</v>
      </c>
      <c r="AV330" s="13" t="s">
        <v>83</v>
      </c>
      <c r="AW330" s="13" t="s">
        <v>39</v>
      </c>
      <c r="AX330" s="13" t="s">
        <v>77</v>
      </c>
      <c r="AY330" s="236" t="s">
        <v>135</v>
      </c>
    </row>
    <row r="331" s="14" customFormat="1">
      <c r="A331" s="14"/>
      <c r="B331" s="237"/>
      <c r="C331" s="238"/>
      <c r="D331" s="228" t="s">
        <v>145</v>
      </c>
      <c r="E331" s="239" t="s">
        <v>32</v>
      </c>
      <c r="F331" s="240" t="s">
        <v>1050</v>
      </c>
      <c r="G331" s="238"/>
      <c r="H331" s="241">
        <v>3</v>
      </c>
      <c r="I331" s="242"/>
      <c r="J331" s="238"/>
      <c r="K331" s="238"/>
      <c r="L331" s="243"/>
      <c r="M331" s="244"/>
      <c r="N331" s="245"/>
      <c r="O331" s="245"/>
      <c r="P331" s="245"/>
      <c r="Q331" s="245"/>
      <c r="R331" s="245"/>
      <c r="S331" s="245"/>
      <c r="T331" s="246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7" t="s">
        <v>145</v>
      </c>
      <c r="AU331" s="247" t="s">
        <v>85</v>
      </c>
      <c r="AV331" s="14" t="s">
        <v>85</v>
      </c>
      <c r="AW331" s="14" t="s">
        <v>39</v>
      </c>
      <c r="AX331" s="14" t="s">
        <v>77</v>
      </c>
      <c r="AY331" s="247" t="s">
        <v>135</v>
      </c>
    </row>
    <row r="332" s="14" customFormat="1">
      <c r="A332" s="14"/>
      <c r="B332" s="237"/>
      <c r="C332" s="238"/>
      <c r="D332" s="228" t="s">
        <v>145</v>
      </c>
      <c r="E332" s="239" t="s">
        <v>32</v>
      </c>
      <c r="F332" s="240" t="s">
        <v>217</v>
      </c>
      <c r="G332" s="238"/>
      <c r="H332" s="241">
        <v>10</v>
      </c>
      <c r="I332" s="242"/>
      <c r="J332" s="238"/>
      <c r="K332" s="238"/>
      <c r="L332" s="243"/>
      <c r="M332" s="244"/>
      <c r="N332" s="245"/>
      <c r="O332" s="245"/>
      <c r="P332" s="245"/>
      <c r="Q332" s="245"/>
      <c r="R332" s="245"/>
      <c r="S332" s="245"/>
      <c r="T332" s="246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7" t="s">
        <v>145</v>
      </c>
      <c r="AU332" s="247" t="s">
        <v>85</v>
      </c>
      <c r="AV332" s="14" t="s">
        <v>85</v>
      </c>
      <c r="AW332" s="14" t="s">
        <v>39</v>
      </c>
      <c r="AX332" s="14" t="s">
        <v>77</v>
      </c>
      <c r="AY332" s="247" t="s">
        <v>135</v>
      </c>
    </row>
    <row r="333" s="15" customFormat="1">
      <c r="A333" s="15"/>
      <c r="B333" s="248"/>
      <c r="C333" s="249"/>
      <c r="D333" s="228" t="s">
        <v>145</v>
      </c>
      <c r="E333" s="250" t="s">
        <v>32</v>
      </c>
      <c r="F333" s="251" t="s">
        <v>149</v>
      </c>
      <c r="G333" s="249"/>
      <c r="H333" s="252">
        <v>13</v>
      </c>
      <c r="I333" s="253"/>
      <c r="J333" s="249"/>
      <c r="K333" s="249"/>
      <c r="L333" s="254"/>
      <c r="M333" s="255"/>
      <c r="N333" s="256"/>
      <c r="O333" s="256"/>
      <c r="P333" s="256"/>
      <c r="Q333" s="256"/>
      <c r="R333" s="256"/>
      <c r="S333" s="256"/>
      <c r="T333" s="257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58" t="s">
        <v>145</v>
      </c>
      <c r="AU333" s="258" t="s">
        <v>85</v>
      </c>
      <c r="AV333" s="15" t="s">
        <v>134</v>
      </c>
      <c r="AW333" s="15" t="s">
        <v>39</v>
      </c>
      <c r="AX333" s="15" t="s">
        <v>83</v>
      </c>
      <c r="AY333" s="258" t="s">
        <v>135</v>
      </c>
    </row>
    <row r="334" s="2" customFormat="1" ht="24.15" customHeight="1">
      <c r="A334" s="39"/>
      <c r="B334" s="40"/>
      <c r="C334" s="213" t="s">
        <v>492</v>
      </c>
      <c r="D334" s="213" t="s">
        <v>138</v>
      </c>
      <c r="E334" s="214" t="s">
        <v>219</v>
      </c>
      <c r="F334" s="215" t="s">
        <v>220</v>
      </c>
      <c r="G334" s="216" t="s">
        <v>141</v>
      </c>
      <c r="H334" s="217">
        <v>26</v>
      </c>
      <c r="I334" s="218"/>
      <c r="J334" s="219">
        <f>ROUND(I334*H334,2)</f>
        <v>0</v>
      </c>
      <c r="K334" s="215" t="s">
        <v>142</v>
      </c>
      <c r="L334" s="45"/>
      <c r="M334" s="220" t="s">
        <v>32</v>
      </c>
      <c r="N334" s="221" t="s">
        <v>48</v>
      </c>
      <c r="O334" s="85"/>
      <c r="P334" s="222">
        <f>O334*H334</f>
        <v>0</v>
      </c>
      <c r="Q334" s="222">
        <v>0</v>
      </c>
      <c r="R334" s="222">
        <f>Q334*H334</f>
        <v>0</v>
      </c>
      <c r="S334" s="222">
        <v>0</v>
      </c>
      <c r="T334" s="223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4" t="s">
        <v>143</v>
      </c>
      <c r="AT334" s="224" t="s">
        <v>138</v>
      </c>
      <c r="AU334" s="224" t="s">
        <v>85</v>
      </c>
      <c r="AY334" s="17" t="s">
        <v>135</v>
      </c>
      <c r="BE334" s="225">
        <f>IF(N334="základní",J334,0)</f>
        <v>0</v>
      </c>
      <c r="BF334" s="225">
        <f>IF(N334="snížená",J334,0)</f>
        <v>0</v>
      </c>
      <c r="BG334" s="225">
        <f>IF(N334="zákl. přenesená",J334,0)</f>
        <v>0</v>
      </c>
      <c r="BH334" s="225">
        <f>IF(N334="sníž. přenesená",J334,0)</f>
        <v>0</v>
      </c>
      <c r="BI334" s="225">
        <f>IF(N334="nulová",J334,0)</f>
        <v>0</v>
      </c>
      <c r="BJ334" s="17" t="s">
        <v>83</v>
      </c>
      <c r="BK334" s="225">
        <f>ROUND(I334*H334,2)</f>
        <v>0</v>
      </c>
      <c r="BL334" s="17" t="s">
        <v>143</v>
      </c>
      <c r="BM334" s="224" t="s">
        <v>1341</v>
      </c>
    </row>
    <row r="335" s="13" customFormat="1">
      <c r="A335" s="13"/>
      <c r="B335" s="226"/>
      <c r="C335" s="227"/>
      <c r="D335" s="228" t="s">
        <v>145</v>
      </c>
      <c r="E335" s="229" t="s">
        <v>32</v>
      </c>
      <c r="F335" s="230" t="s">
        <v>146</v>
      </c>
      <c r="G335" s="227"/>
      <c r="H335" s="229" t="s">
        <v>32</v>
      </c>
      <c r="I335" s="231"/>
      <c r="J335" s="227"/>
      <c r="K335" s="227"/>
      <c r="L335" s="232"/>
      <c r="M335" s="233"/>
      <c r="N335" s="234"/>
      <c r="O335" s="234"/>
      <c r="P335" s="234"/>
      <c r="Q335" s="234"/>
      <c r="R335" s="234"/>
      <c r="S335" s="234"/>
      <c r="T335" s="23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6" t="s">
        <v>145</v>
      </c>
      <c r="AU335" s="236" t="s">
        <v>85</v>
      </c>
      <c r="AV335" s="13" t="s">
        <v>83</v>
      </c>
      <c r="AW335" s="13" t="s">
        <v>39</v>
      </c>
      <c r="AX335" s="13" t="s">
        <v>77</v>
      </c>
      <c r="AY335" s="236" t="s">
        <v>135</v>
      </c>
    </row>
    <row r="336" s="14" customFormat="1">
      <c r="A336" s="14"/>
      <c r="B336" s="237"/>
      <c r="C336" s="238"/>
      <c r="D336" s="228" t="s">
        <v>145</v>
      </c>
      <c r="E336" s="239" t="s">
        <v>32</v>
      </c>
      <c r="F336" s="240" t="s">
        <v>1342</v>
      </c>
      <c r="G336" s="238"/>
      <c r="H336" s="241">
        <v>4</v>
      </c>
      <c r="I336" s="242"/>
      <c r="J336" s="238"/>
      <c r="K336" s="238"/>
      <c r="L336" s="243"/>
      <c r="M336" s="244"/>
      <c r="N336" s="245"/>
      <c r="O336" s="245"/>
      <c r="P336" s="245"/>
      <c r="Q336" s="245"/>
      <c r="R336" s="245"/>
      <c r="S336" s="245"/>
      <c r="T336" s="246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7" t="s">
        <v>145</v>
      </c>
      <c r="AU336" s="247" t="s">
        <v>85</v>
      </c>
      <c r="AV336" s="14" t="s">
        <v>85</v>
      </c>
      <c r="AW336" s="14" t="s">
        <v>39</v>
      </c>
      <c r="AX336" s="14" t="s">
        <v>77</v>
      </c>
      <c r="AY336" s="247" t="s">
        <v>135</v>
      </c>
    </row>
    <row r="337" s="14" customFormat="1">
      <c r="A337" s="14"/>
      <c r="B337" s="237"/>
      <c r="C337" s="238"/>
      <c r="D337" s="228" t="s">
        <v>145</v>
      </c>
      <c r="E337" s="239" t="s">
        <v>32</v>
      </c>
      <c r="F337" s="240" t="s">
        <v>1343</v>
      </c>
      <c r="G337" s="238"/>
      <c r="H337" s="241">
        <v>19</v>
      </c>
      <c r="I337" s="242"/>
      <c r="J337" s="238"/>
      <c r="K337" s="238"/>
      <c r="L337" s="243"/>
      <c r="M337" s="244"/>
      <c r="N337" s="245"/>
      <c r="O337" s="245"/>
      <c r="P337" s="245"/>
      <c r="Q337" s="245"/>
      <c r="R337" s="245"/>
      <c r="S337" s="245"/>
      <c r="T337" s="246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7" t="s">
        <v>145</v>
      </c>
      <c r="AU337" s="247" t="s">
        <v>85</v>
      </c>
      <c r="AV337" s="14" t="s">
        <v>85</v>
      </c>
      <c r="AW337" s="14" t="s">
        <v>39</v>
      </c>
      <c r="AX337" s="14" t="s">
        <v>77</v>
      </c>
      <c r="AY337" s="247" t="s">
        <v>135</v>
      </c>
    </row>
    <row r="338" s="14" customFormat="1">
      <c r="A338" s="14"/>
      <c r="B338" s="237"/>
      <c r="C338" s="238"/>
      <c r="D338" s="228" t="s">
        <v>145</v>
      </c>
      <c r="E338" s="239" t="s">
        <v>32</v>
      </c>
      <c r="F338" s="240" t="s">
        <v>223</v>
      </c>
      <c r="G338" s="238"/>
      <c r="H338" s="241">
        <v>1</v>
      </c>
      <c r="I338" s="242"/>
      <c r="J338" s="238"/>
      <c r="K338" s="238"/>
      <c r="L338" s="243"/>
      <c r="M338" s="244"/>
      <c r="N338" s="245"/>
      <c r="O338" s="245"/>
      <c r="P338" s="245"/>
      <c r="Q338" s="245"/>
      <c r="R338" s="245"/>
      <c r="S338" s="245"/>
      <c r="T338" s="246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7" t="s">
        <v>145</v>
      </c>
      <c r="AU338" s="247" t="s">
        <v>85</v>
      </c>
      <c r="AV338" s="14" t="s">
        <v>85</v>
      </c>
      <c r="AW338" s="14" t="s">
        <v>39</v>
      </c>
      <c r="AX338" s="14" t="s">
        <v>77</v>
      </c>
      <c r="AY338" s="247" t="s">
        <v>135</v>
      </c>
    </row>
    <row r="339" s="14" customFormat="1">
      <c r="A339" s="14"/>
      <c r="B339" s="237"/>
      <c r="C339" s="238"/>
      <c r="D339" s="228" t="s">
        <v>145</v>
      </c>
      <c r="E339" s="239" t="s">
        <v>32</v>
      </c>
      <c r="F339" s="240" t="s">
        <v>1344</v>
      </c>
      <c r="G339" s="238"/>
      <c r="H339" s="241">
        <v>2</v>
      </c>
      <c r="I339" s="242"/>
      <c r="J339" s="238"/>
      <c r="K339" s="238"/>
      <c r="L339" s="243"/>
      <c r="M339" s="244"/>
      <c r="N339" s="245"/>
      <c r="O339" s="245"/>
      <c r="P339" s="245"/>
      <c r="Q339" s="245"/>
      <c r="R339" s="245"/>
      <c r="S339" s="245"/>
      <c r="T339" s="246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7" t="s">
        <v>145</v>
      </c>
      <c r="AU339" s="247" t="s">
        <v>85</v>
      </c>
      <c r="AV339" s="14" t="s">
        <v>85</v>
      </c>
      <c r="AW339" s="14" t="s">
        <v>39</v>
      </c>
      <c r="AX339" s="14" t="s">
        <v>77</v>
      </c>
      <c r="AY339" s="247" t="s">
        <v>135</v>
      </c>
    </row>
    <row r="340" s="15" customFormat="1">
      <c r="A340" s="15"/>
      <c r="B340" s="248"/>
      <c r="C340" s="249"/>
      <c r="D340" s="228" t="s">
        <v>145</v>
      </c>
      <c r="E340" s="250" t="s">
        <v>32</v>
      </c>
      <c r="F340" s="251" t="s">
        <v>149</v>
      </c>
      <c r="G340" s="249"/>
      <c r="H340" s="252">
        <v>26</v>
      </c>
      <c r="I340" s="253"/>
      <c r="J340" s="249"/>
      <c r="K340" s="249"/>
      <c r="L340" s="254"/>
      <c r="M340" s="255"/>
      <c r="N340" s="256"/>
      <c r="O340" s="256"/>
      <c r="P340" s="256"/>
      <c r="Q340" s="256"/>
      <c r="R340" s="256"/>
      <c r="S340" s="256"/>
      <c r="T340" s="257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58" t="s">
        <v>145</v>
      </c>
      <c r="AU340" s="258" t="s">
        <v>85</v>
      </c>
      <c r="AV340" s="15" t="s">
        <v>134</v>
      </c>
      <c r="AW340" s="15" t="s">
        <v>39</v>
      </c>
      <c r="AX340" s="15" t="s">
        <v>83</v>
      </c>
      <c r="AY340" s="258" t="s">
        <v>135</v>
      </c>
    </row>
    <row r="341" s="2" customFormat="1" ht="37.8" customHeight="1">
      <c r="A341" s="39"/>
      <c r="B341" s="40"/>
      <c r="C341" s="213" t="s">
        <v>497</v>
      </c>
      <c r="D341" s="213" t="s">
        <v>138</v>
      </c>
      <c r="E341" s="214" t="s">
        <v>446</v>
      </c>
      <c r="F341" s="215" t="s">
        <v>447</v>
      </c>
      <c r="G341" s="216" t="s">
        <v>141</v>
      </c>
      <c r="H341" s="217">
        <v>6</v>
      </c>
      <c r="I341" s="218"/>
      <c r="J341" s="219">
        <f>ROUND(I341*H341,2)</f>
        <v>0</v>
      </c>
      <c r="K341" s="215" t="s">
        <v>142</v>
      </c>
      <c r="L341" s="45"/>
      <c r="M341" s="220" t="s">
        <v>32</v>
      </c>
      <c r="N341" s="221" t="s">
        <v>48</v>
      </c>
      <c r="O341" s="85"/>
      <c r="P341" s="222">
        <f>O341*H341</f>
        <v>0</v>
      </c>
      <c r="Q341" s="222">
        <v>0</v>
      </c>
      <c r="R341" s="222">
        <f>Q341*H341</f>
        <v>0</v>
      </c>
      <c r="S341" s="222">
        <v>0</v>
      </c>
      <c r="T341" s="223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24" t="s">
        <v>143</v>
      </c>
      <c r="AT341" s="224" t="s">
        <v>138</v>
      </c>
      <c r="AU341" s="224" t="s">
        <v>85</v>
      </c>
      <c r="AY341" s="17" t="s">
        <v>135</v>
      </c>
      <c r="BE341" s="225">
        <f>IF(N341="základní",J341,0)</f>
        <v>0</v>
      </c>
      <c r="BF341" s="225">
        <f>IF(N341="snížená",J341,0)</f>
        <v>0</v>
      </c>
      <c r="BG341" s="225">
        <f>IF(N341="zákl. přenesená",J341,0)</f>
        <v>0</v>
      </c>
      <c r="BH341" s="225">
        <f>IF(N341="sníž. přenesená",J341,0)</f>
        <v>0</v>
      </c>
      <c r="BI341" s="225">
        <f>IF(N341="nulová",J341,0)</f>
        <v>0</v>
      </c>
      <c r="BJ341" s="17" t="s">
        <v>83</v>
      </c>
      <c r="BK341" s="225">
        <f>ROUND(I341*H341,2)</f>
        <v>0</v>
      </c>
      <c r="BL341" s="17" t="s">
        <v>143</v>
      </c>
      <c r="BM341" s="224" t="s">
        <v>1345</v>
      </c>
    </row>
    <row r="342" s="13" customFormat="1">
      <c r="A342" s="13"/>
      <c r="B342" s="226"/>
      <c r="C342" s="227"/>
      <c r="D342" s="228" t="s">
        <v>145</v>
      </c>
      <c r="E342" s="229" t="s">
        <v>32</v>
      </c>
      <c r="F342" s="230" t="s">
        <v>146</v>
      </c>
      <c r="G342" s="227"/>
      <c r="H342" s="229" t="s">
        <v>32</v>
      </c>
      <c r="I342" s="231"/>
      <c r="J342" s="227"/>
      <c r="K342" s="227"/>
      <c r="L342" s="232"/>
      <c r="M342" s="233"/>
      <c r="N342" s="234"/>
      <c r="O342" s="234"/>
      <c r="P342" s="234"/>
      <c r="Q342" s="234"/>
      <c r="R342" s="234"/>
      <c r="S342" s="234"/>
      <c r="T342" s="23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6" t="s">
        <v>145</v>
      </c>
      <c r="AU342" s="236" t="s">
        <v>85</v>
      </c>
      <c r="AV342" s="13" t="s">
        <v>83</v>
      </c>
      <c r="AW342" s="13" t="s">
        <v>39</v>
      </c>
      <c r="AX342" s="13" t="s">
        <v>77</v>
      </c>
      <c r="AY342" s="236" t="s">
        <v>135</v>
      </c>
    </row>
    <row r="343" s="14" customFormat="1">
      <c r="A343" s="14"/>
      <c r="B343" s="237"/>
      <c r="C343" s="238"/>
      <c r="D343" s="228" t="s">
        <v>145</v>
      </c>
      <c r="E343" s="239" t="s">
        <v>32</v>
      </c>
      <c r="F343" s="240" t="s">
        <v>1070</v>
      </c>
      <c r="G343" s="238"/>
      <c r="H343" s="241">
        <v>4</v>
      </c>
      <c r="I343" s="242"/>
      <c r="J343" s="238"/>
      <c r="K343" s="238"/>
      <c r="L343" s="243"/>
      <c r="M343" s="244"/>
      <c r="N343" s="245"/>
      <c r="O343" s="245"/>
      <c r="P343" s="245"/>
      <c r="Q343" s="245"/>
      <c r="R343" s="245"/>
      <c r="S343" s="245"/>
      <c r="T343" s="246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7" t="s">
        <v>145</v>
      </c>
      <c r="AU343" s="247" t="s">
        <v>85</v>
      </c>
      <c r="AV343" s="14" t="s">
        <v>85</v>
      </c>
      <c r="AW343" s="14" t="s">
        <v>39</v>
      </c>
      <c r="AX343" s="14" t="s">
        <v>77</v>
      </c>
      <c r="AY343" s="247" t="s">
        <v>135</v>
      </c>
    </row>
    <row r="344" s="14" customFormat="1">
      <c r="A344" s="14"/>
      <c r="B344" s="237"/>
      <c r="C344" s="238"/>
      <c r="D344" s="228" t="s">
        <v>145</v>
      </c>
      <c r="E344" s="239" t="s">
        <v>32</v>
      </c>
      <c r="F344" s="240" t="s">
        <v>223</v>
      </c>
      <c r="G344" s="238"/>
      <c r="H344" s="241">
        <v>1</v>
      </c>
      <c r="I344" s="242"/>
      <c r="J344" s="238"/>
      <c r="K344" s="238"/>
      <c r="L344" s="243"/>
      <c r="M344" s="244"/>
      <c r="N344" s="245"/>
      <c r="O344" s="245"/>
      <c r="P344" s="245"/>
      <c r="Q344" s="245"/>
      <c r="R344" s="245"/>
      <c r="S344" s="245"/>
      <c r="T344" s="246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7" t="s">
        <v>145</v>
      </c>
      <c r="AU344" s="247" t="s">
        <v>85</v>
      </c>
      <c r="AV344" s="14" t="s">
        <v>85</v>
      </c>
      <c r="AW344" s="14" t="s">
        <v>39</v>
      </c>
      <c r="AX344" s="14" t="s">
        <v>77</v>
      </c>
      <c r="AY344" s="247" t="s">
        <v>135</v>
      </c>
    </row>
    <row r="345" s="14" customFormat="1">
      <c r="A345" s="14"/>
      <c r="B345" s="237"/>
      <c r="C345" s="238"/>
      <c r="D345" s="228" t="s">
        <v>145</v>
      </c>
      <c r="E345" s="239" t="s">
        <v>32</v>
      </c>
      <c r="F345" s="240" t="s">
        <v>780</v>
      </c>
      <c r="G345" s="238"/>
      <c r="H345" s="241">
        <v>1</v>
      </c>
      <c r="I345" s="242"/>
      <c r="J345" s="238"/>
      <c r="K345" s="238"/>
      <c r="L345" s="243"/>
      <c r="M345" s="244"/>
      <c r="N345" s="245"/>
      <c r="O345" s="245"/>
      <c r="P345" s="245"/>
      <c r="Q345" s="245"/>
      <c r="R345" s="245"/>
      <c r="S345" s="245"/>
      <c r="T345" s="246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7" t="s">
        <v>145</v>
      </c>
      <c r="AU345" s="247" t="s">
        <v>85</v>
      </c>
      <c r="AV345" s="14" t="s">
        <v>85</v>
      </c>
      <c r="AW345" s="14" t="s">
        <v>39</v>
      </c>
      <c r="AX345" s="14" t="s">
        <v>77</v>
      </c>
      <c r="AY345" s="247" t="s">
        <v>135</v>
      </c>
    </row>
    <row r="346" s="15" customFormat="1">
      <c r="A346" s="15"/>
      <c r="B346" s="248"/>
      <c r="C346" s="249"/>
      <c r="D346" s="228" t="s">
        <v>145</v>
      </c>
      <c r="E346" s="250" t="s">
        <v>32</v>
      </c>
      <c r="F346" s="251" t="s">
        <v>149</v>
      </c>
      <c r="G346" s="249"/>
      <c r="H346" s="252">
        <v>6</v>
      </c>
      <c r="I346" s="253"/>
      <c r="J346" s="249"/>
      <c r="K346" s="249"/>
      <c r="L346" s="254"/>
      <c r="M346" s="255"/>
      <c r="N346" s="256"/>
      <c r="O346" s="256"/>
      <c r="P346" s="256"/>
      <c r="Q346" s="256"/>
      <c r="R346" s="256"/>
      <c r="S346" s="256"/>
      <c r="T346" s="257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58" t="s">
        <v>145</v>
      </c>
      <c r="AU346" s="258" t="s">
        <v>85</v>
      </c>
      <c r="AV346" s="15" t="s">
        <v>134</v>
      </c>
      <c r="AW346" s="15" t="s">
        <v>39</v>
      </c>
      <c r="AX346" s="15" t="s">
        <v>83</v>
      </c>
      <c r="AY346" s="258" t="s">
        <v>135</v>
      </c>
    </row>
    <row r="347" s="2" customFormat="1" ht="33" customHeight="1">
      <c r="A347" s="39"/>
      <c r="B347" s="40"/>
      <c r="C347" s="213" t="s">
        <v>502</v>
      </c>
      <c r="D347" s="213" t="s">
        <v>138</v>
      </c>
      <c r="E347" s="214" t="s">
        <v>1062</v>
      </c>
      <c r="F347" s="215" t="s">
        <v>1063</v>
      </c>
      <c r="G347" s="216" t="s">
        <v>141</v>
      </c>
      <c r="H347" s="217">
        <v>2</v>
      </c>
      <c r="I347" s="218"/>
      <c r="J347" s="219">
        <f>ROUND(I347*H347,2)</f>
        <v>0</v>
      </c>
      <c r="K347" s="215" t="s">
        <v>142</v>
      </c>
      <c r="L347" s="45"/>
      <c r="M347" s="220" t="s">
        <v>32</v>
      </c>
      <c r="N347" s="221" t="s">
        <v>48</v>
      </c>
      <c r="O347" s="85"/>
      <c r="P347" s="222">
        <f>O347*H347</f>
        <v>0</v>
      </c>
      <c r="Q347" s="222">
        <v>0</v>
      </c>
      <c r="R347" s="222">
        <f>Q347*H347</f>
        <v>0</v>
      </c>
      <c r="S347" s="222">
        <v>0</v>
      </c>
      <c r="T347" s="223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24" t="s">
        <v>143</v>
      </c>
      <c r="AT347" s="224" t="s">
        <v>138</v>
      </c>
      <c r="AU347" s="224" t="s">
        <v>85</v>
      </c>
      <c r="AY347" s="17" t="s">
        <v>135</v>
      </c>
      <c r="BE347" s="225">
        <f>IF(N347="základní",J347,0)</f>
        <v>0</v>
      </c>
      <c r="BF347" s="225">
        <f>IF(N347="snížená",J347,0)</f>
        <v>0</v>
      </c>
      <c r="BG347" s="225">
        <f>IF(N347="zákl. přenesená",J347,0)</f>
        <v>0</v>
      </c>
      <c r="BH347" s="225">
        <f>IF(N347="sníž. přenesená",J347,0)</f>
        <v>0</v>
      </c>
      <c r="BI347" s="225">
        <f>IF(N347="nulová",J347,0)</f>
        <v>0</v>
      </c>
      <c r="BJ347" s="17" t="s">
        <v>83</v>
      </c>
      <c r="BK347" s="225">
        <f>ROUND(I347*H347,2)</f>
        <v>0</v>
      </c>
      <c r="BL347" s="17" t="s">
        <v>143</v>
      </c>
      <c r="BM347" s="224" t="s">
        <v>1346</v>
      </c>
    </row>
    <row r="348" s="13" customFormat="1">
      <c r="A348" s="13"/>
      <c r="B348" s="226"/>
      <c r="C348" s="227"/>
      <c r="D348" s="228" t="s">
        <v>145</v>
      </c>
      <c r="E348" s="229" t="s">
        <v>32</v>
      </c>
      <c r="F348" s="230" t="s">
        <v>146</v>
      </c>
      <c r="G348" s="227"/>
      <c r="H348" s="229" t="s">
        <v>32</v>
      </c>
      <c r="I348" s="231"/>
      <c r="J348" s="227"/>
      <c r="K348" s="227"/>
      <c r="L348" s="232"/>
      <c r="M348" s="233"/>
      <c r="N348" s="234"/>
      <c r="O348" s="234"/>
      <c r="P348" s="234"/>
      <c r="Q348" s="234"/>
      <c r="R348" s="234"/>
      <c r="S348" s="234"/>
      <c r="T348" s="23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6" t="s">
        <v>145</v>
      </c>
      <c r="AU348" s="236" t="s">
        <v>85</v>
      </c>
      <c r="AV348" s="13" t="s">
        <v>83</v>
      </c>
      <c r="AW348" s="13" t="s">
        <v>39</v>
      </c>
      <c r="AX348" s="13" t="s">
        <v>77</v>
      </c>
      <c r="AY348" s="236" t="s">
        <v>135</v>
      </c>
    </row>
    <row r="349" s="14" customFormat="1">
      <c r="A349" s="14"/>
      <c r="B349" s="237"/>
      <c r="C349" s="238"/>
      <c r="D349" s="228" t="s">
        <v>145</v>
      </c>
      <c r="E349" s="239" t="s">
        <v>32</v>
      </c>
      <c r="F349" s="240" t="s">
        <v>458</v>
      </c>
      <c r="G349" s="238"/>
      <c r="H349" s="241">
        <v>1</v>
      </c>
      <c r="I349" s="242"/>
      <c r="J349" s="238"/>
      <c r="K349" s="238"/>
      <c r="L349" s="243"/>
      <c r="M349" s="244"/>
      <c r="N349" s="245"/>
      <c r="O349" s="245"/>
      <c r="P349" s="245"/>
      <c r="Q349" s="245"/>
      <c r="R349" s="245"/>
      <c r="S349" s="245"/>
      <c r="T349" s="246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7" t="s">
        <v>145</v>
      </c>
      <c r="AU349" s="247" t="s">
        <v>85</v>
      </c>
      <c r="AV349" s="14" t="s">
        <v>85</v>
      </c>
      <c r="AW349" s="14" t="s">
        <v>39</v>
      </c>
      <c r="AX349" s="14" t="s">
        <v>77</v>
      </c>
      <c r="AY349" s="247" t="s">
        <v>135</v>
      </c>
    </row>
    <row r="350" s="14" customFormat="1">
      <c r="A350" s="14"/>
      <c r="B350" s="237"/>
      <c r="C350" s="238"/>
      <c r="D350" s="228" t="s">
        <v>145</v>
      </c>
      <c r="E350" s="239" t="s">
        <v>32</v>
      </c>
      <c r="F350" s="240" t="s">
        <v>453</v>
      </c>
      <c r="G350" s="238"/>
      <c r="H350" s="241">
        <v>1</v>
      </c>
      <c r="I350" s="242"/>
      <c r="J350" s="238"/>
      <c r="K350" s="238"/>
      <c r="L350" s="243"/>
      <c r="M350" s="244"/>
      <c r="N350" s="245"/>
      <c r="O350" s="245"/>
      <c r="P350" s="245"/>
      <c r="Q350" s="245"/>
      <c r="R350" s="245"/>
      <c r="S350" s="245"/>
      <c r="T350" s="246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7" t="s">
        <v>145</v>
      </c>
      <c r="AU350" s="247" t="s">
        <v>85</v>
      </c>
      <c r="AV350" s="14" t="s">
        <v>85</v>
      </c>
      <c r="AW350" s="14" t="s">
        <v>39</v>
      </c>
      <c r="AX350" s="14" t="s">
        <v>77</v>
      </c>
      <c r="AY350" s="247" t="s">
        <v>135</v>
      </c>
    </row>
    <row r="351" s="15" customFormat="1">
      <c r="A351" s="15"/>
      <c r="B351" s="248"/>
      <c r="C351" s="249"/>
      <c r="D351" s="228" t="s">
        <v>145</v>
      </c>
      <c r="E351" s="250" t="s">
        <v>32</v>
      </c>
      <c r="F351" s="251" t="s">
        <v>149</v>
      </c>
      <c r="G351" s="249"/>
      <c r="H351" s="252">
        <v>2</v>
      </c>
      <c r="I351" s="253"/>
      <c r="J351" s="249"/>
      <c r="K351" s="249"/>
      <c r="L351" s="254"/>
      <c r="M351" s="255"/>
      <c r="N351" s="256"/>
      <c r="O351" s="256"/>
      <c r="P351" s="256"/>
      <c r="Q351" s="256"/>
      <c r="R351" s="256"/>
      <c r="S351" s="256"/>
      <c r="T351" s="257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58" t="s">
        <v>145</v>
      </c>
      <c r="AU351" s="258" t="s">
        <v>85</v>
      </c>
      <c r="AV351" s="15" t="s">
        <v>134</v>
      </c>
      <c r="AW351" s="15" t="s">
        <v>39</v>
      </c>
      <c r="AX351" s="15" t="s">
        <v>83</v>
      </c>
      <c r="AY351" s="258" t="s">
        <v>135</v>
      </c>
    </row>
    <row r="352" s="2" customFormat="1" ht="24.15" customHeight="1">
      <c r="A352" s="39"/>
      <c r="B352" s="40"/>
      <c r="C352" s="213" t="s">
        <v>507</v>
      </c>
      <c r="D352" s="213" t="s">
        <v>138</v>
      </c>
      <c r="E352" s="214" t="s">
        <v>225</v>
      </c>
      <c r="F352" s="215" t="s">
        <v>226</v>
      </c>
      <c r="G352" s="216" t="s">
        <v>141</v>
      </c>
      <c r="H352" s="217">
        <v>41</v>
      </c>
      <c r="I352" s="218"/>
      <c r="J352" s="219">
        <f>ROUND(I352*H352,2)</f>
        <v>0</v>
      </c>
      <c r="K352" s="215" t="s">
        <v>142</v>
      </c>
      <c r="L352" s="45"/>
      <c r="M352" s="220" t="s">
        <v>32</v>
      </c>
      <c r="N352" s="221" t="s">
        <v>48</v>
      </c>
      <c r="O352" s="85"/>
      <c r="P352" s="222">
        <f>O352*H352</f>
        <v>0</v>
      </c>
      <c r="Q352" s="222">
        <v>0</v>
      </c>
      <c r="R352" s="222">
        <f>Q352*H352</f>
        <v>0</v>
      </c>
      <c r="S352" s="222">
        <v>0</v>
      </c>
      <c r="T352" s="223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24" t="s">
        <v>143</v>
      </c>
      <c r="AT352" s="224" t="s">
        <v>138</v>
      </c>
      <c r="AU352" s="224" t="s">
        <v>85</v>
      </c>
      <c r="AY352" s="17" t="s">
        <v>135</v>
      </c>
      <c r="BE352" s="225">
        <f>IF(N352="základní",J352,0)</f>
        <v>0</v>
      </c>
      <c r="BF352" s="225">
        <f>IF(N352="snížená",J352,0)</f>
        <v>0</v>
      </c>
      <c r="BG352" s="225">
        <f>IF(N352="zákl. přenesená",J352,0)</f>
        <v>0</v>
      </c>
      <c r="BH352" s="225">
        <f>IF(N352="sníž. přenesená",J352,0)</f>
        <v>0</v>
      </c>
      <c r="BI352" s="225">
        <f>IF(N352="nulová",J352,0)</f>
        <v>0</v>
      </c>
      <c r="BJ352" s="17" t="s">
        <v>83</v>
      </c>
      <c r="BK352" s="225">
        <f>ROUND(I352*H352,2)</f>
        <v>0</v>
      </c>
      <c r="BL352" s="17" t="s">
        <v>143</v>
      </c>
      <c r="BM352" s="224" t="s">
        <v>1347</v>
      </c>
    </row>
    <row r="353" s="13" customFormat="1">
      <c r="A353" s="13"/>
      <c r="B353" s="226"/>
      <c r="C353" s="227"/>
      <c r="D353" s="228" t="s">
        <v>145</v>
      </c>
      <c r="E353" s="229" t="s">
        <v>32</v>
      </c>
      <c r="F353" s="230" t="s">
        <v>146</v>
      </c>
      <c r="G353" s="227"/>
      <c r="H353" s="229" t="s">
        <v>32</v>
      </c>
      <c r="I353" s="231"/>
      <c r="J353" s="227"/>
      <c r="K353" s="227"/>
      <c r="L353" s="232"/>
      <c r="M353" s="233"/>
      <c r="N353" s="234"/>
      <c r="O353" s="234"/>
      <c r="P353" s="234"/>
      <c r="Q353" s="234"/>
      <c r="R353" s="234"/>
      <c r="S353" s="234"/>
      <c r="T353" s="235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6" t="s">
        <v>145</v>
      </c>
      <c r="AU353" s="236" t="s">
        <v>85</v>
      </c>
      <c r="AV353" s="13" t="s">
        <v>83</v>
      </c>
      <c r="AW353" s="13" t="s">
        <v>39</v>
      </c>
      <c r="AX353" s="13" t="s">
        <v>77</v>
      </c>
      <c r="AY353" s="236" t="s">
        <v>135</v>
      </c>
    </row>
    <row r="354" s="14" customFormat="1">
      <c r="A354" s="14"/>
      <c r="B354" s="237"/>
      <c r="C354" s="238"/>
      <c r="D354" s="228" t="s">
        <v>145</v>
      </c>
      <c r="E354" s="239" t="s">
        <v>32</v>
      </c>
      <c r="F354" s="240" t="s">
        <v>1348</v>
      </c>
      <c r="G354" s="238"/>
      <c r="H354" s="241">
        <v>8</v>
      </c>
      <c r="I354" s="242"/>
      <c r="J354" s="238"/>
      <c r="K354" s="238"/>
      <c r="L354" s="243"/>
      <c r="M354" s="244"/>
      <c r="N354" s="245"/>
      <c r="O354" s="245"/>
      <c r="P354" s="245"/>
      <c r="Q354" s="245"/>
      <c r="R354" s="245"/>
      <c r="S354" s="245"/>
      <c r="T354" s="246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7" t="s">
        <v>145</v>
      </c>
      <c r="AU354" s="247" t="s">
        <v>85</v>
      </c>
      <c r="AV354" s="14" t="s">
        <v>85</v>
      </c>
      <c r="AW354" s="14" t="s">
        <v>39</v>
      </c>
      <c r="AX354" s="14" t="s">
        <v>77</v>
      </c>
      <c r="AY354" s="247" t="s">
        <v>135</v>
      </c>
    </row>
    <row r="355" s="14" customFormat="1">
      <c r="A355" s="14"/>
      <c r="B355" s="237"/>
      <c r="C355" s="238"/>
      <c r="D355" s="228" t="s">
        <v>145</v>
      </c>
      <c r="E355" s="239" t="s">
        <v>32</v>
      </c>
      <c r="F355" s="240" t="s">
        <v>1349</v>
      </c>
      <c r="G355" s="238"/>
      <c r="H355" s="241">
        <v>22</v>
      </c>
      <c r="I355" s="242"/>
      <c r="J355" s="238"/>
      <c r="K355" s="238"/>
      <c r="L355" s="243"/>
      <c r="M355" s="244"/>
      <c r="N355" s="245"/>
      <c r="O355" s="245"/>
      <c r="P355" s="245"/>
      <c r="Q355" s="245"/>
      <c r="R355" s="245"/>
      <c r="S355" s="245"/>
      <c r="T355" s="246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7" t="s">
        <v>145</v>
      </c>
      <c r="AU355" s="247" t="s">
        <v>85</v>
      </c>
      <c r="AV355" s="14" t="s">
        <v>85</v>
      </c>
      <c r="AW355" s="14" t="s">
        <v>39</v>
      </c>
      <c r="AX355" s="14" t="s">
        <v>77</v>
      </c>
      <c r="AY355" s="247" t="s">
        <v>135</v>
      </c>
    </row>
    <row r="356" s="14" customFormat="1">
      <c r="A356" s="14"/>
      <c r="B356" s="237"/>
      <c r="C356" s="238"/>
      <c r="D356" s="228" t="s">
        <v>145</v>
      </c>
      <c r="E356" s="239" t="s">
        <v>32</v>
      </c>
      <c r="F356" s="240" t="s">
        <v>1350</v>
      </c>
      <c r="G356" s="238"/>
      <c r="H356" s="241">
        <v>11</v>
      </c>
      <c r="I356" s="242"/>
      <c r="J356" s="238"/>
      <c r="K356" s="238"/>
      <c r="L356" s="243"/>
      <c r="M356" s="244"/>
      <c r="N356" s="245"/>
      <c r="O356" s="245"/>
      <c r="P356" s="245"/>
      <c r="Q356" s="245"/>
      <c r="R356" s="245"/>
      <c r="S356" s="245"/>
      <c r="T356" s="246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7" t="s">
        <v>145</v>
      </c>
      <c r="AU356" s="247" t="s">
        <v>85</v>
      </c>
      <c r="AV356" s="14" t="s">
        <v>85</v>
      </c>
      <c r="AW356" s="14" t="s">
        <v>39</v>
      </c>
      <c r="AX356" s="14" t="s">
        <v>77</v>
      </c>
      <c r="AY356" s="247" t="s">
        <v>135</v>
      </c>
    </row>
    <row r="357" s="15" customFormat="1">
      <c r="A357" s="15"/>
      <c r="B357" s="248"/>
      <c r="C357" s="249"/>
      <c r="D357" s="228" t="s">
        <v>145</v>
      </c>
      <c r="E357" s="250" t="s">
        <v>32</v>
      </c>
      <c r="F357" s="251" t="s">
        <v>149</v>
      </c>
      <c r="G357" s="249"/>
      <c r="H357" s="252">
        <v>41</v>
      </c>
      <c r="I357" s="253"/>
      <c r="J357" s="249"/>
      <c r="K357" s="249"/>
      <c r="L357" s="254"/>
      <c r="M357" s="255"/>
      <c r="N357" s="256"/>
      <c r="O357" s="256"/>
      <c r="P357" s="256"/>
      <c r="Q357" s="256"/>
      <c r="R357" s="256"/>
      <c r="S357" s="256"/>
      <c r="T357" s="257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58" t="s">
        <v>145</v>
      </c>
      <c r="AU357" s="258" t="s">
        <v>85</v>
      </c>
      <c r="AV357" s="15" t="s">
        <v>134</v>
      </c>
      <c r="AW357" s="15" t="s">
        <v>39</v>
      </c>
      <c r="AX357" s="15" t="s">
        <v>83</v>
      </c>
      <c r="AY357" s="258" t="s">
        <v>135</v>
      </c>
    </row>
    <row r="358" s="2" customFormat="1" ht="37.8" customHeight="1">
      <c r="A358" s="39"/>
      <c r="B358" s="40"/>
      <c r="C358" s="213" t="s">
        <v>512</v>
      </c>
      <c r="D358" s="213" t="s">
        <v>138</v>
      </c>
      <c r="E358" s="214" t="s">
        <v>455</v>
      </c>
      <c r="F358" s="215" t="s">
        <v>456</v>
      </c>
      <c r="G358" s="216" t="s">
        <v>141</v>
      </c>
      <c r="H358" s="217">
        <v>16</v>
      </c>
      <c r="I358" s="218"/>
      <c r="J358" s="219">
        <f>ROUND(I358*H358,2)</f>
        <v>0</v>
      </c>
      <c r="K358" s="215" t="s">
        <v>142</v>
      </c>
      <c r="L358" s="45"/>
      <c r="M358" s="220" t="s">
        <v>32</v>
      </c>
      <c r="N358" s="221" t="s">
        <v>48</v>
      </c>
      <c r="O358" s="85"/>
      <c r="P358" s="222">
        <f>O358*H358</f>
        <v>0</v>
      </c>
      <c r="Q358" s="222">
        <v>0</v>
      </c>
      <c r="R358" s="222">
        <f>Q358*H358</f>
        <v>0</v>
      </c>
      <c r="S358" s="222">
        <v>0</v>
      </c>
      <c r="T358" s="223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24" t="s">
        <v>143</v>
      </c>
      <c r="AT358" s="224" t="s">
        <v>138</v>
      </c>
      <c r="AU358" s="224" t="s">
        <v>85</v>
      </c>
      <c r="AY358" s="17" t="s">
        <v>135</v>
      </c>
      <c r="BE358" s="225">
        <f>IF(N358="základní",J358,0)</f>
        <v>0</v>
      </c>
      <c r="BF358" s="225">
        <f>IF(N358="snížená",J358,0)</f>
        <v>0</v>
      </c>
      <c r="BG358" s="225">
        <f>IF(N358="zákl. přenesená",J358,0)</f>
        <v>0</v>
      </c>
      <c r="BH358" s="225">
        <f>IF(N358="sníž. přenesená",J358,0)</f>
        <v>0</v>
      </c>
      <c r="BI358" s="225">
        <f>IF(N358="nulová",J358,0)</f>
        <v>0</v>
      </c>
      <c r="BJ358" s="17" t="s">
        <v>83</v>
      </c>
      <c r="BK358" s="225">
        <f>ROUND(I358*H358,2)</f>
        <v>0</v>
      </c>
      <c r="BL358" s="17" t="s">
        <v>143</v>
      </c>
      <c r="BM358" s="224" t="s">
        <v>1351</v>
      </c>
    </row>
    <row r="359" s="13" customFormat="1">
      <c r="A359" s="13"/>
      <c r="B359" s="226"/>
      <c r="C359" s="227"/>
      <c r="D359" s="228" t="s">
        <v>145</v>
      </c>
      <c r="E359" s="229" t="s">
        <v>32</v>
      </c>
      <c r="F359" s="230" t="s">
        <v>146</v>
      </c>
      <c r="G359" s="227"/>
      <c r="H359" s="229" t="s">
        <v>32</v>
      </c>
      <c r="I359" s="231"/>
      <c r="J359" s="227"/>
      <c r="K359" s="227"/>
      <c r="L359" s="232"/>
      <c r="M359" s="233"/>
      <c r="N359" s="234"/>
      <c r="O359" s="234"/>
      <c r="P359" s="234"/>
      <c r="Q359" s="234"/>
      <c r="R359" s="234"/>
      <c r="S359" s="234"/>
      <c r="T359" s="23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6" t="s">
        <v>145</v>
      </c>
      <c r="AU359" s="236" t="s">
        <v>85</v>
      </c>
      <c r="AV359" s="13" t="s">
        <v>83</v>
      </c>
      <c r="AW359" s="13" t="s">
        <v>39</v>
      </c>
      <c r="AX359" s="13" t="s">
        <v>77</v>
      </c>
      <c r="AY359" s="236" t="s">
        <v>135</v>
      </c>
    </row>
    <row r="360" s="14" customFormat="1">
      <c r="A360" s="14"/>
      <c r="B360" s="237"/>
      <c r="C360" s="238"/>
      <c r="D360" s="228" t="s">
        <v>145</v>
      </c>
      <c r="E360" s="239" t="s">
        <v>32</v>
      </c>
      <c r="F360" s="240" t="s">
        <v>1352</v>
      </c>
      <c r="G360" s="238"/>
      <c r="H360" s="241">
        <v>3</v>
      </c>
      <c r="I360" s="242"/>
      <c r="J360" s="238"/>
      <c r="K360" s="238"/>
      <c r="L360" s="243"/>
      <c r="M360" s="244"/>
      <c r="N360" s="245"/>
      <c r="O360" s="245"/>
      <c r="P360" s="245"/>
      <c r="Q360" s="245"/>
      <c r="R360" s="245"/>
      <c r="S360" s="245"/>
      <c r="T360" s="246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7" t="s">
        <v>145</v>
      </c>
      <c r="AU360" s="247" t="s">
        <v>85</v>
      </c>
      <c r="AV360" s="14" t="s">
        <v>85</v>
      </c>
      <c r="AW360" s="14" t="s">
        <v>39</v>
      </c>
      <c r="AX360" s="14" t="s">
        <v>77</v>
      </c>
      <c r="AY360" s="247" t="s">
        <v>135</v>
      </c>
    </row>
    <row r="361" s="14" customFormat="1">
      <c r="A361" s="14"/>
      <c r="B361" s="237"/>
      <c r="C361" s="238"/>
      <c r="D361" s="228" t="s">
        <v>145</v>
      </c>
      <c r="E361" s="239" t="s">
        <v>32</v>
      </c>
      <c r="F361" s="240" t="s">
        <v>1353</v>
      </c>
      <c r="G361" s="238"/>
      <c r="H361" s="241">
        <v>10</v>
      </c>
      <c r="I361" s="242"/>
      <c r="J361" s="238"/>
      <c r="K361" s="238"/>
      <c r="L361" s="243"/>
      <c r="M361" s="244"/>
      <c r="N361" s="245"/>
      <c r="O361" s="245"/>
      <c r="P361" s="245"/>
      <c r="Q361" s="245"/>
      <c r="R361" s="245"/>
      <c r="S361" s="245"/>
      <c r="T361" s="246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7" t="s">
        <v>145</v>
      </c>
      <c r="AU361" s="247" t="s">
        <v>85</v>
      </c>
      <c r="AV361" s="14" t="s">
        <v>85</v>
      </c>
      <c r="AW361" s="14" t="s">
        <v>39</v>
      </c>
      <c r="AX361" s="14" t="s">
        <v>77</v>
      </c>
      <c r="AY361" s="247" t="s">
        <v>135</v>
      </c>
    </row>
    <row r="362" s="14" customFormat="1">
      <c r="A362" s="14"/>
      <c r="B362" s="237"/>
      <c r="C362" s="238"/>
      <c r="D362" s="228" t="s">
        <v>145</v>
      </c>
      <c r="E362" s="239" t="s">
        <v>32</v>
      </c>
      <c r="F362" s="240" t="s">
        <v>1354</v>
      </c>
      <c r="G362" s="238"/>
      <c r="H362" s="241">
        <v>3</v>
      </c>
      <c r="I362" s="242"/>
      <c r="J362" s="238"/>
      <c r="K362" s="238"/>
      <c r="L362" s="243"/>
      <c r="M362" s="244"/>
      <c r="N362" s="245"/>
      <c r="O362" s="245"/>
      <c r="P362" s="245"/>
      <c r="Q362" s="245"/>
      <c r="R362" s="245"/>
      <c r="S362" s="245"/>
      <c r="T362" s="246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7" t="s">
        <v>145</v>
      </c>
      <c r="AU362" s="247" t="s">
        <v>85</v>
      </c>
      <c r="AV362" s="14" t="s">
        <v>85</v>
      </c>
      <c r="AW362" s="14" t="s">
        <v>39</v>
      </c>
      <c r="AX362" s="14" t="s">
        <v>77</v>
      </c>
      <c r="AY362" s="247" t="s">
        <v>135</v>
      </c>
    </row>
    <row r="363" s="15" customFormat="1">
      <c r="A363" s="15"/>
      <c r="B363" s="248"/>
      <c r="C363" s="249"/>
      <c r="D363" s="228" t="s">
        <v>145</v>
      </c>
      <c r="E363" s="250" t="s">
        <v>32</v>
      </c>
      <c r="F363" s="251" t="s">
        <v>149</v>
      </c>
      <c r="G363" s="249"/>
      <c r="H363" s="252">
        <v>16</v>
      </c>
      <c r="I363" s="253"/>
      <c r="J363" s="249"/>
      <c r="K363" s="249"/>
      <c r="L363" s="254"/>
      <c r="M363" s="255"/>
      <c r="N363" s="256"/>
      <c r="O363" s="256"/>
      <c r="P363" s="256"/>
      <c r="Q363" s="256"/>
      <c r="R363" s="256"/>
      <c r="S363" s="256"/>
      <c r="T363" s="257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58" t="s">
        <v>145</v>
      </c>
      <c r="AU363" s="258" t="s">
        <v>85</v>
      </c>
      <c r="AV363" s="15" t="s">
        <v>134</v>
      </c>
      <c r="AW363" s="15" t="s">
        <v>39</v>
      </c>
      <c r="AX363" s="15" t="s">
        <v>83</v>
      </c>
      <c r="AY363" s="258" t="s">
        <v>135</v>
      </c>
    </row>
    <row r="364" s="2" customFormat="1" ht="33" customHeight="1">
      <c r="A364" s="39"/>
      <c r="B364" s="40"/>
      <c r="C364" s="213" t="s">
        <v>517</v>
      </c>
      <c r="D364" s="213" t="s">
        <v>138</v>
      </c>
      <c r="E364" s="214" t="s">
        <v>1067</v>
      </c>
      <c r="F364" s="215" t="s">
        <v>1068</v>
      </c>
      <c r="G364" s="216" t="s">
        <v>141</v>
      </c>
      <c r="H364" s="217">
        <v>1</v>
      </c>
      <c r="I364" s="218"/>
      <c r="J364" s="219">
        <f>ROUND(I364*H364,2)</f>
        <v>0</v>
      </c>
      <c r="K364" s="215" t="s">
        <v>142</v>
      </c>
      <c r="L364" s="45"/>
      <c r="M364" s="220" t="s">
        <v>32</v>
      </c>
      <c r="N364" s="221" t="s">
        <v>48</v>
      </c>
      <c r="O364" s="85"/>
      <c r="P364" s="222">
        <f>O364*H364</f>
        <v>0</v>
      </c>
      <c r="Q364" s="222">
        <v>0</v>
      </c>
      <c r="R364" s="222">
        <f>Q364*H364</f>
        <v>0</v>
      </c>
      <c r="S364" s="222">
        <v>0</v>
      </c>
      <c r="T364" s="223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24" t="s">
        <v>143</v>
      </c>
      <c r="AT364" s="224" t="s">
        <v>138</v>
      </c>
      <c r="AU364" s="224" t="s">
        <v>85</v>
      </c>
      <c r="AY364" s="17" t="s">
        <v>135</v>
      </c>
      <c r="BE364" s="225">
        <f>IF(N364="základní",J364,0)</f>
        <v>0</v>
      </c>
      <c r="BF364" s="225">
        <f>IF(N364="snížená",J364,0)</f>
        <v>0</v>
      </c>
      <c r="BG364" s="225">
        <f>IF(N364="zákl. přenesená",J364,0)</f>
        <v>0</v>
      </c>
      <c r="BH364" s="225">
        <f>IF(N364="sníž. přenesená",J364,0)</f>
        <v>0</v>
      </c>
      <c r="BI364" s="225">
        <f>IF(N364="nulová",J364,0)</f>
        <v>0</v>
      </c>
      <c r="BJ364" s="17" t="s">
        <v>83</v>
      </c>
      <c r="BK364" s="225">
        <f>ROUND(I364*H364,2)</f>
        <v>0</v>
      </c>
      <c r="BL364" s="17" t="s">
        <v>143</v>
      </c>
      <c r="BM364" s="224" t="s">
        <v>1355</v>
      </c>
    </row>
    <row r="365" s="13" customFormat="1">
      <c r="A365" s="13"/>
      <c r="B365" s="226"/>
      <c r="C365" s="227"/>
      <c r="D365" s="228" t="s">
        <v>145</v>
      </c>
      <c r="E365" s="229" t="s">
        <v>32</v>
      </c>
      <c r="F365" s="230" t="s">
        <v>146</v>
      </c>
      <c r="G365" s="227"/>
      <c r="H365" s="229" t="s">
        <v>32</v>
      </c>
      <c r="I365" s="231"/>
      <c r="J365" s="227"/>
      <c r="K365" s="227"/>
      <c r="L365" s="232"/>
      <c r="M365" s="233"/>
      <c r="N365" s="234"/>
      <c r="O365" s="234"/>
      <c r="P365" s="234"/>
      <c r="Q365" s="234"/>
      <c r="R365" s="234"/>
      <c r="S365" s="234"/>
      <c r="T365" s="235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6" t="s">
        <v>145</v>
      </c>
      <c r="AU365" s="236" t="s">
        <v>85</v>
      </c>
      <c r="AV365" s="13" t="s">
        <v>83</v>
      </c>
      <c r="AW365" s="13" t="s">
        <v>39</v>
      </c>
      <c r="AX365" s="13" t="s">
        <v>77</v>
      </c>
      <c r="AY365" s="236" t="s">
        <v>135</v>
      </c>
    </row>
    <row r="366" s="14" customFormat="1">
      <c r="A366" s="14"/>
      <c r="B366" s="237"/>
      <c r="C366" s="238"/>
      <c r="D366" s="228" t="s">
        <v>145</v>
      </c>
      <c r="E366" s="239" t="s">
        <v>32</v>
      </c>
      <c r="F366" s="240" t="s">
        <v>453</v>
      </c>
      <c r="G366" s="238"/>
      <c r="H366" s="241">
        <v>1</v>
      </c>
      <c r="I366" s="242"/>
      <c r="J366" s="238"/>
      <c r="K366" s="238"/>
      <c r="L366" s="243"/>
      <c r="M366" s="244"/>
      <c r="N366" s="245"/>
      <c r="O366" s="245"/>
      <c r="P366" s="245"/>
      <c r="Q366" s="245"/>
      <c r="R366" s="245"/>
      <c r="S366" s="245"/>
      <c r="T366" s="246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7" t="s">
        <v>145</v>
      </c>
      <c r="AU366" s="247" t="s">
        <v>85</v>
      </c>
      <c r="AV366" s="14" t="s">
        <v>85</v>
      </c>
      <c r="AW366" s="14" t="s">
        <v>39</v>
      </c>
      <c r="AX366" s="14" t="s">
        <v>77</v>
      </c>
      <c r="AY366" s="247" t="s">
        <v>135</v>
      </c>
    </row>
    <row r="367" s="15" customFormat="1">
      <c r="A367" s="15"/>
      <c r="B367" s="248"/>
      <c r="C367" s="249"/>
      <c r="D367" s="228" t="s">
        <v>145</v>
      </c>
      <c r="E367" s="250" t="s">
        <v>32</v>
      </c>
      <c r="F367" s="251" t="s">
        <v>149</v>
      </c>
      <c r="G367" s="249"/>
      <c r="H367" s="252">
        <v>1</v>
      </c>
      <c r="I367" s="253"/>
      <c r="J367" s="249"/>
      <c r="K367" s="249"/>
      <c r="L367" s="254"/>
      <c r="M367" s="255"/>
      <c r="N367" s="256"/>
      <c r="O367" s="256"/>
      <c r="P367" s="256"/>
      <c r="Q367" s="256"/>
      <c r="R367" s="256"/>
      <c r="S367" s="256"/>
      <c r="T367" s="257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58" t="s">
        <v>145</v>
      </c>
      <c r="AU367" s="258" t="s">
        <v>85</v>
      </c>
      <c r="AV367" s="15" t="s">
        <v>134</v>
      </c>
      <c r="AW367" s="15" t="s">
        <v>39</v>
      </c>
      <c r="AX367" s="15" t="s">
        <v>83</v>
      </c>
      <c r="AY367" s="258" t="s">
        <v>135</v>
      </c>
    </row>
    <row r="368" s="2" customFormat="1" ht="24.15" customHeight="1">
      <c r="A368" s="39"/>
      <c r="B368" s="40"/>
      <c r="C368" s="213" t="s">
        <v>522</v>
      </c>
      <c r="D368" s="213" t="s">
        <v>138</v>
      </c>
      <c r="E368" s="214" t="s">
        <v>1071</v>
      </c>
      <c r="F368" s="215" t="s">
        <v>1072</v>
      </c>
      <c r="G368" s="216" t="s">
        <v>141</v>
      </c>
      <c r="H368" s="217">
        <v>1</v>
      </c>
      <c r="I368" s="218"/>
      <c r="J368" s="219">
        <f>ROUND(I368*H368,2)</f>
        <v>0</v>
      </c>
      <c r="K368" s="215" t="s">
        <v>142</v>
      </c>
      <c r="L368" s="45"/>
      <c r="M368" s="220" t="s">
        <v>32</v>
      </c>
      <c r="N368" s="221" t="s">
        <v>48</v>
      </c>
      <c r="O368" s="85"/>
      <c r="P368" s="222">
        <f>O368*H368</f>
        <v>0</v>
      </c>
      <c r="Q368" s="222">
        <v>0</v>
      </c>
      <c r="R368" s="222">
        <f>Q368*H368</f>
        <v>0</v>
      </c>
      <c r="S368" s="222">
        <v>0</v>
      </c>
      <c r="T368" s="223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24" t="s">
        <v>143</v>
      </c>
      <c r="AT368" s="224" t="s">
        <v>138</v>
      </c>
      <c r="AU368" s="224" t="s">
        <v>85</v>
      </c>
      <c r="AY368" s="17" t="s">
        <v>135</v>
      </c>
      <c r="BE368" s="225">
        <f>IF(N368="základní",J368,0)</f>
        <v>0</v>
      </c>
      <c r="BF368" s="225">
        <f>IF(N368="snížená",J368,0)</f>
        <v>0</v>
      </c>
      <c r="BG368" s="225">
        <f>IF(N368="zákl. přenesená",J368,0)</f>
        <v>0</v>
      </c>
      <c r="BH368" s="225">
        <f>IF(N368="sníž. přenesená",J368,0)</f>
        <v>0</v>
      </c>
      <c r="BI368" s="225">
        <f>IF(N368="nulová",J368,0)</f>
        <v>0</v>
      </c>
      <c r="BJ368" s="17" t="s">
        <v>83</v>
      </c>
      <c r="BK368" s="225">
        <f>ROUND(I368*H368,2)</f>
        <v>0</v>
      </c>
      <c r="BL368" s="17" t="s">
        <v>143</v>
      </c>
      <c r="BM368" s="224" t="s">
        <v>1356</v>
      </c>
    </row>
    <row r="369" s="13" customFormat="1">
      <c r="A369" s="13"/>
      <c r="B369" s="226"/>
      <c r="C369" s="227"/>
      <c r="D369" s="228" t="s">
        <v>145</v>
      </c>
      <c r="E369" s="229" t="s">
        <v>32</v>
      </c>
      <c r="F369" s="230" t="s">
        <v>146</v>
      </c>
      <c r="G369" s="227"/>
      <c r="H369" s="229" t="s">
        <v>32</v>
      </c>
      <c r="I369" s="231"/>
      <c r="J369" s="227"/>
      <c r="K369" s="227"/>
      <c r="L369" s="232"/>
      <c r="M369" s="233"/>
      <c r="N369" s="234"/>
      <c r="O369" s="234"/>
      <c r="P369" s="234"/>
      <c r="Q369" s="234"/>
      <c r="R369" s="234"/>
      <c r="S369" s="234"/>
      <c r="T369" s="235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6" t="s">
        <v>145</v>
      </c>
      <c r="AU369" s="236" t="s">
        <v>85</v>
      </c>
      <c r="AV369" s="13" t="s">
        <v>83</v>
      </c>
      <c r="AW369" s="13" t="s">
        <v>39</v>
      </c>
      <c r="AX369" s="13" t="s">
        <v>77</v>
      </c>
      <c r="AY369" s="236" t="s">
        <v>135</v>
      </c>
    </row>
    <row r="370" s="14" customFormat="1">
      <c r="A370" s="14"/>
      <c r="B370" s="237"/>
      <c r="C370" s="238"/>
      <c r="D370" s="228" t="s">
        <v>145</v>
      </c>
      <c r="E370" s="239" t="s">
        <v>32</v>
      </c>
      <c r="F370" s="240" t="s">
        <v>464</v>
      </c>
      <c r="G370" s="238"/>
      <c r="H370" s="241">
        <v>1</v>
      </c>
      <c r="I370" s="242"/>
      <c r="J370" s="238"/>
      <c r="K370" s="238"/>
      <c r="L370" s="243"/>
      <c r="M370" s="244"/>
      <c r="N370" s="245"/>
      <c r="O370" s="245"/>
      <c r="P370" s="245"/>
      <c r="Q370" s="245"/>
      <c r="R370" s="245"/>
      <c r="S370" s="245"/>
      <c r="T370" s="246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7" t="s">
        <v>145</v>
      </c>
      <c r="AU370" s="247" t="s">
        <v>85</v>
      </c>
      <c r="AV370" s="14" t="s">
        <v>85</v>
      </c>
      <c r="AW370" s="14" t="s">
        <v>39</v>
      </c>
      <c r="AX370" s="14" t="s">
        <v>77</v>
      </c>
      <c r="AY370" s="247" t="s">
        <v>135</v>
      </c>
    </row>
    <row r="371" s="15" customFormat="1">
      <c r="A371" s="15"/>
      <c r="B371" s="248"/>
      <c r="C371" s="249"/>
      <c r="D371" s="228" t="s">
        <v>145</v>
      </c>
      <c r="E371" s="250" t="s">
        <v>32</v>
      </c>
      <c r="F371" s="251" t="s">
        <v>149</v>
      </c>
      <c r="G371" s="249"/>
      <c r="H371" s="252">
        <v>1</v>
      </c>
      <c r="I371" s="253"/>
      <c r="J371" s="249"/>
      <c r="K371" s="249"/>
      <c r="L371" s="254"/>
      <c r="M371" s="255"/>
      <c r="N371" s="256"/>
      <c r="O371" s="256"/>
      <c r="P371" s="256"/>
      <c r="Q371" s="256"/>
      <c r="R371" s="256"/>
      <c r="S371" s="256"/>
      <c r="T371" s="257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58" t="s">
        <v>145</v>
      </c>
      <c r="AU371" s="258" t="s">
        <v>85</v>
      </c>
      <c r="AV371" s="15" t="s">
        <v>134</v>
      </c>
      <c r="AW371" s="15" t="s">
        <v>39</v>
      </c>
      <c r="AX371" s="15" t="s">
        <v>83</v>
      </c>
      <c r="AY371" s="258" t="s">
        <v>135</v>
      </c>
    </row>
    <row r="372" s="12" customFormat="1" ht="22.8" customHeight="1">
      <c r="A372" s="12"/>
      <c r="B372" s="197"/>
      <c r="C372" s="198"/>
      <c r="D372" s="199" t="s">
        <v>76</v>
      </c>
      <c r="E372" s="211" t="s">
        <v>229</v>
      </c>
      <c r="F372" s="211" t="s">
        <v>229</v>
      </c>
      <c r="G372" s="198"/>
      <c r="H372" s="198"/>
      <c r="I372" s="201"/>
      <c r="J372" s="212">
        <f>BK372</f>
        <v>0</v>
      </c>
      <c r="K372" s="198"/>
      <c r="L372" s="203"/>
      <c r="M372" s="204"/>
      <c r="N372" s="205"/>
      <c r="O372" s="205"/>
      <c r="P372" s="206">
        <f>SUM(P373:P409)</f>
        <v>0</v>
      </c>
      <c r="Q372" s="205"/>
      <c r="R372" s="206">
        <f>SUM(R373:R409)</f>
        <v>0</v>
      </c>
      <c r="S372" s="205"/>
      <c r="T372" s="207">
        <f>SUM(T373:T409)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08" t="s">
        <v>134</v>
      </c>
      <c r="AT372" s="209" t="s">
        <v>76</v>
      </c>
      <c r="AU372" s="209" t="s">
        <v>83</v>
      </c>
      <c r="AY372" s="208" t="s">
        <v>135</v>
      </c>
      <c r="BK372" s="210">
        <f>SUM(BK373:BK409)</f>
        <v>0</v>
      </c>
    </row>
    <row r="373" s="2" customFormat="1" ht="24.15" customHeight="1">
      <c r="A373" s="39"/>
      <c r="B373" s="40"/>
      <c r="C373" s="213" t="s">
        <v>527</v>
      </c>
      <c r="D373" s="213" t="s">
        <v>138</v>
      </c>
      <c r="E373" s="214" t="s">
        <v>477</v>
      </c>
      <c r="F373" s="215" t="s">
        <v>478</v>
      </c>
      <c r="G373" s="216" t="s">
        <v>141</v>
      </c>
      <c r="H373" s="217">
        <v>2</v>
      </c>
      <c r="I373" s="218"/>
      <c r="J373" s="219">
        <f>ROUND(I373*H373,2)</f>
        <v>0</v>
      </c>
      <c r="K373" s="215" t="s">
        <v>142</v>
      </c>
      <c r="L373" s="45"/>
      <c r="M373" s="220" t="s">
        <v>32</v>
      </c>
      <c r="N373" s="221" t="s">
        <v>48</v>
      </c>
      <c r="O373" s="85"/>
      <c r="P373" s="222">
        <f>O373*H373</f>
        <v>0</v>
      </c>
      <c r="Q373" s="222">
        <v>0</v>
      </c>
      <c r="R373" s="222">
        <f>Q373*H373</f>
        <v>0</v>
      </c>
      <c r="S373" s="222">
        <v>0</v>
      </c>
      <c r="T373" s="223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24" t="s">
        <v>143</v>
      </c>
      <c r="AT373" s="224" t="s">
        <v>138</v>
      </c>
      <c r="AU373" s="224" t="s">
        <v>85</v>
      </c>
      <c r="AY373" s="17" t="s">
        <v>135</v>
      </c>
      <c r="BE373" s="225">
        <f>IF(N373="základní",J373,0)</f>
        <v>0</v>
      </c>
      <c r="BF373" s="225">
        <f>IF(N373="snížená",J373,0)</f>
        <v>0</v>
      </c>
      <c r="BG373" s="225">
        <f>IF(N373="zákl. přenesená",J373,0)</f>
        <v>0</v>
      </c>
      <c r="BH373" s="225">
        <f>IF(N373="sníž. přenesená",J373,0)</f>
        <v>0</v>
      </c>
      <c r="BI373" s="225">
        <f>IF(N373="nulová",J373,0)</f>
        <v>0</v>
      </c>
      <c r="BJ373" s="17" t="s">
        <v>83</v>
      </c>
      <c r="BK373" s="225">
        <f>ROUND(I373*H373,2)</f>
        <v>0</v>
      </c>
      <c r="BL373" s="17" t="s">
        <v>143</v>
      </c>
      <c r="BM373" s="224" t="s">
        <v>1357</v>
      </c>
    </row>
    <row r="374" s="13" customFormat="1">
      <c r="A374" s="13"/>
      <c r="B374" s="226"/>
      <c r="C374" s="227"/>
      <c r="D374" s="228" t="s">
        <v>145</v>
      </c>
      <c r="E374" s="229" t="s">
        <v>32</v>
      </c>
      <c r="F374" s="230" t="s">
        <v>146</v>
      </c>
      <c r="G374" s="227"/>
      <c r="H374" s="229" t="s">
        <v>32</v>
      </c>
      <c r="I374" s="231"/>
      <c r="J374" s="227"/>
      <c r="K374" s="227"/>
      <c r="L374" s="232"/>
      <c r="M374" s="233"/>
      <c r="N374" s="234"/>
      <c r="O374" s="234"/>
      <c r="P374" s="234"/>
      <c r="Q374" s="234"/>
      <c r="R374" s="234"/>
      <c r="S374" s="234"/>
      <c r="T374" s="235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6" t="s">
        <v>145</v>
      </c>
      <c r="AU374" s="236" t="s">
        <v>85</v>
      </c>
      <c r="AV374" s="13" t="s">
        <v>83</v>
      </c>
      <c r="AW374" s="13" t="s">
        <v>39</v>
      </c>
      <c r="AX374" s="13" t="s">
        <v>77</v>
      </c>
      <c r="AY374" s="236" t="s">
        <v>135</v>
      </c>
    </row>
    <row r="375" s="14" customFormat="1">
      <c r="A375" s="14"/>
      <c r="B375" s="237"/>
      <c r="C375" s="238"/>
      <c r="D375" s="228" t="s">
        <v>145</v>
      </c>
      <c r="E375" s="239" t="s">
        <v>32</v>
      </c>
      <c r="F375" s="240" t="s">
        <v>787</v>
      </c>
      <c r="G375" s="238"/>
      <c r="H375" s="241">
        <v>1</v>
      </c>
      <c r="I375" s="242"/>
      <c r="J375" s="238"/>
      <c r="K375" s="238"/>
      <c r="L375" s="243"/>
      <c r="M375" s="244"/>
      <c r="N375" s="245"/>
      <c r="O375" s="245"/>
      <c r="P375" s="245"/>
      <c r="Q375" s="245"/>
      <c r="R375" s="245"/>
      <c r="S375" s="245"/>
      <c r="T375" s="246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7" t="s">
        <v>145</v>
      </c>
      <c r="AU375" s="247" t="s">
        <v>85</v>
      </c>
      <c r="AV375" s="14" t="s">
        <v>85</v>
      </c>
      <c r="AW375" s="14" t="s">
        <v>39</v>
      </c>
      <c r="AX375" s="14" t="s">
        <v>77</v>
      </c>
      <c r="AY375" s="247" t="s">
        <v>135</v>
      </c>
    </row>
    <row r="376" s="14" customFormat="1">
      <c r="A376" s="14"/>
      <c r="B376" s="237"/>
      <c r="C376" s="238"/>
      <c r="D376" s="228" t="s">
        <v>145</v>
      </c>
      <c r="E376" s="239" t="s">
        <v>32</v>
      </c>
      <c r="F376" s="240" t="s">
        <v>788</v>
      </c>
      <c r="G376" s="238"/>
      <c r="H376" s="241">
        <v>1</v>
      </c>
      <c r="I376" s="242"/>
      <c r="J376" s="238"/>
      <c r="K376" s="238"/>
      <c r="L376" s="243"/>
      <c r="M376" s="244"/>
      <c r="N376" s="245"/>
      <c r="O376" s="245"/>
      <c r="P376" s="245"/>
      <c r="Q376" s="245"/>
      <c r="R376" s="245"/>
      <c r="S376" s="245"/>
      <c r="T376" s="246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7" t="s">
        <v>145</v>
      </c>
      <c r="AU376" s="247" t="s">
        <v>85</v>
      </c>
      <c r="AV376" s="14" t="s">
        <v>85</v>
      </c>
      <c r="AW376" s="14" t="s">
        <v>39</v>
      </c>
      <c r="AX376" s="14" t="s">
        <v>77</v>
      </c>
      <c r="AY376" s="247" t="s">
        <v>135</v>
      </c>
    </row>
    <row r="377" s="15" customFormat="1">
      <c r="A377" s="15"/>
      <c r="B377" s="248"/>
      <c r="C377" s="249"/>
      <c r="D377" s="228" t="s">
        <v>145</v>
      </c>
      <c r="E377" s="250" t="s">
        <v>32</v>
      </c>
      <c r="F377" s="251" t="s">
        <v>149</v>
      </c>
      <c r="G377" s="249"/>
      <c r="H377" s="252">
        <v>2</v>
      </c>
      <c r="I377" s="253"/>
      <c r="J377" s="249"/>
      <c r="K377" s="249"/>
      <c r="L377" s="254"/>
      <c r="M377" s="255"/>
      <c r="N377" s="256"/>
      <c r="O377" s="256"/>
      <c r="P377" s="256"/>
      <c r="Q377" s="256"/>
      <c r="R377" s="256"/>
      <c r="S377" s="256"/>
      <c r="T377" s="257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58" t="s">
        <v>145</v>
      </c>
      <c r="AU377" s="258" t="s">
        <v>85</v>
      </c>
      <c r="AV377" s="15" t="s">
        <v>134</v>
      </c>
      <c r="AW377" s="15" t="s">
        <v>39</v>
      </c>
      <c r="AX377" s="15" t="s">
        <v>83</v>
      </c>
      <c r="AY377" s="258" t="s">
        <v>135</v>
      </c>
    </row>
    <row r="378" s="2" customFormat="1" ht="24.15" customHeight="1">
      <c r="A378" s="39"/>
      <c r="B378" s="40"/>
      <c r="C378" s="213" t="s">
        <v>532</v>
      </c>
      <c r="D378" s="213" t="s">
        <v>138</v>
      </c>
      <c r="E378" s="214" t="s">
        <v>483</v>
      </c>
      <c r="F378" s="215" t="s">
        <v>484</v>
      </c>
      <c r="G378" s="216" t="s">
        <v>141</v>
      </c>
      <c r="H378" s="217">
        <v>1</v>
      </c>
      <c r="I378" s="218"/>
      <c r="J378" s="219">
        <f>ROUND(I378*H378,2)</f>
        <v>0</v>
      </c>
      <c r="K378" s="215" t="s">
        <v>142</v>
      </c>
      <c r="L378" s="45"/>
      <c r="M378" s="220" t="s">
        <v>32</v>
      </c>
      <c r="N378" s="221" t="s">
        <v>48</v>
      </c>
      <c r="O378" s="85"/>
      <c r="P378" s="222">
        <f>O378*H378</f>
        <v>0</v>
      </c>
      <c r="Q378" s="222">
        <v>0</v>
      </c>
      <c r="R378" s="222">
        <f>Q378*H378</f>
        <v>0</v>
      </c>
      <c r="S378" s="222">
        <v>0</v>
      </c>
      <c r="T378" s="223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24" t="s">
        <v>143</v>
      </c>
      <c r="AT378" s="224" t="s">
        <v>138</v>
      </c>
      <c r="AU378" s="224" t="s">
        <v>85</v>
      </c>
      <c r="AY378" s="17" t="s">
        <v>135</v>
      </c>
      <c r="BE378" s="225">
        <f>IF(N378="základní",J378,0)</f>
        <v>0</v>
      </c>
      <c r="BF378" s="225">
        <f>IF(N378="snížená",J378,0)</f>
        <v>0</v>
      </c>
      <c r="BG378" s="225">
        <f>IF(N378="zákl. přenesená",J378,0)</f>
        <v>0</v>
      </c>
      <c r="BH378" s="225">
        <f>IF(N378="sníž. přenesená",J378,0)</f>
        <v>0</v>
      </c>
      <c r="BI378" s="225">
        <f>IF(N378="nulová",J378,0)</f>
        <v>0</v>
      </c>
      <c r="BJ378" s="17" t="s">
        <v>83</v>
      </c>
      <c r="BK378" s="225">
        <f>ROUND(I378*H378,2)</f>
        <v>0</v>
      </c>
      <c r="BL378" s="17" t="s">
        <v>143</v>
      </c>
      <c r="BM378" s="224" t="s">
        <v>1358</v>
      </c>
    </row>
    <row r="379" s="13" customFormat="1">
      <c r="A379" s="13"/>
      <c r="B379" s="226"/>
      <c r="C379" s="227"/>
      <c r="D379" s="228" t="s">
        <v>145</v>
      </c>
      <c r="E379" s="229" t="s">
        <v>32</v>
      </c>
      <c r="F379" s="230" t="s">
        <v>146</v>
      </c>
      <c r="G379" s="227"/>
      <c r="H379" s="229" t="s">
        <v>32</v>
      </c>
      <c r="I379" s="231"/>
      <c r="J379" s="227"/>
      <c r="K379" s="227"/>
      <c r="L379" s="232"/>
      <c r="M379" s="233"/>
      <c r="N379" s="234"/>
      <c r="O379" s="234"/>
      <c r="P379" s="234"/>
      <c r="Q379" s="234"/>
      <c r="R379" s="234"/>
      <c r="S379" s="234"/>
      <c r="T379" s="235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6" t="s">
        <v>145</v>
      </c>
      <c r="AU379" s="236" t="s">
        <v>85</v>
      </c>
      <c r="AV379" s="13" t="s">
        <v>83</v>
      </c>
      <c r="AW379" s="13" t="s">
        <v>39</v>
      </c>
      <c r="AX379" s="13" t="s">
        <v>77</v>
      </c>
      <c r="AY379" s="236" t="s">
        <v>135</v>
      </c>
    </row>
    <row r="380" s="14" customFormat="1">
      <c r="A380" s="14"/>
      <c r="B380" s="237"/>
      <c r="C380" s="238"/>
      <c r="D380" s="228" t="s">
        <v>145</v>
      </c>
      <c r="E380" s="239" t="s">
        <v>32</v>
      </c>
      <c r="F380" s="240" t="s">
        <v>790</v>
      </c>
      <c r="G380" s="238"/>
      <c r="H380" s="241">
        <v>1</v>
      </c>
      <c r="I380" s="242"/>
      <c r="J380" s="238"/>
      <c r="K380" s="238"/>
      <c r="L380" s="243"/>
      <c r="M380" s="244"/>
      <c r="N380" s="245"/>
      <c r="O380" s="245"/>
      <c r="P380" s="245"/>
      <c r="Q380" s="245"/>
      <c r="R380" s="245"/>
      <c r="S380" s="245"/>
      <c r="T380" s="246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7" t="s">
        <v>145</v>
      </c>
      <c r="AU380" s="247" t="s">
        <v>85</v>
      </c>
      <c r="AV380" s="14" t="s">
        <v>85</v>
      </c>
      <c r="AW380" s="14" t="s">
        <v>39</v>
      </c>
      <c r="AX380" s="14" t="s">
        <v>77</v>
      </c>
      <c r="AY380" s="247" t="s">
        <v>135</v>
      </c>
    </row>
    <row r="381" s="15" customFormat="1">
      <c r="A381" s="15"/>
      <c r="B381" s="248"/>
      <c r="C381" s="249"/>
      <c r="D381" s="228" t="s">
        <v>145</v>
      </c>
      <c r="E381" s="250" t="s">
        <v>32</v>
      </c>
      <c r="F381" s="251" t="s">
        <v>149</v>
      </c>
      <c r="G381" s="249"/>
      <c r="H381" s="252">
        <v>1</v>
      </c>
      <c r="I381" s="253"/>
      <c r="J381" s="249"/>
      <c r="K381" s="249"/>
      <c r="L381" s="254"/>
      <c r="M381" s="255"/>
      <c r="N381" s="256"/>
      <c r="O381" s="256"/>
      <c r="P381" s="256"/>
      <c r="Q381" s="256"/>
      <c r="R381" s="256"/>
      <c r="S381" s="256"/>
      <c r="T381" s="257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58" t="s">
        <v>145</v>
      </c>
      <c r="AU381" s="258" t="s">
        <v>85</v>
      </c>
      <c r="AV381" s="15" t="s">
        <v>134</v>
      </c>
      <c r="AW381" s="15" t="s">
        <v>39</v>
      </c>
      <c r="AX381" s="15" t="s">
        <v>83</v>
      </c>
      <c r="AY381" s="258" t="s">
        <v>135</v>
      </c>
    </row>
    <row r="382" s="2" customFormat="1" ht="24.15" customHeight="1">
      <c r="A382" s="39"/>
      <c r="B382" s="40"/>
      <c r="C382" s="213" t="s">
        <v>537</v>
      </c>
      <c r="D382" s="213" t="s">
        <v>138</v>
      </c>
      <c r="E382" s="214" t="s">
        <v>231</v>
      </c>
      <c r="F382" s="215" t="s">
        <v>232</v>
      </c>
      <c r="G382" s="216" t="s">
        <v>141</v>
      </c>
      <c r="H382" s="217">
        <v>5</v>
      </c>
      <c r="I382" s="218"/>
      <c r="J382" s="219">
        <f>ROUND(I382*H382,2)</f>
        <v>0</v>
      </c>
      <c r="K382" s="215" t="s">
        <v>32</v>
      </c>
      <c r="L382" s="45"/>
      <c r="M382" s="220" t="s">
        <v>32</v>
      </c>
      <c r="N382" s="221" t="s">
        <v>48</v>
      </c>
      <c r="O382" s="85"/>
      <c r="P382" s="222">
        <f>O382*H382</f>
        <v>0</v>
      </c>
      <c r="Q382" s="222">
        <v>0</v>
      </c>
      <c r="R382" s="222">
        <f>Q382*H382</f>
        <v>0</v>
      </c>
      <c r="S382" s="222">
        <v>0</v>
      </c>
      <c r="T382" s="223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24" t="s">
        <v>143</v>
      </c>
      <c r="AT382" s="224" t="s">
        <v>138</v>
      </c>
      <c r="AU382" s="224" t="s">
        <v>85</v>
      </c>
      <c r="AY382" s="17" t="s">
        <v>135</v>
      </c>
      <c r="BE382" s="225">
        <f>IF(N382="základní",J382,0)</f>
        <v>0</v>
      </c>
      <c r="BF382" s="225">
        <f>IF(N382="snížená",J382,0)</f>
        <v>0</v>
      </c>
      <c r="BG382" s="225">
        <f>IF(N382="zákl. přenesená",J382,0)</f>
        <v>0</v>
      </c>
      <c r="BH382" s="225">
        <f>IF(N382="sníž. přenesená",J382,0)</f>
        <v>0</v>
      </c>
      <c r="BI382" s="225">
        <f>IF(N382="nulová",J382,0)</f>
        <v>0</v>
      </c>
      <c r="BJ382" s="17" t="s">
        <v>83</v>
      </c>
      <c r="BK382" s="225">
        <f>ROUND(I382*H382,2)</f>
        <v>0</v>
      </c>
      <c r="BL382" s="17" t="s">
        <v>143</v>
      </c>
      <c r="BM382" s="224" t="s">
        <v>1359</v>
      </c>
    </row>
    <row r="383" s="13" customFormat="1">
      <c r="A383" s="13"/>
      <c r="B383" s="226"/>
      <c r="C383" s="227"/>
      <c r="D383" s="228" t="s">
        <v>145</v>
      </c>
      <c r="E383" s="229" t="s">
        <v>32</v>
      </c>
      <c r="F383" s="230" t="s">
        <v>146</v>
      </c>
      <c r="G383" s="227"/>
      <c r="H383" s="229" t="s">
        <v>32</v>
      </c>
      <c r="I383" s="231"/>
      <c r="J383" s="227"/>
      <c r="K383" s="227"/>
      <c r="L383" s="232"/>
      <c r="M383" s="233"/>
      <c r="N383" s="234"/>
      <c r="O383" s="234"/>
      <c r="P383" s="234"/>
      <c r="Q383" s="234"/>
      <c r="R383" s="234"/>
      <c r="S383" s="234"/>
      <c r="T383" s="235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6" t="s">
        <v>145</v>
      </c>
      <c r="AU383" s="236" t="s">
        <v>85</v>
      </c>
      <c r="AV383" s="13" t="s">
        <v>83</v>
      </c>
      <c r="AW383" s="13" t="s">
        <v>39</v>
      </c>
      <c r="AX383" s="13" t="s">
        <v>77</v>
      </c>
      <c r="AY383" s="236" t="s">
        <v>135</v>
      </c>
    </row>
    <row r="384" s="14" customFormat="1">
      <c r="A384" s="14"/>
      <c r="B384" s="237"/>
      <c r="C384" s="238"/>
      <c r="D384" s="228" t="s">
        <v>145</v>
      </c>
      <c r="E384" s="239" t="s">
        <v>32</v>
      </c>
      <c r="F384" s="240" t="s">
        <v>797</v>
      </c>
      <c r="G384" s="238"/>
      <c r="H384" s="241">
        <v>5</v>
      </c>
      <c r="I384" s="242"/>
      <c r="J384" s="238"/>
      <c r="K384" s="238"/>
      <c r="L384" s="243"/>
      <c r="M384" s="244"/>
      <c r="N384" s="245"/>
      <c r="O384" s="245"/>
      <c r="P384" s="245"/>
      <c r="Q384" s="245"/>
      <c r="R384" s="245"/>
      <c r="S384" s="245"/>
      <c r="T384" s="246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7" t="s">
        <v>145</v>
      </c>
      <c r="AU384" s="247" t="s">
        <v>85</v>
      </c>
      <c r="AV384" s="14" t="s">
        <v>85</v>
      </c>
      <c r="AW384" s="14" t="s">
        <v>39</v>
      </c>
      <c r="AX384" s="14" t="s">
        <v>77</v>
      </c>
      <c r="AY384" s="247" t="s">
        <v>135</v>
      </c>
    </row>
    <row r="385" s="15" customFormat="1">
      <c r="A385" s="15"/>
      <c r="B385" s="248"/>
      <c r="C385" s="249"/>
      <c r="D385" s="228" t="s">
        <v>145</v>
      </c>
      <c r="E385" s="250" t="s">
        <v>32</v>
      </c>
      <c r="F385" s="251" t="s">
        <v>149</v>
      </c>
      <c r="G385" s="249"/>
      <c r="H385" s="252">
        <v>5</v>
      </c>
      <c r="I385" s="253"/>
      <c r="J385" s="249"/>
      <c r="K385" s="249"/>
      <c r="L385" s="254"/>
      <c r="M385" s="255"/>
      <c r="N385" s="256"/>
      <c r="O385" s="256"/>
      <c r="P385" s="256"/>
      <c r="Q385" s="256"/>
      <c r="R385" s="256"/>
      <c r="S385" s="256"/>
      <c r="T385" s="257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58" t="s">
        <v>145</v>
      </c>
      <c r="AU385" s="258" t="s">
        <v>85</v>
      </c>
      <c r="AV385" s="15" t="s">
        <v>134</v>
      </c>
      <c r="AW385" s="15" t="s">
        <v>39</v>
      </c>
      <c r="AX385" s="15" t="s">
        <v>83</v>
      </c>
      <c r="AY385" s="258" t="s">
        <v>135</v>
      </c>
    </row>
    <row r="386" s="2" customFormat="1" ht="33" customHeight="1">
      <c r="A386" s="39"/>
      <c r="B386" s="40"/>
      <c r="C386" s="213" t="s">
        <v>542</v>
      </c>
      <c r="D386" s="213" t="s">
        <v>138</v>
      </c>
      <c r="E386" s="214" t="s">
        <v>498</v>
      </c>
      <c r="F386" s="215" t="s">
        <v>499</v>
      </c>
      <c r="G386" s="216" t="s">
        <v>141</v>
      </c>
      <c r="H386" s="217">
        <v>3</v>
      </c>
      <c r="I386" s="218"/>
      <c r="J386" s="219">
        <f>ROUND(I386*H386,2)</f>
        <v>0</v>
      </c>
      <c r="K386" s="215" t="s">
        <v>142</v>
      </c>
      <c r="L386" s="45"/>
      <c r="M386" s="220" t="s">
        <v>32</v>
      </c>
      <c r="N386" s="221" t="s">
        <v>48</v>
      </c>
      <c r="O386" s="85"/>
      <c r="P386" s="222">
        <f>O386*H386</f>
        <v>0</v>
      </c>
      <c r="Q386" s="222">
        <v>0</v>
      </c>
      <c r="R386" s="222">
        <f>Q386*H386</f>
        <v>0</v>
      </c>
      <c r="S386" s="222">
        <v>0</v>
      </c>
      <c r="T386" s="223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24" t="s">
        <v>143</v>
      </c>
      <c r="AT386" s="224" t="s">
        <v>138</v>
      </c>
      <c r="AU386" s="224" t="s">
        <v>85</v>
      </c>
      <c r="AY386" s="17" t="s">
        <v>135</v>
      </c>
      <c r="BE386" s="225">
        <f>IF(N386="základní",J386,0)</f>
        <v>0</v>
      </c>
      <c r="BF386" s="225">
        <f>IF(N386="snížená",J386,0)</f>
        <v>0</v>
      </c>
      <c r="BG386" s="225">
        <f>IF(N386="zákl. přenesená",J386,0)</f>
        <v>0</v>
      </c>
      <c r="BH386" s="225">
        <f>IF(N386="sníž. přenesená",J386,0)</f>
        <v>0</v>
      </c>
      <c r="BI386" s="225">
        <f>IF(N386="nulová",J386,0)</f>
        <v>0</v>
      </c>
      <c r="BJ386" s="17" t="s">
        <v>83</v>
      </c>
      <c r="BK386" s="225">
        <f>ROUND(I386*H386,2)</f>
        <v>0</v>
      </c>
      <c r="BL386" s="17" t="s">
        <v>143</v>
      </c>
      <c r="BM386" s="224" t="s">
        <v>1360</v>
      </c>
    </row>
    <row r="387" s="13" customFormat="1">
      <c r="A387" s="13"/>
      <c r="B387" s="226"/>
      <c r="C387" s="227"/>
      <c r="D387" s="228" t="s">
        <v>145</v>
      </c>
      <c r="E387" s="229" t="s">
        <v>32</v>
      </c>
      <c r="F387" s="230" t="s">
        <v>146</v>
      </c>
      <c r="G387" s="227"/>
      <c r="H387" s="229" t="s">
        <v>32</v>
      </c>
      <c r="I387" s="231"/>
      <c r="J387" s="227"/>
      <c r="K387" s="227"/>
      <c r="L387" s="232"/>
      <c r="M387" s="233"/>
      <c r="N387" s="234"/>
      <c r="O387" s="234"/>
      <c r="P387" s="234"/>
      <c r="Q387" s="234"/>
      <c r="R387" s="234"/>
      <c r="S387" s="234"/>
      <c r="T387" s="235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6" t="s">
        <v>145</v>
      </c>
      <c r="AU387" s="236" t="s">
        <v>85</v>
      </c>
      <c r="AV387" s="13" t="s">
        <v>83</v>
      </c>
      <c r="AW387" s="13" t="s">
        <v>39</v>
      </c>
      <c r="AX387" s="13" t="s">
        <v>77</v>
      </c>
      <c r="AY387" s="236" t="s">
        <v>135</v>
      </c>
    </row>
    <row r="388" s="14" customFormat="1">
      <c r="A388" s="14"/>
      <c r="B388" s="237"/>
      <c r="C388" s="238"/>
      <c r="D388" s="228" t="s">
        <v>145</v>
      </c>
      <c r="E388" s="239" t="s">
        <v>32</v>
      </c>
      <c r="F388" s="240" t="s">
        <v>799</v>
      </c>
      <c r="G388" s="238"/>
      <c r="H388" s="241">
        <v>3</v>
      </c>
      <c r="I388" s="242"/>
      <c r="J388" s="238"/>
      <c r="K388" s="238"/>
      <c r="L388" s="243"/>
      <c r="M388" s="244"/>
      <c r="N388" s="245"/>
      <c r="O388" s="245"/>
      <c r="P388" s="245"/>
      <c r="Q388" s="245"/>
      <c r="R388" s="245"/>
      <c r="S388" s="245"/>
      <c r="T388" s="246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7" t="s">
        <v>145</v>
      </c>
      <c r="AU388" s="247" t="s">
        <v>85</v>
      </c>
      <c r="AV388" s="14" t="s">
        <v>85</v>
      </c>
      <c r="AW388" s="14" t="s">
        <v>39</v>
      </c>
      <c r="AX388" s="14" t="s">
        <v>77</v>
      </c>
      <c r="AY388" s="247" t="s">
        <v>135</v>
      </c>
    </row>
    <row r="389" s="15" customFormat="1">
      <c r="A389" s="15"/>
      <c r="B389" s="248"/>
      <c r="C389" s="249"/>
      <c r="D389" s="228" t="s">
        <v>145</v>
      </c>
      <c r="E389" s="250" t="s">
        <v>32</v>
      </c>
      <c r="F389" s="251" t="s">
        <v>149</v>
      </c>
      <c r="G389" s="249"/>
      <c r="H389" s="252">
        <v>3</v>
      </c>
      <c r="I389" s="253"/>
      <c r="J389" s="249"/>
      <c r="K389" s="249"/>
      <c r="L389" s="254"/>
      <c r="M389" s="255"/>
      <c r="N389" s="256"/>
      <c r="O389" s="256"/>
      <c r="P389" s="256"/>
      <c r="Q389" s="256"/>
      <c r="R389" s="256"/>
      <c r="S389" s="256"/>
      <c r="T389" s="257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58" t="s">
        <v>145</v>
      </c>
      <c r="AU389" s="258" t="s">
        <v>85</v>
      </c>
      <c r="AV389" s="15" t="s">
        <v>134</v>
      </c>
      <c r="AW389" s="15" t="s">
        <v>39</v>
      </c>
      <c r="AX389" s="15" t="s">
        <v>83</v>
      </c>
      <c r="AY389" s="258" t="s">
        <v>135</v>
      </c>
    </row>
    <row r="390" s="2" customFormat="1" ht="24.15" customHeight="1">
      <c r="A390" s="39"/>
      <c r="B390" s="40"/>
      <c r="C390" s="213" t="s">
        <v>547</v>
      </c>
      <c r="D390" s="213" t="s">
        <v>138</v>
      </c>
      <c r="E390" s="214" t="s">
        <v>1361</v>
      </c>
      <c r="F390" s="215" t="s">
        <v>1362</v>
      </c>
      <c r="G390" s="216" t="s">
        <v>141</v>
      </c>
      <c r="H390" s="217">
        <v>1</v>
      </c>
      <c r="I390" s="218"/>
      <c r="J390" s="219">
        <f>ROUND(I390*H390,2)</f>
        <v>0</v>
      </c>
      <c r="K390" s="215" t="s">
        <v>142</v>
      </c>
      <c r="L390" s="45"/>
      <c r="M390" s="220" t="s">
        <v>32</v>
      </c>
      <c r="N390" s="221" t="s">
        <v>48</v>
      </c>
      <c r="O390" s="85"/>
      <c r="P390" s="222">
        <f>O390*H390</f>
        <v>0</v>
      </c>
      <c r="Q390" s="222">
        <v>0</v>
      </c>
      <c r="R390" s="222">
        <f>Q390*H390</f>
        <v>0</v>
      </c>
      <c r="S390" s="222">
        <v>0</v>
      </c>
      <c r="T390" s="223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24" t="s">
        <v>143</v>
      </c>
      <c r="AT390" s="224" t="s">
        <v>138</v>
      </c>
      <c r="AU390" s="224" t="s">
        <v>85</v>
      </c>
      <c r="AY390" s="17" t="s">
        <v>135</v>
      </c>
      <c r="BE390" s="225">
        <f>IF(N390="základní",J390,0)</f>
        <v>0</v>
      </c>
      <c r="BF390" s="225">
        <f>IF(N390="snížená",J390,0)</f>
        <v>0</v>
      </c>
      <c r="BG390" s="225">
        <f>IF(N390="zákl. přenesená",J390,0)</f>
        <v>0</v>
      </c>
      <c r="BH390" s="225">
        <f>IF(N390="sníž. přenesená",J390,0)</f>
        <v>0</v>
      </c>
      <c r="BI390" s="225">
        <f>IF(N390="nulová",J390,0)</f>
        <v>0</v>
      </c>
      <c r="BJ390" s="17" t="s">
        <v>83</v>
      </c>
      <c r="BK390" s="225">
        <f>ROUND(I390*H390,2)</f>
        <v>0</v>
      </c>
      <c r="BL390" s="17" t="s">
        <v>143</v>
      </c>
      <c r="BM390" s="224" t="s">
        <v>1363</v>
      </c>
    </row>
    <row r="391" s="13" customFormat="1">
      <c r="A391" s="13"/>
      <c r="B391" s="226"/>
      <c r="C391" s="227"/>
      <c r="D391" s="228" t="s">
        <v>145</v>
      </c>
      <c r="E391" s="229" t="s">
        <v>32</v>
      </c>
      <c r="F391" s="230" t="s">
        <v>146</v>
      </c>
      <c r="G391" s="227"/>
      <c r="H391" s="229" t="s">
        <v>32</v>
      </c>
      <c r="I391" s="231"/>
      <c r="J391" s="227"/>
      <c r="K391" s="227"/>
      <c r="L391" s="232"/>
      <c r="M391" s="233"/>
      <c r="N391" s="234"/>
      <c r="O391" s="234"/>
      <c r="P391" s="234"/>
      <c r="Q391" s="234"/>
      <c r="R391" s="234"/>
      <c r="S391" s="234"/>
      <c r="T391" s="235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6" t="s">
        <v>145</v>
      </c>
      <c r="AU391" s="236" t="s">
        <v>85</v>
      </c>
      <c r="AV391" s="13" t="s">
        <v>83</v>
      </c>
      <c r="AW391" s="13" t="s">
        <v>39</v>
      </c>
      <c r="AX391" s="13" t="s">
        <v>77</v>
      </c>
      <c r="AY391" s="236" t="s">
        <v>135</v>
      </c>
    </row>
    <row r="392" s="14" customFormat="1">
      <c r="A392" s="14"/>
      <c r="B392" s="237"/>
      <c r="C392" s="238"/>
      <c r="D392" s="228" t="s">
        <v>145</v>
      </c>
      <c r="E392" s="239" t="s">
        <v>32</v>
      </c>
      <c r="F392" s="240" t="s">
        <v>1364</v>
      </c>
      <c r="G392" s="238"/>
      <c r="H392" s="241">
        <v>1</v>
      </c>
      <c r="I392" s="242"/>
      <c r="J392" s="238"/>
      <c r="K392" s="238"/>
      <c r="L392" s="243"/>
      <c r="M392" s="244"/>
      <c r="N392" s="245"/>
      <c r="O392" s="245"/>
      <c r="P392" s="245"/>
      <c r="Q392" s="245"/>
      <c r="R392" s="245"/>
      <c r="S392" s="245"/>
      <c r="T392" s="246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7" t="s">
        <v>145</v>
      </c>
      <c r="AU392" s="247" t="s">
        <v>85</v>
      </c>
      <c r="AV392" s="14" t="s">
        <v>85</v>
      </c>
      <c r="AW392" s="14" t="s">
        <v>39</v>
      </c>
      <c r="AX392" s="14" t="s">
        <v>77</v>
      </c>
      <c r="AY392" s="247" t="s">
        <v>135</v>
      </c>
    </row>
    <row r="393" s="15" customFormat="1">
      <c r="A393" s="15"/>
      <c r="B393" s="248"/>
      <c r="C393" s="249"/>
      <c r="D393" s="228" t="s">
        <v>145</v>
      </c>
      <c r="E393" s="250" t="s">
        <v>32</v>
      </c>
      <c r="F393" s="251" t="s">
        <v>149</v>
      </c>
      <c r="G393" s="249"/>
      <c r="H393" s="252">
        <v>1</v>
      </c>
      <c r="I393" s="253"/>
      <c r="J393" s="249"/>
      <c r="K393" s="249"/>
      <c r="L393" s="254"/>
      <c r="M393" s="255"/>
      <c r="N393" s="256"/>
      <c r="O393" s="256"/>
      <c r="P393" s="256"/>
      <c r="Q393" s="256"/>
      <c r="R393" s="256"/>
      <c r="S393" s="256"/>
      <c r="T393" s="257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58" t="s">
        <v>145</v>
      </c>
      <c r="AU393" s="258" t="s">
        <v>85</v>
      </c>
      <c r="AV393" s="15" t="s">
        <v>134</v>
      </c>
      <c r="AW393" s="15" t="s">
        <v>39</v>
      </c>
      <c r="AX393" s="15" t="s">
        <v>83</v>
      </c>
      <c r="AY393" s="258" t="s">
        <v>135</v>
      </c>
    </row>
    <row r="394" s="2" customFormat="1" ht="24.15" customHeight="1">
      <c r="A394" s="39"/>
      <c r="B394" s="40"/>
      <c r="C394" s="213" t="s">
        <v>552</v>
      </c>
      <c r="D394" s="213" t="s">
        <v>138</v>
      </c>
      <c r="E394" s="214" t="s">
        <v>235</v>
      </c>
      <c r="F394" s="215" t="s">
        <v>236</v>
      </c>
      <c r="G394" s="216" t="s">
        <v>141</v>
      </c>
      <c r="H394" s="217">
        <v>3</v>
      </c>
      <c r="I394" s="218"/>
      <c r="J394" s="219">
        <f>ROUND(I394*H394,2)</f>
        <v>0</v>
      </c>
      <c r="K394" s="215" t="s">
        <v>32</v>
      </c>
      <c r="L394" s="45"/>
      <c r="M394" s="220" t="s">
        <v>32</v>
      </c>
      <c r="N394" s="221" t="s">
        <v>48</v>
      </c>
      <c r="O394" s="85"/>
      <c r="P394" s="222">
        <f>O394*H394</f>
        <v>0</v>
      </c>
      <c r="Q394" s="222">
        <v>0</v>
      </c>
      <c r="R394" s="222">
        <f>Q394*H394</f>
        <v>0</v>
      </c>
      <c r="S394" s="222">
        <v>0</v>
      </c>
      <c r="T394" s="223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24" t="s">
        <v>143</v>
      </c>
      <c r="AT394" s="224" t="s">
        <v>138</v>
      </c>
      <c r="AU394" s="224" t="s">
        <v>85</v>
      </c>
      <c r="AY394" s="17" t="s">
        <v>135</v>
      </c>
      <c r="BE394" s="225">
        <f>IF(N394="základní",J394,0)</f>
        <v>0</v>
      </c>
      <c r="BF394" s="225">
        <f>IF(N394="snížená",J394,0)</f>
        <v>0</v>
      </c>
      <c r="BG394" s="225">
        <f>IF(N394="zákl. přenesená",J394,0)</f>
        <v>0</v>
      </c>
      <c r="BH394" s="225">
        <f>IF(N394="sníž. přenesená",J394,0)</f>
        <v>0</v>
      </c>
      <c r="BI394" s="225">
        <f>IF(N394="nulová",J394,0)</f>
        <v>0</v>
      </c>
      <c r="BJ394" s="17" t="s">
        <v>83</v>
      </c>
      <c r="BK394" s="225">
        <f>ROUND(I394*H394,2)</f>
        <v>0</v>
      </c>
      <c r="BL394" s="17" t="s">
        <v>143</v>
      </c>
      <c r="BM394" s="224" t="s">
        <v>1365</v>
      </c>
    </row>
    <row r="395" s="13" customFormat="1">
      <c r="A395" s="13"/>
      <c r="B395" s="226"/>
      <c r="C395" s="227"/>
      <c r="D395" s="228" t="s">
        <v>145</v>
      </c>
      <c r="E395" s="229" t="s">
        <v>32</v>
      </c>
      <c r="F395" s="230" t="s">
        <v>146</v>
      </c>
      <c r="G395" s="227"/>
      <c r="H395" s="229" t="s">
        <v>32</v>
      </c>
      <c r="I395" s="231"/>
      <c r="J395" s="227"/>
      <c r="K395" s="227"/>
      <c r="L395" s="232"/>
      <c r="M395" s="233"/>
      <c r="N395" s="234"/>
      <c r="O395" s="234"/>
      <c r="P395" s="234"/>
      <c r="Q395" s="234"/>
      <c r="R395" s="234"/>
      <c r="S395" s="234"/>
      <c r="T395" s="235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6" t="s">
        <v>145</v>
      </c>
      <c r="AU395" s="236" t="s">
        <v>85</v>
      </c>
      <c r="AV395" s="13" t="s">
        <v>83</v>
      </c>
      <c r="AW395" s="13" t="s">
        <v>39</v>
      </c>
      <c r="AX395" s="13" t="s">
        <v>77</v>
      </c>
      <c r="AY395" s="236" t="s">
        <v>135</v>
      </c>
    </row>
    <row r="396" s="14" customFormat="1">
      <c r="A396" s="14"/>
      <c r="B396" s="237"/>
      <c r="C396" s="238"/>
      <c r="D396" s="228" t="s">
        <v>145</v>
      </c>
      <c r="E396" s="239" t="s">
        <v>32</v>
      </c>
      <c r="F396" s="240" t="s">
        <v>817</v>
      </c>
      <c r="G396" s="238"/>
      <c r="H396" s="241">
        <v>3</v>
      </c>
      <c r="I396" s="242"/>
      <c r="J396" s="238"/>
      <c r="K396" s="238"/>
      <c r="L396" s="243"/>
      <c r="M396" s="244"/>
      <c r="N396" s="245"/>
      <c r="O396" s="245"/>
      <c r="P396" s="245"/>
      <c r="Q396" s="245"/>
      <c r="R396" s="245"/>
      <c r="S396" s="245"/>
      <c r="T396" s="246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7" t="s">
        <v>145</v>
      </c>
      <c r="AU396" s="247" t="s">
        <v>85</v>
      </c>
      <c r="AV396" s="14" t="s">
        <v>85</v>
      </c>
      <c r="AW396" s="14" t="s">
        <v>39</v>
      </c>
      <c r="AX396" s="14" t="s">
        <v>77</v>
      </c>
      <c r="AY396" s="247" t="s">
        <v>135</v>
      </c>
    </row>
    <row r="397" s="15" customFormat="1">
      <c r="A397" s="15"/>
      <c r="B397" s="248"/>
      <c r="C397" s="249"/>
      <c r="D397" s="228" t="s">
        <v>145</v>
      </c>
      <c r="E397" s="250" t="s">
        <v>32</v>
      </c>
      <c r="F397" s="251" t="s">
        <v>149</v>
      </c>
      <c r="G397" s="249"/>
      <c r="H397" s="252">
        <v>3</v>
      </c>
      <c r="I397" s="253"/>
      <c r="J397" s="249"/>
      <c r="K397" s="249"/>
      <c r="L397" s="254"/>
      <c r="M397" s="255"/>
      <c r="N397" s="256"/>
      <c r="O397" s="256"/>
      <c r="P397" s="256"/>
      <c r="Q397" s="256"/>
      <c r="R397" s="256"/>
      <c r="S397" s="256"/>
      <c r="T397" s="257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58" t="s">
        <v>145</v>
      </c>
      <c r="AU397" s="258" t="s">
        <v>85</v>
      </c>
      <c r="AV397" s="15" t="s">
        <v>134</v>
      </c>
      <c r="AW397" s="15" t="s">
        <v>39</v>
      </c>
      <c r="AX397" s="15" t="s">
        <v>83</v>
      </c>
      <c r="AY397" s="258" t="s">
        <v>135</v>
      </c>
    </row>
    <row r="398" s="2" customFormat="1" ht="33" customHeight="1">
      <c r="A398" s="39"/>
      <c r="B398" s="40"/>
      <c r="C398" s="213" t="s">
        <v>557</v>
      </c>
      <c r="D398" s="213" t="s">
        <v>138</v>
      </c>
      <c r="E398" s="214" t="s">
        <v>518</v>
      </c>
      <c r="F398" s="215" t="s">
        <v>519</v>
      </c>
      <c r="G398" s="216" t="s">
        <v>141</v>
      </c>
      <c r="H398" s="217">
        <v>3</v>
      </c>
      <c r="I398" s="218"/>
      <c r="J398" s="219">
        <f>ROUND(I398*H398,2)</f>
        <v>0</v>
      </c>
      <c r="K398" s="215" t="s">
        <v>142</v>
      </c>
      <c r="L398" s="45"/>
      <c r="M398" s="220" t="s">
        <v>32</v>
      </c>
      <c r="N398" s="221" t="s">
        <v>48</v>
      </c>
      <c r="O398" s="85"/>
      <c r="P398" s="222">
        <f>O398*H398</f>
        <v>0</v>
      </c>
      <c r="Q398" s="222">
        <v>0</v>
      </c>
      <c r="R398" s="222">
        <f>Q398*H398</f>
        <v>0</v>
      </c>
      <c r="S398" s="222">
        <v>0</v>
      </c>
      <c r="T398" s="223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24" t="s">
        <v>143</v>
      </c>
      <c r="AT398" s="224" t="s">
        <v>138</v>
      </c>
      <c r="AU398" s="224" t="s">
        <v>85</v>
      </c>
      <c r="AY398" s="17" t="s">
        <v>135</v>
      </c>
      <c r="BE398" s="225">
        <f>IF(N398="základní",J398,0)</f>
        <v>0</v>
      </c>
      <c r="BF398" s="225">
        <f>IF(N398="snížená",J398,0)</f>
        <v>0</v>
      </c>
      <c r="BG398" s="225">
        <f>IF(N398="zákl. přenesená",J398,0)</f>
        <v>0</v>
      </c>
      <c r="BH398" s="225">
        <f>IF(N398="sníž. přenesená",J398,0)</f>
        <v>0</v>
      </c>
      <c r="BI398" s="225">
        <f>IF(N398="nulová",J398,0)</f>
        <v>0</v>
      </c>
      <c r="BJ398" s="17" t="s">
        <v>83</v>
      </c>
      <c r="BK398" s="225">
        <f>ROUND(I398*H398,2)</f>
        <v>0</v>
      </c>
      <c r="BL398" s="17" t="s">
        <v>143</v>
      </c>
      <c r="BM398" s="224" t="s">
        <v>1366</v>
      </c>
    </row>
    <row r="399" s="13" customFormat="1">
      <c r="A399" s="13"/>
      <c r="B399" s="226"/>
      <c r="C399" s="227"/>
      <c r="D399" s="228" t="s">
        <v>145</v>
      </c>
      <c r="E399" s="229" t="s">
        <v>32</v>
      </c>
      <c r="F399" s="230" t="s">
        <v>146</v>
      </c>
      <c r="G399" s="227"/>
      <c r="H399" s="229" t="s">
        <v>32</v>
      </c>
      <c r="I399" s="231"/>
      <c r="J399" s="227"/>
      <c r="K399" s="227"/>
      <c r="L399" s="232"/>
      <c r="M399" s="233"/>
      <c r="N399" s="234"/>
      <c r="O399" s="234"/>
      <c r="P399" s="234"/>
      <c r="Q399" s="234"/>
      <c r="R399" s="234"/>
      <c r="S399" s="234"/>
      <c r="T399" s="235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6" t="s">
        <v>145</v>
      </c>
      <c r="AU399" s="236" t="s">
        <v>85</v>
      </c>
      <c r="AV399" s="13" t="s">
        <v>83</v>
      </c>
      <c r="AW399" s="13" t="s">
        <v>39</v>
      </c>
      <c r="AX399" s="13" t="s">
        <v>77</v>
      </c>
      <c r="AY399" s="236" t="s">
        <v>135</v>
      </c>
    </row>
    <row r="400" s="14" customFormat="1">
      <c r="A400" s="14"/>
      <c r="B400" s="237"/>
      <c r="C400" s="238"/>
      <c r="D400" s="228" t="s">
        <v>145</v>
      </c>
      <c r="E400" s="239" t="s">
        <v>32</v>
      </c>
      <c r="F400" s="240" t="s">
        <v>819</v>
      </c>
      <c r="G400" s="238"/>
      <c r="H400" s="241">
        <v>3</v>
      </c>
      <c r="I400" s="242"/>
      <c r="J400" s="238"/>
      <c r="K400" s="238"/>
      <c r="L400" s="243"/>
      <c r="M400" s="244"/>
      <c r="N400" s="245"/>
      <c r="O400" s="245"/>
      <c r="P400" s="245"/>
      <c r="Q400" s="245"/>
      <c r="R400" s="245"/>
      <c r="S400" s="245"/>
      <c r="T400" s="246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7" t="s">
        <v>145</v>
      </c>
      <c r="AU400" s="247" t="s">
        <v>85</v>
      </c>
      <c r="AV400" s="14" t="s">
        <v>85</v>
      </c>
      <c r="AW400" s="14" t="s">
        <v>39</v>
      </c>
      <c r="AX400" s="14" t="s">
        <v>77</v>
      </c>
      <c r="AY400" s="247" t="s">
        <v>135</v>
      </c>
    </row>
    <row r="401" s="15" customFormat="1">
      <c r="A401" s="15"/>
      <c r="B401" s="248"/>
      <c r="C401" s="249"/>
      <c r="D401" s="228" t="s">
        <v>145</v>
      </c>
      <c r="E401" s="250" t="s">
        <v>32</v>
      </c>
      <c r="F401" s="251" t="s">
        <v>149</v>
      </c>
      <c r="G401" s="249"/>
      <c r="H401" s="252">
        <v>3</v>
      </c>
      <c r="I401" s="253"/>
      <c r="J401" s="249"/>
      <c r="K401" s="249"/>
      <c r="L401" s="254"/>
      <c r="M401" s="255"/>
      <c r="N401" s="256"/>
      <c r="O401" s="256"/>
      <c r="P401" s="256"/>
      <c r="Q401" s="256"/>
      <c r="R401" s="256"/>
      <c r="S401" s="256"/>
      <c r="T401" s="257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58" t="s">
        <v>145</v>
      </c>
      <c r="AU401" s="258" t="s">
        <v>85</v>
      </c>
      <c r="AV401" s="15" t="s">
        <v>134</v>
      </c>
      <c r="AW401" s="15" t="s">
        <v>39</v>
      </c>
      <c r="AX401" s="15" t="s">
        <v>83</v>
      </c>
      <c r="AY401" s="258" t="s">
        <v>135</v>
      </c>
    </row>
    <row r="402" s="2" customFormat="1" ht="24.15" customHeight="1">
      <c r="A402" s="39"/>
      <c r="B402" s="40"/>
      <c r="C402" s="213" t="s">
        <v>564</v>
      </c>
      <c r="D402" s="213" t="s">
        <v>138</v>
      </c>
      <c r="E402" s="214" t="s">
        <v>245</v>
      </c>
      <c r="F402" s="215" t="s">
        <v>246</v>
      </c>
      <c r="G402" s="216" t="s">
        <v>141</v>
      </c>
      <c r="H402" s="217">
        <v>1</v>
      </c>
      <c r="I402" s="218"/>
      <c r="J402" s="219">
        <f>ROUND(I402*H402,2)</f>
        <v>0</v>
      </c>
      <c r="K402" s="215" t="s">
        <v>32</v>
      </c>
      <c r="L402" s="45"/>
      <c r="M402" s="220" t="s">
        <v>32</v>
      </c>
      <c r="N402" s="221" t="s">
        <v>48</v>
      </c>
      <c r="O402" s="85"/>
      <c r="P402" s="222">
        <f>O402*H402</f>
        <v>0</v>
      </c>
      <c r="Q402" s="222">
        <v>0</v>
      </c>
      <c r="R402" s="222">
        <f>Q402*H402</f>
        <v>0</v>
      </c>
      <c r="S402" s="222">
        <v>0</v>
      </c>
      <c r="T402" s="223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24" t="s">
        <v>143</v>
      </c>
      <c r="AT402" s="224" t="s">
        <v>138</v>
      </c>
      <c r="AU402" s="224" t="s">
        <v>85</v>
      </c>
      <c r="AY402" s="17" t="s">
        <v>135</v>
      </c>
      <c r="BE402" s="225">
        <f>IF(N402="základní",J402,0)</f>
        <v>0</v>
      </c>
      <c r="BF402" s="225">
        <f>IF(N402="snížená",J402,0)</f>
        <v>0</v>
      </c>
      <c r="BG402" s="225">
        <f>IF(N402="zákl. přenesená",J402,0)</f>
        <v>0</v>
      </c>
      <c r="BH402" s="225">
        <f>IF(N402="sníž. přenesená",J402,0)</f>
        <v>0</v>
      </c>
      <c r="BI402" s="225">
        <f>IF(N402="nulová",J402,0)</f>
        <v>0</v>
      </c>
      <c r="BJ402" s="17" t="s">
        <v>83</v>
      </c>
      <c r="BK402" s="225">
        <f>ROUND(I402*H402,2)</f>
        <v>0</v>
      </c>
      <c r="BL402" s="17" t="s">
        <v>143</v>
      </c>
      <c r="BM402" s="224" t="s">
        <v>1367</v>
      </c>
    </row>
    <row r="403" s="13" customFormat="1">
      <c r="A403" s="13"/>
      <c r="B403" s="226"/>
      <c r="C403" s="227"/>
      <c r="D403" s="228" t="s">
        <v>145</v>
      </c>
      <c r="E403" s="229" t="s">
        <v>32</v>
      </c>
      <c r="F403" s="230" t="s">
        <v>146</v>
      </c>
      <c r="G403" s="227"/>
      <c r="H403" s="229" t="s">
        <v>32</v>
      </c>
      <c r="I403" s="231"/>
      <c r="J403" s="227"/>
      <c r="K403" s="227"/>
      <c r="L403" s="232"/>
      <c r="M403" s="233"/>
      <c r="N403" s="234"/>
      <c r="O403" s="234"/>
      <c r="P403" s="234"/>
      <c r="Q403" s="234"/>
      <c r="R403" s="234"/>
      <c r="S403" s="234"/>
      <c r="T403" s="235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6" t="s">
        <v>145</v>
      </c>
      <c r="AU403" s="236" t="s">
        <v>85</v>
      </c>
      <c r="AV403" s="13" t="s">
        <v>83</v>
      </c>
      <c r="AW403" s="13" t="s">
        <v>39</v>
      </c>
      <c r="AX403" s="13" t="s">
        <v>77</v>
      </c>
      <c r="AY403" s="236" t="s">
        <v>135</v>
      </c>
    </row>
    <row r="404" s="14" customFormat="1">
      <c r="A404" s="14"/>
      <c r="B404" s="237"/>
      <c r="C404" s="238"/>
      <c r="D404" s="228" t="s">
        <v>145</v>
      </c>
      <c r="E404" s="239" t="s">
        <v>32</v>
      </c>
      <c r="F404" s="240" t="s">
        <v>248</v>
      </c>
      <c r="G404" s="238"/>
      <c r="H404" s="241">
        <v>1</v>
      </c>
      <c r="I404" s="242"/>
      <c r="J404" s="238"/>
      <c r="K404" s="238"/>
      <c r="L404" s="243"/>
      <c r="M404" s="244"/>
      <c r="N404" s="245"/>
      <c r="O404" s="245"/>
      <c r="P404" s="245"/>
      <c r="Q404" s="245"/>
      <c r="R404" s="245"/>
      <c r="S404" s="245"/>
      <c r="T404" s="246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7" t="s">
        <v>145</v>
      </c>
      <c r="AU404" s="247" t="s">
        <v>85</v>
      </c>
      <c r="AV404" s="14" t="s">
        <v>85</v>
      </c>
      <c r="AW404" s="14" t="s">
        <v>39</v>
      </c>
      <c r="AX404" s="14" t="s">
        <v>77</v>
      </c>
      <c r="AY404" s="247" t="s">
        <v>135</v>
      </c>
    </row>
    <row r="405" s="15" customFormat="1">
      <c r="A405" s="15"/>
      <c r="B405" s="248"/>
      <c r="C405" s="249"/>
      <c r="D405" s="228" t="s">
        <v>145</v>
      </c>
      <c r="E405" s="250" t="s">
        <v>32</v>
      </c>
      <c r="F405" s="251" t="s">
        <v>149</v>
      </c>
      <c r="G405" s="249"/>
      <c r="H405" s="252">
        <v>1</v>
      </c>
      <c r="I405" s="253"/>
      <c r="J405" s="249"/>
      <c r="K405" s="249"/>
      <c r="L405" s="254"/>
      <c r="M405" s="255"/>
      <c r="N405" s="256"/>
      <c r="O405" s="256"/>
      <c r="P405" s="256"/>
      <c r="Q405" s="256"/>
      <c r="R405" s="256"/>
      <c r="S405" s="256"/>
      <c r="T405" s="257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58" t="s">
        <v>145</v>
      </c>
      <c r="AU405" s="258" t="s">
        <v>85</v>
      </c>
      <c r="AV405" s="15" t="s">
        <v>134</v>
      </c>
      <c r="AW405" s="15" t="s">
        <v>39</v>
      </c>
      <c r="AX405" s="15" t="s">
        <v>83</v>
      </c>
      <c r="AY405" s="258" t="s">
        <v>135</v>
      </c>
    </row>
    <row r="406" s="2" customFormat="1" ht="37.8" customHeight="1">
      <c r="A406" s="39"/>
      <c r="B406" s="40"/>
      <c r="C406" s="213" t="s">
        <v>573</v>
      </c>
      <c r="D406" s="213" t="s">
        <v>138</v>
      </c>
      <c r="E406" s="214" t="s">
        <v>553</v>
      </c>
      <c r="F406" s="215" t="s">
        <v>554</v>
      </c>
      <c r="G406" s="216" t="s">
        <v>141</v>
      </c>
      <c r="H406" s="217">
        <v>1</v>
      </c>
      <c r="I406" s="218"/>
      <c r="J406" s="219">
        <f>ROUND(I406*H406,2)</f>
        <v>0</v>
      </c>
      <c r="K406" s="215" t="s">
        <v>142</v>
      </c>
      <c r="L406" s="45"/>
      <c r="M406" s="220" t="s">
        <v>32</v>
      </c>
      <c r="N406" s="221" t="s">
        <v>48</v>
      </c>
      <c r="O406" s="85"/>
      <c r="P406" s="222">
        <f>O406*H406</f>
        <v>0</v>
      </c>
      <c r="Q406" s="222">
        <v>0</v>
      </c>
      <c r="R406" s="222">
        <f>Q406*H406</f>
        <v>0</v>
      </c>
      <c r="S406" s="222">
        <v>0</v>
      </c>
      <c r="T406" s="223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24" t="s">
        <v>143</v>
      </c>
      <c r="AT406" s="224" t="s">
        <v>138</v>
      </c>
      <c r="AU406" s="224" t="s">
        <v>85</v>
      </c>
      <c r="AY406" s="17" t="s">
        <v>135</v>
      </c>
      <c r="BE406" s="225">
        <f>IF(N406="základní",J406,0)</f>
        <v>0</v>
      </c>
      <c r="BF406" s="225">
        <f>IF(N406="snížená",J406,0)</f>
        <v>0</v>
      </c>
      <c r="BG406" s="225">
        <f>IF(N406="zákl. přenesená",J406,0)</f>
        <v>0</v>
      </c>
      <c r="BH406" s="225">
        <f>IF(N406="sníž. přenesená",J406,0)</f>
        <v>0</v>
      </c>
      <c r="BI406" s="225">
        <f>IF(N406="nulová",J406,0)</f>
        <v>0</v>
      </c>
      <c r="BJ406" s="17" t="s">
        <v>83</v>
      </c>
      <c r="BK406" s="225">
        <f>ROUND(I406*H406,2)</f>
        <v>0</v>
      </c>
      <c r="BL406" s="17" t="s">
        <v>143</v>
      </c>
      <c r="BM406" s="224" t="s">
        <v>1368</v>
      </c>
    </row>
    <row r="407" s="13" customFormat="1">
      <c r="A407" s="13"/>
      <c r="B407" s="226"/>
      <c r="C407" s="227"/>
      <c r="D407" s="228" t="s">
        <v>145</v>
      </c>
      <c r="E407" s="229" t="s">
        <v>32</v>
      </c>
      <c r="F407" s="230" t="s">
        <v>146</v>
      </c>
      <c r="G407" s="227"/>
      <c r="H407" s="229" t="s">
        <v>32</v>
      </c>
      <c r="I407" s="231"/>
      <c r="J407" s="227"/>
      <c r="K407" s="227"/>
      <c r="L407" s="232"/>
      <c r="M407" s="233"/>
      <c r="N407" s="234"/>
      <c r="O407" s="234"/>
      <c r="P407" s="234"/>
      <c r="Q407" s="234"/>
      <c r="R407" s="234"/>
      <c r="S407" s="234"/>
      <c r="T407" s="235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6" t="s">
        <v>145</v>
      </c>
      <c r="AU407" s="236" t="s">
        <v>85</v>
      </c>
      <c r="AV407" s="13" t="s">
        <v>83</v>
      </c>
      <c r="AW407" s="13" t="s">
        <v>39</v>
      </c>
      <c r="AX407" s="13" t="s">
        <v>77</v>
      </c>
      <c r="AY407" s="236" t="s">
        <v>135</v>
      </c>
    </row>
    <row r="408" s="14" customFormat="1">
      <c r="A408" s="14"/>
      <c r="B408" s="237"/>
      <c r="C408" s="238"/>
      <c r="D408" s="228" t="s">
        <v>145</v>
      </c>
      <c r="E408" s="239" t="s">
        <v>32</v>
      </c>
      <c r="F408" s="240" t="s">
        <v>248</v>
      </c>
      <c r="G408" s="238"/>
      <c r="H408" s="241">
        <v>1</v>
      </c>
      <c r="I408" s="242"/>
      <c r="J408" s="238"/>
      <c r="K408" s="238"/>
      <c r="L408" s="243"/>
      <c r="M408" s="244"/>
      <c r="N408" s="245"/>
      <c r="O408" s="245"/>
      <c r="P408" s="245"/>
      <c r="Q408" s="245"/>
      <c r="R408" s="245"/>
      <c r="S408" s="245"/>
      <c r="T408" s="246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7" t="s">
        <v>145</v>
      </c>
      <c r="AU408" s="247" t="s">
        <v>85</v>
      </c>
      <c r="AV408" s="14" t="s">
        <v>85</v>
      </c>
      <c r="AW408" s="14" t="s">
        <v>39</v>
      </c>
      <c r="AX408" s="14" t="s">
        <v>77</v>
      </c>
      <c r="AY408" s="247" t="s">
        <v>135</v>
      </c>
    </row>
    <row r="409" s="15" customFormat="1">
      <c r="A409" s="15"/>
      <c r="B409" s="248"/>
      <c r="C409" s="249"/>
      <c r="D409" s="228" t="s">
        <v>145</v>
      </c>
      <c r="E409" s="250" t="s">
        <v>32</v>
      </c>
      <c r="F409" s="251" t="s">
        <v>149</v>
      </c>
      <c r="G409" s="249"/>
      <c r="H409" s="252">
        <v>1</v>
      </c>
      <c r="I409" s="253"/>
      <c r="J409" s="249"/>
      <c r="K409" s="249"/>
      <c r="L409" s="254"/>
      <c r="M409" s="255"/>
      <c r="N409" s="256"/>
      <c r="O409" s="256"/>
      <c r="P409" s="256"/>
      <c r="Q409" s="256"/>
      <c r="R409" s="256"/>
      <c r="S409" s="256"/>
      <c r="T409" s="257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58" t="s">
        <v>145</v>
      </c>
      <c r="AU409" s="258" t="s">
        <v>85</v>
      </c>
      <c r="AV409" s="15" t="s">
        <v>134</v>
      </c>
      <c r="AW409" s="15" t="s">
        <v>39</v>
      </c>
      <c r="AX409" s="15" t="s">
        <v>83</v>
      </c>
      <c r="AY409" s="258" t="s">
        <v>135</v>
      </c>
    </row>
    <row r="410" s="12" customFormat="1" ht="22.8" customHeight="1">
      <c r="A410" s="12"/>
      <c r="B410" s="197"/>
      <c r="C410" s="198"/>
      <c r="D410" s="199" t="s">
        <v>76</v>
      </c>
      <c r="E410" s="211" t="s">
        <v>562</v>
      </c>
      <c r="F410" s="211" t="s">
        <v>563</v>
      </c>
      <c r="G410" s="198"/>
      <c r="H410" s="198"/>
      <c r="I410" s="201"/>
      <c r="J410" s="212">
        <f>BK410</f>
        <v>0</v>
      </c>
      <c r="K410" s="198"/>
      <c r="L410" s="203"/>
      <c r="M410" s="204"/>
      <c r="N410" s="205"/>
      <c r="O410" s="205"/>
      <c r="P410" s="206">
        <f>SUM(P411:P417)</f>
        <v>0</v>
      </c>
      <c r="Q410" s="205"/>
      <c r="R410" s="206">
        <f>SUM(R411:R417)</f>
        <v>0</v>
      </c>
      <c r="S410" s="205"/>
      <c r="T410" s="207">
        <f>SUM(T411:T417)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08" t="s">
        <v>134</v>
      </c>
      <c r="AT410" s="209" t="s">
        <v>76</v>
      </c>
      <c r="AU410" s="209" t="s">
        <v>83</v>
      </c>
      <c r="AY410" s="208" t="s">
        <v>135</v>
      </c>
      <c r="BK410" s="210">
        <f>SUM(BK411:BK417)</f>
        <v>0</v>
      </c>
    </row>
    <row r="411" s="2" customFormat="1" ht="24.15" customHeight="1">
      <c r="A411" s="39"/>
      <c r="B411" s="40"/>
      <c r="C411" s="213" t="s">
        <v>579</v>
      </c>
      <c r="D411" s="213" t="s">
        <v>138</v>
      </c>
      <c r="E411" s="214" t="s">
        <v>565</v>
      </c>
      <c r="F411" s="215" t="s">
        <v>566</v>
      </c>
      <c r="G411" s="216" t="s">
        <v>141</v>
      </c>
      <c r="H411" s="217">
        <v>10</v>
      </c>
      <c r="I411" s="218"/>
      <c r="J411" s="219">
        <f>ROUND(I411*H411,2)</f>
        <v>0</v>
      </c>
      <c r="K411" s="215" t="s">
        <v>142</v>
      </c>
      <c r="L411" s="45"/>
      <c r="M411" s="220" t="s">
        <v>32</v>
      </c>
      <c r="N411" s="221" t="s">
        <v>48</v>
      </c>
      <c r="O411" s="85"/>
      <c r="P411" s="222">
        <f>O411*H411</f>
        <v>0</v>
      </c>
      <c r="Q411" s="222">
        <v>0</v>
      </c>
      <c r="R411" s="222">
        <f>Q411*H411</f>
        <v>0</v>
      </c>
      <c r="S411" s="222">
        <v>0</v>
      </c>
      <c r="T411" s="223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24" t="s">
        <v>143</v>
      </c>
      <c r="AT411" s="224" t="s">
        <v>138</v>
      </c>
      <c r="AU411" s="224" t="s">
        <v>85</v>
      </c>
      <c r="AY411" s="17" t="s">
        <v>135</v>
      </c>
      <c r="BE411" s="225">
        <f>IF(N411="základní",J411,0)</f>
        <v>0</v>
      </c>
      <c r="BF411" s="225">
        <f>IF(N411="snížená",J411,0)</f>
        <v>0</v>
      </c>
      <c r="BG411" s="225">
        <f>IF(N411="zákl. přenesená",J411,0)</f>
        <v>0</v>
      </c>
      <c r="BH411" s="225">
        <f>IF(N411="sníž. přenesená",J411,0)</f>
        <v>0</v>
      </c>
      <c r="BI411" s="225">
        <f>IF(N411="nulová",J411,0)</f>
        <v>0</v>
      </c>
      <c r="BJ411" s="17" t="s">
        <v>83</v>
      </c>
      <c r="BK411" s="225">
        <f>ROUND(I411*H411,2)</f>
        <v>0</v>
      </c>
      <c r="BL411" s="17" t="s">
        <v>143</v>
      </c>
      <c r="BM411" s="224" t="s">
        <v>1369</v>
      </c>
    </row>
    <row r="412" s="13" customFormat="1">
      <c r="A412" s="13"/>
      <c r="B412" s="226"/>
      <c r="C412" s="227"/>
      <c r="D412" s="228" t="s">
        <v>145</v>
      </c>
      <c r="E412" s="229" t="s">
        <v>32</v>
      </c>
      <c r="F412" s="230" t="s">
        <v>854</v>
      </c>
      <c r="G412" s="227"/>
      <c r="H412" s="229" t="s">
        <v>32</v>
      </c>
      <c r="I412" s="231"/>
      <c r="J412" s="227"/>
      <c r="K412" s="227"/>
      <c r="L412" s="232"/>
      <c r="M412" s="233"/>
      <c r="N412" s="234"/>
      <c r="O412" s="234"/>
      <c r="P412" s="234"/>
      <c r="Q412" s="234"/>
      <c r="R412" s="234"/>
      <c r="S412" s="234"/>
      <c r="T412" s="235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6" t="s">
        <v>145</v>
      </c>
      <c r="AU412" s="236" t="s">
        <v>85</v>
      </c>
      <c r="AV412" s="13" t="s">
        <v>83</v>
      </c>
      <c r="AW412" s="13" t="s">
        <v>39</v>
      </c>
      <c r="AX412" s="13" t="s">
        <v>77</v>
      </c>
      <c r="AY412" s="236" t="s">
        <v>135</v>
      </c>
    </row>
    <row r="413" s="14" customFormat="1">
      <c r="A413" s="14"/>
      <c r="B413" s="237"/>
      <c r="C413" s="238"/>
      <c r="D413" s="228" t="s">
        <v>145</v>
      </c>
      <c r="E413" s="239" t="s">
        <v>32</v>
      </c>
      <c r="F413" s="240" t="s">
        <v>1370</v>
      </c>
      <c r="G413" s="238"/>
      <c r="H413" s="241">
        <v>2</v>
      </c>
      <c r="I413" s="242"/>
      <c r="J413" s="238"/>
      <c r="K413" s="238"/>
      <c r="L413" s="243"/>
      <c r="M413" s="244"/>
      <c r="N413" s="245"/>
      <c r="O413" s="245"/>
      <c r="P413" s="245"/>
      <c r="Q413" s="245"/>
      <c r="R413" s="245"/>
      <c r="S413" s="245"/>
      <c r="T413" s="246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7" t="s">
        <v>145</v>
      </c>
      <c r="AU413" s="247" t="s">
        <v>85</v>
      </c>
      <c r="AV413" s="14" t="s">
        <v>85</v>
      </c>
      <c r="AW413" s="14" t="s">
        <v>39</v>
      </c>
      <c r="AX413" s="14" t="s">
        <v>77</v>
      </c>
      <c r="AY413" s="247" t="s">
        <v>135</v>
      </c>
    </row>
    <row r="414" s="14" customFormat="1">
      <c r="A414" s="14"/>
      <c r="B414" s="237"/>
      <c r="C414" s="238"/>
      <c r="D414" s="228" t="s">
        <v>145</v>
      </c>
      <c r="E414" s="239" t="s">
        <v>32</v>
      </c>
      <c r="F414" s="240" t="s">
        <v>1371</v>
      </c>
      <c r="G414" s="238"/>
      <c r="H414" s="241">
        <v>2</v>
      </c>
      <c r="I414" s="242"/>
      <c r="J414" s="238"/>
      <c r="K414" s="238"/>
      <c r="L414" s="243"/>
      <c r="M414" s="244"/>
      <c r="N414" s="245"/>
      <c r="O414" s="245"/>
      <c r="P414" s="245"/>
      <c r="Q414" s="245"/>
      <c r="R414" s="245"/>
      <c r="S414" s="245"/>
      <c r="T414" s="246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7" t="s">
        <v>145</v>
      </c>
      <c r="AU414" s="247" t="s">
        <v>85</v>
      </c>
      <c r="AV414" s="14" t="s">
        <v>85</v>
      </c>
      <c r="AW414" s="14" t="s">
        <v>39</v>
      </c>
      <c r="AX414" s="14" t="s">
        <v>77</v>
      </c>
      <c r="AY414" s="247" t="s">
        <v>135</v>
      </c>
    </row>
    <row r="415" s="14" customFormat="1">
      <c r="A415" s="14"/>
      <c r="B415" s="237"/>
      <c r="C415" s="238"/>
      <c r="D415" s="228" t="s">
        <v>145</v>
      </c>
      <c r="E415" s="239" t="s">
        <v>32</v>
      </c>
      <c r="F415" s="240" t="s">
        <v>1372</v>
      </c>
      <c r="G415" s="238"/>
      <c r="H415" s="241">
        <v>5</v>
      </c>
      <c r="I415" s="242"/>
      <c r="J415" s="238"/>
      <c r="K415" s="238"/>
      <c r="L415" s="243"/>
      <c r="M415" s="244"/>
      <c r="N415" s="245"/>
      <c r="O415" s="245"/>
      <c r="P415" s="245"/>
      <c r="Q415" s="245"/>
      <c r="R415" s="245"/>
      <c r="S415" s="245"/>
      <c r="T415" s="246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7" t="s">
        <v>145</v>
      </c>
      <c r="AU415" s="247" t="s">
        <v>85</v>
      </c>
      <c r="AV415" s="14" t="s">
        <v>85</v>
      </c>
      <c r="AW415" s="14" t="s">
        <v>39</v>
      </c>
      <c r="AX415" s="14" t="s">
        <v>77</v>
      </c>
      <c r="AY415" s="247" t="s">
        <v>135</v>
      </c>
    </row>
    <row r="416" s="14" customFormat="1">
      <c r="A416" s="14"/>
      <c r="B416" s="237"/>
      <c r="C416" s="238"/>
      <c r="D416" s="228" t="s">
        <v>145</v>
      </c>
      <c r="E416" s="239" t="s">
        <v>32</v>
      </c>
      <c r="F416" s="240" t="s">
        <v>571</v>
      </c>
      <c r="G416" s="238"/>
      <c r="H416" s="241">
        <v>1</v>
      </c>
      <c r="I416" s="242"/>
      <c r="J416" s="238"/>
      <c r="K416" s="238"/>
      <c r="L416" s="243"/>
      <c r="M416" s="244"/>
      <c r="N416" s="245"/>
      <c r="O416" s="245"/>
      <c r="P416" s="245"/>
      <c r="Q416" s="245"/>
      <c r="R416" s="245"/>
      <c r="S416" s="245"/>
      <c r="T416" s="246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7" t="s">
        <v>145</v>
      </c>
      <c r="AU416" s="247" t="s">
        <v>85</v>
      </c>
      <c r="AV416" s="14" t="s">
        <v>85</v>
      </c>
      <c r="AW416" s="14" t="s">
        <v>39</v>
      </c>
      <c r="AX416" s="14" t="s">
        <v>77</v>
      </c>
      <c r="AY416" s="247" t="s">
        <v>135</v>
      </c>
    </row>
    <row r="417" s="15" customFormat="1">
      <c r="A417" s="15"/>
      <c r="B417" s="248"/>
      <c r="C417" s="249"/>
      <c r="D417" s="228" t="s">
        <v>145</v>
      </c>
      <c r="E417" s="250" t="s">
        <v>32</v>
      </c>
      <c r="F417" s="251" t="s">
        <v>149</v>
      </c>
      <c r="G417" s="249"/>
      <c r="H417" s="252">
        <v>10</v>
      </c>
      <c r="I417" s="253"/>
      <c r="J417" s="249"/>
      <c r="K417" s="249"/>
      <c r="L417" s="254"/>
      <c r="M417" s="255"/>
      <c r="N417" s="256"/>
      <c r="O417" s="256"/>
      <c r="P417" s="256"/>
      <c r="Q417" s="256"/>
      <c r="R417" s="256"/>
      <c r="S417" s="256"/>
      <c r="T417" s="257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58" t="s">
        <v>145</v>
      </c>
      <c r="AU417" s="258" t="s">
        <v>85</v>
      </c>
      <c r="AV417" s="15" t="s">
        <v>134</v>
      </c>
      <c r="AW417" s="15" t="s">
        <v>39</v>
      </c>
      <c r="AX417" s="15" t="s">
        <v>83</v>
      </c>
      <c r="AY417" s="258" t="s">
        <v>135</v>
      </c>
    </row>
    <row r="418" s="12" customFormat="1" ht="22.8" customHeight="1">
      <c r="A418" s="12"/>
      <c r="B418" s="197"/>
      <c r="C418" s="198"/>
      <c r="D418" s="199" t="s">
        <v>76</v>
      </c>
      <c r="E418" s="211" t="s">
        <v>249</v>
      </c>
      <c r="F418" s="211" t="s">
        <v>250</v>
      </c>
      <c r="G418" s="198"/>
      <c r="H418" s="198"/>
      <c r="I418" s="201"/>
      <c r="J418" s="212">
        <f>BK418</f>
        <v>0</v>
      </c>
      <c r="K418" s="198"/>
      <c r="L418" s="203"/>
      <c r="M418" s="204"/>
      <c r="N418" s="205"/>
      <c r="O418" s="205"/>
      <c r="P418" s="206">
        <f>SUM(P419:P450)</f>
        <v>0</v>
      </c>
      <c r="Q418" s="205"/>
      <c r="R418" s="206">
        <f>SUM(R419:R450)</f>
        <v>0</v>
      </c>
      <c r="S418" s="205"/>
      <c r="T418" s="207">
        <f>SUM(T419:T450)</f>
        <v>0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208" t="s">
        <v>134</v>
      </c>
      <c r="AT418" s="209" t="s">
        <v>76</v>
      </c>
      <c r="AU418" s="209" t="s">
        <v>83</v>
      </c>
      <c r="AY418" s="208" t="s">
        <v>135</v>
      </c>
      <c r="BK418" s="210">
        <f>SUM(BK419:BK450)</f>
        <v>0</v>
      </c>
    </row>
    <row r="419" s="2" customFormat="1" ht="16.5" customHeight="1">
      <c r="A419" s="39"/>
      <c r="B419" s="40"/>
      <c r="C419" s="213" t="s">
        <v>584</v>
      </c>
      <c r="D419" s="213" t="s">
        <v>138</v>
      </c>
      <c r="E419" s="214" t="s">
        <v>252</v>
      </c>
      <c r="F419" s="215" t="s">
        <v>253</v>
      </c>
      <c r="G419" s="216" t="s">
        <v>141</v>
      </c>
      <c r="H419" s="217">
        <v>150</v>
      </c>
      <c r="I419" s="218"/>
      <c r="J419" s="219">
        <f>ROUND(I419*H419,2)</f>
        <v>0</v>
      </c>
      <c r="K419" s="215" t="s">
        <v>142</v>
      </c>
      <c r="L419" s="45"/>
      <c r="M419" s="220" t="s">
        <v>32</v>
      </c>
      <c r="N419" s="221" t="s">
        <v>48</v>
      </c>
      <c r="O419" s="85"/>
      <c r="P419" s="222">
        <f>O419*H419</f>
        <v>0</v>
      </c>
      <c r="Q419" s="222">
        <v>0</v>
      </c>
      <c r="R419" s="222">
        <f>Q419*H419</f>
        <v>0</v>
      </c>
      <c r="S419" s="222">
        <v>0</v>
      </c>
      <c r="T419" s="223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24" t="s">
        <v>143</v>
      </c>
      <c r="AT419" s="224" t="s">
        <v>138</v>
      </c>
      <c r="AU419" s="224" t="s">
        <v>85</v>
      </c>
      <c r="AY419" s="17" t="s">
        <v>135</v>
      </c>
      <c r="BE419" s="225">
        <f>IF(N419="základní",J419,0)</f>
        <v>0</v>
      </c>
      <c r="BF419" s="225">
        <f>IF(N419="snížená",J419,0)</f>
        <v>0</v>
      </c>
      <c r="BG419" s="225">
        <f>IF(N419="zákl. přenesená",J419,0)</f>
        <v>0</v>
      </c>
      <c r="BH419" s="225">
        <f>IF(N419="sníž. přenesená",J419,0)</f>
        <v>0</v>
      </c>
      <c r="BI419" s="225">
        <f>IF(N419="nulová",J419,0)</f>
        <v>0</v>
      </c>
      <c r="BJ419" s="17" t="s">
        <v>83</v>
      </c>
      <c r="BK419" s="225">
        <f>ROUND(I419*H419,2)</f>
        <v>0</v>
      </c>
      <c r="BL419" s="17" t="s">
        <v>143</v>
      </c>
      <c r="BM419" s="224" t="s">
        <v>1373</v>
      </c>
    </row>
    <row r="420" s="13" customFormat="1">
      <c r="A420" s="13"/>
      <c r="B420" s="226"/>
      <c r="C420" s="227"/>
      <c r="D420" s="228" t="s">
        <v>145</v>
      </c>
      <c r="E420" s="229" t="s">
        <v>32</v>
      </c>
      <c r="F420" s="230" t="s">
        <v>146</v>
      </c>
      <c r="G420" s="227"/>
      <c r="H420" s="229" t="s">
        <v>32</v>
      </c>
      <c r="I420" s="231"/>
      <c r="J420" s="227"/>
      <c r="K420" s="227"/>
      <c r="L420" s="232"/>
      <c r="M420" s="233"/>
      <c r="N420" s="234"/>
      <c r="O420" s="234"/>
      <c r="P420" s="234"/>
      <c r="Q420" s="234"/>
      <c r="R420" s="234"/>
      <c r="S420" s="234"/>
      <c r="T420" s="235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6" t="s">
        <v>145</v>
      </c>
      <c r="AU420" s="236" t="s">
        <v>85</v>
      </c>
      <c r="AV420" s="13" t="s">
        <v>83</v>
      </c>
      <c r="AW420" s="13" t="s">
        <v>39</v>
      </c>
      <c r="AX420" s="13" t="s">
        <v>77</v>
      </c>
      <c r="AY420" s="236" t="s">
        <v>135</v>
      </c>
    </row>
    <row r="421" s="14" customFormat="1">
      <c r="A421" s="14"/>
      <c r="B421" s="237"/>
      <c r="C421" s="238"/>
      <c r="D421" s="228" t="s">
        <v>145</v>
      </c>
      <c r="E421" s="239" t="s">
        <v>32</v>
      </c>
      <c r="F421" s="240" t="s">
        <v>875</v>
      </c>
      <c r="G421" s="238"/>
      <c r="H421" s="241">
        <v>150</v>
      </c>
      <c r="I421" s="242"/>
      <c r="J421" s="238"/>
      <c r="K421" s="238"/>
      <c r="L421" s="243"/>
      <c r="M421" s="244"/>
      <c r="N421" s="245"/>
      <c r="O421" s="245"/>
      <c r="P421" s="245"/>
      <c r="Q421" s="245"/>
      <c r="R421" s="245"/>
      <c r="S421" s="245"/>
      <c r="T421" s="246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7" t="s">
        <v>145</v>
      </c>
      <c r="AU421" s="247" t="s">
        <v>85</v>
      </c>
      <c r="AV421" s="14" t="s">
        <v>85</v>
      </c>
      <c r="AW421" s="14" t="s">
        <v>39</v>
      </c>
      <c r="AX421" s="14" t="s">
        <v>77</v>
      </c>
      <c r="AY421" s="247" t="s">
        <v>135</v>
      </c>
    </row>
    <row r="422" s="15" customFormat="1">
      <c r="A422" s="15"/>
      <c r="B422" s="248"/>
      <c r="C422" s="249"/>
      <c r="D422" s="228" t="s">
        <v>145</v>
      </c>
      <c r="E422" s="250" t="s">
        <v>32</v>
      </c>
      <c r="F422" s="251" t="s">
        <v>149</v>
      </c>
      <c r="G422" s="249"/>
      <c r="H422" s="252">
        <v>150</v>
      </c>
      <c r="I422" s="253"/>
      <c r="J422" s="249"/>
      <c r="K422" s="249"/>
      <c r="L422" s="254"/>
      <c r="M422" s="255"/>
      <c r="N422" s="256"/>
      <c r="O422" s="256"/>
      <c r="P422" s="256"/>
      <c r="Q422" s="256"/>
      <c r="R422" s="256"/>
      <c r="S422" s="256"/>
      <c r="T422" s="257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58" t="s">
        <v>145</v>
      </c>
      <c r="AU422" s="258" t="s">
        <v>85</v>
      </c>
      <c r="AV422" s="15" t="s">
        <v>134</v>
      </c>
      <c r="AW422" s="15" t="s">
        <v>39</v>
      </c>
      <c r="AX422" s="15" t="s">
        <v>83</v>
      </c>
      <c r="AY422" s="258" t="s">
        <v>135</v>
      </c>
    </row>
    <row r="423" s="2" customFormat="1" ht="16.5" customHeight="1">
      <c r="A423" s="39"/>
      <c r="B423" s="40"/>
      <c r="C423" s="213" t="s">
        <v>589</v>
      </c>
      <c r="D423" s="213" t="s">
        <v>138</v>
      </c>
      <c r="E423" s="214" t="s">
        <v>257</v>
      </c>
      <c r="F423" s="215" t="s">
        <v>258</v>
      </c>
      <c r="G423" s="216" t="s">
        <v>141</v>
      </c>
      <c r="H423" s="217">
        <v>150</v>
      </c>
      <c r="I423" s="218"/>
      <c r="J423" s="219">
        <f>ROUND(I423*H423,2)</f>
        <v>0</v>
      </c>
      <c r="K423" s="215" t="s">
        <v>142</v>
      </c>
      <c r="L423" s="45"/>
      <c r="M423" s="220" t="s">
        <v>32</v>
      </c>
      <c r="N423" s="221" t="s">
        <v>48</v>
      </c>
      <c r="O423" s="85"/>
      <c r="P423" s="222">
        <f>O423*H423</f>
        <v>0</v>
      </c>
      <c r="Q423" s="222">
        <v>0</v>
      </c>
      <c r="R423" s="222">
        <f>Q423*H423</f>
        <v>0</v>
      </c>
      <c r="S423" s="222">
        <v>0</v>
      </c>
      <c r="T423" s="223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24" t="s">
        <v>143</v>
      </c>
      <c r="AT423" s="224" t="s">
        <v>138</v>
      </c>
      <c r="AU423" s="224" t="s">
        <v>85</v>
      </c>
      <c r="AY423" s="17" t="s">
        <v>135</v>
      </c>
      <c r="BE423" s="225">
        <f>IF(N423="základní",J423,0)</f>
        <v>0</v>
      </c>
      <c r="BF423" s="225">
        <f>IF(N423="snížená",J423,0)</f>
        <v>0</v>
      </c>
      <c r="BG423" s="225">
        <f>IF(N423="zákl. přenesená",J423,0)</f>
        <v>0</v>
      </c>
      <c r="BH423" s="225">
        <f>IF(N423="sníž. přenesená",J423,0)</f>
        <v>0</v>
      </c>
      <c r="BI423" s="225">
        <f>IF(N423="nulová",J423,0)</f>
        <v>0</v>
      </c>
      <c r="BJ423" s="17" t="s">
        <v>83</v>
      </c>
      <c r="BK423" s="225">
        <f>ROUND(I423*H423,2)</f>
        <v>0</v>
      </c>
      <c r="BL423" s="17" t="s">
        <v>143</v>
      </c>
      <c r="BM423" s="224" t="s">
        <v>1374</v>
      </c>
    </row>
    <row r="424" s="13" customFormat="1">
      <c r="A424" s="13"/>
      <c r="B424" s="226"/>
      <c r="C424" s="227"/>
      <c r="D424" s="228" t="s">
        <v>145</v>
      </c>
      <c r="E424" s="229" t="s">
        <v>32</v>
      </c>
      <c r="F424" s="230" t="s">
        <v>146</v>
      </c>
      <c r="G424" s="227"/>
      <c r="H424" s="229" t="s">
        <v>32</v>
      </c>
      <c r="I424" s="231"/>
      <c r="J424" s="227"/>
      <c r="K424" s="227"/>
      <c r="L424" s="232"/>
      <c r="M424" s="233"/>
      <c r="N424" s="234"/>
      <c r="O424" s="234"/>
      <c r="P424" s="234"/>
      <c r="Q424" s="234"/>
      <c r="R424" s="234"/>
      <c r="S424" s="234"/>
      <c r="T424" s="235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6" t="s">
        <v>145</v>
      </c>
      <c r="AU424" s="236" t="s">
        <v>85</v>
      </c>
      <c r="AV424" s="13" t="s">
        <v>83</v>
      </c>
      <c r="AW424" s="13" t="s">
        <v>39</v>
      </c>
      <c r="AX424" s="13" t="s">
        <v>77</v>
      </c>
      <c r="AY424" s="236" t="s">
        <v>135</v>
      </c>
    </row>
    <row r="425" s="14" customFormat="1">
      <c r="A425" s="14"/>
      <c r="B425" s="237"/>
      <c r="C425" s="238"/>
      <c r="D425" s="228" t="s">
        <v>145</v>
      </c>
      <c r="E425" s="239" t="s">
        <v>32</v>
      </c>
      <c r="F425" s="240" t="s">
        <v>875</v>
      </c>
      <c r="G425" s="238"/>
      <c r="H425" s="241">
        <v>150</v>
      </c>
      <c r="I425" s="242"/>
      <c r="J425" s="238"/>
      <c r="K425" s="238"/>
      <c r="L425" s="243"/>
      <c r="M425" s="244"/>
      <c r="N425" s="245"/>
      <c r="O425" s="245"/>
      <c r="P425" s="245"/>
      <c r="Q425" s="245"/>
      <c r="R425" s="245"/>
      <c r="S425" s="245"/>
      <c r="T425" s="246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7" t="s">
        <v>145</v>
      </c>
      <c r="AU425" s="247" t="s">
        <v>85</v>
      </c>
      <c r="AV425" s="14" t="s">
        <v>85</v>
      </c>
      <c r="AW425" s="14" t="s">
        <v>39</v>
      </c>
      <c r="AX425" s="14" t="s">
        <v>77</v>
      </c>
      <c r="AY425" s="247" t="s">
        <v>135</v>
      </c>
    </row>
    <row r="426" s="15" customFormat="1">
      <c r="A426" s="15"/>
      <c r="B426" s="248"/>
      <c r="C426" s="249"/>
      <c r="D426" s="228" t="s">
        <v>145</v>
      </c>
      <c r="E426" s="250" t="s">
        <v>32</v>
      </c>
      <c r="F426" s="251" t="s">
        <v>149</v>
      </c>
      <c r="G426" s="249"/>
      <c r="H426" s="252">
        <v>150</v>
      </c>
      <c r="I426" s="253"/>
      <c r="J426" s="249"/>
      <c r="K426" s="249"/>
      <c r="L426" s="254"/>
      <c r="M426" s="255"/>
      <c r="N426" s="256"/>
      <c r="O426" s="256"/>
      <c r="P426" s="256"/>
      <c r="Q426" s="256"/>
      <c r="R426" s="256"/>
      <c r="S426" s="256"/>
      <c r="T426" s="257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58" t="s">
        <v>145</v>
      </c>
      <c r="AU426" s="258" t="s">
        <v>85</v>
      </c>
      <c r="AV426" s="15" t="s">
        <v>134</v>
      </c>
      <c r="AW426" s="15" t="s">
        <v>39</v>
      </c>
      <c r="AX426" s="15" t="s">
        <v>83</v>
      </c>
      <c r="AY426" s="258" t="s">
        <v>135</v>
      </c>
    </row>
    <row r="427" s="2" customFormat="1" ht="16.5" customHeight="1">
      <c r="A427" s="39"/>
      <c r="B427" s="40"/>
      <c r="C427" s="213" t="s">
        <v>594</v>
      </c>
      <c r="D427" s="213" t="s">
        <v>138</v>
      </c>
      <c r="E427" s="214" t="s">
        <v>261</v>
      </c>
      <c r="F427" s="215" t="s">
        <v>262</v>
      </c>
      <c r="G427" s="216" t="s">
        <v>141</v>
      </c>
      <c r="H427" s="217">
        <v>150</v>
      </c>
      <c r="I427" s="218"/>
      <c r="J427" s="219">
        <f>ROUND(I427*H427,2)</f>
        <v>0</v>
      </c>
      <c r="K427" s="215" t="s">
        <v>142</v>
      </c>
      <c r="L427" s="45"/>
      <c r="M427" s="220" t="s">
        <v>32</v>
      </c>
      <c r="N427" s="221" t="s">
        <v>48</v>
      </c>
      <c r="O427" s="85"/>
      <c r="P427" s="222">
        <f>O427*H427</f>
        <v>0</v>
      </c>
      <c r="Q427" s="222">
        <v>0</v>
      </c>
      <c r="R427" s="222">
        <f>Q427*H427</f>
        <v>0</v>
      </c>
      <c r="S427" s="222">
        <v>0</v>
      </c>
      <c r="T427" s="223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24" t="s">
        <v>143</v>
      </c>
      <c r="AT427" s="224" t="s">
        <v>138</v>
      </c>
      <c r="AU427" s="224" t="s">
        <v>85</v>
      </c>
      <c r="AY427" s="17" t="s">
        <v>135</v>
      </c>
      <c r="BE427" s="225">
        <f>IF(N427="základní",J427,0)</f>
        <v>0</v>
      </c>
      <c r="BF427" s="225">
        <f>IF(N427="snížená",J427,0)</f>
        <v>0</v>
      </c>
      <c r="BG427" s="225">
        <f>IF(N427="zákl. přenesená",J427,0)</f>
        <v>0</v>
      </c>
      <c r="BH427" s="225">
        <f>IF(N427="sníž. přenesená",J427,0)</f>
        <v>0</v>
      </c>
      <c r="BI427" s="225">
        <f>IF(N427="nulová",J427,0)</f>
        <v>0</v>
      </c>
      <c r="BJ427" s="17" t="s">
        <v>83</v>
      </c>
      <c r="BK427" s="225">
        <f>ROUND(I427*H427,2)</f>
        <v>0</v>
      </c>
      <c r="BL427" s="17" t="s">
        <v>143</v>
      </c>
      <c r="BM427" s="224" t="s">
        <v>1375</v>
      </c>
    </row>
    <row r="428" s="13" customFormat="1">
      <c r="A428" s="13"/>
      <c r="B428" s="226"/>
      <c r="C428" s="227"/>
      <c r="D428" s="228" t="s">
        <v>145</v>
      </c>
      <c r="E428" s="229" t="s">
        <v>32</v>
      </c>
      <c r="F428" s="230" t="s">
        <v>146</v>
      </c>
      <c r="G428" s="227"/>
      <c r="H428" s="229" t="s">
        <v>32</v>
      </c>
      <c r="I428" s="231"/>
      <c r="J428" s="227"/>
      <c r="K428" s="227"/>
      <c r="L428" s="232"/>
      <c r="M428" s="233"/>
      <c r="N428" s="234"/>
      <c r="O428" s="234"/>
      <c r="P428" s="234"/>
      <c r="Q428" s="234"/>
      <c r="R428" s="234"/>
      <c r="S428" s="234"/>
      <c r="T428" s="235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6" t="s">
        <v>145</v>
      </c>
      <c r="AU428" s="236" t="s">
        <v>85</v>
      </c>
      <c r="AV428" s="13" t="s">
        <v>83</v>
      </c>
      <c r="AW428" s="13" t="s">
        <v>39</v>
      </c>
      <c r="AX428" s="13" t="s">
        <v>77</v>
      </c>
      <c r="AY428" s="236" t="s">
        <v>135</v>
      </c>
    </row>
    <row r="429" s="14" customFormat="1">
      <c r="A429" s="14"/>
      <c r="B429" s="237"/>
      <c r="C429" s="238"/>
      <c r="D429" s="228" t="s">
        <v>145</v>
      </c>
      <c r="E429" s="239" t="s">
        <v>32</v>
      </c>
      <c r="F429" s="240" t="s">
        <v>875</v>
      </c>
      <c r="G429" s="238"/>
      <c r="H429" s="241">
        <v>150</v>
      </c>
      <c r="I429" s="242"/>
      <c r="J429" s="238"/>
      <c r="K429" s="238"/>
      <c r="L429" s="243"/>
      <c r="M429" s="244"/>
      <c r="N429" s="245"/>
      <c r="O429" s="245"/>
      <c r="P429" s="245"/>
      <c r="Q429" s="245"/>
      <c r="R429" s="245"/>
      <c r="S429" s="245"/>
      <c r="T429" s="246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7" t="s">
        <v>145</v>
      </c>
      <c r="AU429" s="247" t="s">
        <v>85</v>
      </c>
      <c r="AV429" s="14" t="s">
        <v>85</v>
      </c>
      <c r="AW429" s="14" t="s">
        <v>39</v>
      </c>
      <c r="AX429" s="14" t="s">
        <v>77</v>
      </c>
      <c r="AY429" s="247" t="s">
        <v>135</v>
      </c>
    </row>
    <row r="430" s="15" customFormat="1">
      <c r="A430" s="15"/>
      <c r="B430" s="248"/>
      <c r="C430" s="249"/>
      <c r="D430" s="228" t="s">
        <v>145</v>
      </c>
      <c r="E430" s="250" t="s">
        <v>32</v>
      </c>
      <c r="F430" s="251" t="s">
        <v>149</v>
      </c>
      <c r="G430" s="249"/>
      <c r="H430" s="252">
        <v>150</v>
      </c>
      <c r="I430" s="253"/>
      <c r="J430" s="249"/>
      <c r="K430" s="249"/>
      <c r="L430" s="254"/>
      <c r="M430" s="255"/>
      <c r="N430" s="256"/>
      <c r="O430" s="256"/>
      <c r="P430" s="256"/>
      <c r="Q430" s="256"/>
      <c r="R430" s="256"/>
      <c r="S430" s="256"/>
      <c r="T430" s="257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58" t="s">
        <v>145</v>
      </c>
      <c r="AU430" s="258" t="s">
        <v>85</v>
      </c>
      <c r="AV430" s="15" t="s">
        <v>134</v>
      </c>
      <c r="AW430" s="15" t="s">
        <v>39</v>
      </c>
      <c r="AX430" s="15" t="s">
        <v>83</v>
      </c>
      <c r="AY430" s="258" t="s">
        <v>135</v>
      </c>
    </row>
    <row r="431" s="2" customFormat="1" ht="16.5" customHeight="1">
      <c r="A431" s="39"/>
      <c r="B431" s="40"/>
      <c r="C431" s="213" t="s">
        <v>597</v>
      </c>
      <c r="D431" s="213" t="s">
        <v>138</v>
      </c>
      <c r="E431" s="214" t="s">
        <v>264</v>
      </c>
      <c r="F431" s="215" t="s">
        <v>265</v>
      </c>
      <c r="G431" s="216" t="s">
        <v>141</v>
      </c>
      <c r="H431" s="217">
        <v>100</v>
      </c>
      <c r="I431" s="218"/>
      <c r="J431" s="219">
        <f>ROUND(I431*H431,2)</f>
        <v>0</v>
      </c>
      <c r="K431" s="215" t="s">
        <v>142</v>
      </c>
      <c r="L431" s="45"/>
      <c r="M431" s="220" t="s">
        <v>32</v>
      </c>
      <c r="N431" s="221" t="s">
        <v>48</v>
      </c>
      <c r="O431" s="85"/>
      <c r="P431" s="222">
        <f>O431*H431</f>
        <v>0</v>
      </c>
      <c r="Q431" s="222">
        <v>0</v>
      </c>
      <c r="R431" s="222">
        <f>Q431*H431</f>
        <v>0</v>
      </c>
      <c r="S431" s="222">
        <v>0</v>
      </c>
      <c r="T431" s="223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24" t="s">
        <v>143</v>
      </c>
      <c r="AT431" s="224" t="s">
        <v>138</v>
      </c>
      <c r="AU431" s="224" t="s">
        <v>85</v>
      </c>
      <c r="AY431" s="17" t="s">
        <v>135</v>
      </c>
      <c r="BE431" s="225">
        <f>IF(N431="základní",J431,0)</f>
        <v>0</v>
      </c>
      <c r="BF431" s="225">
        <f>IF(N431="snížená",J431,0)</f>
        <v>0</v>
      </c>
      <c r="BG431" s="225">
        <f>IF(N431="zákl. přenesená",J431,0)</f>
        <v>0</v>
      </c>
      <c r="BH431" s="225">
        <f>IF(N431="sníž. přenesená",J431,0)</f>
        <v>0</v>
      </c>
      <c r="BI431" s="225">
        <f>IF(N431="nulová",J431,0)</f>
        <v>0</v>
      </c>
      <c r="BJ431" s="17" t="s">
        <v>83</v>
      </c>
      <c r="BK431" s="225">
        <f>ROUND(I431*H431,2)</f>
        <v>0</v>
      </c>
      <c r="BL431" s="17" t="s">
        <v>143</v>
      </c>
      <c r="BM431" s="224" t="s">
        <v>1376</v>
      </c>
    </row>
    <row r="432" s="13" customFormat="1">
      <c r="A432" s="13"/>
      <c r="B432" s="226"/>
      <c r="C432" s="227"/>
      <c r="D432" s="228" t="s">
        <v>145</v>
      </c>
      <c r="E432" s="229" t="s">
        <v>32</v>
      </c>
      <c r="F432" s="230" t="s">
        <v>146</v>
      </c>
      <c r="G432" s="227"/>
      <c r="H432" s="229" t="s">
        <v>32</v>
      </c>
      <c r="I432" s="231"/>
      <c r="J432" s="227"/>
      <c r="K432" s="227"/>
      <c r="L432" s="232"/>
      <c r="M432" s="233"/>
      <c r="N432" s="234"/>
      <c r="O432" s="234"/>
      <c r="P432" s="234"/>
      <c r="Q432" s="234"/>
      <c r="R432" s="234"/>
      <c r="S432" s="234"/>
      <c r="T432" s="235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6" t="s">
        <v>145</v>
      </c>
      <c r="AU432" s="236" t="s">
        <v>85</v>
      </c>
      <c r="AV432" s="13" t="s">
        <v>83</v>
      </c>
      <c r="AW432" s="13" t="s">
        <v>39</v>
      </c>
      <c r="AX432" s="13" t="s">
        <v>77</v>
      </c>
      <c r="AY432" s="236" t="s">
        <v>135</v>
      </c>
    </row>
    <row r="433" s="14" customFormat="1">
      <c r="A433" s="14"/>
      <c r="B433" s="237"/>
      <c r="C433" s="238"/>
      <c r="D433" s="228" t="s">
        <v>145</v>
      </c>
      <c r="E433" s="239" t="s">
        <v>32</v>
      </c>
      <c r="F433" s="240" t="s">
        <v>878</v>
      </c>
      <c r="G433" s="238"/>
      <c r="H433" s="241">
        <v>100</v>
      </c>
      <c r="I433" s="242"/>
      <c r="J433" s="238"/>
      <c r="K433" s="238"/>
      <c r="L433" s="243"/>
      <c r="M433" s="244"/>
      <c r="N433" s="245"/>
      <c r="O433" s="245"/>
      <c r="P433" s="245"/>
      <c r="Q433" s="245"/>
      <c r="R433" s="245"/>
      <c r="S433" s="245"/>
      <c r="T433" s="246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7" t="s">
        <v>145</v>
      </c>
      <c r="AU433" s="247" t="s">
        <v>85</v>
      </c>
      <c r="AV433" s="14" t="s">
        <v>85</v>
      </c>
      <c r="AW433" s="14" t="s">
        <v>39</v>
      </c>
      <c r="AX433" s="14" t="s">
        <v>77</v>
      </c>
      <c r="AY433" s="247" t="s">
        <v>135</v>
      </c>
    </row>
    <row r="434" s="15" customFormat="1">
      <c r="A434" s="15"/>
      <c r="B434" s="248"/>
      <c r="C434" s="249"/>
      <c r="D434" s="228" t="s">
        <v>145</v>
      </c>
      <c r="E434" s="250" t="s">
        <v>32</v>
      </c>
      <c r="F434" s="251" t="s">
        <v>149</v>
      </c>
      <c r="G434" s="249"/>
      <c r="H434" s="252">
        <v>100</v>
      </c>
      <c r="I434" s="253"/>
      <c r="J434" s="249"/>
      <c r="K434" s="249"/>
      <c r="L434" s="254"/>
      <c r="M434" s="255"/>
      <c r="N434" s="256"/>
      <c r="O434" s="256"/>
      <c r="P434" s="256"/>
      <c r="Q434" s="256"/>
      <c r="R434" s="256"/>
      <c r="S434" s="256"/>
      <c r="T434" s="257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58" t="s">
        <v>145</v>
      </c>
      <c r="AU434" s="258" t="s">
        <v>85</v>
      </c>
      <c r="AV434" s="15" t="s">
        <v>134</v>
      </c>
      <c r="AW434" s="15" t="s">
        <v>39</v>
      </c>
      <c r="AX434" s="15" t="s">
        <v>83</v>
      </c>
      <c r="AY434" s="258" t="s">
        <v>135</v>
      </c>
    </row>
    <row r="435" s="2" customFormat="1" ht="16.5" customHeight="1">
      <c r="A435" s="39"/>
      <c r="B435" s="40"/>
      <c r="C435" s="213" t="s">
        <v>599</v>
      </c>
      <c r="D435" s="213" t="s">
        <v>138</v>
      </c>
      <c r="E435" s="214" t="s">
        <v>269</v>
      </c>
      <c r="F435" s="215" t="s">
        <v>270</v>
      </c>
      <c r="G435" s="216" t="s">
        <v>141</v>
      </c>
      <c r="H435" s="217">
        <v>80</v>
      </c>
      <c r="I435" s="218"/>
      <c r="J435" s="219">
        <f>ROUND(I435*H435,2)</f>
        <v>0</v>
      </c>
      <c r="K435" s="215" t="s">
        <v>142</v>
      </c>
      <c r="L435" s="45"/>
      <c r="M435" s="220" t="s">
        <v>32</v>
      </c>
      <c r="N435" s="221" t="s">
        <v>48</v>
      </c>
      <c r="O435" s="85"/>
      <c r="P435" s="222">
        <f>O435*H435</f>
        <v>0</v>
      </c>
      <c r="Q435" s="222">
        <v>0</v>
      </c>
      <c r="R435" s="222">
        <f>Q435*H435</f>
        <v>0</v>
      </c>
      <c r="S435" s="222">
        <v>0</v>
      </c>
      <c r="T435" s="223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24" t="s">
        <v>143</v>
      </c>
      <c r="AT435" s="224" t="s">
        <v>138</v>
      </c>
      <c r="AU435" s="224" t="s">
        <v>85</v>
      </c>
      <c r="AY435" s="17" t="s">
        <v>135</v>
      </c>
      <c r="BE435" s="225">
        <f>IF(N435="základní",J435,0)</f>
        <v>0</v>
      </c>
      <c r="BF435" s="225">
        <f>IF(N435="snížená",J435,0)</f>
        <v>0</v>
      </c>
      <c r="BG435" s="225">
        <f>IF(N435="zákl. přenesená",J435,0)</f>
        <v>0</v>
      </c>
      <c r="BH435" s="225">
        <f>IF(N435="sníž. přenesená",J435,0)</f>
        <v>0</v>
      </c>
      <c r="BI435" s="225">
        <f>IF(N435="nulová",J435,0)</f>
        <v>0</v>
      </c>
      <c r="BJ435" s="17" t="s">
        <v>83</v>
      </c>
      <c r="BK435" s="225">
        <f>ROUND(I435*H435,2)</f>
        <v>0</v>
      </c>
      <c r="BL435" s="17" t="s">
        <v>143</v>
      </c>
      <c r="BM435" s="224" t="s">
        <v>1377</v>
      </c>
    </row>
    <row r="436" s="13" customFormat="1">
      <c r="A436" s="13"/>
      <c r="B436" s="226"/>
      <c r="C436" s="227"/>
      <c r="D436" s="228" t="s">
        <v>145</v>
      </c>
      <c r="E436" s="229" t="s">
        <v>32</v>
      </c>
      <c r="F436" s="230" t="s">
        <v>146</v>
      </c>
      <c r="G436" s="227"/>
      <c r="H436" s="229" t="s">
        <v>32</v>
      </c>
      <c r="I436" s="231"/>
      <c r="J436" s="227"/>
      <c r="K436" s="227"/>
      <c r="L436" s="232"/>
      <c r="M436" s="233"/>
      <c r="N436" s="234"/>
      <c r="O436" s="234"/>
      <c r="P436" s="234"/>
      <c r="Q436" s="234"/>
      <c r="R436" s="234"/>
      <c r="S436" s="234"/>
      <c r="T436" s="235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6" t="s">
        <v>145</v>
      </c>
      <c r="AU436" s="236" t="s">
        <v>85</v>
      </c>
      <c r="AV436" s="13" t="s">
        <v>83</v>
      </c>
      <c r="AW436" s="13" t="s">
        <v>39</v>
      </c>
      <c r="AX436" s="13" t="s">
        <v>77</v>
      </c>
      <c r="AY436" s="236" t="s">
        <v>135</v>
      </c>
    </row>
    <row r="437" s="14" customFormat="1">
      <c r="A437" s="14"/>
      <c r="B437" s="237"/>
      <c r="C437" s="238"/>
      <c r="D437" s="228" t="s">
        <v>145</v>
      </c>
      <c r="E437" s="239" t="s">
        <v>32</v>
      </c>
      <c r="F437" s="240" t="s">
        <v>881</v>
      </c>
      <c r="G437" s="238"/>
      <c r="H437" s="241">
        <v>80</v>
      </c>
      <c r="I437" s="242"/>
      <c r="J437" s="238"/>
      <c r="K437" s="238"/>
      <c r="L437" s="243"/>
      <c r="M437" s="244"/>
      <c r="N437" s="245"/>
      <c r="O437" s="245"/>
      <c r="P437" s="245"/>
      <c r="Q437" s="245"/>
      <c r="R437" s="245"/>
      <c r="S437" s="245"/>
      <c r="T437" s="246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7" t="s">
        <v>145</v>
      </c>
      <c r="AU437" s="247" t="s">
        <v>85</v>
      </c>
      <c r="AV437" s="14" t="s">
        <v>85</v>
      </c>
      <c r="AW437" s="14" t="s">
        <v>39</v>
      </c>
      <c r="AX437" s="14" t="s">
        <v>77</v>
      </c>
      <c r="AY437" s="247" t="s">
        <v>135</v>
      </c>
    </row>
    <row r="438" s="15" customFormat="1">
      <c r="A438" s="15"/>
      <c r="B438" s="248"/>
      <c r="C438" s="249"/>
      <c r="D438" s="228" t="s">
        <v>145</v>
      </c>
      <c r="E438" s="250" t="s">
        <v>32</v>
      </c>
      <c r="F438" s="251" t="s">
        <v>149</v>
      </c>
      <c r="G438" s="249"/>
      <c r="H438" s="252">
        <v>80</v>
      </c>
      <c r="I438" s="253"/>
      <c r="J438" s="249"/>
      <c r="K438" s="249"/>
      <c r="L438" s="254"/>
      <c r="M438" s="255"/>
      <c r="N438" s="256"/>
      <c r="O438" s="256"/>
      <c r="P438" s="256"/>
      <c r="Q438" s="256"/>
      <c r="R438" s="256"/>
      <c r="S438" s="256"/>
      <c r="T438" s="257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58" t="s">
        <v>145</v>
      </c>
      <c r="AU438" s="258" t="s">
        <v>85</v>
      </c>
      <c r="AV438" s="15" t="s">
        <v>134</v>
      </c>
      <c r="AW438" s="15" t="s">
        <v>39</v>
      </c>
      <c r="AX438" s="15" t="s">
        <v>83</v>
      </c>
      <c r="AY438" s="258" t="s">
        <v>135</v>
      </c>
    </row>
    <row r="439" s="2" customFormat="1" ht="16.5" customHeight="1">
      <c r="A439" s="39"/>
      <c r="B439" s="40"/>
      <c r="C439" s="213" t="s">
        <v>601</v>
      </c>
      <c r="D439" s="213" t="s">
        <v>138</v>
      </c>
      <c r="E439" s="214" t="s">
        <v>273</v>
      </c>
      <c r="F439" s="215" t="s">
        <v>274</v>
      </c>
      <c r="G439" s="216" t="s">
        <v>141</v>
      </c>
      <c r="H439" s="217">
        <v>60</v>
      </c>
      <c r="I439" s="218"/>
      <c r="J439" s="219">
        <f>ROUND(I439*H439,2)</f>
        <v>0</v>
      </c>
      <c r="K439" s="215" t="s">
        <v>142</v>
      </c>
      <c r="L439" s="45"/>
      <c r="M439" s="220" t="s">
        <v>32</v>
      </c>
      <c r="N439" s="221" t="s">
        <v>48</v>
      </c>
      <c r="O439" s="85"/>
      <c r="P439" s="222">
        <f>O439*H439</f>
        <v>0</v>
      </c>
      <c r="Q439" s="222">
        <v>0</v>
      </c>
      <c r="R439" s="222">
        <f>Q439*H439</f>
        <v>0</v>
      </c>
      <c r="S439" s="222">
        <v>0</v>
      </c>
      <c r="T439" s="223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24" t="s">
        <v>143</v>
      </c>
      <c r="AT439" s="224" t="s">
        <v>138</v>
      </c>
      <c r="AU439" s="224" t="s">
        <v>85</v>
      </c>
      <c r="AY439" s="17" t="s">
        <v>135</v>
      </c>
      <c r="BE439" s="225">
        <f>IF(N439="základní",J439,0)</f>
        <v>0</v>
      </c>
      <c r="BF439" s="225">
        <f>IF(N439="snížená",J439,0)</f>
        <v>0</v>
      </c>
      <c r="BG439" s="225">
        <f>IF(N439="zákl. přenesená",J439,0)</f>
        <v>0</v>
      </c>
      <c r="BH439" s="225">
        <f>IF(N439="sníž. přenesená",J439,0)</f>
        <v>0</v>
      </c>
      <c r="BI439" s="225">
        <f>IF(N439="nulová",J439,0)</f>
        <v>0</v>
      </c>
      <c r="BJ439" s="17" t="s">
        <v>83</v>
      </c>
      <c r="BK439" s="225">
        <f>ROUND(I439*H439,2)</f>
        <v>0</v>
      </c>
      <c r="BL439" s="17" t="s">
        <v>143</v>
      </c>
      <c r="BM439" s="224" t="s">
        <v>1378</v>
      </c>
    </row>
    <row r="440" s="13" customFormat="1">
      <c r="A440" s="13"/>
      <c r="B440" s="226"/>
      <c r="C440" s="227"/>
      <c r="D440" s="228" t="s">
        <v>145</v>
      </c>
      <c r="E440" s="229" t="s">
        <v>32</v>
      </c>
      <c r="F440" s="230" t="s">
        <v>146</v>
      </c>
      <c r="G440" s="227"/>
      <c r="H440" s="229" t="s">
        <v>32</v>
      </c>
      <c r="I440" s="231"/>
      <c r="J440" s="227"/>
      <c r="K440" s="227"/>
      <c r="L440" s="232"/>
      <c r="M440" s="233"/>
      <c r="N440" s="234"/>
      <c r="O440" s="234"/>
      <c r="P440" s="234"/>
      <c r="Q440" s="234"/>
      <c r="R440" s="234"/>
      <c r="S440" s="234"/>
      <c r="T440" s="235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6" t="s">
        <v>145</v>
      </c>
      <c r="AU440" s="236" t="s">
        <v>85</v>
      </c>
      <c r="AV440" s="13" t="s">
        <v>83</v>
      </c>
      <c r="AW440" s="13" t="s">
        <v>39</v>
      </c>
      <c r="AX440" s="13" t="s">
        <v>77</v>
      </c>
      <c r="AY440" s="236" t="s">
        <v>135</v>
      </c>
    </row>
    <row r="441" s="14" customFormat="1">
      <c r="A441" s="14"/>
      <c r="B441" s="237"/>
      <c r="C441" s="238"/>
      <c r="D441" s="228" t="s">
        <v>145</v>
      </c>
      <c r="E441" s="239" t="s">
        <v>32</v>
      </c>
      <c r="F441" s="240" t="s">
        <v>1379</v>
      </c>
      <c r="G441" s="238"/>
      <c r="H441" s="241">
        <v>60</v>
      </c>
      <c r="I441" s="242"/>
      <c r="J441" s="238"/>
      <c r="K441" s="238"/>
      <c r="L441" s="243"/>
      <c r="M441" s="244"/>
      <c r="N441" s="245"/>
      <c r="O441" s="245"/>
      <c r="P441" s="245"/>
      <c r="Q441" s="245"/>
      <c r="R441" s="245"/>
      <c r="S441" s="245"/>
      <c r="T441" s="246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7" t="s">
        <v>145</v>
      </c>
      <c r="AU441" s="247" t="s">
        <v>85</v>
      </c>
      <c r="AV441" s="14" t="s">
        <v>85</v>
      </c>
      <c r="AW441" s="14" t="s">
        <v>39</v>
      </c>
      <c r="AX441" s="14" t="s">
        <v>77</v>
      </c>
      <c r="AY441" s="247" t="s">
        <v>135</v>
      </c>
    </row>
    <row r="442" s="15" customFormat="1">
      <c r="A442" s="15"/>
      <c r="B442" s="248"/>
      <c r="C442" s="249"/>
      <c r="D442" s="228" t="s">
        <v>145</v>
      </c>
      <c r="E442" s="250" t="s">
        <v>32</v>
      </c>
      <c r="F442" s="251" t="s">
        <v>149</v>
      </c>
      <c r="G442" s="249"/>
      <c r="H442" s="252">
        <v>60</v>
      </c>
      <c r="I442" s="253"/>
      <c r="J442" s="249"/>
      <c r="K442" s="249"/>
      <c r="L442" s="254"/>
      <c r="M442" s="255"/>
      <c r="N442" s="256"/>
      <c r="O442" s="256"/>
      <c r="P442" s="256"/>
      <c r="Q442" s="256"/>
      <c r="R442" s="256"/>
      <c r="S442" s="256"/>
      <c r="T442" s="257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58" t="s">
        <v>145</v>
      </c>
      <c r="AU442" s="258" t="s">
        <v>85</v>
      </c>
      <c r="AV442" s="15" t="s">
        <v>134</v>
      </c>
      <c r="AW442" s="15" t="s">
        <v>39</v>
      </c>
      <c r="AX442" s="15" t="s">
        <v>83</v>
      </c>
      <c r="AY442" s="258" t="s">
        <v>135</v>
      </c>
    </row>
    <row r="443" s="2" customFormat="1" ht="16.5" customHeight="1">
      <c r="A443" s="39"/>
      <c r="B443" s="40"/>
      <c r="C443" s="213" t="s">
        <v>603</v>
      </c>
      <c r="D443" s="213" t="s">
        <v>138</v>
      </c>
      <c r="E443" s="214" t="s">
        <v>277</v>
      </c>
      <c r="F443" s="215" t="s">
        <v>278</v>
      </c>
      <c r="G443" s="216" t="s">
        <v>141</v>
      </c>
      <c r="H443" s="217">
        <v>30</v>
      </c>
      <c r="I443" s="218"/>
      <c r="J443" s="219">
        <f>ROUND(I443*H443,2)</f>
        <v>0</v>
      </c>
      <c r="K443" s="215" t="s">
        <v>142</v>
      </c>
      <c r="L443" s="45"/>
      <c r="M443" s="220" t="s">
        <v>32</v>
      </c>
      <c r="N443" s="221" t="s">
        <v>48</v>
      </c>
      <c r="O443" s="85"/>
      <c r="P443" s="222">
        <f>O443*H443</f>
        <v>0</v>
      </c>
      <c r="Q443" s="222">
        <v>0</v>
      </c>
      <c r="R443" s="222">
        <f>Q443*H443</f>
        <v>0</v>
      </c>
      <c r="S443" s="222">
        <v>0</v>
      </c>
      <c r="T443" s="223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24" t="s">
        <v>143</v>
      </c>
      <c r="AT443" s="224" t="s">
        <v>138</v>
      </c>
      <c r="AU443" s="224" t="s">
        <v>85</v>
      </c>
      <c r="AY443" s="17" t="s">
        <v>135</v>
      </c>
      <c r="BE443" s="225">
        <f>IF(N443="základní",J443,0)</f>
        <v>0</v>
      </c>
      <c r="BF443" s="225">
        <f>IF(N443="snížená",J443,0)</f>
        <v>0</v>
      </c>
      <c r="BG443" s="225">
        <f>IF(N443="zákl. přenesená",J443,0)</f>
        <v>0</v>
      </c>
      <c r="BH443" s="225">
        <f>IF(N443="sníž. přenesená",J443,0)</f>
        <v>0</v>
      </c>
      <c r="BI443" s="225">
        <f>IF(N443="nulová",J443,0)</f>
        <v>0</v>
      </c>
      <c r="BJ443" s="17" t="s">
        <v>83</v>
      </c>
      <c r="BK443" s="225">
        <f>ROUND(I443*H443,2)</f>
        <v>0</v>
      </c>
      <c r="BL443" s="17" t="s">
        <v>143</v>
      </c>
      <c r="BM443" s="224" t="s">
        <v>1380</v>
      </c>
    </row>
    <row r="444" s="13" customFormat="1">
      <c r="A444" s="13"/>
      <c r="B444" s="226"/>
      <c r="C444" s="227"/>
      <c r="D444" s="228" t="s">
        <v>145</v>
      </c>
      <c r="E444" s="229" t="s">
        <v>32</v>
      </c>
      <c r="F444" s="230" t="s">
        <v>146</v>
      </c>
      <c r="G444" s="227"/>
      <c r="H444" s="229" t="s">
        <v>32</v>
      </c>
      <c r="I444" s="231"/>
      <c r="J444" s="227"/>
      <c r="K444" s="227"/>
      <c r="L444" s="232"/>
      <c r="M444" s="233"/>
      <c r="N444" s="234"/>
      <c r="O444" s="234"/>
      <c r="P444" s="234"/>
      <c r="Q444" s="234"/>
      <c r="R444" s="234"/>
      <c r="S444" s="234"/>
      <c r="T444" s="235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6" t="s">
        <v>145</v>
      </c>
      <c r="AU444" s="236" t="s">
        <v>85</v>
      </c>
      <c r="AV444" s="13" t="s">
        <v>83</v>
      </c>
      <c r="AW444" s="13" t="s">
        <v>39</v>
      </c>
      <c r="AX444" s="13" t="s">
        <v>77</v>
      </c>
      <c r="AY444" s="236" t="s">
        <v>135</v>
      </c>
    </row>
    <row r="445" s="14" customFormat="1">
      <c r="A445" s="14"/>
      <c r="B445" s="237"/>
      <c r="C445" s="238"/>
      <c r="D445" s="228" t="s">
        <v>145</v>
      </c>
      <c r="E445" s="239" t="s">
        <v>32</v>
      </c>
      <c r="F445" s="240" t="s">
        <v>255</v>
      </c>
      <c r="G445" s="238"/>
      <c r="H445" s="241">
        <v>30</v>
      </c>
      <c r="I445" s="242"/>
      <c r="J445" s="238"/>
      <c r="K445" s="238"/>
      <c r="L445" s="243"/>
      <c r="M445" s="244"/>
      <c r="N445" s="245"/>
      <c r="O445" s="245"/>
      <c r="P445" s="245"/>
      <c r="Q445" s="245"/>
      <c r="R445" s="245"/>
      <c r="S445" s="245"/>
      <c r="T445" s="246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7" t="s">
        <v>145</v>
      </c>
      <c r="AU445" s="247" t="s">
        <v>85</v>
      </c>
      <c r="AV445" s="14" t="s">
        <v>85</v>
      </c>
      <c r="AW445" s="14" t="s">
        <v>39</v>
      </c>
      <c r="AX445" s="14" t="s">
        <v>77</v>
      </c>
      <c r="AY445" s="247" t="s">
        <v>135</v>
      </c>
    </row>
    <row r="446" s="15" customFormat="1">
      <c r="A446" s="15"/>
      <c r="B446" s="248"/>
      <c r="C446" s="249"/>
      <c r="D446" s="228" t="s">
        <v>145</v>
      </c>
      <c r="E446" s="250" t="s">
        <v>32</v>
      </c>
      <c r="F446" s="251" t="s">
        <v>149</v>
      </c>
      <c r="G446" s="249"/>
      <c r="H446" s="252">
        <v>30</v>
      </c>
      <c r="I446" s="253"/>
      <c r="J446" s="249"/>
      <c r="K446" s="249"/>
      <c r="L446" s="254"/>
      <c r="M446" s="255"/>
      <c r="N446" s="256"/>
      <c r="O446" s="256"/>
      <c r="P446" s="256"/>
      <c r="Q446" s="256"/>
      <c r="R446" s="256"/>
      <c r="S446" s="256"/>
      <c r="T446" s="257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58" t="s">
        <v>145</v>
      </c>
      <c r="AU446" s="258" t="s">
        <v>85</v>
      </c>
      <c r="AV446" s="15" t="s">
        <v>134</v>
      </c>
      <c r="AW446" s="15" t="s">
        <v>39</v>
      </c>
      <c r="AX446" s="15" t="s">
        <v>83</v>
      </c>
      <c r="AY446" s="258" t="s">
        <v>135</v>
      </c>
    </row>
    <row r="447" s="2" customFormat="1" ht="16.5" customHeight="1">
      <c r="A447" s="39"/>
      <c r="B447" s="40"/>
      <c r="C447" s="213" t="s">
        <v>605</v>
      </c>
      <c r="D447" s="213" t="s">
        <v>138</v>
      </c>
      <c r="E447" s="214" t="s">
        <v>282</v>
      </c>
      <c r="F447" s="215" t="s">
        <v>283</v>
      </c>
      <c r="G447" s="216" t="s">
        <v>141</v>
      </c>
      <c r="H447" s="217">
        <v>15</v>
      </c>
      <c r="I447" s="218"/>
      <c r="J447" s="219">
        <f>ROUND(I447*H447,2)</f>
        <v>0</v>
      </c>
      <c r="K447" s="215" t="s">
        <v>142</v>
      </c>
      <c r="L447" s="45"/>
      <c r="M447" s="220" t="s">
        <v>32</v>
      </c>
      <c r="N447" s="221" t="s">
        <v>48</v>
      </c>
      <c r="O447" s="85"/>
      <c r="P447" s="222">
        <f>O447*H447</f>
        <v>0</v>
      </c>
      <c r="Q447" s="222">
        <v>0</v>
      </c>
      <c r="R447" s="222">
        <f>Q447*H447</f>
        <v>0</v>
      </c>
      <c r="S447" s="222">
        <v>0</v>
      </c>
      <c r="T447" s="223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24" t="s">
        <v>143</v>
      </c>
      <c r="AT447" s="224" t="s">
        <v>138</v>
      </c>
      <c r="AU447" s="224" t="s">
        <v>85</v>
      </c>
      <c r="AY447" s="17" t="s">
        <v>135</v>
      </c>
      <c r="BE447" s="225">
        <f>IF(N447="základní",J447,0)</f>
        <v>0</v>
      </c>
      <c r="BF447" s="225">
        <f>IF(N447="snížená",J447,0)</f>
        <v>0</v>
      </c>
      <c r="BG447" s="225">
        <f>IF(N447="zákl. přenesená",J447,0)</f>
        <v>0</v>
      </c>
      <c r="BH447" s="225">
        <f>IF(N447="sníž. přenesená",J447,0)</f>
        <v>0</v>
      </c>
      <c r="BI447" s="225">
        <f>IF(N447="nulová",J447,0)</f>
        <v>0</v>
      </c>
      <c r="BJ447" s="17" t="s">
        <v>83</v>
      </c>
      <c r="BK447" s="225">
        <f>ROUND(I447*H447,2)</f>
        <v>0</v>
      </c>
      <c r="BL447" s="17" t="s">
        <v>143</v>
      </c>
      <c r="BM447" s="224" t="s">
        <v>1381</v>
      </c>
    </row>
    <row r="448" s="13" customFormat="1">
      <c r="A448" s="13"/>
      <c r="B448" s="226"/>
      <c r="C448" s="227"/>
      <c r="D448" s="228" t="s">
        <v>145</v>
      </c>
      <c r="E448" s="229" t="s">
        <v>32</v>
      </c>
      <c r="F448" s="230" t="s">
        <v>146</v>
      </c>
      <c r="G448" s="227"/>
      <c r="H448" s="229" t="s">
        <v>32</v>
      </c>
      <c r="I448" s="231"/>
      <c r="J448" s="227"/>
      <c r="K448" s="227"/>
      <c r="L448" s="232"/>
      <c r="M448" s="233"/>
      <c r="N448" s="234"/>
      <c r="O448" s="234"/>
      <c r="P448" s="234"/>
      <c r="Q448" s="234"/>
      <c r="R448" s="234"/>
      <c r="S448" s="234"/>
      <c r="T448" s="235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6" t="s">
        <v>145</v>
      </c>
      <c r="AU448" s="236" t="s">
        <v>85</v>
      </c>
      <c r="AV448" s="13" t="s">
        <v>83</v>
      </c>
      <c r="AW448" s="13" t="s">
        <v>39</v>
      </c>
      <c r="AX448" s="13" t="s">
        <v>77</v>
      </c>
      <c r="AY448" s="236" t="s">
        <v>135</v>
      </c>
    </row>
    <row r="449" s="14" customFormat="1">
      <c r="A449" s="14"/>
      <c r="B449" s="237"/>
      <c r="C449" s="238"/>
      <c r="D449" s="228" t="s">
        <v>145</v>
      </c>
      <c r="E449" s="239" t="s">
        <v>32</v>
      </c>
      <c r="F449" s="240" t="s">
        <v>1172</v>
      </c>
      <c r="G449" s="238"/>
      <c r="H449" s="241">
        <v>15</v>
      </c>
      <c r="I449" s="242"/>
      <c r="J449" s="238"/>
      <c r="K449" s="238"/>
      <c r="L449" s="243"/>
      <c r="M449" s="244"/>
      <c r="N449" s="245"/>
      <c r="O449" s="245"/>
      <c r="P449" s="245"/>
      <c r="Q449" s="245"/>
      <c r="R449" s="245"/>
      <c r="S449" s="245"/>
      <c r="T449" s="246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7" t="s">
        <v>145</v>
      </c>
      <c r="AU449" s="247" t="s">
        <v>85</v>
      </c>
      <c r="AV449" s="14" t="s">
        <v>85</v>
      </c>
      <c r="AW449" s="14" t="s">
        <v>39</v>
      </c>
      <c r="AX449" s="14" t="s">
        <v>77</v>
      </c>
      <c r="AY449" s="247" t="s">
        <v>135</v>
      </c>
    </row>
    <row r="450" s="15" customFormat="1">
      <c r="A450" s="15"/>
      <c r="B450" s="248"/>
      <c r="C450" s="249"/>
      <c r="D450" s="228" t="s">
        <v>145</v>
      </c>
      <c r="E450" s="250" t="s">
        <v>32</v>
      </c>
      <c r="F450" s="251" t="s">
        <v>149</v>
      </c>
      <c r="G450" s="249"/>
      <c r="H450" s="252">
        <v>15</v>
      </c>
      <c r="I450" s="253"/>
      <c r="J450" s="249"/>
      <c r="K450" s="249"/>
      <c r="L450" s="254"/>
      <c r="M450" s="255"/>
      <c r="N450" s="256"/>
      <c r="O450" s="256"/>
      <c r="P450" s="256"/>
      <c r="Q450" s="256"/>
      <c r="R450" s="256"/>
      <c r="S450" s="256"/>
      <c r="T450" s="257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58" t="s">
        <v>145</v>
      </c>
      <c r="AU450" s="258" t="s">
        <v>85</v>
      </c>
      <c r="AV450" s="15" t="s">
        <v>134</v>
      </c>
      <c r="AW450" s="15" t="s">
        <v>39</v>
      </c>
      <c r="AX450" s="15" t="s">
        <v>83</v>
      </c>
      <c r="AY450" s="258" t="s">
        <v>135</v>
      </c>
    </row>
    <row r="451" s="12" customFormat="1" ht="22.8" customHeight="1">
      <c r="A451" s="12"/>
      <c r="B451" s="197"/>
      <c r="C451" s="198"/>
      <c r="D451" s="199" t="s">
        <v>76</v>
      </c>
      <c r="E451" s="211" t="s">
        <v>611</v>
      </c>
      <c r="F451" s="211" t="s">
        <v>612</v>
      </c>
      <c r="G451" s="198"/>
      <c r="H451" s="198"/>
      <c r="I451" s="201"/>
      <c r="J451" s="212">
        <f>BK451</f>
        <v>0</v>
      </c>
      <c r="K451" s="198"/>
      <c r="L451" s="203"/>
      <c r="M451" s="204"/>
      <c r="N451" s="205"/>
      <c r="O451" s="205"/>
      <c r="P451" s="206">
        <f>SUM(P452:P475)</f>
        <v>0</v>
      </c>
      <c r="Q451" s="205"/>
      <c r="R451" s="206">
        <f>SUM(R452:R475)</f>
        <v>0</v>
      </c>
      <c r="S451" s="205"/>
      <c r="T451" s="207">
        <f>SUM(T452:T475)</f>
        <v>0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208" t="s">
        <v>134</v>
      </c>
      <c r="AT451" s="209" t="s">
        <v>76</v>
      </c>
      <c r="AU451" s="209" t="s">
        <v>83</v>
      </c>
      <c r="AY451" s="208" t="s">
        <v>135</v>
      </c>
      <c r="BK451" s="210">
        <f>SUM(BK452:BK475)</f>
        <v>0</v>
      </c>
    </row>
    <row r="452" s="2" customFormat="1" ht="16.5" customHeight="1">
      <c r="A452" s="39"/>
      <c r="B452" s="40"/>
      <c r="C452" s="262" t="s">
        <v>607</v>
      </c>
      <c r="D452" s="262" t="s">
        <v>614</v>
      </c>
      <c r="E452" s="263" t="s">
        <v>615</v>
      </c>
      <c r="F452" s="264" t="s">
        <v>616</v>
      </c>
      <c r="G452" s="265" t="s">
        <v>141</v>
      </c>
      <c r="H452" s="266">
        <v>1</v>
      </c>
      <c r="I452" s="267"/>
      <c r="J452" s="268">
        <f>ROUND(I452*H452,2)</f>
        <v>0</v>
      </c>
      <c r="K452" s="264" t="s">
        <v>142</v>
      </c>
      <c r="L452" s="269"/>
      <c r="M452" s="270" t="s">
        <v>32</v>
      </c>
      <c r="N452" s="271" t="s">
        <v>48</v>
      </c>
      <c r="O452" s="85"/>
      <c r="P452" s="222">
        <f>O452*H452</f>
        <v>0</v>
      </c>
      <c r="Q452" s="222">
        <v>0</v>
      </c>
      <c r="R452" s="222">
        <f>Q452*H452</f>
        <v>0</v>
      </c>
      <c r="S452" s="222">
        <v>0</v>
      </c>
      <c r="T452" s="223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24" t="s">
        <v>617</v>
      </c>
      <c r="AT452" s="224" t="s">
        <v>614</v>
      </c>
      <c r="AU452" s="224" t="s">
        <v>85</v>
      </c>
      <c r="AY452" s="17" t="s">
        <v>135</v>
      </c>
      <c r="BE452" s="225">
        <f>IF(N452="základní",J452,0)</f>
        <v>0</v>
      </c>
      <c r="BF452" s="225">
        <f>IF(N452="snížená",J452,0)</f>
        <v>0</v>
      </c>
      <c r="BG452" s="225">
        <f>IF(N452="zákl. přenesená",J452,0)</f>
        <v>0</v>
      </c>
      <c r="BH452" s="225">
        <f>IF(N452="sníž. přenesená",J452,0)</f>
        <v>0</v>
      </c>
      <c r="BI452" s="225">
        <f>IF(N452="nulová",J452,0)</f>
        <v>0</v>
      </c>
      <c r="BJ452" s="17" t="s">
        <v>83</v>
      </c>
      <c r="BK452" s="225">
        <f>ROUND(I452*H452,2)</f>
        <v>0</v>
      </c>
      <c r="BL452" s="17" t="s">
        <v>617</v>
      </c>
      <c r="BM452" s="224" t="s">
        <v>1382</v>
      </c>
    </row>
    <row r="453" s="13" customFormat="1">
      <c r="A453" s="13"/>
      <c r="B453" s="226"/>
      <c r="C453" s="227"/>
      <c r="D453" s="228" t="s">
        <v>145</v>
      </c>
      <c r="E453" s="229" t="s">
        <v>32</v>
      </c>
      <c r="F453" s="230" t="s">
        <v>146</v>
      </c>
      <c r="G453" s="227"/>
      <c r="H453" s="229" t="s">
        <v>32</v>
      </c>
      <c r="I453" s="231"/>
      <c r="J453" s="227"/>
      <c r="K453" s="227"/>
      <c r="L453" s="232"/>
      <c r="M453" s="233"/>
      <c r="N453" s="234"/>
      <c r="O453" s="234"/>
      <c r="P453" s="234"/>
      <c r="Q453" s="234"/>
      <c r="R453" s="234"/>
      <c r="S453" s="234"/>
      <c r="T453" s="235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6" t="s">
        <v>145</v>
      </c>
      <c r="AU453" s="236" t="s">
        <v>85</v>
      </c>
      <c r="AV453" s="13" t="s">
        <v>83</v>
      </c>
      <c r="AW453" s="13" t="s">
        <v>39</v>
      </c>
      <c r="AX453" s="13" t="s">
        <v>77</v>
      </c>
      <c r="AY453" s="236" t="s">
        <v>135</v>
      </c>
    </row>
    <row r="454" s="14" customFormat="1">
      <c r="A454" s="14"/>
      <c r="B454" s="237"/>
      <c r="C454" s="238"/>
      <c r="D454" s="228" t="s">
        <v>145</v>
      </c>
      <c r="E454" s="239" t="s">
        <v>32</v>
      </c>
      <c r="F454" s="240" t="s">
        <v>619</v>
      </c>
      <c r="G454" s="238"/>
      <c r="H454" s="241">
        <v>1</v>
      </c>
      <c r="I454" s="242"/>
      <c r="J454" s="238"/>
      <c r="K454" s="238"/>
      <c r="L454" s="243"/>
      <c r="M454" s="244"/>
      <c r="N454" s="245"/>
      <c r="O454" s="245"/>
      <c r="P454" s="245"/>
      <c r="Q454" s="245"/>
      <c r="R454" s="245"/>
      <c r="S454" s="245"/>
      <c r="T454" s="246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7" t="s">
        <v>145</v>
      </c>
      <c r="AU454" s="247" t="s">
        <v>85</v>
      </c>
      <c r="AV454" s="14" t="s">
        <v>85</v>
      </c>
      <c r="AW454" s="14" t="s">
        <v>39</v>
      </c>
      <c r="AX454" s="14" t="s">
        <v>77</v>
      </c>
      <c r="AY454" s="247" t="s">
        <v>135</v>
      </c>
    </row>
    <row r="455" s="15" customFormat="1">
      <c r="A455" s="15"/>
      <c r="B455" s="248"/>
      <c r="C455" s="249"/>
      <c r="D455" s="228" t="s">
        <v>145</v>
      </c>
      <c r="E455" s="250" t="s">
        <v>32</v>
      </c>
      <c r="F455" s="251" t="s">
        <v>149</v>
      </c>
      <c r="G455" s="249"/>
      <c r="H455" s="252">
        <v>1</v>
      </c>
      <c r="I455" s="253"/>
      <c r="J455" s="249"/>
      <c r="K455" s="249"/>
      <c r="L455" s="254"/>
      <c r="M455" s="255"/>
      <c r="N455" s="256"/>
      <c r="O455" s="256"/>
      <c r="P455" s="256"/>
      <c r="Q455" s="256"/>
      <c r="R455" s="256"/>
      <c r="S455" s="256"/>
      <c r="T455" s="257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58" t="s">
        <v>145</v>
      </c>
      <c r="AU455" s="258" t="s">
        <v>85</v>
      </c>
      <c r="AV455" s="15" t="s">
        <v>134</v>
      </c>
      <c r="AW455" s="15" t="s">
        <v>39</v>
      </c>
      <c r="AX455" s="15" t="s">
        <v>83</v>
      </c>
      <c r="AY455" s="258" t="s">
        <v>135</v>
      </c>
    </row>
    <row r="456" s="2" customFormat="1" ht="16.5" customHeight="1">
      <c r="A456" s="39"/>
      <c r="B456" s="40"/>
      <c r="C456" s="262" t="s">
        <v>609</v>
      </c>
      <c r="D456" s="262" t="s">
        <v>614</v>
      </c>
      <c r="E456" s="263" t="s">
        <v>621</v>
      </c>
      <c r="F456" s="264" t="s">
        <v>622</v>
      </c>
      <c r="G456" s="265" t="s">
        <v>141</v>
      </c>
      <c r="H456" s="266">
        <v>1</v>
      </c>
      <c r="I456" s="267"/>
      <c r="J456" s="268">
        <f>ROUND(I456*H456,2)</f>
        <v>0</v>
      </c>
      <c r="K456" s="264" t="s">
        <v>32</v>
      </c>
      <c r="L456" s="269"/>
      <c r="M456" s="270" t="s">
        <v>32</v>
      </c>
      <c r="N456" s="271" t="s">
        <v>48</v>
      </c>
      <c r="O456" s="85"/>
      <c r="P456" s="222">
        <f>O456*H456</f>
        <v>0</v>
      </c>
      <c r="Q456" s="222">
        <v>0</v>
      </c>
      <c r="R456" s="222">
        <f>Q456*H456</f>
        <v>0</v>
      </c>
      <c r="S456" s="222">
        <v>0</v>
      </c>
      <c r="T456" s="223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24" t="s">
        <v>617</v>
      </c>
      <c r="AT456" s="224" t="s">
        <v>614</v>
      </c>
      <c r="AU456" s="224" t="s">
        <v>85</v>
      </c>
      <c r="AY456" s="17" t="s">
        <v>135</v>
      </c>
      <c r="BE456" s="225">
        <f>IF(N456="základní",J456,0)</f>
        <v>0</v>
      </c>
      <c r="BF456" s="225">
        <f>IF(N456="snížená",J456,0)</f>
        <v>0</v>
      </c>
      <c r="BG456" s="225">
        <f>IF(N456="zákl. přenesená",J456,0)</f>
        <v>0</v>
      </c>
      <c r="BH456" s="225">
        <f>IF(N456="sníž. přenesená",J456,0)</f>
        <v>0</v>
      </c>
      <c r="BI456" s="225">
        <f>IF(N456="nulová",J456,0)</f>
        <v>0</v>
      </c>
      <c r="BJ456" s="17" t="s">
        <v>83</v>
      </c>
      <c r="BK456" s="225">
        <f>ROUND(I456*H456,2)</f>
        <v>0</v>
      </c>
      <c r="BL456" s="17" t="s">
        <v>617</v>
      </c>
      <c r="BM456" s="224" t="s">
        <v>1383</v>
      </c>
    </row>
    <row r="457" s="13" customFormat="1">
      <c r="A457" s="13"/>
      <c r="B457" s="226"/>
      <c r="C457" s="227"/>
      <c r="D457" s="228" t="s">
        <v>145</v>
      </c>
      <c r="E457" s="229" t="s">
        <v>32</v>
      </c>
      <c r="F457" s="230" t="s">
        <v>146</v>
      </c>
      <c r="G457" s="227"/>
      <c r="H457" s="229" t="s">
        <v>32</v>
      </c>
      <c r="I457" s="231"/>
      <c r="J457" s="227"/>
      <c r="K457" s="227"/>
      <c r="L457" s="232"/>
      <c r="M457" s="233"/>
      <c r="N457" s="234"/>
      <c r="O457" s="234"/>
      <c r="P457" s="234"/>
      <c r="Q457" s="234"/>
      <c r="R457" s="234"/>
      <c r="S457" s="234"/>
      <c r="T457" s="235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6" t="s">
        <v>145</v>
      </c>
      <c r="AU457" s="236" t="s">
        <v>85</v>
      </c>
      <c r="AV457" s="13" t="s">
        <v>83</v>
      </c>
      <c r="AW457" s="13" t="s">
        <v>39</v>
      </c>
      <c r="AX457" s="13" t="s">
        <v>77</v>
      </c>
      <c r="AY457" s="236" t="s">
        <v>135</v>
      </c>
    </row>
    <row r="458" s="14" customFormat="1">
      <c r="A458" s="14"/>
      <c r="B458" s="237"/>
      <c r="C458" s="238"/>
      <c r="D458" s="228" t="s">
        <v>145</v>
      </c>
      <c r="E458" s="239" t="s">
        <v>32</v>
      </c>
      <c r="F458" s="240" t="s">
        <v>624</v>
      </c>
      <c r="G458" s="238"/>
      <c r="H458" s="241">
        <v>1</v>
      </c>
      <c r="I458" s="242"/>
      <c r="J458" s="238"/>
      <c r="K458" s="238"/>
      <c r="L458" s="243"/>
      <c r="M458" s="244"/>
      <c r="N458" s="245"/>
      <c r="O458" s="245"/>
      <c r="P458" s="245"/>
      <c r="Q458" s="245"/>
      <c r="R458" s="245"/>
      <c r="S458" s="245"/>
      <c r="T458" s="246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7" t="s">
        <v>145</v>
      </c>
      <c r="AU458" s="247" t="s">
        <v>85</v>
      </c>
      <c r="AV458" s="14" t="s">
        <v>85</v>
      </c>
      <c r="AW458" s="14" t="s">
        <v>39</v>
      </c>
      <c r="AX458" s="14" t="s">
        <v>77</v>
      </c>
      <c r="AY458" s="247" t="s">
        <v>135</v>
      </c>
    </row>
    <row r="459" s="15" customFormat="1">
      <c r="A459" s="15"/>
      <c r="B459" s="248"/>
      <c r="C459" s="249"/>
      <c r="D459" s="228" t="s">
        <v>145</v>
      </c>
      <c r="E459" s="250" t="s">
        <v>32</v>
      </c>
      <c r="F459" s="251" t="s">
        <v>149</v>
      </c>
      <c r="G459" s="249"/>
      <c r="H459" s="252">
        <v>1</v>
      </c>
      <c r="I459" s="253"/>
      <c r="J459" s="249"/>
      <c r="K459" s="249"/>
      <c r="L459" s="254"/>
      <c r="M459" s="255"/>
      <c r="N459" s="256"/>
      <c r="O459" s="256"/>
      <c r="P459" s="256"/>
      <c r="Q459" s="256"/>
      <c r="R459" s="256"/>
      <c r="S459" s="256"/>
      <c r="T459" s="257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58" t="s">
        <v>145</v>
      </c>
      <c r="AU459" s="258" t="s">
        <v>85</v>
      </c>
      <c r="AV459" s="15" t="s">
        <v>134</v>
      </c>
      <c r="AW459" s="15" t="s">
        <v>39</v>
      </c>
      <c r="AX459" s="15" t="s">
        <v>83</v>
      </c>
      <c r="AY459" s="258" t="s">
        <v>135</v>
      </c>
    </row>
    <row r="460" s="2" customFormat="1" ht="16.5" customHeight="1">
      <c r="A460" s="39"/>
      <c r="B460" s="40"/>
      <c r="C460" s="262" t="s">
        <v>613</v>
      </c>
      <c r="D460" s="262" t="s">
        <v>614</v>
      </c>
      <c r="E460" s="263" t="s">
        <v>626</v>
      </c>
      <c r="F460" s="264" t="s">
        <v>627</v>
      </c>
      <c r="G460" s="265" t="s">
        <v>141</v>
      </c>
      <c r="H460" s="266">
        <v>1</v>
      </c>
      <c r="I460" s="267"/>
      <c r="J460" s="268">
        <f>ROUND(I460*H460,2)</f>
        <v>0</v>
      </c>
      <c r="K460" s="264" t="s">
        <v>142</v>
      </c>
      <c r="L460" s="269"/>
      <c r="M460" s="270" t="s">
        <v>32</v>
      </c>
      <c r="N460" s="271" t="s">
        <v>48</v>
      </c>
      <c r="O460" s="85"/>
      <c r="P460" s="222">
        <f>O460*H460</f>
        <v>0</v>
      </c>
      <c r="Q460" s="222">
        <v>0</v>
      </c>
      <c r="R460" s="222">
        <f>Q460*H460</f>
        <v>0</v>
      </c>
      <c r="S460" s="222">
        <v>0</v>
      </c>
      <c r="T460" s="223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24" t="s">
        <v>617</v>
      </c>
      <c r="AT460" s="224" t="s">
        <v>614</v>
      </c>
      <c r="AU460" s="224" t="s">
        <v>85</v>
      </c>
      <c r="AY460" s="17" t="s">
        <v>135</v>
      </c>
      <c r="BE460" s="225">
        <f>IF(N460="základní",J460,0)</f>
        <v>0</v>
      </c>
      <c r="BF460" s="225">
        <f>IF(N460="snížená",J460,0)</f>
        <v>0</v>
      </c>
      <c r="BG460" s="225">
        <f>IF(N460="zákl. přenesená",J460,0)</f>
        <v>0</v>
      </c>
      <c r="BH460" s="225">
        <f>IF(N460="sníž. přenesená",J460,0)</f>
        <v>0</v>
      </c>
      <c r="BI460" s="225">
        <f>IF(N460="nulová",J460,0)</f>
        <v>0</v>
      </c>
      <c r="BJ460" s="17" t="s">
        <v>83</v>
      </c>
      <c r="BK460" s="225">
        <f>ROUND(I460*H460,2)</f>
        <v>0</v>
      </c>
      <c r="BL460" s="17" t="s">
        <v>617</v>
      </c>
      <c r="BM460" s="224" t="s">
        <v>1384</v>
      </c>
    </row>
    <row r="461" s="13" customFormat="1">
      <c r="A461" s="13"/>
      <c r="B461" s="226"/>
      <c r="C461" s="227"/>
      <c r="D461" s="228" t="s">
        <v>145</v>
      </c>
      <c r="E461" s="229" t="s">
        <v>32</v>
      </c>
      <c r="F461" s="230" t="s">
        <v>146</v>
      </c>
      <c r="G461" s="227"/>
      <c r="H461" s="229" t="s">
        <v>32</v>
      </c>
      <c r="I461" s="231"/>
      <c r="J461" s="227"/>
      <c r="K461" s="227"/>
      <c r="L461" s="232"/>
      <c r="M461" s="233"/>
      <c r="N461" s="234"/>
      <c r="O461" s="234"/>
      <c r="P461" s="234"/>
      <c r="Q461" s="234"/>
      <c r="R461" s="234"/>
      <c r="S461" s="234"/>
      <c r="T461" s="235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6" t="s">
        <v>145</v>
      </c>
      <c r="AU461" s="236" t="s">
        <v>85</v>
      </c>
      <c r="AV461" s="13" t="s">
        <v>83</v>
      </c>
      <c r="AW461" s="13" t="s">
        <v>39</v>
      </c>
      <c r="AX461" s="13" t="s">
        <v>77</v>
      </c>
      <c r="AY461" s="236" t="s">
        <v>135</v>
      </c>
    </row>
    <row r="462" s="14" customFormat="1">
      <c r="A462" s="14"/>
      <c r="B462" s="237"/>
      <c r="C462" s="238"/>
      <c r="D462" s="228" t="s">
        <v>145</v>
      </c>
      <c r="E462" s="239" t="s">
        <v>32</v>
      </c>
      <c r="F462" s="240" t="s">
        <v>619</v>
      </c>
      <c r="G462" s="238"/>
      <c r="H462" s="241">
        <v>1</v>
      </c>
      <c r="I462" s="242"/>
      <c r="J462" s="238"/>
      <c r="K462" s="238"/>
      <c r="L462" s="243"/>
      <c r="M462" s="244"/>
      <c r="N462" s="245"/>
      <c r="O462" s="245"/>
      <c r="P462" s="245"/>
      <c r="Q462" s="245"/>
      <c r="R462" s="245"/>
      <c r="S462" s="245"/>
      <c r="T462" s="246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7" t="s">
        <v>145</v>
      </c>
      <c r="AU462" s="247" t="s">
        <v>85</v>
      </c>
      <c r="AV462" s="14" t="s">
        <v>85</v>
      </c>
      <c r="AW462" s="14" t="s">
        <v>39</v>
      </c>
      <c r="AX462" s="14" t="s">
        <v>77</v>
      </c>
      <c r="AY462" s="247" t="s">
        <v>135</v>
      </c>
    </row>
    <row r="463" s="15" customFormat="1">
      <c r="A463" s="15"/>
      <c r="B463" s="248"/>
      <c r="C463" s="249"/>
      <c r="D463" s="228" t="s">
        <v>145</v>
      </c>
      <c r="E463" s="250" t="s">
        <v>32</v>
      </c>
      <c r="F463" s="251" t="s">
        <v>149</v>
      </c>
      <c r="G463" s="249"/>
      <c r="H463" s="252">
        <v>1</v>
      </c>
      <c r="I463" s="253"/>
      <c r="J463" s="249"/>
      <c r="K463" s="249"/>
      <c r="L463" s="254"/>
      <c r="M463" s="255"/>
      <c r="N463" s="256"/>
      <c r="O463" s="256"/>
      <c r="P463" s="256"/>
      <c r="Q463" s="256"/>
      <c r="R463" s="256"/>
      <c r="S463" s="256"/>
      <c r="T463" s="257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58" t="s">
        <v>145</v>
      </c>
      <c r="AU463" s="258" t="s">
        <v>85</v>
      </c>
      <c r="AV463" s="15" t="s">
        <v>134</v>
      </c>
      <c r="AW463" s="15" t="s">
        <v>39</v>
      </c>
      <c r="AX463" s="15" t="s">
        <v>83</v>
      </c>
      <c r="AY463" s="258" t="s">
        <v>135</v>
      </c>
    </row>
    <row r="464" s="2" customFormat="1" ht="16.5" customHeight="1">
      <c r="A464" s="39"/>
      <c r="B464" s="40"/>
      <c r="C464" s="262" t="s">
        <v>620</v>
      </c>
      <c r="D464" s="262" t="s">
        <v>614</v>
      </c>
      <c r="E464" s="263" t="s">
        <v>893</v>
      </c>
      <c r="F464" s="264" t="s">
        <v>894</v>
      </c>
      <c r="G464" s="265" t="s">
        <v>141</v>
      </c>
      <c r="H464" s="266">
        <v>1</v>
      </c>
      <c r="I464" s="267"/>
      <c r="J464" s="268">
        <f>ROUND(I464*H464,2)</f>
        <v>0</v>
      </c>
      <c r="K464" s="264" t="s">
        <v>142</v>
      </c>
      <c r="L464" s="269"/>
      <c r="M464" s="270" t="s">
        <v>32</v>
      </c>
      <c r="N464" s="271" t="s">
        <v>48</v>
      </c>
      <c r="O464" s="85"/>
      <c r="P464" s="222">
        <f>O464*H464</f>
        <v>0</v>
      </c>
      <c r="Q464" s="222">
        <v>0</v>
      </c>
      <c r="R464" s="222">
        <f>Q464*H464</f>
        <v>0</v>
      </c>
      <c r="S464" s="222">
        <v>0</v>
      </c>
      <c r="T464" s="223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24" t="s">
        <v>617</v>
      </c>
      <c r="AT464" s="224" t="s">
        <v>614</v>
      </c>
      <c r="AU464" s="224" t="s">
        <v>85</v>
      </c>
      <c r="AY464" s="17" t="s">
        <v>135</v>
      </c>
      <c r="BE464" s="225">
        <f>IF(N464="základní",J464,0)</f>
        <v>0</v>
      </c>
      <c r="BF464" s="225">
        <f>IF(N464="snížená",J464,0)</f>
        <v>0</v>
      </c>
      <c r="BG464" s="225">
        <f>IF(N464="zákl. přenesená",J464,0)</f>
        <v>0</v>
      </c>
      <c r="BH464" s="225">
        <f>IF(N464="sníž. přenesená",J464,0)</f>
        <v>0</v>
      </c>
      <c r="BI464" s="225">
        <f>IF(N464="nulová",J464,0)</f>
        <v>0</v>
      </c>
      <c r="BJ464" s="17" t="s">
        <v>83</v>
      </c>
      <c r="BK464" s="225">
        <f>ROUND(I464*H464,2)</f>
        <v>0</v>
      </c>
      <c r="BL464" s="17" t="s">
        <v>617</v>
      </c>
      <c r="BM464" s="224" t="s">
        <v>1385</v>
      </c>
    </row>
    <row r="465" s="13" customFormat="1">
      <c r="A465" s="13"/>
      <c r="B465" s="226"/>
      <c r="C465" s="227"/>
      <c r="D465" s="228" t="s">
        <v>145</v>
      </c>
      <c r="E465" s="229" t="s">
        <v>32</v>
      </c>
      <c r="F465" s="230" t="s">
        <v>146</v>
      </c>
      <c r="G465" s="227"/>
      <c r="H465" s="229" t="s">
        <v>32</v>
      </c>
      <c r="I465" s="231"/>
      <c r="J465" s="227"/>
      <c r="K465" s="227"/>
      <c r="L465" s="232"/>
      <c r="M465" s="233"/>
      <c r="N465" s="234"/>
      <c r="O465" s="234"/>
      <c r="P465" s="234"/>
      <c r="Q465" s="234"/>
      <c r="R465" s="234"/>
      <c r="S465" s="234"/>
      <c r="T465" s="235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6" t="s">
        <v>145</v>
      </c>
      <c r="AU465" s="236" t="s">
        <v>85</v>
      </c>
      <c r="AV465" s="13" t="s">
        <v>83</v>
      </c>
      <c r="AW465" s="13" t="s">
        <v>39</v>
      </c>
      <c r="AX465" s="13" t="s">
        <v>77</v>
      </c>
      <c r="AY465" s="236" t="s">
        <v>135</v>
      </c>
    </row>
    <row r="466" s="14" customFormat="1">
      <c r="A466" s="14"/>
      <c r="B466" s="237"/>
      <c r="C466" s="238"/>
      <c r="D466" s="228" t="s">
        <v>145</v>
      </c>
      <c r="E466" s="239" t="s">
        <v>32</v>
      </c>
      <c r="F466" s="240" t="s">
        <v>619</v>
      </c>
      <c r="G466" s="238"/>
      <c r="H466" s="241">
        <v>1</v>
      </c>
      <c r="I466" s="242"/>
      <c r="J466" s="238"/>
      <c r="K466" s="238"/>
      <c r="L466" s="243"/>
      <c r="M466" s="244"/>
      <c r="N466" s="245"/>
      <c r="O466" s="245"/>
      <c r="P466" s="245"/>
      <c r="Q466" s="245"/>
      <c r="R466" s="245"/>
      <c r="S466" s="245"/>
      <c r="T466" s="246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47" t="s">
        <v>145</v>
      </c>
      <c r="AU466" s="247" t="s">
        <v>85</v>
      </c>
      <c r="AV466" s="14" t="s">
        <v>85</v>
      </c>
      <c r="AW466" s="14" t="s">
        <v>39</v>
      </c>
      <c r="AX466" s="14" t="s">
        <v>77</v>
      </c>
      <c r="AY466" s="247" t="s">
        <v>135</v>
      </c>
    </row>
    <row r="467" s="15" customFormat="1">
      <c r="A467" s="15"/>
      <c r="B467" s="248"/>
      <c r="C467" s="249"/>
      <c r="D467" s="228" t="s">
        <v>145</v>
      </c>
      <c r="E467" s="250" t="s">
        <v>32</v>
      </c>
      <c r="F467" s="251" t="s">
        <v>149</v>
      </c>
      <c r="G467" s="249"/>
      <c r="H467" s="252">
        <v>1</v>
      </c>
      <c r="I467" s="253"/>
      <c r="J467" s="249"/>
      <c r="K467" s="249"/>
      <c r="L467" s="254"/>
      <c r="M467" s="255"/>
      <c r="N467" s="256"/>
      <c r="O467" s="256"/>
      <c r="P467" s="256"/>
      <c r="Q467" s="256"/>
      <c r="R467" s="256"/>
      <c r="S467" s="256"/>
      <c r="T467" s="257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58" t="s">
        <v>145</v>
      </c>
      <c r="AU467" s="258" t="s">
        <v>85</v>
      </c>
      <c r="AV467" s="15" t="s">
        <v>134</v>
      </c>
      <c r="AW467" s="15" t="s">
        <v>39</v>
      </c>
      <c r="AX467" s="15" t="s">
        <v>83</v>
      </c>
      <c r="AY467" s="258" t="s">
        <v>135</v>
      </c>
    </row>
    <row r="468" s="2" customFormat="1" ht="16.5" customHeight="1">
      <c r="A468" s="39"/>
      <c r="B468" s="40"/>
      <c r="C468" s="262" t="s">
        <v>625</v>
      </c>
      <c r="D468" s="262" t="s">
        <v>614</v>
      </c>
      <c r="E468" s="263" t="s">
        <v>630</v>
      </c>
      <c r="F468" s="264" t="s">
        <v>631</v>
      </c>
      <c r="G468" s="265" t="s">
        <v>141</v>
      </c>
      <c r="H468" s="266">
        <v>1</v>
      </c>
      <c r="I468" s="267"/>
      <c r="J468" s="268">
        <f>ROUND(I468*H468,2)</f>
        <v>0</v>
      </c>
      <c r="K468" s="264" t="s">
        <v>142</v>
      </c>
      <c r="L468" s="269"/>
      <c r="M468" s="270" t="s">
        <v>32</v>
      </c>
      <c r="N468" s="271" t="s">
        <v>48</v>
      </c>
      <c r="O468" s="85"/>
      <c r="P468" s="222">
        <f>O468*H468</f>
        <v>0</v>
      </c>
      <c r="Q468" s="222">
        <v>0</v>
      </c>
      <c r="R468" s="222">
        <f>Q468*H468</f>
        <v>0</v>
      </c>
      <c r="S468" s="222">
        <v>0</v>
      </c>
      <c r="T468" s="223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24" t="s">
        <v>617</v>
      </c>
      <c r="AT468" s="224" t="s">
        <v>614</v>
      </c>
      <c r="AU468" s="224" t="s">
        <v>85</v>
      </c>
      <c r="AY468" s="17" t="s">
        <v>135</v>
      </c>
      <c r="BE468" s="225">
        <f>IF(N468="základní",J468,0)</f>
        <v>0</v>
      </c>
      <c r="BF468" s="225">
        <f>IF(N468="snížená",J468,0)</f>
        <v>0</v>
      </c>
      <c r="BG468" s="225">
        <f>IF(N468="zákl. přenesená",J468,0)</f>
        <v>0</v>
      </c>
      <c r="BH468" s="225">
        <f>IF(N468="sníž. přenesená",J468,0)</f>
        <v>0</v>
      </c>
      <c r="BI468" s="225">
        <f>IF(N468="nulová",J468,0)</f>
        <v>0</v>
      </c>
      <c r="BJ468" s="17" t="s">
        <v>83</v>
      </c>
      <c r="BK468" s="225">
        <f>ROUND(I468*H468,2)</f>
        <v>0</v>
      </c>
      <c r="BL468" s="17" t="s">
        <v>617</v>
      </c>
      <c r="BM468" s="224" t="s">
        <v>1386</v>
      </c>
    </row>
    <row r="469" s="13" customFormat="1">
      <c r="A469" s="13"/>
      <c r="B469" s="226"/>
      <c r="C469" s="227"/>
      <c r="D469" s="228" t="s">
        <v>145</v>
      </c>
      <c r="E469" s="229" t="s">
        <v>32</v>
      </c>
      <c r="F469" s="230" t="s">
        <v>146</v>
      </c>
      <c r="G469" s="227"/>
      <c r="H469" s="229" t="s">
        <v>32</v>
      </c>
      <c r="I469" s="231"/>
      <c r="J469" s="227"/>
      <c r="K469" s="227"/>
      <c r="L469" s="232"/>
      <c r="M469" s="233"/>
      <c r="N469" s="234"/>
      <c r="O469" s="234"/>
      <c r="P469" s="234"/>
      <c r="Q469" s="234"/>
      <c r="R469" s="234"/>
      <c r="S469" s="234"/>
      <c r="T469" s="235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6" t="s">
        <v>145</v>
      </c>
      <c r="AU469" s="236" t="s">
        <v>85</v>
      </c>
      <c r="AV469" s="13" t="s">
        <v>83</v>
      </c>
      <c r="AW469" s="13" t="s">
        <v>39</v>
      </c>
      <c r="AX469" s="13" t="s">
        <v>77</v>
      </c>
      <c r="AY469" s="236" t="s">
        <v>135</v>
      </c>
    </row>
    <row r="470" s="14" customFormat="1">
      <c r="A470" s="14"/>
      <c r="B470" s="237"/>
      <c r="C470" s="238"/>
      <c r="D470" s="228" t="s">
        <v>145</v>
      </c>
      <c r="E470" s="239" t="s">
        <v>32</v>
      </c>
      <c r="F470" s="240" t="s">
        <v>619</v>
      </c>
      <c r="G470" s="238"/>
      <c r="H470" s="241">
        <v>1</v>
      </c>
      <c r="I470" s="242"/>
      <c r="J470" s="238"/>
      <c r="K470" s="238"/>
      <c r="L470" s="243"/>
      <c r="M470" s="244"/>
      <c r="N470" s="245"/>
      <c r="O470" s="245"/>
      <c r="P470" s="245"/>
      <c r="Q470" s="245"/>
      <c r="R470" s="245"/>
      <c r="S470" s="245"/>
      <c r="T470" s="246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7" t="s">
        <v>145</v>
      </c>
      <c r="AU470" s="247" t="s">
        <v>85</v>
      </c>
      <c r="AV470" s="14" t="s">
        <v>85</v>
      </c>
      <c r="AW470" s="14" t="s">
        <v>39</v>
      </c>
      <c r="AX470" s="14" t="s">
        <v>77</v>
      </c>
      <c r="AY470" s="247" t="s">
        <v>135</v>
      </c>
    </row>
    <row r="471" s="15" customFormat="1">
      <c r="A471" s="15"/>
      <c r="B471" s="248"/>
      <c r="C471" s="249"/>
      <c r="D471" s="228" t="s">
        <v>145</v>
      </c>
      <c r="E471" s="250" t="s">
        <v>32</v>
      </c>
      <c r="F471" s="251" t="s">
        <v>149</v>
      </c>
      <c r="G471" s="249"/>
      <c r="H471" s="252">
        <v>1</v>
      </c>
      <c r="I471" s="253"/>
      <c r="J471" s="249"/>
      <c r="K471" s="249"/>
      <c r="L471" s="254"/>
      <c r="M471" s="255"/>
      <c r="N471" s="256"/>
      <c r="O471" s="256"/>
      <c r="P471" s="256"/>
      <c r="Q471" s="256"/>
      <c r="R471" s="256"/>
      <c r="S471" s="256"/>
      <c r="T471" s="257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58" t="s">
        <v>145</v>
      </c>
      <c r="AU471" s="258" t="s">
        <v>85</v>
      </c>
      <c r="AV471" s="15" t="s">
        <v>134</v>
      </c>
      <c r="AW471" s="15" t="s">
        <v>39</v>
      </c>
      <c r="AX471" s="15" t="s">
        <v>83</v>
      </c>
      <c r="AY471" s="258" t="s">
        <v>135</v>
      </c>
    </row>
    <row r="472" s="2" customFormat="1" ht="16.5" customHeight="1">
      <c r="A472" s="39"/>
      <c r="B472" s="40"/>
      <c r="C472" s="262" t="s">
        <v>629</v>
      </c>
      <c r="D472" s="262" t="s">
        <v>614</v>
      </c>
      <c r="E472" s="263" t="s">
        <v>899</v>
      </c>
      <c r="F472" s="264" t="s">
        <v>900</v>
      </c>
      <c r="G472" s="265" t="s">
        <v>141</v>
      </c>
      <c r="H472" s="266">
        <v>1</v>
      </c>
      <c r="I472" s="267"/>
      <c r="J472" s="268">
        <f>ROUND(I472*H472,2)</f>
        <v>0</v>
      </c>
      <c r="K472" s="264" t="s">
        <v>142</v>
      </c>
      <c r="L472" s="269"/>
      <c r="M472" s="270" t="s">
        <v>32</v>
      </c>
      <c r="N472" s="271" t="s">
        <v>48</v>
      </c>
      <c r="O472" s="85"/>
      <c r="P472" s="222">
        <f>O472*H472</f>
        <v>0</v>
      </c>
      <c r="Q472" s="222">
        <v>0</v>
      </c>
      <c r="R472" s="222">
        <f>Q472*H472</f>
        <v>0</v>
      </c>
      <c r="S472" s="222">
        <v>0</v>
      </c>
      <c r="T472" s="223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24" t="s">
        <v>617</v>
      </c>
      <c r="AT472" s="224" t="s">
        <v>614</v>
      </c>
      <c r="AU472" s="224" t="s">
        <v>85</v>
      </c>
      <c r="AY472" s="17" t="s">
        <v>135</v>
      </c>
      <c r="BE472" s="225">
        <f>IF(N472="základní",J472,0)</f>
        <v>0</v>
      </c>
      <c r="BF472" s="225">
        <f>IF(N472="snížená",J472,0)</f>
        <v>0</v>
      </c>
      <c r="BG472" s="225">
        <f>IF(N472="zákl. přenesená",J472,0)</f>
        <v>0</v>
      </c>
      <c r="BH472" s="225">
        <f>IF(N472="sníž. přenesená",J472,0)</f>
        <v>0</v>
      </c>
      <c r="BI472" s="225">
        <f>IF(N472="nulová",J472,0)</f>
        <v>0</v>
      </c>
      <c r="BJ472" s="17" t="s">
        <v>83</v>
      </c>
      <c r="BK472" s="225">
        <f>ROUND(I472*H472,2)</f>
        <v>0</v>
      </c>
      <c r="BL472" s="17" t="s">
        <v>617</v>
      </c>
      <c r="BM472" s="224" t="s">
        <v>1387</v>
      </c>
    </row>
    <row r="473" s="13" customFormat="1">
      <c r="A473" s="13"/>
      <c r="B473" s="226"/>
      <c r="C473" s="227"/>
      <c r="D473" s="228" t="s">
        <v>145</v>
      </c>
      <c r="E473" s="229" t="s">
        <v>32</v>
      </c>
      <c r="F473" s="230" t="s">
        <v>146</v>
      </c>
      <c r="G473" s="227"/>
      <c r="H473" s="229" t="s">
        <v>32</v>
      </c>
      <c r="I473" s="231"/>
      <c r="J473" s="227"/>
      <c r="K473" s="227"/>
      <c r="L473" s="232"/>
      <c r="M473" s="233"/>
      <c r="N473" s="234"/>
      <c r="O473" s="234"/>
      <c r="P473" s="234"/>
      <c r="Q473" s="234"/>
      <c r="R473" s="234"/>
      <c r="S473" s="234"/>
      <c r="T473" s="235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6" t="s">
        <v>145</v>
      </c>
      <c r="AU473" s="236" t="s">
        <v>85</v>
      </c>
      <c r="AV473" s="13" t="s">
        <v>83</v>
      </c>
      <c r="AW473" s="13" t="s">
        <v>39</v>
      </c>
      <c r="AX473" s="13" t="s">
        <v>77</v>
      </c>
      <c r="AY473" s="236" t="s">
        <v>135</v>
      </c>
    </row>
    <row r="474" s="14" customFormat="1">
      <c r="A474" s="14"/>
      <c r="B474" s="237"/>
      <c r="C474" s="238"/>
      <c r="D474" s="228" t="s">
        <v>145</v>
      </c>
      <c r="E474" s="239" t="s">
        <v>32</v>
      </c>
      <c r="F474" s="240" t="s">
        <v>619</v>
      </c>
      <c r="G474" s="238"/>
      <c r="H474" s="241">
        <v>1</v>
      </c>
      <c r="I474" s="242"/>
      <c r="J474" s="238"/>
      <c r="K474" s="238"/>
      <c r="L474" s="243"/>
      <c r="M474" s="244"/>
      <c r="N474" s="245"/>
      <c r="O474" s="245"/>
      <c r="P474" s="245"/>
      <c r="Q474" s="245"/>
      <c r="R474" s="245"/>
      <c r="S474" s="245"/>
      <c r="T474" s="246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7" t="s">
        <v>145</v>
      </c>
      <c r="AU474" s="247" t="s">
        <v>85</v>
      </c>
      <c r="AV474" s="14" t="s">
        <v>85</v>
      </c>
      <c r="AW474" s="14" t="s">
        <v>39</v>
      </c>
      <c r="AX474" s="14" t="s">
        <v>77</v>
      </c>
      <c r="AY474" s="247" t="s">
        <v>135</v>
      </c>
    </row>
    <row r="475" s="15" customFormat="1">
      <c r="A475" s="15"/>
      <c r="B475" s="248"/>
      <c r="C475" s="249"/>
      <c r="D475" s="228" t="s">
        <v>145</v>
      </c>
      <c r="E475" s="250" t="s">
        <v>32</v>
      </c>
      <c r="F475" s="251" t="s">
        <v>149</v>
      </c>
      <c r="G475" s="249"/>
      <c r="H475" s="252">
        <v>1</v>
      </c>
      <c r="I475" s="253"/>
      <c r="J475" s="249"/>
      <c r="K475" s="249"/>
      <c r="L475" s="254"/>
      <c r="M475" s="255"/>
      <c r="N475" s="256"/>
      <c r="O475" s="256"/>
      <c r="P475" s="256"/>
      <c r="Q475" s="256"/>
      <c r="R475" s="256"/>
      <c r="S475" s="256"/>
      <c r="T475" s="257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58" t="s">
        <v>145</v>
      </c>
      <c r="AU475" s="258" t="s">
        <v>85</v>
      </c>
      <c r="AV475" s="15" t="s">
        <v>134</v>
      </c>
      <c r="AW475" s="15" t="s">
        <v>39</v>
      </c>
      <c r="AX475" s="15" t="s">
        <v>83</v>
      </c>
      <c r="AY475" s="258" t="s">
        <v>135</v>
      </c>
    </row>
    <row r="476" s="12" customFormat="1" ht="22.8" customHeight="1">
      <c r="A476" s="12"/>
      <c r="B476" s="197"/>
      <c r="C476" s="198"/>
      <c r="D476" s="199" t="s">
        <v>76</v>
      </c>
      <c r="E476" s="211" t="s">
        <v>285</v>
      </c>
      <c r="F476" s="211" t="s">
        <v>286</v>
      </c>
      <c r="G476" s="198"/>
      <c r="H476" s="198"/>
      <c r="I476" s="201"/>
      <c r="J476" s="212">
        <f>BK476</f>
        <v>0</v>
      </c>
      <c r="K476" s="198"/>
      <c r="L476" s="203"/>
      <c r="M476" s="204"/>
      <c r="N476" s="205"/>
      <c r="O476" s="205"/>
      <c r="P476" s="206">
        <f>SUM(P477:P484)</f>
        <v>0</v>
      </c>
      <c r="Q476" s="205"/>
      <c r="R476" s="206">
        <f>SUM(R477:R484)</f>
        <v>0</v>
      </c>
      <c r="S476" s="205"/>
      <c r="T476" s="207">
        <f>SUM(T477:T484)</f>
        <v>0</v>
      </c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R476" s="208" t="s">
        <v>134</v>
      </c>
      <c r="AT476" s="209" t="s">
        <v>76</v>
      </c>
      <c r="AU476" s="209" t="s">
        <v>83</v>
      </c>
      <c r="AY476" s="208" t="s">
        <v>135</v>
      </c>
      <c r="BK476" s="210">
        <f>SUM(BK477:BK484)</f>
        <v>0</v>
      </c>
    </row>
    <row r="477" s="2" customFormat="1" ht="21.75" customHeight="1">
      <c r="A477" s="39"/>
      <c r="B477" s="40"/>
      <c r="C477" s="213" t="s">
        <v>633</v>
      </c>
      <c r="D477" s="213" t="s">
        <v>138</v>
      </c>
      <c r="E477" s="214" t="s">
        <v>903</v>
      </c>
      <c r="F477" s="215" t="s">
        <v>904</v>
      </c>
      <c r="G477" s="216" t="s">
        <v>141</v>
      </c>
      <c r="H477" s="217">
        <v>5</v>
      </c>
      <c r="I477" s="218"/>
      <c r="J477" s="219">
        <f>ROUND(I477*H477,2)</f>
        <v>0</v>
      </c>
      <c r="K477" s="215" t="s">
        <v>142</v>
      </c>
      <c r="L477" s="45"/>
      <c r="M477" s="220" t="s">
        <v>32</v>
      </c>
      <c r="N477" s="221" t="s">
        <v>48</v>
      </c>
      <c r="O477" s="85"/>
      <c r="P477" s="222">
        <f>O477*H477</f>
        <v>0</v>
      </c>
      <c r="Q477" s="222">
        <v>0</v>
      </c>
      <c r="R477" s="222">
        <f>Q477*H477</f>
        <v>0</v>
      </c>
      <c r="S477" s="222">
        <v>0</v>
      </c>
      <c r="T477" s="223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24" t="s">
        <v>143</v>
      </c>
      <c r="AT477" s="224" t="s">
        <v>138</v>
      </c>
      <c r="AU477" s="224" t="s">
        <v>85</v>
      </c>
      <c r="AY477" s="17" t="s">
        <v>135</v>
      </c>
      <c r="BE477" s="225">
        <f>IF(N477="základní",J477,0)</f>
        <v>0</v>
      </c>
      <c r="BF477" s="225">
        <f>IF(N477="snížená",J477,0)</f>
        <v>0</v>
      </c>
      <c r="BG477" s="225">
        <f>IF(N477="zákl. přenesená",J477,0)</f>
        <v>0</v>
      </c>
      <c r="BH477" s="225">
        <f>IF(N477="sníž. přenesená",J477,0)</f>
        <v>0</v>
      </c>
      <c r="BI477" s="225">
        <f>IF(N477="nulová",J477,0)</f>
        <v>0</v>
      </c>
      <c r="BJ477" s="17" t="s">
        <v>83</v>
      </c>
      <c r="BK477" s="225">
        <f>ROUND(I477*H477,2)</f>
        <v>0</v>
      </c>
      <c r="BL477" s="17" t="s">
        <v>143</v>
      </c>
      <c r="BM477" s="224" t="s">
        <v>1388</v>
      </c>
    </row>
    <row r="478" s="13" customFormat="1">
      <c r="A478" s="13"/>
      <c r="B478" s="226"/>
      <c r="C478" s="227"/>
      <c r="D478" s="228" t="s">
        <v>145</v>
      </c>
      <c r="E478" s="229" t="s">
        <v>32</v>
      </c>
      <c r="F478" s="230" t="s">
        <v>146</v>
      </c>
      <c r="G478" s="227"/>
      <c r="H478" s="229" t="s">
        <v>32</v>
      </c>
      <c r="I478" s="231"/>
      <c r="J478" s="227"/>
      <c r="K478" s="227"/>
      <c r="L478" s="232"/>
      <c r="M478" s="233"/>
      <c r="N478" s="234"/>
      <c r="O478" s="234"/>
      <c r="P478" s="234"/>
      <c r="Q478" s="234"/>
      <c r="R478" s="234"/>
      <c r="S478" s="234"/>
      <c r="T478" s="235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6" t="s">
        <v>145</v>
      </c>
      <c r="AU478" s="236" t="s">
        <v>85</v>
      </c>
      <c r="AV478" s="13" t="s">
        <v>83</v>
      </c>
      <c r="AW478" s="13" t="s">
        <v>39</v>
      </c>
      <c r="AX478" s="13" t="s">
        <v>77</v>
      </c>
      <c r="AY478" s="236" t="s">
        <v>135</v>
      </c>
    </row>
    <row r="479" s="14" customFormat="1">
      <c r="A479" s="14"/>
      <c r="B479" s="237"/>
      <c r="C479" s="238"/>
      <c r="D479" s="228" t="s">
        <v>145</v>
      </c>
      <c r="E479" s="239" t="s">
        <v>32</v>
      </c>
      <c r="F479" s="240" t="s">
        <v>1389</v>
      </c>
      <c r="G479" s="238"/>
      <c r="H479" s="241">
        <v>5</v>
      </c>
      <c r="I479" s="242"/>
      <c r="J479" s="238"/>
      <c r="K479" s="238"/>
      <c r="L479" s="243"/>
      <c r="M479" s="244"/>
      <c r="N479" s="245"/>
      <c r="O479" s="245"/>
      <c r="P479" s="245"/>
      <c r="Q479" s="245"/>
      <c r="R479" s="245"/>
      <c r="S479" s="245"/>
      <c r="T479" s="246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7" t="s">
        <v>145</v>
      </c>
      <c r="AU479" s="247" t="s">
        <v>85</v>
      </c>
      <c r="AV479" s="14" t="s">
        <v>85</v>
      </c>
      <c r="AW479" s="14" t="s">
        <v>39</v>
      </c>
      <c r="AX479" s="14" t="s">
        <v>77</v>
      </c>
      <c r="AY479" s="247" t="s">
        <v>135</v>
      </c>
    </row>
    <row r="480" s="15" customFormat="1">
      <c r="A480" s="15"/>
      <c r="B480" s="248"/>
      <c r="C480" s="249"/>
      <c r="D480" s="228" t="s">
        <v>145</v>
      </c>
      <c r="E480" s="250" t="s">
        <v>32</v>
      </c>
      <c r="F480" s="251" t="s">
        <v>149</v>
      </c>
      <c r="G480" s="249"/>
      <c r="H480" s="252">
        <v>5</v>
      </c>
      <c r="I480" s="253"/>
      <c r="J480" s="249"/>
      <c r="K480" s="249"/>
      <c r="L480" s="254"/>
      <c r="M480" s="255"/>
      <c r="N480" s="256"/>
      <c r="O480" s="256"/>
      <c r="P480" s="256"/>
      <c r="Q480" s="256"/>
      <c r="R480" s="256"/>
      <c r="S480" s="256"/>
      <c r="T480" s="257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58" t="s">
        <v>145</v>
      </c>
      <c r="AU480" s="258" t="s">
        <v>85</v>
      </c>
      <c r="AV480" s="15" t="s">
        <v>134</v>
      </c>
      <c r="AW480" s="15" t="s">
        <v>39</v>
      </c>
      <c r="AX480" s="15" t="s">
        <v>83</v>
      </c>
      <c r="AY480" s="258" t="s">
        <v>135</v>
      </c>
    </row>
    <row r="481" s="2" customFormat="1" ht="24.15" customHeight="1">
      <c r="A481" s="39"/>
      <c r="B481" s="40"/>
      <c r="C481" s="213" t="s">
        <v>866</v>
      </c>
      <c r="D481" s="213" t="s">
        <v>138</v>
      </c>
      <c r="E481" s="214" t="s">
        <v>288</v>
      </c>
      <c r="F481" s="215" t="s">
        <v>289</v>
      </c>
      <c r="G481" s="216" t="s">
        <v>141</v>
      </c>
      <c r="H481" s="217">
        <v>1</v>
      </c>
      <c r="I481" s="218"/>
      <c r="J481" s="219">
        <f>ROUND(I481*H481,2)</f>
        <v>0</v>
      </c>
      <c r="K481" s="215" t="s">
        <v>142</v>
      </c>
      <c r="L481" s="45"/>
      <c r="M481" s="220" t="s">
        <v>32</v>
      </c>
      <c r="N481" s="221" t="s">
        <v>48</v>
      </c>
      <c r="O481" s="85"/>
      <c r="P481" s="222">
        <f>O481*H481</f>
        <v>0</v>
      </c>
      <c r="Q481" s="222">
        <v>0</v>
      </c>
      <c r="R481" s="222">
        <f>Q481*H481</f>
        <v>0</v>
      </c>
      <c r="S481" s="222">
        <v>0</v>
      </c>
      <c r="T481" s="223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24" t="s">
        <v>143</v>
      </c>
      <c r="AT481" s="224" t="s">
        <v>138</v>
      </c>
      <c r="AU481" s="224" t="s">
        <v>85</v>
      </c>
      <c r="AY481" s="17" t="s">
        <v>135</v>
      </c>
      <c r="BE481" s="225">
        <f>IF(N481="základní",J481,0)</f>
        <v>0</v>
      </c>
      <c r="BF481" s="225">
        <f>IF(N481="snížená",J481,0)</f>
        <v>0</v>
      </c>
      <c r="BG481" s="225">
        <f>IF(N481="zákl. přenesená",J481,0)</f>
        <v>0</v>
      </c>
      <c r="BH481" s="225">
        <f>IF(N481="sníž. přenesená",J481,0)</f>
        <v>0</v>
      </c>
      <c r="BI481" s="225">
        <f>IF(N481="nulová",J481,0)</f>
        <v>0</v>
      </c>
      <c r="BJ481" s="17" t="s">
        <v>83</v>
      </c>
      <c r="BK481" s="225">
        <f>ROUND(I481*H481,2)</f>
        <v>0</v>
      </c>
      <c r="BL481" s="17" t="s">
        <v>143</v>
      </c>
      <c r="BM481" s="224" t="s">
        <v>1390</v>
      </c>
    </row>
    <row r="482" s="13" customFormat="1">
      <c r="A482" s="13"/>
      <c r="B482" s="226"/>
      <c r="C482" s="227"/>
      <c r="D482" s="228" t="s">
        <v>145</v>
      </c>
      <c r="E482" s="229" t="s">
        <v>32</v>
      </c>
      <c r="F482" s="230" t="s">
        <v>146</v>
      </c>
      <c r="G482" s="227"/>
      <c r="H482" s="229" t="s">
        <v>32</v>
      </c>
      <c r="I482" s="231"/>
      <c r="J482" s="227"/>
      <c r="K482" s="227"/>
      <c r="L482" s="232"/>
      <c r="M482" s="233"/>
      <c r="N482" s="234"/>
      <c r="O482" s="234"/>
      <c r="P482" s="234"/>
      <c r="Q482" s="234"/>
      <c r="R482" s="234"/>
      <c r="S482" s="234"/>
      <c r="T482" s="235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6" t="s">
        <v>145</v>
      </c>
      <c r="AU482" s="236" t="s">
        <v>85</v>
      </c>
      <c r="AV482" s="13" t="s">
        <v>83</v>
      </c>
      <c r="AW482" s="13" t="s">
        <v>39</v>
      </c>
      <c r="AX482" s="13" t="s">
        <v>77</v>
      </c>
      <c r="AY482" s="236" t="s">
        <v>135</v>
      </c>
    </row>
    <row r="483" s="14" customFormat="1">
      <c r="A483" s="14"/>
      <c r="B483" s="237"/>
      <c r="C483" s="238"/>
      <c r="D483" s="228" t="s">
        <v>145</v>
      </c>
      <c r="E483" s="239" t="s">
        <v>32</v>
      </c>
      <c r="F483" s="240" t="s">
        <v>635</v>
      </c>
      <c r="G483" s="238"/>
      <c r="H483" s="241">
        <v>1</v>
      </c>
      <c r="I483" s="242"/>
      <c r="J483" s="238"/>
      <c r="K483" s="238"/>
      <c r="L483" s="243"/>
      <c r="M483" s="244"/>
      <c r="N483" s="245"/>
      <c r="O483" s="245"/>
      <c r="P483" s="245"/>
      <c r="Q483" s="245"/>
      <c r="R483" s="245"/>
      <c r="S483" s="245"/>
      <c r="T483" s="246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7" t="s">
        <v>145</v>
      </c>
      <c r="AU483" s="247" t="s">
        <v>85</v>
      </c>
      <c r="AV483" s="14" t="s">
        <v>85</v>
      </c>
      <c r="AW483" s="14" t="s">
        <v>39</v>
      </c>
      <c r="AX483" s="14" t="s">
        <v>77</v>
      </c>
      <c r="AY483" s="247" t="s">
        <v>135</v>
      </c>
    </row>
    <row r="484" s="15" customFormat="1">
      <c r="A484" s="15"/>
      <c r="B484" s="248"/>
      <c r="C484" s="249"/>
      <c r="D484" s="228" t="s">
        <v>145</v>
      </c>
      <c r="E484" s="250" t="s">
        <v>32</v>
      </c>
      <c r="F484" s="251" t="s">
        <v>149</v>
      </c>
      <c r="G484" s="249"/>
      <c r="H484" s="252">
        <v>1</v>
      </c>
      <c r="I484" s="253"/>
      <c r="J484" s="249"/>
      <c r="K484" s="249"/>
      <c r="L484" s="254"/>
      <c r="M484" s="259"/>
      <c r="N484" s="260"/>
      <c r="O484" s="260"/>
      <c r="P484" s="260"/>
      <c r="Q484" s="260"/>
      <c r="R484" s="260"/>
      <c r="S484" s="260"/>
      <c r="T484" s="261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58" t="s">
        <v>145</v>
      </c>
      <c r="AU484" s="258" t="s">
        <v>85</v>
      </c>
      <c r="AV484" s="15" t="s">
        <v>134</v>
      </c>
      <c r="AW484" s="15" t="s">
        <v>39</v>
      </c>
      <c r="AX484" s="15" t="s">
        <v>83</v>
      </c>
      <c r="AY484" s="258" t="s">
        <v>135</v>
      </c>
    </row>
    <row r="485" s="2" customFormat="1" ht="6.96" customHeight="1">
      <c r="A485" s="39"/>
      <c r="B485" s="60"/>
      <c r="C485" s="61"/>
      <c r="D485" s="61"/>
      <c r="E485" s="61"/>
      <c r="F485" s="61"/>
      <c r="G485" s="61"/>
      <c r="H485" s="61"/>
      <c r="I485" s="61"/>
      <c r="J485" s="61"/>
      <c r="K485" s="61"/>
      <c r="L485" s="45"/>
      <c r="M485" s="39"/>
      <c r="O485" s="39"/>
      <c r="P485" s="39"/>
      <c r="Q485" s="39"/>
      <c r="R485" s="39"/>
      <c r="S485" s="39"/>
      <c r="T485" s="39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</row>
  </sheetData>
  <sheetProtection sheet="1" autoFilter="0" formatColumns="0" formatRows="0" objects="1" scenarios="1" spinCount="100000" saltValue="avQ3h/Nlxx6rV7Gl/PE2CQyRWG4EscjyVcJzqYGK8eDWlggxHdn6Av344XLSQc4IggM+1WxKmup4XqLxdC/ZSw==" hashValue="yCS2jK301P2x9LlXByMhclbfZAvOgCdczkuyBG8ZPCI4ODr2eXvP0SWGWQIHYp7fp+CguAW2FdBIirxo/AgkCA==" algorithmName="SHA-512" password="CC35"/>
  <autoFilter ref="C96:K48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5:H85"/>
    <mergeCell ref="E87:H87"/>
    <mergeCell ref="E89:H8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85</v>
      </c>
    </row>
    <row r="4" s="1" customFormat="1" ht="24.96" customHeight="1">
      <c r="B4" s="20"/>
      <c r="D4" s="141" t="s">
        <v>101</v>
      </c>
      <c r="L4" s="20"/>
      <c r="M4" s="14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16</v>
      </c>
      <c r="L6" s="20"/>
    </row>
    <row r="7" s="1" customFormat="1" ht="16.5" customHeight="1">
      <c r="B7" s="20"/>
      <c r="E7" s="144" t="str">
        <f>'Rekapitulace zakázky'!K6</f>
        <v>Údržba a oprava výměnných dílů zabezpečovacího zařízení v obvodu SSZT HKR 2022 – 2024</v>
      </c>
      <c r="F7" s="143"/>
      <c r="G7" s="143"/>
      <c r="H7" s="143"/>
      <c r="L7" s="20"/>
    </row>
    <row r="8" s="1" customFormat="1" ht="12" customHeight="1">
      <c r="B8" s="20"/>
      <c r="D8" s="143" t="s">
        <v>102</v>
      </c>
      <c r="L8" s="20"/>
    </row>
    <row r="9" s="2" customFormat="1" ht="16.5" customHeight="1">
      <c r="A9" s="39"/>
      <c r="B9" s="45"/>
      <c r="C9" s="39"/>
      <c r="D9" s="39"/>
      <c r="E9" s="144" t="s">
        <v>103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104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1391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32</v>
      </c>
      <c r="G13" s="39"/>
      <c r="H13" s="39"/>
      <c r="I13" s="143" t="s">
        <v>20</v>
      </c>
      <c r="J13" s="134" t="s">
        <v>32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22</v>
      </c>
      <c r="E14" s="39"/>
      <c r="F14" s="134" t="s">
        <v>23</v>
      </c>
      <c r="G14" s="39"/>
      <c r="H14" s="39"/>
      <c r="I14" s="143" t="s">
        <v>24</v>
      </c>
      <c r="J14" s="147" t="str">
        <f>'Rekapitulace zakázky'!AN8</f>
        <v>25. 7. 2022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30</v>
      </c>
      <c r="E16" s="39"/>
      <c r="F16" s="39"/>
      <c r="G16" s="39"/>
      <c r="H16" s="39"/>
      <c r="I16" s="143" t="s">
        <v>31</v>
      </c>
      <c r="J16" s="134" t="s">
        <v>32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34</v>
      </c>
      <c r="F17" s="39"/>
      <c r="G17" s="39"/>
      <c r="H17" s="39"/>
      <c r="I17" s="143" t="s">
        <v>35</v>
      </c>
      <c r="J17" s="134" t="s">
        <v>32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36</v>
      </c>
      <c r="E19" s="39"/>
      <c r="F19" s="39"/>
      <c r="G19" s="39"/>
      <c r="H19" s="39"/>
      <c r="I19" s="143" t="s">
        <v>31</v>
      </c>
      <c r="J19" s="33" t="str">
        <f>'Rekapitulace zakázky'!AN13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3" t="str">
        <f>'Rekapitulace zakázky'!E14</f>
        <v>Vyplň údaj</v>
      </c>
      <c r="F20" s="134"/>
      <c r="G20" s="134"/>
      <c r="H20" s="134"/>
      <c r="I20" s="143" t="s">
        <v>35</v>
      </c>
      <c r="J20" s="33" t="str">
        <f>'Rekapitulace zakázky'!AN14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38</v>
      </c>
      <c r="E22" s="39"/>
      <c r="F22" s="39"/>
      <c r="G22" s="39"/>
      <c r="H22" s="39"/>
      <c r="I22" s="143" t="s">
        <v>31</v>
      </c>
      <c r="J22" s="134" t="s">
        <v>32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35</v>
      </c>
      <c r="J23" s="134" t="s">
        <v>32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40</v>
      </c>
      <c r="E25" s="39"/>
      <c r="F25" s="39"/>
      <c r="G25" s="39"/>
      <c r="H25" s="39"/>
      <c r="I25" s="143" t="s">
        <v>31</v>
      </c>
      <c r="J25" s="134" t="s">
        <v>32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34</v>
      </c>
      <c r="F26" s="39"/>
      <c r="G26" s="39"/>
      <c r="H26" s="39"/>
      <c r="I26" s="143" t="s">
        <v>35</v>
      </c>
      <c r="J26" s="134" t="s">
        <v>32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41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8"/>
      <c r="B29" s="149"/>
      <c r="C29" s="148"/>
      <c r="D29" s="148"/>
      <c r="E29" s="150" t="s">
        <v>42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43</v>
      </c>
      <c r="E32" s="39"/>
      <c r="F32" s="39"/>
      <c r="G32" s="39"/>
      <c r="H32" s="39"/>
      <c r="I32" s="39"/>
      <c r="J32" s="154">
        <f>ROUND(J99,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45</v>
      </c>
      <c r="G34" s="39"/>
      <c r="H34" s="39"/>
      <c r="I34" s="155" t="s">
        <v>44</v>
      </c>
      <c r="J34" s="155" t="s">
        <v>46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47</v>
      </c>
      <c r="E35" s="143" t="s">
        <v>48</v>
      </c>
      <c r="F35" s="157">
        <f>ROUND((SUM(BE99:BE678)),  2)</f>
        <v>0</v>
      </c>
      <c r="G35" s="39"/>
      <c r="H35" s="39"/>
      <c r="I35" s="158">
        <v>0.20999999999999999</v>
      </c>
      <c r="J35" s="157">
        <f>ROUND(((SUM(BE99:BE678))*I35),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49</v>
      </c>
      <c r="F36" s="157">
        <f>ROUND((SUM(BF99:BF678)),  2)</f>
        <v>0</v>
      </c>
      <c r="G36" s="39"/>
      <c r="H36" s="39"/>
      <c r="I36" s="158">
        <v>0.14999999999999999</v>
      </c>
      <c r="J36" s="157">
        <f>ROUND(((SUM(BF99:BF678))*I36),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50</v>
      </c>
      <c r="F37" s="157">
        <f>ROUND((SUM(BG99:BG678)),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51</v>
      </c>
      <c r="F38" s="157">
        <f>ROUND((SUM(BH99:BH678)),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52</v>
      </c>
      <c r="F39" s="157">
        <f>ROUND((SUM(BI99:BI678)),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53</v>
      </c>
      <c r="E41" s="161"/>
      <c r="F41" s="161"/>
      <c r="G41" s="162" t="s">
        <v>54</v>
      </c>
      <c r="H41" s="163" t="s">
        <v>55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hidden="1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3" t="s">
        <v>106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2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170" t="str">
        <f>E7</f>
        <v>Údržba a oprava výměnných dílů zabezpečovacího zařízení v obvodu SSZT HKR 2022 – 2024</v>
      </c>
      <c r="F50" s="32"/>
      <c r="G50" s="32"/>
      <c r="H50" s="32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1"/>
      <c r="C51" s="32" t="s">
        <v>102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9"/>
      <c r="B52" s="40"/>
      <c r="C52" s="41"/>
      <c r="D52" s="41"/>
      <c r="E52" s="170" t="s">
        <v>103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2" t="s">
        <v>104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0" t="str">
        <f>E11</f>
        <v>Lib_VD_I - IX 2024 - Opravy výměnných dílů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2" t="s">
        <v>22</v>
      </c>
      <c r="D56" s="41"/>
      <c r="E56" s="41"/>
      <c r="F56" s="27" t="str">
        <f>F14</f>
        <v>Obvod SSZT HKR</v>
      </c>
      <c r="G56" s="41"/>
      <c r="H56" s="41"/>
      <c r="I56" s="32" t="s">
        <v>24</v>
      </c>
      <c r="J56" s="73" t="str">
        <f>IF(J14="","",J14)</f>
        <v>25. 7. 2022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5.15" customHeight="1">
      <c r="A58" s="39"/>
      <c r="B58" s="40"/>
      <c r="C58" s="32" t="s">
        <v>30</v>
      </c>
      <c r="D58" s="41"/>
      <c r="E58" s="41"/>
      <c r="F58" s="27" t="str">
        <f>E17</f>
        <v xml:space="preserve"> </v>
      </c>
      <c r="G58" s="41"/>
      <c r="H58" s="41"/>
      <c r="I58" s="32" t="s">
        <v>38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2" t="s">
        <v>36</v>
      </c>
      <c r="D59" s="41"/>
      <c r="E59" s="41"/>
      <c r="F59" s="27" t="str">
        <f>IF(E20="","",E20)</f>
        <v>Vyplň údaj</v>
      </c>
      <c r="G59" s="41"/>
      <c r="H59" s="41"/>
      <c r="I59" s="32" t="s">
        <v>40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1" t="s">
        <v>107</v>
      </c>
      <c r="D61" s="172"/>
      <c r="E61" s="172"/>
      <c r="F61" s="172"/>
      <c r="G61" s="172"/>
      <c r="H61" s="172"/>
      <c r="I61" s="172"/>
      <c r="J61" s="173" t="s">
        <v>108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4" t="s">
        <v>75</v>
      </c>
      <c r="D63" s="41"/>
      <c r="E63" s="41"/>
      <c r="F63" s="41"/>
      <c r="G63" s="41"/>
      <c r="H63" s="41"/>
      <c r="I63" s="41"/>
      <c r="J63" s="103">
        <f>J99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7" t="s">
        <v>109</v>
      </c>
    </row>
    <row r="64" hidden="1" s="9" customFormat="1" ht="24.96" customHeight="1">
      <c r="A64" s="9"/>
      <c r="B64" s="175"/>
      <c r="C64" s="176"/>
      <c r="D64" s="177" t="s">
        <v>110</v>
      </c>
      <c r="E64" s="178"/>
      <c r="F64" s="178"/>
      <c r="G64" s="178"/>
      <c r="H64" s="178"/>
      <c r="I64" s="178"/>
      <c r="J64" s="179">
        <f>J100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1"/>
      <c r="C65" s="126"/>
      <c r="D65" s="182" t="s">
        <v>111</v>
      </c>
      <c r="E65" s="183"/>
      <c r="F65" s="183"/>
      <c r="G65" s="183"/>
      <c r="H65" s="183"/>
      <c r="I65" s="183"/>
      <c r="J65" s="184">
        <f>J101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1"/>
      <c r="C66" s="126"/>
      <c r="D66" s="182" t="s">
        <v>293</v>
      </c>
      <c r="E66" s="183"/>
      <c r="F66" s="183"/>
      <c r="G66" s="183"/>
      <c r="H66" s="183"/>
      <c r="I66" s="183"/>
      <c r="J66" s="184">
        <f>J146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1"/>
      <c r="C67" s="126"/>
      <c r="D67" s="182" t="s">
        <v>112</v>
      </c>
      <c r="E67" s="183"/>
      <c r="F67" s="183"/>
      <c r="G67" s="183"/>
      <c r="H67" s="183"/>
      <c r="I67" s="183"/>
      <c r="J67" s="184">
        <f>J155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1"/>
      <c r="C68" s="126"/>
      <c r="D68" s="182" t="s">
        <v>113</v>
      </c>
      <c r="E68" s="183"/>
      <c r="F68" s="183"/>
      <c r="G68" s="183"/>
      <c r="H68" s="183"/>
      <c r="I68" s="183"/>
      <c r="J68" s="184">
        <f>J204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81"/>
      <c r="C69" s="126"/>
      <c r="D69" s="182" t="s">
        <v>114</v>
      </c>
      <c r="E69" s="183"/>
      <c r="F69" s="183"/>
      <c r="G69" s="183"/>
      <c r="H69" s="183"/>
      <c r="I69" s="183"/>
      <c r="J69" s="184">
        <f>J223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81"/>
      <c r="C70" s="126"/>
      <c r="D70" s="182" t="s">
        <v>115</v>
      </c>
      <c r="E70" s="183"/>
      <c r="F70" s="183"/>
      <c r="G70" s="183"/>
      <c r="H70" s="183"/>
      <c r="I70" s="183"/>
      <c r="J70" s="184">
        <f>J259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81"/>
      <c r="C71" s="126"/>
      <c r="D71" s="182" t="s">
        <v>116</v>
      </c>
      <c r="E71" s="183"/>
      <c r="F71" s="183"/>
      <c r="G71" s="183"/>
      <c r="H71" s="183"/>
      <c r="I71" s="183"/>
      <c r="J71" s="184">
        <f>J413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81"/>
      <c r="C72" s="126"/>
      <c r="D72" s="182" t="s">
        <v>294</v>
      </c>
      <c r="E72" s="183"/>
      <c r="F72" s="183"/>
      <c r="G72" s="183"/>
      <c r="H72" s="183"/>
      <c r="I72" s="183"/>
      <c r="J72" s="184">
        <f>J553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81"/>
      <c r="C73" s="126"/>
      <c r="D73" s="182" t="s">
        <v>295</v>
      </c>
      <c r="E73" s="183"/>
      <c r="F73" s="183"/>
      <c r="G73" s="183"/>
      <c r="H73" s="183"/>
      <c r="I73" s="183"/>
      <c r="J73" s="184">
        <f>J558</f>
        <v>0</v>
      </c>
      <c r="K73" s="126"/>
      <c r="L73" s="18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10" customFormat="1" ht="19.92" customHeight="1">
      <c r="A74" s="10"/>
      <c r="B74" s="181"/>
      <c r="C74" s="126"/>
      <c r="D74" s="182" t="s">
        <v>296</v>
      </c>
      <c r="E74" s="183"/>
      <c r="F74" s="183"/>
      <c r="G74" s="183"/>
      <c r="H74" s="183"/>
      <c r="I74" s="183"/>
      <c r="J74" s="184">
        <f>J566</f>
        <v>0</v>
      </c>
      <c r="K74" s="126"/>
      <c r="L74" s="18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hidden="1" s="10" customFormat="1" ht="19.92" customHeight="1">
      <c r="A75" s="10"/>
      <c r="B75" s="181"/>
      <c r="C75" s="126"/>
      <c r="D75" s="182" t="s">
        <v>297</v>
      </c>
      <c r="E75" s="183"/>
      <c r="F75" s="183"/>
      <c r="G75" s="183"/>
      <c r="H75" s="183"/>
      <c r="I75" s="183"/>
      <c r="J75" s="184">
        <f>J616</f>
        <v>0</v>
      </c>
      <c r="K75" s="126"/>
      <c r="L75" s="18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hidden="1" s="10" customFormat="1" ht="19.92" customHeight="1">
      <c r="A76" s="10"/>
      <c r="B76" s="181"/>
      <c r="C76" s="126"/>
      <c r="D76" s="182" t="s">
        <v>118</v>
      </c>
      <c r="E76" s="183"/>
      <c r="F76" s="183"/>
      <c r="G76" s="183"/>
      <c r="H76" s="183"/>
      <c r="I76" s="183"/>
      <c r="J76" s="184">
        <f>J665</f>
        <v>0</v>
      </c>
      <c r="K76" s="126"/>
      <c r="L76" s="185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hidden="1" s="10" customFormat="1" ht="19.92" customHeight="1">
      <c r="A77" s="10"/>
      <c r="B77" s="181"/>
      <c r="C77" s="126"/>
      <c r="D77" s="182" t="s">
        <v>910</v>
      </c>
      <c r="E77" s="183"/>
      <c r="F77" s="183"/>
      <c r="G77" s="183"/>
      <c r="H77" s="183"/>
      <c r="I77" s="183"/>
      <c r="J77" s="184">
        <f>J670</f>
        <v>0</v>
      </c>
      <c r="K77" s="126"/>
      <c r="L77" s="185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hidden="1" s="2" customFormat="1" ht="21.84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hidden="1" s="2" customFormat="1" ht="6.96" customHeight="1">
      <c r="A79" s="39"/>
      <c r="B79" s="60"/>
      <c r="C79" s="61"/>
      <c r="D79" s="61"/>
      <c r="E79" s="61"/>
      <c r="F79" s="61"/>
      <c r="G79" s="61"/>
      <c r="H79" s="61"/>
      <c r="I79" s="61"/>
      <c r="J79" s="61"/>
      <c r="K79" s="6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hidden="1"/>
    <row r="81" hidden="1"/>
    <row r="82" hidden="1"/>
    <row r="83" s="2" customFormat="1" ht="6.96" customHeight="1">
      <c r="A83" s="39"/>
      <c r="B83" s="62"/>
      <c r="C83" s="63"/>
      <c r="D83" s="63"/>
      <c r="E83" s="63"/>
      <c r="F83" s="63"/>
      <c r="G83" s="63"/>
      <c r="H83" s="63"/>
      <c r="I83" s="63"/>
      <c r="J83" s="63"/>
      <c r="K83" s="63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4.96" customHeight="1">
      <c r="A84" s="39"/>
      <c r="B84" s="40"/>
      <c r="C84" s="23" t="s">
        <v>119</v>
      </c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2" t="s">
        <v>16</v>
      </c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170" t="str">
        <f>E7</f>
        <v>Údržba a oprava výměnných dílů zabezpečovacího zařízení v obvodu SSZT HKR 2022 – 2024</v>
      </c>
      <c r="F87" s="32"/>
      <c r="G87" s="32"/>
      <c r="H87" s="32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" customFormat="1" ht="12" customHeight="1">
      <c r="B88" s="21"/>
      <c r="C88" s="32" t="s">
        <v>102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9"/>
      <c r="B89" s="40"/>
      <c r="C89" s="41"/>
      <c r="D89" s="41"/>
      <c r="E89" s="170" t="s">
        <v>103</v>
      </c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2" t="s">
        <v>104</v>
      </c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0" t="str">
        <f>E11</f>
        <v>Lib_VD_I - IX 2024 - Opravy výměnných dílů</v>
      </c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2" t="s">
        <v>22</v>
      </c>
      <c r="D93" s="41"/>
      <c r="E93" s="41"/>
      <c r="F93" s="27" t="str">
        <f>F14</f>
        <v>Obvod SSZT HKR</v>
      </c>
      <c r="G93" s="41"/>
      <c r="H93" s="41"/>
      <c r="I93" s="32" t="s">
        <v>24</v>
      </c>
      <c r="J93" s="73" t="str">
        <f>IF(J14="","",J14)</f>
        <v>25. 7. 2022</v>
      </c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2" t="s">
        <v>30</v>
      </c>
      <c r="D95" s="41"/>
      <c r="E95" s="41"/>
      <c r="F95" s="27" t="str">
        <f>E17</f>
        <v xml:space="preserve"> </v>
      </c>
      <c r="G95" s="41"/>
      <c r="H95" s="41"/>
      <c r="I95" s="32" t="s">
        <v>38</v>
      </c>
      <c r="J95" s="37" t="str">
        <f>E23</f>
        <v xml:space="preserve"> </v>
      </c>
      <c r="K95" s="41"/>
      <c r="L95" s="14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2" t="s">
        <v>36</v>
      </c>
      <c r="D96" s="41"/>
      <c r="E96" s="41"/>
      <c r="F96" s="27" t="str">
        <f>IF(E20="","",E20)</f>
        <v>Vyplň údaj</v>
      </c>
      <c r="G96" s="41"/>
      <c r="H96" s="41"/>
      <c r="I96" s="32" t="s">
        <v>40</v>
      </c>
      <c r="J96" s="37" t="str">
        <f>E26</f>
        <v xml:space="preserve"> </v>
      </c>
      <c r="K96" s="41"/>
      <c r="L96" s="14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145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11" customFormat="1" ht="29.28" customHeight="1">
      <c r="A98" s="186"/>
      <c r="B98" s="187"/>
      <c r="C98" s="188" t="s">
        <v>120</v>
      </c>
      <c r="D98" s="189" t="s">
        <v>62</v>
      </c>
      <c r="E98" s="189" t="s">
        <v>58</v>
      </c>
      <c r="F98" s="189" t="s">
        <v>59</v>
      </c>
      <c r="G98" s="189" t="s">
        <v>121</v>
      </c>
      <c r="H98" s="189" t="s">
        <v>122</v>
      </c>
      <c r="I98" s="189" t="s">
        <v>123</v>
      </c>
      <c r="J98" s="189" t="s">
        <v>108</v>
      </c>
      <c r="K98" s="190" t="s">
        <v>124</v>
      </c>
      <c r="L98" s="191"/>
      <c r="M98" s="93" t="s">
        <v>32</v>
      </c>
      <c r="N98" s="94" t="s">
        <v>47</v>
      </c>
      <c r="O98" s="94" t="s">
        <v>125</v>
      </c>
      <c r="P98" s="94" t="s">
        <v>126</v>
      </c>
      <c r="Q98" s="94" t="s">
        <v>127</v>
      </c>
      <c r="R98" s="94" t="s">
        <v>128</v>
      </c>
      <c r="S98" s="94" t="s">
        <v>129</v>
      </c>
      <c r="T98" s="95" t="s">
        <v>130</v>
      </c>
      <c r="U98" s="186"/>
      <c r="V98" s="186"/>
      <c r="W98" s="186"/>
      <c r="X98" s="186"/>
      <c r="Y98" s="186"/>
      <c r="Z98" s="186"/>
      <c r="AA98" s="186"/>
      <c r="AB98" s="186"/>
      <c r="AC98" s="186"/>
      <c r="AD98" s="186"/>
      <c r="AE98" s="186"/>
    </row>
    <row r="99" s="2" customFormat="1" ht="22.8" customHeight="1">
      <c r="A99" s="39"/>
      <c r="B99" s="40"/>
      <c r="C99" s="100" t="s">
        <v>131</v>
      </c>
      <c r="D99" s="41"/>
      <c r="E99" s="41"/>
      <c r="F99" s="41"/>
      <c r="G99" s="41"/>
      <c r="H99" s="41"/>
      <c r="I99" s="41"/>
      <c r="J99" s="192">
        <f>BK99</f>
        <v>0</v>
      </c>
      <c r="K99" s="41"/>
      <c r="L99" s="45"/>
      <c r="M99" s="96"/>
      <c r="N99" s="193"/>
      <c r="O99" s="97"/>
      <c r="P99" s="194">
        <f>P100</f>
        <v>0</v>
      </c>
      <c r="Q99" s="97"/>
      <c r="R99" s="194">
        <f>R100</f>
        <v>0</v>
      </c>
      <c r="S99" s="97"/>
      <c r="T99" s="195">
        <f>T100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7" t="s">
        <v>76</v>
      </c>
      <c r="AU99" s="17" t="s">
        <v>109</v>
      </c>
      <c r="BK99" s="196">
        <f>BK100</f>
        <v>0</v>
      </c>
    </row>
    <row r="100" s="12" customFormat="1" ht="25.92" customHeight="1">
      <c r="A100" s="12"/>
      <c r="B100" s="197"/>
      <c r="C100" s="198"/>
      <c r="D100" s="199" t="s">
        <v>76</v>
      </c>
      <c r="E100" s="200" t="s">
        <v>132</v>
      </c>
      <c r="F100" s="200" t="s">
        <v>133</v>
      </c>
      <c r="G100" s="198"/>
      <c r="H100" s="198"/>
      <c r="I100" s="201"/>
      <c r="J100" s="202">
        <f>BK100</f>
        <v>0</v>
      </c>
      <c r="K100" s="198"/>
      <c r="L100" s="203"/>
      <c r="M100" s="204"/>
      <c r="N100" s="205"/>
      <c r="O100" s="205"/>
      <c r="P100" s="206">
        <f>P101+P146+P155+P204+P223+P259+P413+P553+P558+P566+P616+P665+P670</f>
        <v>0</v>
      </c>
      <c r="Q100" s="205"/>
      <c r="R100" s="206">
        <f>R101+R146+R155+R204+R223+R259+R413+R553+R558+R566+R616+R665+R670</f>
        <v>0</v>
      </c>
      <c r="S100" s="205"/>
      <c r="T100" s="207">
        <f>T101+T146+T155+T204+T223+T259+T413+T553+T558+T566+T616+T665+T670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8" t="s">
        <v>134</v>
      </c>
      <c r="AT100" s="209" t="s">
        <v>76</v>
      </c>
      <c r="AU100" s="209" t="s">
        <v>77</v>
      </c>
      <c r="AY100" s="208" t="s">
        <v>135</v>
      </c>
      <c r="BK100" s="210">
        <f>BK101+BK146+BK155+BK204+BK223+BK259+BK413+BK553+BK558+BK566+BK616+BK665+BK670</f>
        <v>0</v>
      </c>
    </row>
    <row r="101" s="12" customFormat="1" ht="22.8" customHeight="1">
      <c r="A101" s="12"/>
      <c r="B101" s="197"/>
      <c r="C101" s="198"/>
      <c r="D101" s="199" t="s">
        <v>76</v>
      </c>
      <c r="E101" s="211" t="s">
        <v>136</v>
      </c>
      <c r="F101" s="211" t="s">
        <v>137</v>
      </c>
      <c r="G101" s="198"/>
      <c r="H101" s="198"/>
      <c r="I101" s="201"/>
      <c r="J101" s="212">
        <f>BK101</f>
        <v>0</v>
      </c>
      <c r="K101" s="198"/>
      <c r="L101" s="203"/>
      <c r="M101" s="204"/>
      <c r="N101" s="205"/>
      <c r="O101" s="205"/>
      <c r="P101" s="206">
        <f>SUM(P102:P145)</f>
        <v>0</v>
      </c>
      <c r="Q101" s="205"/>
      <c r="R101" s="206">
        <f>SUM(R102:R145)</f>
        <v>0</v>
      </c>
      <c r="S101" s="205"/>
      <c r="T101" s="207">
        <f>SUM(T102:T145)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8" t="s">
        <v>134</v>
      </c>
      <c r="AT101" s="209" t="s">
        <v>76</v>
      </c>
      <c r="AU101" s="209" t="s">
        <v>83</v>
      </c>
      <c r="AY101" s="208" t="s">
        <v>135</v>
      </c>
      <c r="BK101" s="210">
        <f>SUM(BK102:BK145)</f>
        <v>0</v>
      </c>
    </row>
    <row r="102" s="2" customFormat="1" ht="24.15" customHeight="1">
      <c r="A102" s="39"/>
      <c r="B102" s="40"/>
      <c r="C102" s="213" t="s">
        <v>83</v>
      </c>
      <c r="D102" s="213" t="s">
        <v>138</v>
      </c>
      <c r="E102" s="214" t="s">
        <v>139</v>
      </c>
      <c r="F102" s="215" t="s">
        <v>140</v>
      </c>
      <c r="G102" s="216" t="s">
        <v>141</v>
      </c>
      <c r="H102" s="217">
        <v>13</v>
      </c>
      <c r="I102" s="218"/>
      <c r="J102" s="219">
        <f>ROUND(I102*H102,2)</f>
        <v>0</v>
      </c>
      <c r="K102" s="215" t="s">
        <v>142</v>
      </c>
      <c r="L102" s="45"/>
      <c r="M102" s="220" t="s">
        <v>32</v>
      </c>
      <c r="N102" s="221" t="s">
        <v>48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143</v>
      </c>
      <c r="AT102" s="224" t="s">
        <v>138</v>
      </c>
      <c r="AU102" s="224" t="s">
        <v>85</v>
      </c>
      <c r="AY102" s="17" t="s">
        <v>135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7" t="s">
        <v>83</v>
      </c>
      <c r="BK102" s="225">
        <f>ROUND(I102*H102,2)</f>
        <v>0</v>
      </c>
      <c r="BL102" s="17" t="s">
        <v>143</v>
      </c>
      <c r="BM102" s="224" t="s">
        <v>1392</v>
      </c>
    </row>
    <row r="103" s="13" customFormat="1">
      <c r="A103" s="13"/>
      <c r="B103" s="226"/>
      <c r="C103" s="227"/>
      <c r="D103" s="228" t="s">
        <v>145</v>
      </c>
      <c r="E103" s="229" t="s">
        <v>32</v>
      </c>
      <c r="F103" s="230" t="s">
        <v>299</v>
      </c>
      <c r="G103" s="227"/>
      <c r="H103" s="229" t="s">
        <v>32</v>
      </c>
      <c r="I103" s="231"/>
      <c r="J103" s="227"/>
      <c r="K103" s="227"/>
      <c r="L103" s="232"/>
      <c r="M103" s="233"/>
      <c r="N103" s="234"/>
      <c r="O103" s="234"/>
      <c r="P103" s="234"/>
      <c r="Q103" s="234"/>
      <c r="R103" s="234"/>
      <c r="S103" s="234"/>
      <c r="T103" s="23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145</v>
      </c>
      <c r="AU103" s="236" t="s">
        <v>85</v>
      </c>
      <c r="AV103" s="13" t="s">
        <v>83</v>
      </c>
      <c r="AW103" s="13" t="s">
        <v>39</v>
      </c>
      <c r="AX103" s="13" t="s">
        <v>77</v>
      </c>
      <c r="AY103" s="236" t="s">
        <v>135</v>
      </c>
    </row>
    <row r="104" s="14" customFormat="1">
      <c r="A104" s="14"/>
      <c r="B104" s="237"/>
      <c r="C104" s="238"/>
      <c r="D104" s="228" t="s">
        <v>145</v>
      </c>
      <c r="E104" s="239" t="s">
        <v>32</v>
      </c>
      <c r="F104" s="240" t="s">
        <v>1393</v>
      </c>
      <c r="G104" s="238"/>
      <c r="H104" s="241">
        <v>9</v>
      </c>
      <c r="I104" s="242"/>
      <c r="J104" s="238"/>
      <c r="K104" s="238"/>
      <c r="L104" s="243"/>
      <c r="M104" s="244"/>
      <c r="N104" s="245"/>
      <c r="O104" s="245"/>
      <c r="P104" s="245"/>
      <c r="Q104" s="245"/>
      <c r="R104" s="245"/>
      <c r="S104" s="245"/>
      <c r="T104" s="24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7" t="s">
        <v>145</v>
      </c>
      <c r="AU104" s="247" t="s">
        <v>85</v>
      </c>
      <c r="AV104" s="14" t="s">
        <v>85</v>
      </c>
      <c r="AW104" s="14" t="s">
        <v>39</v>
      </c>
      <c r="AX104" s="14" t="s">
        <v>77</v>
      </c>
      <c r="AY104" s="247" t="s">
        <v>135</v>
      </c>
    </row>
    <row r="105" s="14" customFormat="1">
      <c r="A105" s="14"/>
      <c r="B105" s="237"/>
      <c r="C105" s="238"/>
      <c r="D105" s="228" t="s">
        <v>145</v>
      </c>
      <c r="E105" s="239" t="s">
        <v>32</v>
      </c>
      <c r="F105" s="240" t="s">
        <v>1394</v>
      </c>
      <c r="G105" s="238"/>
      <c r="H105" s="241">
        <v>3</v>
      </c>
      <c r="I105" s="242"/>
      <c r="J105" s="238"/>
      <c r="K105" s="238"/>
      <c r="L105" s="243"/>
      <c r="M105" s="244"/>
      <c r="N105" s="245"/>
      <c r="O105" s="245"/>
      <c r="P105" s="245"/>
      <c r="Q105" s="245"/>
      <c r="R105" s="245"/>
      <c r="S105" s="245"/>
      <c r="T105" s="24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7" t="s">
        <v>145</v>
      </c>
      <c r="AU105" s="247" t="s">
        <v>85</v>
      </c>
      <c r="AV105" s="14" t="s">
        <v>85</v>
      </c>
      <c r="AW105" s="14" t="s">
        <v>39</v>
      </c>
      <c r="AX105" s="14" t="s">
        <v>77</v>
      </c>
      <c r="AY105" s="247" t="s">
        <v>135</v>
      </c>
    </row>
    <row r="106" s="14" customFormat="1">
      <c r="A106" s="14"/>
      <c r="B106" s="237"/>
      <c r="C106" s="238"/>
      <c r="D106" s="228" t="s">
        <v>145</v>
      </c>
      <c r="E106" s="239" t="s">
        <v>32</v>
      </c>
      <c r="F106" s="240" t="s">
        <v>1395</v>
      </c>
      <c r="G106" s="238"/>
      <c r="H106" s="241">
        <v>1</v>
      </c>
      <c r="I106" s="242"/>
      <c r="J106" s="238"/>
      <c r="K106" s="238"/>
      <c r="L106" s="243"/>
      <c r="M106" s="244"/>
      <c r="N106" s="245"/>
      <c r="O106" s="245"/>
      <c r="P106" s="245"/>
      <c r="Q106" s="245"/>
      <c r="R106" s="245"/>
      <c r="S106" s="245"/>
      <c r="T106" s="246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7" t="s">
        <v>145</v>
      </c>
      <c r="AU106" s="247" t="s">
        <v>85</v>
      </c>
      <c r="AV106" s="14" t="s">
        <v>85</v>
      </c>
      <c r="AW106" s="14" t="s">
        <v>39</v>
      </c>
      <c r="AX106" s="14" t="s">
        <v>77</v>
      </c>
      <c r="AY106" s="247" t="s">
        <v>135</v>
      </c>
    </row>
    <row r="107" s="15" customFormat="1">
      <c r="A107" s="15"/>
      <c r="B107" s="248"/>
      <c r="C107" s="249"/>
      <c r="D107" s="228" t="s">
        <v>145</v>
      </c>
      <c r="E107" s="250" t="s">
        <v>32</v>
      </c>
      <c r="F107" s="251" t="s">
        <v>149</v>
      </c>
      <c r="G107" s="249"/>
      <c r="H107" s="252">
        <v>13</v>
      </c>
      <c r="I107" s="253"/>
      <c r="J107" s="249"/>
      <c r="K107" s="249"/>
      <c r="L107" s="254"/>
      <c r="M107" s="255"/>
      <c r="N107" s="256"/>
      <c r="O107" s="256"/>
      <c r="P107" s="256"/>
      <c r="Q107" s="256"/>
      <c r="R107" s="256"/>
      <c r="S107" s="256"/>
      <c r="T107" s="257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8" t="s">
        <v>145</v>
      </c>
      <c r="AU107" s="258" t="s">
        <v>85</v>
      </c>
      <c r="AV107" s="15" t="s">
        <v>134</v>
      </c>
      <c r="AW107" s="15" t="s">
        <v>39</v>
      </c>
      <c r="AX107" s="15" t="s">
        <v>83</v>
      </c>
      <c r="AY107" s="258" t="s">
        <v>135</v>
      </c>
    </row>
    <row r="108" s="2" customFormat="1" ht="33" customHeight="1">
      <c r="A108" s="39"/>
      <c r="B108" s="40"/>
      <c r="C108" s="213" t="s">
        <v>85</v>
      </c>
      <c r="D108" s="213" t="s">
        <v>138</v>
      </c>
      <c r="E108" s="214" t="s">
        <v>917</v>
      </c>
      <c r="F108" s="215" t="s">
        <v>918</v>
      </c>
      <c r="G108" s="216" t="s">
        <v>141</v>
      </c>
      <c r="H108" s="217">
        <v>5</v>
      </c>
      <c r="I108" s="218"/>
      <c r="J108" s="219">
        <f>ROUND(I108*H108,2)</f>
        <v>0</v>
      </c>
      <c r="K108" s="215" t="s">
        <v>142</v>
      </c>
      <c r="L108" s="45"/>
      <c r="M108" s="220" t="s">
        <v>32</v>
      </c>
      <c r="N108" s="221" t="s">
        <v>48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143</v>
      </c>
      <c r="AT108" s="224" t="s">
        <v>138</v>
      </c>
      <c r="AU108" s="224" t="s">
        <v>85</v>
      </c>
      <c r="AY108" s="17" t="s">
        <v>135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7" t="s">
        <v>83</v>
      </c>
      <c r="BK108" s="225">
        <f>ROUND(I108*H108,2)</f>
        <v>0</v>
      </c>
      <c r="BL108" s="17" t="s">
        <v>143</v>
      </c>
      <c r="BM108" s="224" t="s">
        <v>1396</v>
      </c>
    </row>
    <row r="109" s="13" customFormat="1">
      <c r="A109" s="13"/>
      <c r="B109" s="226"/>
      <c r="C109" s="227"/>
      <c r="D109" s="228" t="s">
        <v>145</v>
      </c>
      <c r="E109" s="229" t="s">
        <v>32</v>
      </c>
      <c r="F109" s="230" t="s">
        <v>299</v>
      </c>
      <c r="G109" s="227"/>
      <c r="H109" s="229" t="s">
        <v>32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6" t="s">
        <v>145</v>
      </c>
      <c r="AU109" s="236" t="s">
        <v>85</v>
      </c>
      <c r="AV109" s="13" t="s">
        <v>83</v>
      </c>
      <c r="AW109" s="13" t="s">
        <v>39</v>
      </c>
      <c r="AX109" s="13" t="s">
        <v>77</v>
      </c>
      <c r="AY109" s="236" t="s">
        <v>135</v>
      </c>
    </row>
    <row r="110" s="14" customFormat="1">
      <c r="A110" s="14"/>
      <c r="B110" s="237"/>
      <c r="C110" s="238"/>
      <c r="D110" s="228" t="s">
        <v>145</v>
      </c>
      <c r="E110" s="239" t="s">
        <v>32</v>
      </c>
      <c r="F110" s="240" t="s">
        <v>645</v>
      </c>
      <c r="G110" s="238"/>
      <c r="H110" s="241">
        <v>2</v>
      </c>
      <c r="I110" s="242"/>
      <c r="J110" s="238"/>
      <c r="K110" s="238"/>
      <c r="L110" s="243"/>
      <c r="M110" s="244"/>
      <c r="N110" s="245"/>
      <c r="O110" s="245"/>
      <c r="P110" s="245"/>
      <c r="Q110" s="245"/>
      <c r="R110" s="245"/>
      <c r="S110" s="245"/>
      <c r="T110" s="246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7" t="s">
        <v>145</v>
      </c>
      <c r="AU110" s="247" t="s">
        <v>85</v>
      </c>
      <c r="AV110" s="14" t="s">
        <v>85</v>
      </c>
      <c r="AW110" s="14" t="s">
        <v>39</v>
      </c>
      <c r="AX110" s="14" t="s">
        <v>77</v>
      </c>
      <c r="AY110" s="247" t="s">
        <v>135</v>
      </c>
    </row>
    <row r="111" s="14" customFormat="1">
      <c r="A111" s="14"/>
      <c r="B111" s="237"/>
      <c r="C111" s="238"/>
      <c r="D111" s="228" t="s">
        <v>145</v>
      </c>
      <c r="E111" s="239" t="s">
        <v>32</v>
      </c>
      <c r="F111" s="240" t="s">
        <v>1397</v>
      </c>
      <c r="G111" s="238"/>
      <c r="H111" s="241">
        <v>2</v>
      </c>
      <c r="I111" s="242"/>
      <c r="J111" s="238"/>
      <c r="K111" s="238"/>
      <c r="L111" s="243"/>
      <c r="M111" s="244"/>
      <c r="N111" s="245"/>
      <c r="O111" s="245"/>
      <c r="P111" s="245"/>
      <c r="Q111" s="245"/>
      <c r="R111" s="245"/>
      <c r="S111" s="245"/>
      <c r="T111" s="246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7" t="s">
        <v>145</v>
      </c>
      <c r="AU111" s="247" t="s">
        <v>85</v>
      </c>
      <c r="AV111" s="14" t="s">
        <v>85</v>
      </c>
      <c r="AW111" s="14" t="s">
        <v>39</v>
      </c>
      <c r="AX111" s="14" t="s">
        <v>77</v>
      </c>
      <c r="AY111" s="247" t="s">
        <v>135</v>
      </c>
    </row>
    <row r="112" s="14" customFormat="1">
      <c r="A112" s="14"/>
      <c r="B112" s="237"/>
      <c r="C112" s="238"/>
      <c r="D112" s="228" t="s">
        <v>145</v>
      </c>
      <c r="E112" s="239" t="s">
        <v>32</v>
      </c>
      <c r="F112" s="240" t="s">
        <v>1395</v>
      </c>
      <c r="G112" s="238"/>
      <c r="H112" s="241">
        <v>1</v>
      </c>
      <c r="I112" s="242"/>
      <c r="J112" s="238"/>
      <c r="K112" s="238"/>
      <c r="L112" s="243"/>
      <c r="M112" s="244"/>
      <c r="N112" s="245"/>
      <c r="O112" s="245"/>
      <c r="P112" s="245"/>
      <c r="Q112" s="245"/>
      <c r="R112" s="245"/>
      <c r="S112" s="245"/>
      <c r="T112" s="246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7" t="s">
        <v>145</v>
      </c>
      <c r="AU112" s="247" t="s">
        <v>85</v>
      </c>
      <c r="AV112" s="14" t="s">
        <v>85</v>
      </c>
      <c r="AW112" s="14" t="s">
        <v>39</v>
      </c>
      <c r="AX112" s="14" t="s">
        <v>77</v>
      </c>
      <c r="AY112" s="247" t="s">
        <v>135</v>
      </c>
    </row>
    <row r="113" s="15" customFormat="1">
      <c r="A113" s="15"/>
      <c r="B113" s="248"/>
      <c r="C113" s="249"/>
      <c r="D113" s="228" t="s">
        <v>145</v>
      </c>
      <c r="E113" s="250" t="s">
        <v>32</v>
      </c>
      <c r="F113" s="251" t="s">
        <v>149</v>
      </c>
      <c r="G113" s="249"/>
      <c r="H113" s="252">
        <v>5</v>
      </c>
      <c r="I113" s="253"/>
      <c r="J113" s="249"/>
      <c r="K113" s="249"/>
      <c r="L113" s="254"/>
      <c r="M113" s="255"/>
      <c r="N113" s="256"/>
      <c r="O113" s="256"/>
      <c r="P113" s="256"/>
      <c r="Q113" s="256"/>
      <c r="R113" s="256"/>
      <c r="S113" s="256"/>
      <c r="T113" s="257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8" t="s">
        <v>145</v>
      </c>
      <c r="AU113" s="258" t="s">
        <v>85</v>
      </c>
      <c r="AV113" s="15" t="s">
        <v>134</v>
      </c>
      <c r="AW113" s="15" t="s">
        <v>39</v>
      </c>
      <c r="AX113" s="15" t="s">
        <v>83</v>
      </c>
      <c r="AY113" s="258" t="s">
        <v>135</v>
      </c>
    </row>
    <row r="114" s="2" customFormat="1" ht="33" customHeight="1">
      <c r="A114" s="39"/>
      <c r="B114" s="40"/>
      <c r="C114" s="213" t="s">
        <v>156</v>
      </c>
      <c r="D114" s="213" t="s">
        <v>138</v>
      </c>
      <c r="E114" s="214" t="s">
        <v>302</v>
      </c>
      <c r="F114" s="215" t="s">
        <v>303</v>
      </c>
      <c r="G114" s="216" t="s">
        <v>141</v>
      </c>
      <c r="H114" s="217">
        <v>6</v>
      </c>
      <c r="I114" s="218"/>
      <c r="J114" s="219">
        <f>ROUND(I114*H114,2)</f>
        <v>0</v>
      </c>
      <c r="K114" s="215" t="s">
        <v>142</v>
      </c>
      <c r="L114" s="45"/>
      <c r="M114" s="220" t="s">
        <v>32</v>
      </c>
      <c r="N114" s="221" t="s">
        <v>48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143</v>
      </c>
      <c r="AT114" s="224" t="s">
        <v>138</v>
      </c>
      <c r="AU114" s="224" t="s">
        <v>85</v>
      </c>
      <c r="AY114" s="17" t="s">
        <v>135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7" t="s">
        <v>83</v>
      </c>
      <c r="BK114" s="225">
        <f>ROUND(I114*H114,2)</f>
        <v>0</v>
      </c>
      <c r="BL114" s="17" t="s">
        <v>143</v>
      </c>
      <c r="BM114" s="224" t="s">
        <v>1398</v>
      </c>
    </row>
    <row r="115" s="13" customFormat="1">
      <c r="A115" s="13"/>
      <c r="B115" s="226"/>
      <c r="C115" s="227"/>
      <c r="D115" s="228" t="s">
        <v>145</v>
      </c>
      <c r="E115" s="229" t="s">
        <v>32</v>
      </c>
      <c r="F115" s="230" t="s">
        <v>299</v>
      </c>
      <c r="G115" s="227"/>
      <c r="H115" s="229" t="s">
        <v>32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145</v>
      </c>
      <c r="AU115" s="236" t="s">
        <v>85</v>
      </c>
      <c r="AV115" s="13" t="s">
        <v>83</v>
      </c>
      <c r="AW115" s="13" t="s">
        <v>39</v>
      </c>
      <c r="AX115" s="13" t="s">
        <v>77</v>
      </c>
      <c r="AY115" s="236" t="s">
        <v>135</v>
      </c>
    </row>
    <row r="116" s="14" customFormat="1">
      <c r="A116" s="14"/>
      <c r="B116" s="237"/>
      <c r="C116" s="238"/>
      <c r="D116" s="228" t="s">
        <v>145</v>
      </c>
      <c r="E116" s="239" t="s">
        <v>32</v>
      </c>
      <c r="F116" s="240" t="s">
        <v>300</v>
      </c>
      <c r="G116" s="238"/>
      <c r="H116" s="241">
        <v>3</v>
      </c>
      <c r="I116" s="242"/>
      <c r="J116" s="238"/>
      <c r="K116" s="238"/>
      <c r="L116" s="243"/>
      <c r="M116" s="244"/>
      <c r="N116" s="245"/>
      <c r="O116" s="245"/>
      <c r="P116" s="245"/>
      <c r="Q116" s="245"/>
      <c r="R116" s="245"/>
      <c r="S116" s="245"/>
      <c r="T116" s="246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7" t="s">
        <v>145</v>
      </c>
      <c r="AU116" s="247" t="s">
        <v>85</v>
      </c>
      <c r="AV116" s="14" t="s">
        <v>85</v>
      </c>
      <c r="AW116" s="14" t="s">
        <v>39</v>
      </c>
      <c r="AX116" s="14" t="s">
        <v>77</v>
      </c>
      <c r="AY116" s="247" t="s">
        <v>135</v>
      </c>
    </row>
    <row r="117" s="14" customFormat="1">
      <c r="A117" s="14"/>
      <c r="B117" s="237"/>
      <c r="C117" s="238"/>
      <c r="D117" s="228" t="s">
        <v>145</v>
      </c>
      <c r="E117" s="239" t="s">
        <v>32</v>
      </c>
      <c r="F117" s="240" t="s">
        <v>1397</v>
      </c>
      <c r="G117" s="238"/>
      <c r="H117" s="241">
        <v>2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7" t="s">
        <v>145</v>
      </c>
      <c r="AU117" s="247" t="s">
        <v>85</v>
      </c>
      <c r="AV117" s="14" t="s">
        <v>85</v>
      </c>
      <c r="AW117" s="14" t="s">
        <v>39</v>
      </c>
      <c r="AX117" s="14" t="s">
        <v>77</v>
      </c>
      <c r="AY117" s="247" t="s">
        <v>135</v>
      </c>
    </row>
    <row r="118" s="14" customFormat="1">
      <c r="A118" s="14"/>
      <c r="B118" s="237"/>
      <c r="C118" s="238"/>
      <c r="D118" s="228" t="s">
        <v>145</v>
      </c>
      <c r="E118" s="239" t="s">
        <v>32</v>
      </c>
      <c r="F118" s="240" t="s">
        <v>1395</v>
      </c>
      <c r="G118" s="238"/>
      <c r="H118" s="241">
        <v>1</v>
      </c>
      <c r="I118" s="242"/>
      <c r="J118" s="238"/>
      <c r="K118" s="238"/>
      <c r="L118" s="243"/>
      <c r="M118" s="244"/>
      <c r="N118" s="245"/>
      <c r="O118" s="245"/>
      <c r="P118" s="245"/>
      <c r="Q118" s="245"/>
      <c r="R118" s="245"/>
      <c r="S118" s="245"/>
      <c r="T118" s="246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7" t="s">
        <v>145</v>
      </c>
      <c r="AU118" s="247" t="s">
        <v>85</v>
      </c>
      <c r="AV118" s="14" t="s">
        <v>85</v>
      </c>
      <c r="AW118" s="14" t="s">
        <v>39</v>
      </c>
      <c r="AX118" s="14" t="s">
        <v>77</v>
      </c>
      <c r="AY118" s="247" t="s">
        <v>135</v>
      </c>
    </row>
    <row r="119" s="15" customFormat="1">
      <c r="A119" s="15"/>
      <c r="B119" s="248"/>
      <c r="C119" s="249"/>
      <c r="D119" s="228" t="s">
        <v>145</v>
      </c>
      <c r="E119" s="250" t="s">
        <v>32</v>
      </c>
      <c r="F119" s="251" t="s">
        <v>149</v>
      </c>
      <c r="G119" s="249"/>
      <c r="H119" s="252">
        <v>6</v>
      </c>
      <c r="I119" s="253"/>
      <c r="J119" s="249"/>
      <c r="K119" s="249"/>
      <c r="L119" s="254"/>
      <c r="M119" s="255"/>
      <c r="N119" s="256"/>
      <c r="O119" s="256"/>
      <c r="P119" s="256"/>
      <c r="Q119" s="256"/>
      <c r="R119" s="256"/>
      <c r="S119" s="256"/>
      <c r="T119" s="257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8" t="s">
        <v>145</v>
      </c>
      <c r="AU119" s="258" t="s">
        <v>85</v>
      </c>
      <c r="AV119" s="15" t="s">
        <v>134</v>
      </c>
      <c r="AW119" s="15" t="s">
        <v>39</v>
      </c>
      <c r="AX119" s="15" t="s">
        <v>83</v>
      </c>
      <c r="AY119" s="258" t="s">
        <v>135</v>
      </c>
    </row>
    <row r="120" s="2" customFormat="1" ht="33" customHeight="1">
      <c r="A120" s="39"/>
      <c r="B120" s="40"/>
      <c r="C120" s="213" t="s">
        <v>134</v>
      </c>
      <c r="D120" s="213" t="s">
        <v>138</v>
      </c>
      <c r="E120" s="214" t="s">
        <v>305</v>
      </c>
      <c r="F120" s="215" t="s">
        <v>306</v>
      </c>
      <c r="G120" s="216" t="s">
        <v>141</v>
      </c>
      <c r="H120" s="217">
        <v>8</v>
      </c>
      <c r="I120" s="218"/>
      <c r="J120" s="219">
        <f>ROUND(I120*H120,2)</f>
        <v>0</v>
      </c>
      <c r="K120" s="215" t="s">
        <v>142</v>
      </c>
      <c r="L120" s="45"/>
      <c r="M120" s="220" t="s">
        <v>32</v>
      </c>
      <c r="N120" s="221" t="s">
        <v>48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143</v>
      </c>
      <c r="AT120" s="224" t="s">
        <v>138</v>
      </c>
      <c r="AU120" s="224" t="s">
        <v>85</v>
      </c>
      <c r="AY120" s="17" t="s">
        <v>135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7" t="s">
        <v>83</v>
      </c>
      <c r="BK120" s="225">
        <f>ROUND(I120*H120,2)</f>
        <v>0</v>
      </c>
      <c r="BL120" s="17" t="s">
        <v>143</v>
      </c>
      <c r="BM120" s="224" t="s">
        <v>1399</v>
      </c>
    </row>
    <row r="121" s="13" customFormat="1">
      <c r="A121" s="13"/>
      <c r="B121" s="226"/>
      <c r="C121" s="227"/>
      <c r="D121" s="228" t="s">
        <v>145</v>
      </c>
      <c r="E121" s="229" t="s">
        <v>32</v>
      </c>
      <c r="F121" s="230" t="s">
        <v>299</v>
      </c>
      <c r="G121" s="227"/>
      <c r="H121" s="229" t="s">
        <v>32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145</v>
      </c>
      <c r="AU121" s="236" t="s">
        <v>85</v>
      </c>
      <c r="AV121" s="13" t="s">
        <v>83</v>
      </c>
      <c r="AW121" s="13" t="s">
        <v>39</v>
      </c>
      <c r="AX121" s="13" t="s">
        <v>77</v>
      </c>
      <c r="AY121" s="236" t="s">
        <v>135</v>
      </c>
    </row>
    <row r="122" s="14" customFormat="1">
      <c r="A122" s="14"/>
      <c r="B122" s="237"/>
      <c r="C122" s="238"/>
      <c r="D122" s="228" t="s">
        <v>145</v>
      </c>
      <c r="E122" s="239" t="s">
        <v>32</v>
      </c>
      <c r="F122" s="240" t="s">
        <v>147</v>
      </c>
      <c r="G122" s="238"/>
      <c r="H122" s="241">
        <v>1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145</v>
      </c>
      <c r="AU122" s="247" t="s">
        <v>85</v>
      </c>
      <c r="AV122" s="14" t="s">
        <v>85</v>
      </c>
      <c r="AW122" s="14" t="s">
        <v>39</v>
      </c>
      <c r="AX122" s="14" t="s">
        <v>77</v>
      </c>
      <c r="AY122" s="247" t="s">
        <v>135</v>
      </c>
    </row>
    <row r="123" s="14" customFormat="1">
      <c r="A123" s="14"/>
      <c r="B123" s="237"/>
      <c r="C123" s="238"/>
      <c r="D123" s="228" t="s">
        <v>145</v>
      </c>
      <c r="E123" s="239" t="s">
        <v>32</v>
      </c>
      <c r="F123" s="240" t="s">
        <v>1397</v>
      </c>
      <c r="G123" s="238"/>
      <c r="H123" s="241">
        <v>2</v>
      </c>
      <c r="I123" s="242"/>
      <c r="J123" s="238"/>
      <c r="K123" s="238"/>
      <c r="L123" s="243"/>
      <c r="M123" s="244"/>
      <c r="N123" s="245"/>
      <c r="O123" s="245"/>
      <c r="P123" s="245"/>
      <c r="Q123" s="245"/>
      <c r="R123" s="245"/>
      <c r="S123" s="245"/>
      <c r="T123" s="246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7" t="s">
        <v>145</v>
      </c>
      <c r="AU123" s="247" t="s">
        <v>85</v>
      </c>
      <c r="AV123" s="14" t="s">
        <v>85</v>
      </c>
      <c r="AW123" s="14" t="s">
        <v>39</v>
      </c>
      <c r="AX123" s="14" t="s">
        <v>77</v>
      </c>
      <c r="AY123" s="247" t="s">
        <v>135</v>
      </c>
    </row>
    <row r="124" s="14" customFormat="1">
      <c r="A124" s="14"/>
      <c r="B124" s="237"/>
      <c r="C124" s="238"/>
      <c r="D124" s="228" t="s">
        <v>145</v>
      </c>
      <c r="E124" s="239" t="s">
        <v>32</v>
      </c>
      <c r="F124" s="240" t="s">
        <v>1400</v>
      </c>
      <c r="G124" s="238"/>
      <c r="H124" s="241">
        <v>5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7" t="s">
        <v>145</v>
      </c>
      <c r="AU124" s="247" t="s">
        <v>85</v>
      </c>
      <c r="AV124" s="14" t="s">
        <v>85</v>
      </c>
      <c r="AW124" s="14" t="s">
        <v>39</v>
      </c>
      <c r="AX124" s="14" t="s">
        <v>77</v>
      </c>
      <c r="AY124" s="247" t="s">
        <v>135</v>
      </c>
    </row>
    <row r="125" s="15" customFormat="1">
      <c r="A125" s="15"/>
      <c r="B125" s="248"/>
      <c r="C125" s="249"/>
      <c r="D125" s="228" t="s">
        <v>145</v>
      </c>
      <c r="E125" s="250" t="s">
        <v>32</v>
      </c>
      <c r="F125" s="251" t="s">
        <v>149</v>
      </c>
      <c r="G125" s="249"/>
      <c r="H125" s="252">
        <v>8</v>
      </c>
      <c r="I125" s="253"/>
      <c r="J125" s="249"/>
      <c r="K125" s="249"/>
      <c r="L125" s="254"/>
      <c r="M125" s="255"/>
      <c r="N125" s="256"/>
      <c r="O125" s="256"/>
      <c r="P125" s="256"/>
      <c r="Q125" s="256"/>
      <c r="R125" s="256"/>
      <c r="S125" s="256"/>
      <c r="T125" s="257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8" t="s">
        <v>145</v>
      </c>
      <c r="AU125" s="258" t="s">
        <v>85</v>
      </c>
      <c r="AV125" s="15" t="s">
        <v>134</v>
      </c>
      <c r="AW125" s="15" t="s">
        <v>39</v>
      </c>
      <c r="AX125" s="15" t="s">
        <v>83</v>
      </c>
      <c r="AY125" s="258" t="s">
        <v>135</v>
      </c>
    </row>
    <row r="126" s="2" customFormat="1" ht="33" customHeight="1">
      <c r="A126" s="39"/>
      <c r="B126" s="40"/>
      <c r="C126" s="213" t="s">
        <v>167</v>
      </c>
      <c r="D126" s="213" t="s">
        <v>138</v>
      </c>
      <c r="E126" s="214" t="s">
        <v>309</v>
      </c>
      <c r="F126" s="215" t="s">
        <v>310</v>
      </c>
      <c r="G126" s="216" t="s">
        <v>141</v>
      </c>
      <c r="H126" s="217">
        <v>5</v>
      </c>
      <c r="I126" s="218"/>
      <c r="J126" s="219">
        <f>ROUND(I126*H126,2)</f>
        <v>0</v>
      </c>
      <c r="K126" s="215" t="s">
        <v>142</v>
      </c>
      <c r="L126" s="45"/>
      <c r="M126" s="220" t="s">
        <v>32</v>
      </c>
      <c r="N126" s="221" t="s">
        <v>48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143</v>
      </c>
      <c r="AT126" s="224" t="s">
        <v>138</v>
      </c>
      <c r="AU126" s="224" t="s">
        <v>85</v>
      </c>
      <c r="AY126" s="17" t="s">
        <v>135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7" t="s">
        <v>83</v>
      </c>
      <c r="BK126" s="225">
        <f>ROUND(I126*H126,2)</f>
        <v>0</v>
      </c>
      <c r="BL126" s="17" t="s">
        <v>143</v>
      </c>
      <c r="BM126" s="224" t="s">
        <v>1401</v>
      </c>
    </row>
    <row r="127" s="13" customFormat="1">
      <c r="A127" s="13"/>
      <c r="B127" s="226"/>
      <c r="C127" s="227"/>
      <c r="D127" s="228" t="s">
        <v>145</v>
      </c>
      <c r="E127" s="229" t="s">
        <v>32</v>
      </c>
      <c r="F127" s="230" t="s">
        <v>299</v>
      </c>
      <c r="G127" s="227"/>
      <c r="H127" s="229" t="s">
        <v>32</v>
      </c>
      <c r="I127" s="231"/>
      <c r="J127" s="227"/>
      <c r="K127" s="227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145</v>
      </c>
      <c r="AU127" s="236" t="s">
        <v>85</v>
      </c>
      <c r="AV127" s="13" t="s">
        <v>83</v>
      </c>
      <c r="AW127" s="13" t="s">
        <v>39</v>
      </c>
      <c r="AX127" s="13" t="s">
        <v>77</v>
      </c>
      <c r="AY127" s="236" t="s">
        <v>135</v>
      </c>
    </row>
    <row r="128" s="14" customFormat="1">
      <c r="A128" s="14"/>
      <c r="B128" s="237"/>
      <c r="C128" s="238"/>
      <c r="D128" s="228" t="s">
        <v>145</v>
      </c>
      <c r="E128" s="239" t="s">
        <v>32</v>
      </c>
      <c r="F128" s="240" t="s">
        <v>645</v>
      </c>
      <c r="G128" s="238"/>
      <c r="H128" s="241">
        <v>2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7" t="s">
        <v>145</v>
      </c>
      <c r="AU128" s="247" t="s">
        <v>85</v>
      </c>
      <c r="AV128" s="14" t="s">
        <v>85</v>
      </c>
      <c r="AW128" s="14" t="s">
        <v>39</v>
      </c>
      <c r="AX128" s="14" t="s">
        <v>77</v>
      </c>
      <c r="AY128" s="247" t="s">
        <v>135</v>
      </c>
    </row>
    <row r="129" s="14" customFormat="1">
      <c r="A129" s="14"/>
      <c r="B129" s="237"/>
      <c r="C129" s="238"/>
      <c r="D129" s="228" t="s">
        <v>145</v>
      </c>
      <c r="E129" s="239" t="s">
        <v>32</v>
      </c>
      <c r="F129" s="240" t="s">
        <v>1397</v>
      </c>
      <c r="G129" s="238"/>
      <c r="H129" s="241">
        <v>2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7" t="s">
        <v>145</v>
      </c>
      <c r="AU129" s="247" t="s">
        <v>85</v>
      </c>
      <c r="AV129" s="14" t="s">
        <v>85</v>
      </c>
      <c r="AW129" s="14" t="s">
        <v>39</v>
      </c>
      <c r="AX129" s="14" t="s">
        <v>77</v>
      </c>
      <c r="AY129" s="247" t="s">
        <v>135</v>
      </c>
    </row>
    <row r="130" s="14" customFormat="1">
      <c r="A130" s="14"/>
      <c r="B130" s="237"/>
      <c r="C130" s="238"/>
      <c r="D130" s="228" t="s">
        <v>145</v>
      </c>
      <c r="E130" s="239" t="s">
        <v>32</v>
      </c>
      <c r="F130" s="240" t="s">
        <v>1395</v>
      </c>
      <c r="G130" s="238"/>
      <c r="H130" s="241">
        <v>1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7" t="s">
        <v>145</v>
      </c>
      <c r="AU130" s="247" t="s">
        <v>85</v>
      </c>
      <c r="AV130" s="14" t="s">
        <v>85</v>
      </c>
      <c r="AW130" s="14" t="s">
        <v>39</v>
      </c>
      <c r="AX130" s="14" t="s">
        <v>77</v>
      </c>
      <c r="AY130" s="247" t="s">
        <v>135</v>
      </c>
    </row>
    <row r="131" s="15" customFormat="1">
      <c r="A131" s="15"/>
      <c r="B131" s="248"/>
      <c r="C131" s="249"/>
      <c r="D131" s="228" t="s">
        <v>145</v>
      </c>
      <c r="E131" s="250" t="s">
        <v>32</v>
      </c>
      <c r="F131" s="251" t="s">
        <v>149</v>
      </c>
      <c r="G131" s="249"/>
      <c r="H131" s="252">
        <v>5</v>
      </c>
      <c r="I131" s="253"/>
      <c r="J131" s="249"/>
      <c r="K131" s="249"/>
      <c r="L131" s="254"/>
      <c r="M131" s="255"/>
      <c r="N131" s="256"/>
      <c r="O131" s="256"/>
      <c r="P131" s="256"/>
      <c r="Q131" s="256"/>
      <c r="R131" s="256"/>
      <c r="S131" s="256"/>
      <c r="T131" s="257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8" t="s">
        <v>145</v>
      </c>
      <c r="AU131" s="258" t="s">
        <v>85</v>
      </c>
      <c r="AV131" s="15" t="s">
        <v>134</v>
      </c>
      <c r="AW131" s="15" t="s">
        <v>39</v>
      </c>
      <c r="AX131" s="15" t="s">
        <v>83</v>
      </c>
      <c r="AY131" s="258" t="s">
        <v>135</v>
      </c>
    </row>
    <row r="132" s="2" customFormat="1" ht="37.8" customHeight="1">
      <c r="A132" s="39"/>
      <c r="B132" s="40"/>
      <c r="C132" s="213" t="s">
        <v>172</v>
      </c>
      <c r="D132" s="213" t="s">
        <v>138</v>
      </c>
      <c r="E132" s="214" t="s">
        <v>312</v>
      </c>
      <c r="F132" s="215" t="s">
        <v>313</v>
      </c>
      <c r="G132" s="216" t="s">
        <v>141</v>
      </c>
      <c r="H132" s="217">
        <v>6</v>
      </c>
      <c r="I132" s="218"/>
      <c r="J132" s="219">
        <f>ROUND(I132*H132,2)</f>
        <v>0</v>
      </c>
      <c r="K132" s="215" t="s">
        <v>142</v>
      </c>
      <c r="L132" s="45"/>
      <c r="M132" s="220" t="s">
        <v>32</v>
      </c>
      <c r="N132" s="221" t="s">
        <v>48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143</v>
      </c>
      <c r="AT132" s="224" t="s">
        <v>138</v>
      </c>
      <c r="AU132" s="224" t="s">
        <v>85</v>
      </c>
      <c r="AY132" s="17" t="s">
        <v>135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7" t="s">
        <v>83</v>
      </c>
      <c r="BK132" s="225">
        <f>ROUND(I132*H132,2)</f>
        <v>0</v>
      </c>
      <c r="BL132" s="17" t="s">
        <v>143</v>
      </c>
      <c r="BM132" s="224" t="s">
        <v>1402</v>
      </c>
    </row>
    <row r="133" s="13" customFormat="1">
      <c r="A133" s="13"/>
      <c r="B133" s="226"/>
      <c r="C133" s="227"/>
      <c r="D133" s="228" t="s">
        <v>145</v>
      </c>
      <c r="E133" s="229" t="s">
        <v>32</v>
      </c>
      <c r="F133" s="230" t="s">
        <v>299</v>
      </c>
      <c r="G133" s="227"/>
      <c r="H133" s="229" t="s">
        <v>32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145</v>
      </c>
      <c r="AU133" s="236" t="s">
        <v>85</v>
      </c>
      <c r="AV133" s="13" t="s">
        <v>83</v>
      </c>
      <c r="AW133" s="13" t="s">
        <v>39</v>
      </c>
      <c r="AX133" s="13" t="s">
        <v>77</v>
      </c>
      <c r="AY133" s="236" t="s">
        <v>135</v>
      </c>
    </row>
    <row r="134" s="14" customFormat="1">
      <c r="A134" s="14"/>
      <c r="B134" s="237"/>
      <c r="C134" s="238"/>
      <c r="D134" s="228" t="s">
        <v>145</v>
      </c>
      <c r="E134" s="239" t="s">
        <v>32</v>
      </c>
      <c r="F134" s="240" t="s">
        <v>315</v>
      </c>
      <c r="G134" s="238"/>
      <c r="H134" s="241">
        <v>1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7" t="s">
        <v>145</v>
      </c>
      <c r="AU134" s="247" t="s">
        <v>85</v>
      </c>
      <c r="AV134" s="14" t="s">
        <v>85</v>
      </c>
      <c r="AW134" s="14" t="s">
        <v>39</v>
      </c>
      <c r="AX134" s="14" t="s">
        <v>77</v>
      </c>
      <c r="AY134" s="247" t="s">
        <v>135</v>
      </c>
    </row>
    <row r="135" s="14" customFormat="1">
      <c r="A135" s="14"/>
      <c r="B135" s="237"/>
      <c r="C135" s="238"/>
      <c r="D135" s="228" t="s">
        <v>145</v>
      </c>
      <c r="E135" s="239" t="s">
        <v>32</v>
      </c>
      <c r="F135" s="240" t="s">
        <v>316</v>
      </c>
      <c r="G135" s="238"/>
      <c r="H135" s="241">
        <v>1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7" t="s">
        <v>145</v>
      </c>
      <c r="AU135" s="247" t="s">
        <v>85</v>
      </c>
      <c r="AV135" s="14" t="s">
        <v>85</v>
      </c>
      <c r="AW135" s="14" t="s">
        <v>39</v>
      </c>
      <c r="AX135" s="14" t="s">
        <v>77</v>
      </c>
      <c r="AY135" s="247" t="s">
        <v>135</v>
      </c>
    </row>
    <row r="136" s="14" customFormat="1">
      <c r="A136" s="14"/>
      <c r="B136" s="237"/>
      <c r="C136" s="238"/>
      <c r="D136" s="228" t="s">
        <v>145</v>
      </c>
      <c r="E136" s="239" t="s">
        <v>32</v>
      </c>
      <c r="F136" s="240" t="s">
        <v>1403</v>
      </c>
      <c r="G136" s="238"/>
      <c r="H136" s="241">
        <v>2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7" t="s">
        <v>145</v>
      </c>
      <c r="AU136" s="247" t="s">
        <v>85</v>
      </c>
      <c r="AV136" s="14" t="s">
        <v>85</v>
      </c>
      <c r="AW136" s="14" t="s">
        <v>39</v>
      </c>
      <c r="AX136" s="14" t="s">
        <v>77</v>
      </c>
      <c r="AY136" s="247" t="s">
        <v>135</v>
      </c>
    </row>
    <row r="137" s="14" customFormat="1">
      <c r="A137" s="14"/>
      <c r="B137" s="237"/>
      <c r="C137" s="238"/>
      <c r="D137" s="228" t="s">
        <v>145</v>
      </c>
      <c r="E137" s="239" t="s">
        <v>32</v>
      </c>
      <c r="F137" s="240" t="s">
        <v>640</v>
      </c>
      <c r="G137" s="238"/>
      <c r="H137" s="241">
        <v>2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7" t="s">
        <v>145</v>
      </c>
      <c r="AU137" s="247" t="s">
        <v>85</v>
      </c>
      <c r="AV137" s="14" t="s">
        <v>85</v>
      </c>
      <c r="AW137" s="14" t="s">
        <v>39</v>
      </c>
      <c r="AX137" s="14" t="s">
        <v>77</v>
      </c>
      <c r="AY137" s="247" t="s">
        <v>135</v>
      </c>
    </row>
    <row r="138" s="15" customFormat="1">
      <c r="A138" s="15"/>
      <c r="B138" s="248"/>
      <c r="C138" s="249"/>
      <c r="D138" s="228" t="s">
        <v>145</v>
      </c>
      <c r="E138" s="250" t="s">
        <v>32</v>
      </c>
      <c r="F138" s="251" t="s">
        <v>149</v>
      </c>
      <c r="G138" s="249"/>
      <c r="H138" s="252">
        <v>6</v>
      </c>
      <c r="I138" s="253"/>
      <c r="J138" s="249"/>
      <c r="K138" s="249"/>
      <c r="L138" s="254"/>
      <c r="M138" s="255"/>
      <c r="N138" s="256"/>
      <c r="O138" s="256"/>
      <c r="P138" s="256"/>
      <c r="Q138" s="256"/>
      <c r="R138" s="256"/>
      <c r="S138" s="256"/>
      <c r="T138" s="257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8" t="s">
        <v>145</v>
      </c>
      <c r="AU138" s="258" t="s">
        <v>85</v>
      </c>
      <c r="AV138" s="15" t="s">
        <v>134</v>
      </c>
      <c r="AW138" s="15" t="s">
        <v>39</v>
      </c>
      <c r="AX138" s="15" t="s">
        <v>83</v>
      </c>
      <c r="AY138" s="258" t="s">
        <v>135</v>
      </c>
    </row>
    <row r="139" s="2" customFormat="1" ht="37.8" customHeight="1">
      <c r="A139" s="39"/>
      <c r="B139" s="40"/>
      <c r="C139" s="213" t="s">
        <v>180</v>
      </c>
      <c r="D139" s="213" t="s">
        <v>138</v>
      </c>
      <c r="E139" s="214" t="s">
        <v>641</v>
      </c>
      <c r="F139" s="215" t="s">
        <v>642</v>
      </c>
      <c r="G139" s="216" t="s">
        <v>141</v>
      </c>
      <c r="H139" s="217">
        <v>11</v>
      </c>
      <c r="I139" s="218"/>
      <c r="J139" s="219">
        <f>ROUND(I139*H139,2)</f>
        <v>0</v>
      </c>
      <c r="K139" s="215" t="s">
        <v>142</v>
      </c>
      <c r="L139" s="45"/>
      <c r="M139" s="220" t="s">
        <v>32</v>
      </c>
      <c r="N139" s="221" t="s">
        <v>48</v>
      </c>
      <c r="O139" s="85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143</v>
      </c>
      <c r="AT139" s="224" t="s">
        <v>138</v>
      </c>
      <c r="AU139" s="224" t="s">
        <v>85</v>
      </c>
      <c r="AY139" s="17" t="s">
        <v>135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7" t="s">
        <v>83</v>
      </c>
      <c r="BK139" s="225">
        <f>ROUND(I139*H139,2)</f>
        <v>0</v>
      </c>
      <c r="BL139" s="17" t="s">
        <v>143</v>
      </c>
      <c r="BM139" s="224" t="s">
        <v>1404</v>
      </c>
    </row>
    <row r="140" s="13" customFormat="1">
      <c r="A140" s="13"/>
      <c r="B140" s="226"/>
      <c r="C140" s="227"/>
      <c r="D140" s="228" t="s">
        <v>145</v>
      </c>
      <c r="E140" s="229" t="s">
        <v>32</v>
      </c>
      <c r="F140" s="230" t="s">
        <v>299</v>
      </c>
      <c r="G140" s="227"/>
      <c r="H140" s="229" t="s">
        <v>32</v>
      </c>
      <c r="I140" s="231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145</v>
      </c>
      <c r="AU140" s="236" t="s">
        <v>85</v>
      </c>
      <c r="AV140" s="13" t="s">
        <v>83</v>
      </c>
      <c r="AW140" s="13" t="s">
        <v>39</v>
      </c>
      <c r="AX140" s="13" t="s">
        <v>77</v>
      </c>
      <c r="AY140" s="236" t="s">
        <v>135</v>
      </c>
    </row>
    <row r="141" s="14" customFormat="1">
      <c r="A141" s="14"/>
      <c r="B141" s="237"/>
      <c r="C141" s="238"/>
      <c r="D141" s="228" t="s">
        <v>145</v>
      </c>
      <c r="E141" s="239" t="s">
        <v>32</v>
      </c>
      <c r="F141" s="240" t="s">
        <v>912</v>
      </c>
      <c r="G141" s="238"/>
      <c r="H141" s="241">
        <v>3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7" t="s">
        <v>145</v>
      </c>
      <c r="AU141" s="247" t="s">
        <v>85</v>
      </c>
      <c r="AV141" s="14" t="s">
        <v>85</v>
      </c>
      <c r="AW141" s="14" t="s">
        <v>39</v>
      </c>
      <c r="AX141" s="14" t="s">
        <v>77</v>
      </c>
      <c r="AY141" s="247" t="s">
        <v>135</v>
      </c>
    </row>
    <row r="142" s="14" customFormat="1">
      <c r="A142" s="14"/>
      <c r="B142" s="237"/>
      <c r="C142" s="238"/>
      <c r="D142" s="228" t="s">
        <v>145</v>
      </c>
      <c r="E142" s="239" t="s">
        <v>32</v>
      </c>
      <c r="F142" s="240" t="s">
        <v>639</v>
      </c>
      <c r="G142" s="238"/>
      <c r="H142" s="241">
        <v>2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7" t="s">
        <v>145</v>
      </c>
      <c r="AU142" s="247" t="s">
        <v>85</v>
      </c>
      <c r="AV142" s="14" t="s">
        <v>85</v>
      </c>
      <c r="AW142" s="14" t="s">
        <v>39</v>
      </c>
      <c r="AX142" s="14" t="s">
        <v>77</v>
      </c>
      <c r="AY142" s="247" t="s">
        <v>135</v>
      </c>
    </row>
    <row r="143" s="14" customFormat="1">
      <c r="A143" s="14"/>
      <c r="B143" s="237"/>
      <c r="C143" s="238"/>
      <c r="D143" s="228" t="s">
        <v>145</v>
      </c>
      <c r="E143" s="239" t="s">
        <v>32</v>
      </c>
      <c r="F143" s="240" t="s">
        <v>1405</v>
      </c>
      <c r="G143" s="238"/>
      <c r="H143" s="241">
        <v>3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7" t="s">
        <v>145</v>
      </c>
      <c r="AU143" s="247" t="s">
        <v>85</v>
      </c>
      <c r="AV143" s="14" t="s">
        <v>85</v>
      </c>
      <c r="AW143" s="14" t="s">
        <v>39</v>
      </c>
      <c r="AX143" s="14" t="s">
        <v>77</v>
      </c>
      <c r="AY143" s="247" t="s">
        <v>135</v>
      </c>
    </row>
    <row r="144" s="14" customFormat="1">
      <c r="A144" s="14"/>
      <c r="B144" s="237"/>
      <c r="C144" s="238"/>
      <c r="D144" s="228" t="s">
        <v>145</v>
      </c>
      <c r="E144" s="239" t="s">
        <v>32</v>
      </c>
      <c r="F144" s="240" t="s">
        <v>1406</v>
      </c>
      <c r="G144" s="238"/>
      <c r="H144" s="241">
        <v>3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7" t="s">
        <v>145</v>
      </c>
      <c r="AU144" s="247" t="s">
        <v>85</v>
      </c>
      <c r="AV144" s="14" t="s">
        <v>85</v>
      </c>
      <c r="AW144" s="14" t="s">
        <v>39</v>
      </c>
      <c r="AX144" s="14" t="s">
        <v>77</v>
      </c>
      <c r="AY144" s="247" t="s">
        <v>135</v>
      </c>
    </row>
    <row r="145" s="15" customFormat="1">
      <c r="A145" s="15"/>
      <c r="B145" s="248"/>
      <c r="C145" s="249"/>
      <c r="D145" s="228" t="s">
        <v>145</v>
      </c>
      <c r="E145" s="250" t="s">
        <v>32</v>
      </c>
      <c r="F145" s="251" t="s">
        <v>149</v>
      </c>
      <c r="G145" s="249"/>
      <c r="H145" s="252">
        <v>11</v>
      </c>
      <c r="I145" s="253"/>
      <c r="J145" s="249"/>
      <c r="K145" s="249"/>
      <c r="L145" s="254"/>
      <c r="M145" s="255"/>
      <c r="N145" s="256"/>
      <c r="O145" s="256"/>
      <c r="P145" s="256"/>
      <c r="Q145" s="256"/>
      <c r="R145" s="256"/>
      <c r="S145" s="256"/>
      <c r="T145" s="257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8" t="s">
        <v>145</v>
      </c>
      <c r="AU145" s="258" t="s">
        <v>85</v>
      </c>
      <c r="AV145" s="15" t="s">
        <v>134</v>
      </c>
      <c r="AW145" s="15" t="s">
        <v>39</v>
      </c>
      <c r="AX145" s="15" t="s">
        <v>83</v>
      </c>
      <c r="AY145" s="258" t="s">
        <v>135</v>
      </c>
    </row>
    <row r="146" s="12" customFormat="1" ht="22.8" customHeight="1">
      <c r="A146" s="12"/>
      <c r="B146" s="197"/>
      <c r="C146" s="198"/>
      <c r="D146" s="199" t="s">
        <v>76</v>
      </c>
      <c r="E146" s="211" t="s">
        <v>319</v>
      </c>
      <c r="F146" s="211" t="s">
        <v>320</v>
      </c>
      <c r="G146" s="198"/>
      <c r="H146" s="198"/>
      <c r="I146" s="201"/>
      <c r="J146" s="212">
        <f>BK146</f>
        <v>0</v>
      </c>
      <c r="K146" s="198"/>
      <c r="L146" s="203"/>
      <c r="M146" s="204"/>
      <c r="N146" s="205"/>
      <c r="O146" s="205"/>
      <c r="P146" s="206">
        <f>SUM(P147:P154)</f>
        <v>0</v>
      </c>
      <c r="Q146" s="205"/>
      <c r="R146" s="206">
        <f>SUM(R147:R154)</f>
        <v>0</v>
      </c>
      <c r="S146" s="205"/>
      <c r="T146" s="207">
        <f>SUM(T147:T154)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8" t="s">
        <v>134</v>
      </c>
      <c r="AT146" s="209" t="s">
        <v>76</v>
      </c>
      <c r="AU146" s="209" t="s">
        <v>83</v>
      </c>
      <c r="AY146" s="208" t="s">
        <v>135</v>
      </c>
      <c r="BK146" s="210">
        <f>SUM(BK147:BK154)</f>
        <v>0</v>
      </c>
    </row>
    <row r="147" s="2" customFormat="1" ht="24.15" customHeight="1">
      <c r="A147" s="39"/>
      <c r="B147" s="40"/>
      <c r="C147" s="213" t="s">
        <v>185</v>
      </c>
      <c r="D147" s="213" t="s">
        <v>138</v>
      </c>
      <c r="E147" s="214" t="s">
        <v>321</v>
      </c>
      <c r="F147" s="215" t="s">
        <v>322</v>
      </c>
      <c r="G147" s="216" t="s">
        <v>141</v>
      </c>
      <c r="H147" s="217">
        <v>1</v>
      </c>
      <c r="I147" s="218"/>
      <c r="J147" s="219">
        <f>ROUND(I147*H147,2)</f>
        <v>0</v>
      </c>
      <c r="K147" s="215" t="s">
        <v>142</v>
      </c>
      <c r="L147" s="45"/>
      <c r="M147" s="220" t="s">
        <v>32</v>
      </c>
      <c r="N147" s="221" t="s">
        <v>48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143</v>
      </c>
      <c r="AT147" s="224" t="s">
        <v>138</v>
      </c>
      <c r="AU147" s="224" t="s">
        <v>85</v>
      </c>
      <c r="AY147" s="17" t="s">
        <v>135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7" t="s">
        <v>83</v>
      </c>
      <c r="BK147" s="225">
        <f>ROUND(I147*H147,2)</f>
        <v>0</v>
      </c>
      <c r="BL147" s="17" t="s">
        <v>143</v>
      </c>
      <c r="BM147" s="224" t="s">
        <v>1407</v>
      </c>
    </row>
    <row r="148" s="13" customFormat="1">
      <c r="A148" s="13"/>
      <c r="B148" s="226"/>
      <c r="C148" s="227"/>
      <c r="D148" s="228" t="s">
        <v>145</v>
      </c>
      <c r="E148" s="229" t="s">
        <v>32</v>
      </c>
      <c r="F148" s="230" t="s">
        <v>299</v>
      </c>
      <c r="G148" s="227"/>
      <c r="H148" s="229" t="s">
        <v>32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145</v>
      </c>
      <c r="AU148" s="236" t="s">
        <v>85</v>
      </c>
      <c r="AV148" s="13" t="s">
        <v>83</v>
      </c>
      <c r="AW148" s="13" t="s">
        <v>39</v>
      </c>
      <c r="AX148" s="13" t="s">
        <v>77</v>
      </c>
      <c r="AY148" s="236" t="s">
        <v>135</v>
      </c>
    </row>
    <row r="149" s="14" customFormat="1">
      <c r="A149" s="14"/>
      <c r="B149" s="237"/>
      <c r="C149" s="238"/>
      <c r="D149" s="228" t="s">
        <v>145</v>
      </c>
      <c r="E149" s="239" t="s">
        <v>32</v>
      </c>
      <c r="F149" s="240" t="s">
        <v>324</v>
      </c>
      <c r="G149" s="238"/>
      <c r="H149" s="241">
        <v>1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7" t="s">
        <v>145</v>
      </c>
      <c r="AU149" s="247" t="s">
        <v>85</v>
      </c>
      <c r="AV149" s="14" t="s">
        <v>85</v>
      </c>
      <c r="AW149" s="14" t="s">
        <v>39</v>
      </c>
      <c r="AX149" s="14" t="s">
        <v>77</v>
      </c>
      <c r="AY149" s="247" t="s">
        <v>135</v>
      </c>
    </row>
    <row r="150" s="15" customFormat="1">
      <c r="A150" s="15"/>
      <c r="B150" s="248"/>
      <c r="C150" s="249"/>
      <c r="D150" s="228" t="s">
        <v>145</v>
      </c>
      <c r="E150" s="250" t="s">
        <v>32</v>
      </c>
      <c r="F150" s="251" t="s">
        <v>149</v>
      </c>
      <c r="G150" s="249"/>
      <c r="H150" s="252">
        <v>1</v>
      </c>
      <c r="I150" s="253"/>
      <c r="J150" s="249"/>
      <c r="K150" s="249"/>
      <c r="L150" s="254"/>
      <c r="M150" s="255"/>
      <c r="N150" s="256"/>
      <c r="O150" s="256"/>
      <c r="P150" s="256"/>
      <c r="Q150" s="256"/>
      <c r="R150" s="256"/>
      <c r="S150" s="256"/>
      <c r="T150" s="257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8" t="s">
        <v>145</v>
      </c>
      <c r="AU150" s="258" t="s">
        <v>85</v>
      </c>
      <c r="AV150" s="15" t="s">
        <v>134</v>
      </c>
      <c r="AW150" s="15" t="s">
        <v>39</v>
      </c>
      <c r="AX150" s="15" t="s">
        <v>83</v>
      </c>
      <c r="AY150" s="258" t="s">
        <v>135</v>
      </c>
    </row>
    <row r="151" s="2" customFormat="1" ht="37.8" customHeight="1">
      <c r="A151" s="39"/>
      <c r="B151" s="40"/>
      <c r="C151" s="213" t="s">
        <v>194</v>
      </c>
      <c r="D151" s="213" t="s">
        <v>138</v>
      </c>
      <c r="E151" s="214" t="s">
        <v>325</v>
      </c>
      <c r="F151" s="215" t="s">
        <v>326</v>
      </c>
      <c r="G151" s="216" t="s">
        <v>141</v>
      </c>
      <c r="H151" s="217">
        <v>6</v>
      </c>
      <c r="I151" s="218"/>
      <c r="J151" s="219">
        <f>ROUND(I151*H151,2)</f>
        <v>0</v>
      </c>
      <c r="K151" s="215" t="s">
        <v>32</v>
      </c>
      <c r="L151" s="45"/>
      <c r="M151" s="220" t="s">
        <v>32</v>
      </c>
      <c r="N151" s="221" t="s">
        <v>48</v>
      </c>
      <c r="O151" s="85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143</v>
      </c>
      <c r="AT151" s="224" t="s">
        <v>138</v>
      </c>
      <c r="AU151" s="224" t="s">
        <v>85</v>
      </c>
      <c r="AY151" s="17" t="s">
        <v>135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7" t="s">
        <v>83</v>
      </c>
      <c r="BK151" s="225">
        <f>ROUND(I151*H151,2)</f>
        <v>0</v>
      </c>
      <c r="BL151" s="17" t="s">
        <v>143</v>
      </c>
      <c r="BM151" s="224" t="s">
        <v>1408</v>
      </c>
    </row>
    <row r="152" s="13" customFormat="1">
      <c r="A152" s="13"/>
      <c r="B152" s="226"/>
      <c r="C152" s="227"/>
      <c r="D152" s="228" t="s">
        <v>145</v>
      </c>
      <c r="E152" s="229" t="s">
        <v>32</v>
      </c>
      <c r="F152" s="230" t="s">
        <v>299</v>
      </c>
      <c r="G152" s="227"/>
      <c r="H152" s="229" t="s">
        <v>32</v>
      </c>
      <c r="I152" s="231"/>
      <c r="J152" s="227"/>
      <c r="K152" s="227"/>
      <c r="L152" s="232"/>
      <c r="M152" s="233"/>
      <c r="N152" s="234"/>
      <c r="O152" s="234"/>
      <c r="P152" s="234"/>
      <c r="Q152" s="234"/>
      <c r="R152" s="234"/>
      <c r="S152" s="234"/>
      <c r="T152" s="23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6" t="s">
        <v>145</v>
      </c>
      <c r="AU152" s="236" t="s">
        <v>85</v>
      </c>
      <c r="AV152" s="13" t="s">
        <v>83</v>
      </c>
      <c r="AW152" s="13" t="s">
        <v>39</v>
      </c>
      <c r="AX152" s="13" t="s">
        <v>77</v>
      </c>
      <c r="AY152" s="236" t="s">
        <v>135</v>
      </c>
    </row>
    <row r="153" s="14" customFormat="1">
      <c r="A153" s="14"/>
      <c r="B153" s="237"/>
      <c r="C153" s="238"/>
      <c r="D153" s="228" t="s">
        <v>145</v>
      </c>
      <c r="E153" s="239" t="s">
        <v>32</v>
      </c>
      <c r="F153" s="240" t="s">
        <v>1409</v>
      </c>
      <c r="G153" s="238"/>
      <c r="H153" s="241">
        <v>6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7" t="s">
        <v>145</v>
      </c>
      <c r="AU153" s="247" t="s">
        <v>85</v>
      </c>
      <c r="AV153" s="14" t="s">
        <v>85</v>
      </c>
      <c r="AW153" s="14" t="s">
        <v>39</v>
      </c>
      <c r="AX153" s="14" t="s">
        <v>77</v>
      </c>
      <c r="AY153" s="247" t="s">
        <v>135</v>
      </c>
    </row>
    <row r="154" s="15" customFormat="1">
      <c r="A154" s="15"/>
      <c r="B154" s="248"/>
      <c r="C154" s="249"/>
      <c r="D154" s="228" t="s">
        <v>145</v>
      </c>
      <c r="E154" s="250" t="s">
        <v>32</v>
      </c>
      <c r="F154" s="251" t="s">
        <v>149</v>
      </c>
      <c r="G154" s="249"/>
      <c r="H154" s="252">
        <v>6</v>
      </c>
      <c r="I154" s="253"/>
      <c r="J154" s="249"/>
      <c r="K154" s="249"/>
      <c r="L154" s="254"/>
      <c r="M154" s="255"/>
      <c r="N154" s="256"/>
      <c r="O154" s="256"/>
      <c r="P154" s="256"/>
      <c r="Q154" s="256"/>
      <c r="R154" s="256"/>
      <c r="S154" s="256"/>
      <c r="T154" s="257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58" t="s">
        <v>145</v>
      </c>
      <c r="AU154" s="258" t="s">
        <v>85</v>
      </c>
      <c r="AV154" s="15" t="s">
        <v>134</v>
      </c>
      <c r="AW154" s="15" t="s">
        <v>39</v>
      </c>
      <c r="AX154" s="15" t="s">
        <v>83</v>
      </c>
      <c r="AY154" s="258" t="s">
        <v>135</v>
      </c>
    </row>
    <row r="155" s="12" customFormat="1" ht="22.8" customHeight="1">
      <c r="A155" s="12"/>
      <c r="B155" s="197"/>
      <c r="C155" s="198"/>
      <c r="D155" s="199" t="s">
        <v>76</v>
      </c>
      <c r="E155" s="211" t="s">
        <v>150</v>
      </c>
      <c r="F155" s="211" t="s">
        <v>151</v>
      </c>
      <c r="G155" s="198"/>
      <c r="H155" s="198"/>
      <c r="I155" s="201"/>
      <c r="J155" s="212">
        <f>BK155</f>
        <v>0</v>
      </c>
      <c r="K155" s="198"/>
      <c r="L155" s="203"/>
      <c r="M155" s="204"/>
      <c r="N155" s="205"/>
      <c r="O155" s="205"/>
      <c r="P155" s="206">
        <f>SUM(P156:P203)</f>
        <v>0</v>
      </c>
      <c r="Q155" s="205"/>
      <c r="R155" s="206">
        <f>SUM(R156:R203)</f>
        <v>0</v>
      </c>
      <c r="S155" s="205"/>
      <c r="T155" s="207">
        <f>SUM(T156:T203)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8" t="s">
        <v>134</v>
      </c>
      <c r="AT155" s="209" t="s">
        <v>76</v>
      </c>
      <c r="AU155" s="209" t="s">
        <v>83</v>
      </c>
      <c r="AY155" s="208" t="s">
        <v>135</v>
      </c>
      <c r="BK155" s="210">
        <f>SUM(BK156:BK203)</f>
        <v>0</v>
      </c>
    </row>
    <row r="156" s="2" customFormat="1" ht="24.15" customHeight="1">
      <c r="A156" s="39"/>
      <c r="B156" s="40"/>
      <c r="C156" s="213" t="s">
        <v>205</v>
      </c>
      <c r="D156" s="213" t="s">
        <v>138</v>
      </c>
      <c r="E156" s="214" t="s">
        <v>152</v>
      </c>
      <c r="F156" s="215" t="s">
        <v>153</v>
      </c>
      <c r="G156" s="216" t="s">
        <v>141</v>
      </c>
      <c r="H156" s="217">
        <v>1</v>
      </c>
      <c r="I156" s="218"/>
      <c r="J156" s="219">
        <f>ROUND(I156*H156,2)</f>
        <v>0</v>
      </c>
      <c r="K156" s="215" t="s">
        <v>142</v>
      </c>
      <c r="L156" s="45"/>
      <c r="M156" s="220" t="s">
        <v>32</v>
      </c>
      <c r="N156" s="221" t="s">
        <v>48</v>
      </c>
      <c r="O156" s="85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143</v>
      </c>
      <c r="AT156" s="224" t="s">
        <v>138</v>
      </c>
      <c r="AU156" s="224" t="s">
        <v>85</v>
      </c>
      <c r="AY156" s="17" t="s">
        <v>135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7" t="s">
        <v>83</v>
      </c>
      <c r="BK156" s="225">
        <f>ROUND(I156*H156,2)</f>
        <v>0</v>
      </c>
      <c r="BL156" s="17" t="s">
        <v>143</v>
      </c>
      <c r="BM156" s="224" t="s">
        <v>1410</v>
      </c>
    </row>
    <row r="157" s="13" customFormat="1">
      <c r="A157" s="13"/>
      <c r="B157" s="226"/>
      <c r="C157" s="227"/>
      <c r="D157" s="228" t="s">
        <v>145</v>
      </c>
      <c r="E157" s="229" t="s">
        <v>32</v>
      </c>
      <c r="F157" s="230" t="s">
        <v>299</v>
      </c>
      <c r="G157" s="227"/>
      <c r="H157" s="229" t="s">
        <v>32</v>
      </c>
      <c r="I157" s="231"/>
      <c r="J157" s="227"/>
      <c r="K157" s="227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145</v>
      </c>
      <c r="AU157" s="236" t="s">
        <v>85</v>
      </c>
      <c r="AV157" s="13" t="s">
        <v>83</v>
      </c>
      <c r="AW157" s="13" t="s">
        <v>39</v>
      </c>
      <c r="AX157" s="13" t="s">
        <v>77</v>
      </c>
      <c r="AY157" s="236" t="s">
        <v>135</v>
      </c>
    </row>
    <row r="158" s="14" customFormat="1">
      <c r="A158" s="14"/>
      <c r="B158" s="237"/>
      <c r="C158" s="238"/>
      <c r="D158" s="228" t="s">
        <v>145</v>
      </c>
      <c r="E158" s="239" t="s">
        <v>32</v>
      </c>
      <c r="F158" s="240" t="s">
        <v>155</v>
      </c>
      <c r="G158" s="238"/>
      <c r="H158" s="241">
        <v>1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7" t="s">
        <v>145</v>
      </c>
      <c r="AU158" s="247" t="s">
        <v>85</v>
      </c>
      <c r="AV158" s="14" t="s">
        <v>85</v>
      </c>
      <c r="AW158" s="14" t="s">
        <v>39</v>
      </c>
      <c r="AX158" s="14" t="s">
        <v>77</v>
      </c>
      <c r="AY158" s="247" t="s">
        <v>135</v>
      </c>
    </row>
    <row r="159" s="15" customFormat="1">
      <c r="A159" s="15"/>
      <c r="B159" s="248"/>
      <c r="C159" s="249"/>
      <c r="D159" s="228" t="s">
        <v>145</v>
      </c>
      <c r="E159" s="250" t="s">
        <v>32</v>
      </c>
      <c r="F159" s="251" t="s">
        <v>149</v>
      </c>
      <c r="G159" s="249"/>
      <c r="H159" s="252">
        <v>1</v>
      </c>
      <c r="I159" s="253"/>
      <c r="J159" s="249"/>
      <c r="K159" s="249"/>
      <c r="L159" s="254"/>
      <c r="M159" s="255"/>
      <c r="N159" s="256"/>
      <c r="O159" s="256"/>
      <c r="P159" s="256"/>
      <c r="Q159" s="256"/>
      <c r="R159" s="256"/>
      <c r="S159" s="256"/>
      <c r="T159" s="257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58" t="s">
        <v>145</v>
      </c>
      <c r="AU159" s="258" t="s">
        <v>85</v>
      </c>
      <c r="AV159" s="15" t="s">
        <v>134</v>
      </c>
      <c r="AW159" s="15" t="s">
        <v>39</v>
      </c>
      <c r="AX159" s="15" t="s">
        <v>83</v>
      </c>
      <c r="AY159" s="258" t="s">
        <v>135</v>
      </c>
    </row>
    <row r="160" s="2" customFormat="1" ht="24.15" customHeight="1">
      <c r="A160" s="39"/>
      <c r="B160" s="40"/>
      <c r="C160" s="213" t="s">
        <v>212</v>
      </c>
      <c r="D160" s="213" t="s">
        <v>138</v>
      </c>
      <c r="E160" s="214" t="s">
        <v>932</v>
      </c>
      <c r="F160" s="215" t="s">
        <v>933</v>
      </c>
      <c r="G160" s="216" t="s">
        <v>141</v>
      </c>
      <c r="H160" s="217">
        <v>2</v>
      </c>
      <c r="I160" s="218"/>
      <c r="J160" s="219">
        <f>ROUND(I160*H160,2)</f>
        <v>0</v>
      </c>
      <c r="K160" s="215" t="s">
        <v>142</v>
      </c>
      <c r="L160" s="45"/>
      <c r="M160" s="220" t="s">
        <v>32</v>
      </c>
      <c r="N160" s="221" t="s">
        <v>48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143</v>
      </c>
      <c r="AT160" s="224" t="s">
        <v>138</v>
      </c>
      <c r="AU160" s="224" t="s">
        <v>85</v>
      </c>
      <c r="AY160" s="17" t="s">
        <v>135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7" t="s">
        <v>83</v>
      </c>
      <c r="BK160" s="225">
        <f>ROUND(I160*H160,2)</f>
        <v>0</v>
      </c>
      <c r="BL160" s="17" t="s">
        <v>143</v>
      </c>
      <c r="BM160" s="224" t="s">
        <v>1411</v>
      </c>
    </row>
    <row r="161" s="13" customFormat="1">
      <c r="A161" s="13"/>
      <c r="B161" s="226"/>
      <c r="C161" s="227"/>
      <c r="D161" s="228" t="s">
        <v>145</v>
      </c>
      <c r="E161" s="229" t="s">
        <v>32</v>
      </c>
      <c r="F161" s="230" t="s">
        <v>299</v>
      </c>
      <c r="G161" s="227"/>
      <c r="H161" s="229" t="s">
        <v>32</v>
      </c>
      <c r="I161" s="231"/>
      <c r="J161" s="227"/>
      <c r="K161" s="227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145</v>
      </c>
      <c r="AU161" s="236" t="s">
        <v>85</v>
      </c>
      <c r="AV161" s="13" t="s">
        <v>83</v>
      </c>
      <c r="AW161" s="13" t="s">
        <v>39</v>
      </c>
      <c r="AX161" s="13" t="s">
        <v>77</v>
      </c>
      <c r="AY161" s="236" t="s">
        <v>135</v>
      </c>
    </row>
    <row r="162" s="14" customFormat="1">
      <c r="A162" s="14"/>
      <c r="B162" s="237"/>
      <c r="C162" s="238"/>
      <c r="D162" s="228" t="s">
        <v>145</v>
      </c>
      <c r="E162" s="239" t="s">
        <v>32</v>
      </c>
      <c r="F162" s="240" t="s">
        <v>1412</v>
      </c>
      <c r="G162" s="238"/>
      <c r="H162" s="241">
        <v>2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7" t="s">
        <v>145</v>
      </c>
      <c r="AU162" s="247" t="s">
        <v>85</v>
      </c>
      <c r="AV162" s="14" t="s">
        <v>85</v>
      </c>
      <c r="AW162" s="14" t="s">
        <v>39</v>
      </c>
      <c r="AX162" s="14" t="s">
        <v>77</v>
      </c>
      <c r="AY162" s="247" t="s">
        <v>135</v>
      </c>
    </row>
    <row r="163" s="15" customFormat="1">
      <c r="A163" s="15"/>
      <c r="B163" s="248"/>
      <c r="C163" s="249"/>
      <c r="D163" s="228" t="s">
        <v>145</v>
      </c>
      <c r="E163" s="250" t="s">
        <v>32</v>
      </c>
      <c r="F163" s="251" t="s">
        <v>149</v>
      </c>
      <c r="G163" s="249"/>
      <c r="H163" s="252">
        <v>2</v>
      </c>
      <c r="I163" s="253"/>
      <c r="J163" s="249"/>
      <c r="K163" s="249"/>
      <c r="L163" s="254"/>
      <c r="M163" s="255"/>
      <c r="N163" s="256"/>
      <c r="O163" s="256"/>
      <c r="P163" s="256"/>
      <c r="Q163" s="256"/>
      <c r="R163" s="256"/>
      <c r="S163" s="256"/>
      <c r="T163" s="257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8" t="s">
        <v>145</v>
      </c>
      <c r="AU163" s="258" t="s">
        <v>85</v>
      </c>
      <c r="AV163" s="15" t="s">
        <v>134</v>
      </c>
      <c r="AW163" s="15" t="s">
        <v>39</v>
      </c>
      <c r="AX163" s="15" t="s">
        <v>83</v>
      </c>
      <c r="AY163" s="258" t="s">
        <v>135</v>
      </c>
    </row>
    <row r="164" s="2" customFormat="1" ht="24.15" customHeight="1">
      <c r="A164" s="39"/>
      <c r="B164" s="40"/>
      <c r="C164" s="213" t="s">
        <v>218</v>
      </c>
      <c r="D164" s="213" t="s">
        <v>138</v>
      </c>
      <c r="E164" s="214" t="s">
        <v>936</v>
      </c>
      <c r="F164" s="215" t="s">
        <v>937</v>
      </c>
      <c r="G164" s="216" t="s">
        <v>141</v>
      </c>
      <c r="H164" s="217">
        <v>2</v>
      </c>
      <c r="I164" s="218"/>
      <c r="J164" s="219">
        <f>ROUND(I164*H164,2)</f>
        <v>0</v>
      </c>
      <c r="K164" s="215" t="s">
        <v>142</v>
      </c>
      <c r="L164" s="45"/>
      <c r="M164" s="220" t="s">
        <v>32</v>
      </c>
      <c r="N164" s="221" t="s">
        <v>48</v>
      </c>
      <c r="O164" s="85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143</v>
      </c>
      <c r="AT164" s="224" t="s">
        <v>138</v>
      </c>
      <c r="AU164" s="224" t="s">
        <v>85</v>
      </c>
      <c r="AY164" s="17" t="s">
        <v>135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7" t="s">
        <v>83</v>
      </c>
      <c r="BK164" s="225">
        <f>ROUND(I164*H164,2)</f>
        <v>0</v>
      </c>
      <c r="BL164" s="17" t="s">
        <v>143</v>
      </c>
      <c r="BM164" s="224" t="s">
        <v>1413</v>
      </c>
    </row>
    <row r="165" s="13" customFormat="1">
      <c r="A165" s="13"/>
      <c r="B165" s="226"/>
      <c r="C165" s="227"/>
      <c r="D165" s="228" t="s">
        <v>145</v>
      </c>
      <c r="E165" s="229" t="s">
        <v>32</v>
      </c>
      <c r="F165" s="230" t="s">
        <v>299</v>
      </c>
      <c r="G165" s="227"/>
      <c r="H165" s="229" t="s">
        <v>32</v>
      </c>
      <c r="I165" s="231"/>
      <c r="J165" s="227"/>
      <c r="K165" s="227"/>
      <c r="L165" s="232"/>
      <c r="M165" s="233"/>
      <c r="N165" s="234"/>
      <c r="O165" s="234"/>
      <c r="P165" s="234"/>
      <c r="Q165" s="234"/>
      <c r="R165" s="234"/>
      <c r="S165" s="234"/>
      <c r="T165" s="23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6" t="s">
        <v>145</v>
      </c>
      <c r="AU165" s="236" t="s">
        <v>85</v>
      </c>
      <c r="AV165" s="13" t="s">
        <v>83</v>
      </c>
      <c r="AW165" s="13" t="s">
        <v>39</v>
      </c>
      <c r="AX165" s="13" t="s">
        <v>77</v>
      </c>
      <c r="AY165" s="236" t="s">
        <v>135</v>
      </c>
    </row>
    <row r="166" s="14" customFormat="1">
      <c r="A166" s="14"/>
      <c r="B166" s="237"/>
      <c r="C166" s="238"/>
      <c r="D166" s="228" t="s">
        <v>145</v>
      </c>
      <c r="E166" s="239" t="s">
        <v>32</v>
      </c>
      <c r="F166" s="240" t="s">
        <v>1414</v>
      </c>
      <c r="G166" s="238"/>
      <c r="H166" s="241">
        <v>2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7" t="s">
        <v>145</v>
      </c>
      <c r="AU166" s="247" t="s">
        <v>85</v>
      </c>
      <c r="AV166" s="14" t="s">
        <v>85</v>
      </c>
      <c r="AW166" s="14" t="s">
        <v>39</v>
      </c>
      <c r="AX166" s="14" t="s">
        <v>77</v>
      </c>
      <c r="AY166" s="247" t="s">
        <v>135</v>
      </c>
    </row>
    <row r="167" s="15" customFormat="1">
      <c r="A167" s="15"/>
      <c r="B167" s="248"/>
      <c r="C167" s="249"/>
      <c r="D167" s="228" t="s">
        <v>145</v>
      </c>
      <c r="E167" s="250" t="s">
        <v>32</v>
      </c>
      <c r="F167" s="251" t="s">
        <v>149</v>
      </c>
      <c r="G167" s="249"/>
      <c r="H167" s="252">
        <v>2</v>
      </c>
      <c r="I167" s="253"/>
      <c r="J167" s="249"/>
      <c r="K167" s="249"/>
      <c r="L167" s="254"/>
      <c r="M167" s="255"/>
      <c r="N167" s="256"/>
      <c r="O167" s="256"/>
      <c r="P167" s="256"/>
      <c r="Q167" s="256"/>
      <c r="R167" s="256"/>
      <c r="S167" s="256"/>
      <c r="T167" s="257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8" t="s">
        <v>145</v>
      </c>
      <c r="AU167" s="258" t="s">
        <v>85</v>
      </c>
      <c r="AV167" s="15" t="s">
        <v>134</v>
      </c>
      <c r="AW167" s="15" t="s">
        <v>39</v>
      </c>
      <c r="AX167" s="15" t="s">
        <v>83</v>
      </c>
      <c r="AY167" s="258" t="s">
        <v>135</v>
      </c>
    </row>
    <row r="168" s="2" customFormat="1" ht="24.15" customHeight="1">
      <c r="A168" s="39"/>
      <c r="B168" s="40"/>
      <c r="C168" s="213" t="s">
        <v>224</v>
      </c>
      <c r="D168" s="213" t="s">
        <v>138</v>
      </c>
      <c r="E168" s="214" t="s">
        <v>328</v>
      </c>
      <c r="F168" s="215" t="s">
        <v>329</v>
      </c>
      <c r="G168" s="216" t="s">
        <v>141</v>
      </c>
      <c r="H168" s="217">
        <v>8</v>
      </c>
      <c r="I168" s="218"/>
      <c r="J168" s="219">
        <f>ROUND(I168*H168,2)</f>
        <v>0</v>
      </c>
      <c r="K168" s="215" t="s">
        <v>142</v>
      </c>
      <c r="L168" s="45"/>
      <c r="M168" s="220" t="s">
        <v>32</v>
      </c>
      <c r="N168" s="221" t="s">
        <v>48</v>
      </c>
      <c r="O168" s="85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143</v>
      </c>
      <c r="AT168" s="224" t="s">
        <v>138</v>
      </c>
      <c r="AU168" s="224" t="s">
        <v>85</v>
      </c>
      <c r="AY168" s="17" t="s">
        <v>135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7" t="s">
        <v>83</v>
      </c>
      <c r="BK168" s="225">
        <f>ROUND(I168*H168,2)</f>
        <v>0</v>
      </c>
      <c r="BL168" s="17" t="s">
        <v>143</v>
      </c>
      <c r="BM168" s="224" t="s">
        <v>1415</v>
      </c>
    </row>
    <row r="169" s="13" customFormat="1">
      <c r="A169" s="13"/>
      <c r="B169" s="226"/>
      <c r="C169" s="227"/>
      <c r="D169" s="228" t="s">
        <v>145</v>
      </c>
      <c r="E169" s="229" t="s">
        <v>32</v>
      </c>
      <c r="F169" s="230" t="s">
        <v>299</v>
      </c>
      <c r="G169" s="227"/>
      <c r="H169" s="229" t="s">
        <v>32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145</v>
      </c>
      <c r="AU169" s="236" t="s">
        <v>85</v>
      </c>
      <c r="AV169" s="13" t="s">
        <v>83</v>
      </c>
      <c r="AW169" s="13" t="s">
        <v>39</v>
      </c>
      <c r="AX169" s="13" t="s">
        <v>77</v>
      </c>
      <c r="AY169" s="236" t="s">
        <v>135</v>
      </c>
    </row>
    <row r="170" s="14" customFormat="1">
      <c r="A170" s="14"/>
      <c r="B170" s="237"/>
      <c r="C170" s="238"/>
      <c r="D170" s="228" t="s">
        <v>145</v>
      </c>
      <c r="E170" s="239" t="s">
        <v>32</v>
      </c>
      <c r="F170" s="240" t="s">
        <v>1416</v>
      </c>
      <c r="G170" s="238"/>
      <c r="H170" s="241">
        <v>8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7" t="s">
        <v>145</v>
      </c>
      <c r="AU170" s="247" t="s">
        <v>85</v>
      </c>
      <c r="AV170" s="14" t="s">
        <v>85</v>
      </c>
      <c r="AW170" s="14" t="s">
        <v>39</v>
      </c>
      <c r="AX170" s="14" t="s">
        <v>77</v>
      </c>
      <c r="AY170" s="247" t="s">
        <v>135</v>
      </c>
    </row>
    <row r="171" s="15" customFormat="1">
      <c r="A171" s="15"/>
      <c r="B171" s="248"/>
      <c r="C171" s="249"/>
      <c r="D171" s="228" t="s">
        <v>145</v>
      </c>
      <c r="E171" s="250" t="s">
        <v>32</v>
      </c>
      <c r="F171" s="251" t="s">
        <v>149</v>
      </c>
      <c r="G171" s="249"/>
      <c r="H171" s="252">
        <v>8</v>
      </c>
      <c r="I171" s="253"/>
      <c r="J171" s="249"/>
      <c r="K171" s="249"/>
      <c r="L171" s="254"/>
      <c r="M171" s="255"/>
      <c r="N171" s="256"/>
      <c r="O171" s="256"/>
      <c r="P171" s="256"/>
      <c r="Q171" s="256"/>
      <c r="R171" s="256"/>
      <c r="S171" s="256"/>
      <c r="T171" s="257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58" t="s">
        <v>145</v>
      </c>
      <c r="AU171" s="258" t="s">
        <v>85</v>
      </c>
      <c r="AV171" s="15" t="s">
        <v>134</v>
      </c>
      <c r="AW171" s="15" t="s">
        <v>39</v>
      </c>
      <c r="AX171" s="15" t="s">
        <v>83</v>
      </c>
      <c r="AY171" s="258" t="s">
        <v>135</v>
      </c>
    </row>
    <row r="172" s="2" customFormat="1" ht="24.15" customHeight="1">
      <c r="A172" s="39"/>
      <c r="B172" s="40"/>
      <c r="C172" s="213" t="s">
        <v>230</v>
      </c>
      <c r="D172" s="213" t="s">
        <v>138</v>
      </c>
      <c r="E172" s="214" t="s">
        <v>332</v>
      </c>
      <c r="F172" s="215" t="s">
        <v>333</v>
      </c>
      <c r="G172" s="216" t="s">
        <v>141</v>
      </c>
      <c r="H172" s="217">
        <v>1</v>
      </c>
      <c r="I172" s="218"/>
      <c r="J172" s="219">
        <f>ROUND(I172*H172,2)</f>
        <v>0</v>
      </c>
      <c r="K172" s="215" t="s">
        <v>142</v>
      </c>
      <c r="L172" s="45"/>
      <c r="M172" s="220" t="s">
        <v>32</v>
      </c>
      <c r="N172" s="221" t="s">
        <v>48</v>
      </c>
      <c r="O172" s="85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143</v>
      </c>
      <c r="AT172" s="224" t="s">
        <v>138</v>
      </c>
      <c r="AU172" s="224" t="s">
        <v>85</v>
      </c>
      <c r="AY172" s="17" t="s">
        <v>135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7" t="s">
        <v>83</v>
      </c>
      <c r="BK172" s="225">
        <f>ROUND(I172*H172,2)</f>
        <v>0</v>
      </c>
      <c r="BL172" s="17" t="s">
        <v>143</v>
      </c>
      <c r="BM172" s="224" t="s">
        <v>1417</v>
      </c>
    </row>
    <row r="173" s="13" customFormat="1">
      <c r="A173" s="13"/>
      <c r="B173" s="226"/>
      <c r="C173" s="227"/>
      <c r="D173" s="228" t="s">
        <v>145</v>
      </c>
      <c r="E173" s="229" t="s">
        <v>32</v>
      </c>
      <c r="F173" s="230" t="s">
        <v>299</v>
      </c>
      <c r="G173" s="227"/>
      <c r="H173" s="229" t="s">
        <v>32</v>
      </c>
      <c r="I173" s="231"/>
      <c r="J173" s="227"/>
      <c r="K173" s="227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145</v>
      </c>
      <c r="AU173" s="236" t="s">
        <v>85</v>
      </c>
      <c r="AV173" s="13" t="s">
        <v>83</v>
      </c>
      <c r="AW173" s="13" t="s">
        <v>39</v>
      </c>
      <c r="AX173" s="13" t="s">
        <v>77</v>
      </c>
      <c r="AY173" s="236" t="s">
        <v>135</v>
      </c>
    </row>
    <row r="174" s="14" customFormat="1">
      <c r="A174" s="14"/>
      <c r="B174" s="237"/>
      <c r="C174" s="238"/>
      <c r="D174" s="228" t="s">
        <v>145</v>
      </c>
      <c r="E174" s="239" t="s">
        <v>32</v>
      </c>
      <c r="F174" s="240" t="s">
        <v>335</v>
      </c>
      <c r="G174" s="238"/>
      <c r="H174" s="241">
        <v>1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7" t="s">
        <v>145</v>
      </c>
      <c r="AU174" s="247" t="s">
        <v>85</v>
      </c>
      <c r="AV174" s="14" t="s">
        <v>85</v>
      </c>
      <c r="AW174" s="14" t="s">
        <v>39</v>
      </c>
      <c r="AX174" s="14" t="s">
        <v>77</v>
      </c>
      <c r="AY174" s="247" t="s">
        <v>135</v>
      </c>
    </row>
    <row r="175" s="15" customFormat="1">
      <c r="A175" s="15"/>
      <c r="B175" s="248"/>
      <c r="C175" s="249"/>
      <c r="D175" s="228" t="s">
        <v>145</v>
      </c>
      <c r="E175" s="250" t="s">
        <v>32</v>
      </c>
      <c r="F175" s="251" t="s">
        <v>149</v>
      </c>
      <c r="G175" s="249"/>
      <c r="H175" s="252">
        <v>1</v>
      </c>
      <c r="I175" s="253"/>
      <c r="J175" s="249"/>
      <c r="K175" s="249"/>
      <c r="L175" s="254"/>
      <c r="M175" s="255"/>
      <c r="N175" s="256"/>
      <c r="O175" s="256"/>
      <c r="P175" s="256"/>
      <c r="Q175" s="256"/>
      <c r="R175" s="256"/>
      <c r="S175" s="256"/>
      <c r="T175" s="257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8" t="s">
        <v>145</v>
      </c>
      <c r="AU175" s="258" t="s">
        <v>85</v>
      </c>
      <c r="AV175" s="15" t="s">
        <v>134</v>
      </c>
      <c r="AW175" s="15" t="s">
        <v>39</v>
      </c>
      <c r="AX175" s="15" t="s">
        <v>83</v>
      </c>
      <c r="AY175" s="258" t="s">
        <v>135</v>
      </c>
    </row>
    <row r="176" s="2" customFormat="1" ht="24.15" customHeight="1">
      <c r="A176" s="39"/>
      <c r="B176" s="40"/>
      <c r="C176" s="213" t="s">
        <v>8</v>
      </c>
      <c r="D176" s="213" t="s">
        <v>138</v>
      </c>
      <c r="E176" s="214" t="s">
        <v>944</v>
      </c>
      <c r="F176" s="215" t="s">
        <v>945</v>
      </c>
      <c r="G176" s="216" t="s">
        <v>141</v>
      </c>
      <c r="H176" s="217">
        <v>2</v>
      </c>
      <c r="I176" s="218"/>
      <c r="J176" s="219">
        <f>ROUND(I176*H176,2)</f>
        <v>0</v>
      </c>
      <c r="K176" s="215" t="s">
        <v>142</v>
      </c>
      <c r="L176" s="45"/>
      <c r="M176" s="220" t="s">
        <v>32</v>
      </c>
      <c r="N176" s="221" t="s">
        <v>48</v>
      </c>
      <c r="O176" s="85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4" t="s">
        <v>143</v>
      </c>
      <c r="AT176" s="224" t="s">
        <v>138</v>
      </c>
      <c r="AU176" s="224" t="s">
        <v>85</v>
      </c>
      <c r="AY176" s="17" t="s">
        <v>135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7" t="s">
        <v>83</v>
      </c>
      <c r="BK176" s="225">
        <f>ROUND(I176*H176,2)</f>
        <v>0</v>
      </c>
      <c r="BL176" s="17" t="s">
        <v>143</v>
      </c>
      <c r="BM176" s="224" t="s">
        <v>1418</v>
      </c>
    </row>
    <row r="177" s="13" customFormat="1">
      <c r="A177" s="13"/>
      <c r="B177" s="226"/>
      <c r="C177" s="227"/>
      <c r="D177" s="228" t="s">
        <v>145</v>
      </c>
      <c r="E177" s="229" t="s">
        <v>32</v>
      </c>
      <c r="F177" s="230" t="s">
        <v>299</v>
      </c>
      <c r="G177" s="227"/>
      <c r="H177" s="229" t="s">
        <v>32</v>
      </c>
      <c r="I177" s="231"/>
      <c r="J177" s="227"/>
      <c r="K177" s="227"/>
      <c r="L177" s="232"/>
      <c r="M177" s="233"/>
      <c r="N177" s="234"/>
      <c r="O177" s="234"/>
      <c r="P177" s="234"/>
      <c r="Q177" s="234"/>
      <c r="R177" s="234"/>
      <c r="S177" s="234"/>
      <c r="T177" s="23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6" t="s">
        <v>145</v>
      </c>
      <c r="AU177" s="236" t="s">
        <v>85</v>
      </c>
      <c r="AV177" s="13" t="s">
        <v>83</v>
      </c>
      <c r="AW177" s="13" t="s">
        <v>39</v>
      </c>
      <c r="AX177" s="13" t="s">
        <v>77</v>
      </c>
      <c r="AY177" s="236" t="s">
        <v>135</v>
      </c>
    </row>
    <row r="178" s="14" customFormat="1">
      <c r="A178" s="14"/>
      <c r="B178" s="237"/>
      <c r="C178" s="238"/>
      <c r="D178" s="228" t="s">
        <v>145</v>
      </c>
      <c r="E178" s="239" t="s">
        <v>32</v>
      </c>
      <c r="F178" s="240" t="s">
        <v>1256</v>
      </c>
      <c r="G178" s="238"/>
      <c r="H178" s="241">
        <v>2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7" t="s">
        <v>145</v>
      </c>
      <c r="AU178" s="247" t="s">
        <v>85</v>
      </c>
      <c r="AV178" s="14" t="s">
        <v>85</v>
      </c>
      <c r="AW178" s="14" t="s">
        <v>39</v>
      </c>
      <c r="AX178" s="14" t="s">
        <v>77</v>
      </c>
      <c r="AY178" s="247" t="s">
        <v>135</v>
      </c>
    </row>
    <row r="179" s="15" customFormat="1">
      <c r="A179" s="15"/>
      <c r="B179" s="248"/>
      <c r="C179" s="249"/>
      <c r="D179" s="228" t="s">
        <v>145</v>
      </c>
      <c r="E179" s="250" t="s">
        <v>32</v>
      </c>
      <c r="F179" s="251" t="s">
        <v>149</v>
      </c>
      <c r="G179" s="249"/>
      <c r="H179" s="252">
        <v>2</v>
      </c>
      <c r="I179" s="253"/>
      <c r="J179" s="249"/>
      <c r="K179" s="249"/>
      <c r="L179" s="254"/>
      <c r="M179" s="255"/>
      <c r="N179" s="256"/>
      <c r="O179" s="256"/>
      <c r="P179" s="256"/>
      <c r="Q179" s="256"/>
      <c r="R179" s="256"/>
      <c r="S179" s="256"/>
      <c r="T179" s="257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58" t="s">
        <v>145</v>
      </c>
      <c r="AU179" s="258" t="s">
        <v>85</v>
      </c>
      <c r="AV179" s="15" t="s">
        <v>134</v>
      </c>
      <c r="AW179" s="15" t="s">
        <v>39</v>
      </c>
      <c r="AX179" s="15" t="s">
        <v>83</v>
      </c>
      <c r="AY179" s="258" t="s">
        <v>135</v>
      </c>
    </row>
    <row r="180" s="2" customFormat="1" ht="24.15" customHeight="1">
      <c r="A180" s="39"/>
      <c r="B180" s="40"/>
      <c r="C180" s="213" t="s">
        <v>239</v>
      </c>
      <c r="D180" s="213" t="s">
        <v>138</v>
      </c>
      <c r="E180" s="214" t="s">
        <v>661</v>
      </c>
      <c r="F180" s="215" t="s">
        <v>662</v>
      </c>
      <c r="G180" s="216" t="s">
        <v>141</v>
      </c>
      <c r="H180" s="217">
        <v>1</v>
      </c>
      <c r="I180" s="218"/>
      <c r="J180" s="219">
        <f>ROUND(I180*H180,2)</f>
        <v>0</v>
      </c>
      <c r="K180" s="215" t="s">
        <v>142</v>
      </c>
      <c r="L180" s="45"/>
      <c r="M180" s="220" t="s">
        <v>32</v>
      </c>
      <c r="N180" s="221" t="s">
        <v>48</v>
      </c>
      <c r="O180" s="85"/>
      <c r="P180" s="222">
        <f>O180*H180</f>
        <v>0</v>
      </c>
      <c r="Q180" s="222">
        <v>0</v>
      </c>
      <c r="R180" s="222">
        <f>Q180*H180</f>
        <v>0</v>
      </c>
      <c r="S180" s="222">
        <v>0</v>
      </c>
      <c r="T180" s="22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4" t="s">
        <v>143</v>
      </c>
      <c r="AT180" s="224" t="s">
        <v>138</v>
      </c>
      <c r="AU180" s="224" t="s">
        <v>85</v>
      </c>
      <c r="AY180" s="17" t="s">
        <v>135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7" t="s">
        <v>83</v>
      </c>
      <c r="BK180" s="225">
        <f>ROUND(I180*H180,2)</f>
        <v>0</v>
      </c>
      <c r="BL180" s="17" t="s">
        <v>143</v>
      </c>
      <c r="BM180" s="224" t="s">
        <v>1419</v>
      </c>
    </row>
    <row r="181" s="13" customFormat="1">
      <c r="A181" s="13"/>
      <c r="B181" s="226"/>
      <c r="C181" s="227"/>
      <c r="D181" s="228" t="s">
        <v>145</v>
      </c>
      <c r="E181" s="229" t="s">
        <v>32</v>
      </c>
      <c r="F181" s="230" t="s">
        <v>299</v>
      </c>
      <c r="G181" s="227"/>
      <c r="H181" s="229" t="s">
        <v>32</v>
      </c>
      <c r="I181" s="231"/>
      <c r="J181" s="227"/>
      <c r="K181" s="227"/>
      <c r="L181" s="232"/>
      <c r="M181" s="233"/>
      <c r="N181" s="234"/>
      <c r="O181" s="234"/>
      <c r="P181" s="234"/>
      <c r="Q181" s="234"/>
      <c r="R181" s="234"/>
      <c r="S181" s="234"/>
      <c r="T181" s="23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6" t="s">
        <v>145</v>
      </c>
      <c r="AU181" s="236" t="s">
        <v>85</v>
      </c>
      <c r="AV181" s="13" t="s">
        <v>83</v>
      </c>
      <c r="AW181" s="13" t="s">
        <v>39</v>
      </c>
      <c r="AX181" s="13" t="s">
        <v>77</v>
      </c>
      <c r="AY181" s="236" t="s">
        <v>135</v>
      </c>
    </row>
    <row r="182" s="14" customFormat="1">
      <c r="A182" s="14"/>
      <c r="B182" s="237"/>
      <c r="C182" s="238"/>
      <c r="D182" s="228" t="s">
        <v>145</v>
      </c>
      <c r="E182" s="239" t="s">
        <v>32</v>
      </c>
      <c r="F182" s="240" t="s">
        <v>815</v>
      </c>
      <c r="G182" s="238"/>
      <c r="H182" s="241">
        <v>1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7" t="s">
        <v>145</v>
      </c>
      <c r="AU182" s="247" t="s">
        <v>85</v>
      </c>
      <c r="AV182" s="14" t="s">
        <v>85</v>
      </c>
      <c r="AW182" s="14" t="s">
        <v>39</v>
      </c>
      <c r="AX182" s="14" t="s">
        <v>77</v>
      </c>
      <c r="AY182" s="247" t="s">
        <v>135</v>
      </c>
    </row>
    <row r="183" s="15" customFormat="1">
      <c r="A183" s="15"/>
      <c r="B183" s="248"/>
      <c r="C183" s="249"/>
      <c r="D183" s="228" t="s">
        <v>145</v>
      </c>
      <c r="E183" s="250" t="s">
        <v>32</v>
      </c>
      <c r="F183" s="251" t="s">
        <v>149</v>
      </c>
      <c r="G183" s="249"/>
      <c r="H183" s="252">
        <v>1</v>
      </c>
      <c r="I183" s="253"/>
      <c r="J183" s="249"/>
      <c r="K183" s="249"/>
      <c r="L183" s="254"/>
      <c r="M183" s="255"/>
      <c r="N183" s="256"/>
      <c r="O183" s="256"/>
      <c r="P183" s="256"/>
      <c r="Q183" s="256"/>
      <c r="R183" s="256"/>
      <c r="S183" s="256"/>
      <c r="T183" s="257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58" t="s">
        <v>145</v>
      </c>
      <c r="AU183" s="258" t="s">
        <v>85</v>
      </c>
      <c r="AV183" s="15" t="s">
        <v>134</v>
      </c>
      <c r="AW183" s="15" t="s">
        <v>39</v>
      </c>
      <c r="AX183" s="15" t="s">
        <v>83</v>
      </c>
      <c r="AY183" s="258" t="s">
        <v>135</v>
      </c>
    </row>
    <row r="184" s="2" customFormat="1" ht="24.15" customHeight="1">
      <c r="A184" s="39"/>
      <c r="B184" s="40"/>
      <c r="C184" s="213" t="s">
        <v>244</v>
      </c>
      <c r="D184" s="213" t="s">
        <v>138</v>
      </c>
      <c r="E184" s="214" t="s">
        <v>949</v>
      </c>
      <c r="F184" s="215" t="s">
        <v>950</v>
      </c>
      <c r="G184" s="216" t="s">
        <v>141</v>
      </c>
      <c r="H184" s="217">
        <v>1</v>
      </c>
      <c r="I184" s="218"/>
      <c r="J184" s="219">
        <f>ROUND(I184*H184,2)</f>
        <v>0</v>
      </c>
      <c r="K184" s="215" t="s">
        <v>142</v>
      </c>
      <c r="L184" s="45"/>
      <c r="M184" s="220" t="s">
        <v>32</v>
      </c>
      <c r="N184" s="221" t="s">
        <v>48</v>
      </c>
      <c r="O184" s="85"/>
      <c r="P184" s="222">
        <f>O184*H184</f>
        <v>0</v>
      </c>
      <c r="Q184" s="222">
        <v>0</v>
      </c>
      <c r="R184" s="222">
        <f>Q184*H184</f>
        <v>0</v>
      </c>
      <c r="S184" s="222">
        <v>0</v>
      </c>
      <c r="T184" s="223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4" t="s">
        <v>143</v>
      </c>
      <c r="AT184" s="224" t="s">
        <v>138</v>
      </c>
      <c r="AU184" s="224" t="s">
        <v>85</v>
      </c>
      <c r="AY184" s="17" t="s">
        <v>135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7" t="s">
        <v>83</v>
      </c>
      <c r="BK184" s="225">
        <f>ROUND(I184*H184,2)</f>
        <v>0</v>
      </c>
      <c r="BL184" s="17" t="s">
        <v>143</v>
      </c>
      <c r="BM184" s="224" t="s">
        <v>1420</v>
      </c>
    </row>
    <row r="185" s="13" customFormat="1">
      <c r="A185" s="13"/>
      <c r="B185" s="226"/>
      <c r="C185" s="227"/>
      <c r="D185" s="228" t="s">
        <v>145</v>
      </c>
      <c r="E185" s="229" t="s">
        <v>32</v>
      </c>
      <c r="F185" s="230" t="s">
        <v>299</v>
      </c>
      <c r="G185" s="227"/>
      <c r="H185" s="229" t="s">
        <v>32</v>
      </c>
      <c r="I185" s="231"/>
      <c r="J185" s="227"/>
      <c r="K185" s="227"/>
      <c r="L185" s="232"/>
      <c r="M185" s="233"/>
      <c r="N185" s="234"/>
      <c r="O185" s="234"/>
      <c r="P185" s="234"/>
      <c r="Q185" s="234"/>
      <c r="R185" s="234"/>
      <c r="S185" s="234"/>
      <c r="T185" s="23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6" t="s">
        <v>145</v>
      </c>
      <c r="AU185" s="236" t="s">
        <v>85</v>
      </c>
      <c r="AV185" s="13" t="s">
        <v>83</v>
      </c>
      <c r="AW185" s="13" t="s">
        <v>39</v>
      </c>
      <c r="AX185" s="13" t="s">
        <v>77</v>
      </c>
      <c r="AY185" s="236" t="s">
        <v>135</v>
      </c>
    </row>
    <row r="186" s="14" customFormat="1">
      <c r="A186" s="14"/>
      <c r="B186" s="237"/>
      <c r="C186" s="238"/>
      <c r="D186" s="228" t="s">
        <v>145</v>
      </c>
      <c r="E186" s="239" t="s">
        <v>32</v>
      </c>
      <c r="F186" s="240" t="s">
        <v>952</v>
      </c>
      <c r="G186" s="238"/>
      <c r="H186" s="241">
        <v>1</v>
      </c>
      <c r="I186" s="242"/>
      <c r="J186" s="238"/>
      <c r="K186" s="238"/>
      <c r="L186" s="243"/>
      <c r="M186" s="244"/>
      <c r="N186" s="245"/>
      <c r="O186" s="245"/>
      <c r="P186" s="245"/>
      <c r="Q186" s="245"/>
      <c r="R186" s="245"/>
      <c r="S186" s="245"/>
      <c r="T186" s="24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7" t="s">
        <v>145</v>
      </c>
      <c r="AU186" s="247" t="s">
        <v>85</v>
      </c>
      <c r="AV186" s="14" t="s">
        <v>85</v>
      </c>
      <c r="AW186" s="14" t="s">
        <v>39</v>
      </c>
      <c r="AX186" s="14" t="s">
        <v>77</v>
      </c>
      <c r="AY186" s="247" t="s">
        <v>135</v>
      </c>
    </row>
    <row r="187" s="15" customFormat="1">
      <c r="A187" s="15"/>
      <c r="B187" s="248"/>
      <c r="C187" s="249"/>
      <c r="D187" s="228" t="s">
        <v>145</v>
      </c>
      <c r="E187" s="250" t="s">
        <v>32</v>
      </c>
      <c r="F187" s="251" t="s">
        <v>149</v>
      </c>
      <c r="G187" s="249"/>
      <c r="H187" s="252">
        <v>1</v>
      </c>
      <c r="I187" s="253"/>
      <c r="J187" s="249"/>
      <c r="K187" s="249"/>
      <c r="L187" s="254"/>
      <c r="M187" s="255"/>
      <c r="N187" s="256"/>
      <c r="O187" s="256"/>
      <c r="P187" s="256"/>
      <c r="Q187" s="256"/>
      <c r="R187" s="256"/>
      <c r="S187" s="256"/>
      <c r="T187" s="257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58" t="s">
        <v>145</v>
      </c>
      <c r="AU187" s="258" t="s">
        <v>85</v>
      </c>
      <c r="AV187" s="15" t="s">
        <v>134</v>
      </c>
      <c r="AW187" s="15" t="s">
        <v>39</v>
      </c>
      <c r="AX187" s="15" t="s">
        <v>83</v>
      </c>
      <c r="AY187" s="258" t="s">
        <v>135</v>
      </c>
    </row>
    <row r="188" s="2" customFormat="1" ht="24.15" customHeight="1">
      <c r="A188" s="39"/>
      <c r="B188" s="40"/>
      <c r="C188" s="213" t="s">
        <v>251</v>
      </c>
      <c r="D188" s="213" t="s">
        <v>138</v>
      </c>
      <c r="E188" s="214" t="s">
        <v>336</v>
      </c>
      <c r="F188" s="215" t="s">
        <v>337</v>
      </c>
      <c r="G188" s="216" t="s">
        <v>141</v>
      </c>
      <c r="H188" s="217">
        <v>4</v>
      </c>
      <c r="I188" s="218"/>
      <c r="J188" s="219">
        <f>ROUND(I188*H188,2)</f>
        <v>0</v>
      </c>
      <c r="K188" s="215" t="s">
        <v>142</v>
      </c>
      <c r="L188" s="45"/>
      <c r="M188" s="220" t="s">
        <v>32</v>
      </c>
      <c r="N188" s="221" t="s">
        <v>48</v>
      </c>
      <c r="O188" s="85"/>
      <c r="P188" s="222">
        <f>O188*H188</f>
        <v>0</v>
      </c>
      <c r="Q188" s="222">
        <v>0</v>
      </c>
      <c r="R188" s="222">
        <f>Q188*H188</f>
        <v>0</v>
      </c>
      <c r="S188" s="222">
        <v>0</v>
      </c>
      <c r="T188" s="223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4" t="s">
        <v>143</v>
      </c>
      <c r="AT188" s="224" t="s">
        <v>138</v>
      </c>
      <c r="AU188" s="224" t="s">
        <v>85</v>
      </c>
      <c r="AY188" s="17" t="s">
        <v>135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7" t="s">
        <v>83</v>
      </c>
      <c r="BK188" s="225">
        <f>ROUND(I188*H188,2)</f>
        <v>0</v>
      </c>
      <c r="BL188" s="17" t="s">
        <v>143</v>
      </c>
      <c r="BM188" s="224" t="s">
        <v>1421</v>
      </c>
    </row>
    <row r="189" s="13" customFormat="1">
      <c r="A189" s="13"/>
      <c r="B189" s="226"/>
      <c r="C189" s="227"/>
      <c r="D189" s="228" t="s">
        <v>145</v>
      </c>
      <c r="E189" s="229" t="s">
        <v>32</v>
      </c>
      <c r="F189" s="230" t="s">
        <v>299</v>
      </c>
      <c r="G189" s="227"/>
      <c r="H189" s="229" t="s">
        <v>32</v>
      </c>
      <c r="I189" s="231"/>
      <c r="J189" s="227"/>
      <c r="K189" s="227"/>
      <c r="L189" s="232"/>
      <c r="M189" s="233"/>
      <c r="N189" s="234"/>
      <c r="O189" s="234"/>
      <c r="P189" s="234"/>
      <c r="Q189" s="234"/>
      <c r="R189" s="234"/>
      <c r="S189" s="234"/>
      <c r="T189" s="23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6" t="s">
        <v>145</v>
      </c>
      <c r="AU189" s="236" t="s">
        <v>85</v>
      </c>
      <c r="AV189" s="13" t="s">
        <v>83</v>
      </c>
      <c r="AW189" s="13" t="s">
        <v>39</v>
      </c>
      <c r="AX189" s="13" t="s">
        <v>77</v>
      </c>
      <c r="AY189" s="236" t="s">
        <v>135</v>
      </c>
    </row>
    <row r="190" s="14" customFormat="1">
      <c r="A190" s="14"/>
      <c r="B190" s="237"/>
      <c r="C190" s="238"/>
      <c r="D190" s="228" t="s">
        <v>145</v>
      </c>
      <c r="E190" s="239" t="s">
        <v>32</v>
      </c>
      <c r="F190" s="240" t="s">
        <v>954</v>
      </c>
      <c r="G190" s="238"/>
      <c r="H190" s="241">
        <v>4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7" t="s">
        <v>145</v>
      </c>
      <c r="AU190" s="247" t="s">
        <v>85</v>
      </c>
      <c r="AV190" s="14" t="s">
        <v>85</v>
      </c>
      <c r="AW190" s="14" t="s">
        <v>39</v>
      </c>
      <c r="AX190" s="14" t="s">
        <v>77</v>
      </c>
      <c r="AY190" s="247" t="s">
        <v>135</v>
      </c>
    </row>
    <row r="191" s="15" customFormat="1">
      <c r="A191" s="15"/>
      <c r="B191" s="248"/>
      <c r="C191" s="249"/>
      <c r="D191" s="228" t="s">
        <v>145</v>
      </c>
      <c r="E191" s="250" t="s">
        <v>32</v>
      </c>
      <c r="F191" s="251" t="s">
        <v>149</v>
      </c>
      <c r="G191" s="249"/>
      <c r="H191" s="252">
        <v>4</v>
      </c>
      <c r="I191" s="253"/>
      <c r="J191" s="249"/>
      <c r="K191" s="249"/>
      <c r="L191" s="254"/>
      <c r="M191" s="255"/>
      <c r="N191" s="256"/>
      <c r="O191" s="256"/>
      <c r="P191" s="256"/>
      <c r="Q191" s="256"/>
      <c r="R191" s="256"/>
      <c r="S191" s="256"/>
      <c r="T191" s="257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58" t="s">
        <v>145</v>
      </c>
      <c r="AU191" s="258" t="s">
        <v>85</v>
      </c>
      <c r="AV191" s="15" t="s">
        <v>134</v>
      </c>
      <c r="AW191" s="15" t="s">
        <v>39</v>
      </c>
      <c r="AX191" s="15" t="s">
        <v>83</v>
      </c>
      <c r="AY191" s="258" t="s">
        <v>135</v>
      </c>
    </row>
    <row r="192" s="2" customFormat="1" ht="24.15" customHeight="1">
      <c r="A192" s="39"/>
      <c r="B192" s="40"/>
      <c r="C192" s="213" t="s">
        <v>256</v>
      </c>
      <c r="D192" s="213" t="s">
        <v>138</v>
      </c>
      <c r="E192" s="214" t="s">
        <v>161</v>
      </c>
      <c r="F192" s="215" t="s">
        <v>162</v>
      </c>
      <c r="G192" s="216" t="s">
        <v>141</v>
      </c>
      <c r="H192" s="217">
        <v>20</v>
      </c>
      <c r="I192" s="218"/>
      <c r="J192" s="219">
        <f>ROUND(I192*H192,2)</f>
        <v>0</v>
      </c>
      <c r="K192" s="215" t="s">
        <v>142</v>
      </c>
      <c r="L192" s="45"/>
      <c r="M192" s="220" t="s">
        <v>32</v>
      </c>
      <c r="N192" s="221" t="s">
        <v>48</v>
      </c>
      <c r="O192" s="85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4" t="s">
        <v>143</v>
      </c>
      <c r="AT192" s="224" t="s">
        <v>138</v>
      </c>
      <c r="AU192" s="224" t="s">
        <v>85</v>
      </c>
      <c r="AY192" s="17" t="s">
        <v>135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7" t="s">
        <v>83</v>
      </c>
      <c r="BK192" s="225">
        <f>ROUND(I192*H192,2)</f>
        <v>0</v>
      </c>
      <c r="BL192" s="17" t="s">
        <v>143</v>
      </c>
      <c r="BM192" s="224" t="s">
        <v>1422</v>
      </c>
    </row>
    <row r="193" s="13" customFormat="1">
      <c r="A193" s="13"/>
      <c r="B193" s="226"/>
      <c r="C193" s="227"/>
      <c r="D193" s="228" t="s">
        <v>145</v>
      </c>
      <c r="E193" s="229" t="s">
        <v>32</v>
      </c>
      <c r="F193" s="230" t="s">
        <v>299</v>
      </c>
      <c r="G193" s="227"/>
      <c r="H193" s="229" t="s">
        <v>32</v>
      </c>
      <c r="I193" s="231"/>
      <c r="J193" s="227"/>
      <c r="K193" s="227"/>
      <c r="L193" s="232"/>
      <c r="M193" s="233"/>
      <c r="N193" s="234"/>
      <c r="O193" s="234"/>
      <c r="P193" s="234"/>
      <c r="Q193" s="234"/>
      <c r="R193" s="234"/>
      <c r="S193" s="234"/>
      <c r="T193" s="23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6" t="s">
        <v>145</v>
      </c>
      <c r="AU193" s="236" t="s">
        <v>85</v>
      </c>
      <c r="AV193" s="13" t="s">
        <v>83</v>
      </c>
      <c r="AW193" s="13" t="s">
        <v>39</v>
      </c>
      <c r="AX193" s="13" t="s">
        <v>77</v>
      </c>
      <c r="AY193" s="236" t="s">
        <v>135</v>
      </c>
    </row>
    <row r="194" s="14" customFormat="1">
      <c r="A194" s="14"/>
      <c r="B194" s="237"/>
      <c r="C194" s="238"/>
      <c r="D194" s="228" t="s">
        <v>145</v>
      </c>
      <c r="E194" s="239" t="s">
        <v>32</v>
      </c>
      <c r="F194" s="240" t="s">
        <v>956</v>
      </c>
      <c r="G194" s="238"/>
      <c r="H194" s="241">
        <v>20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7" t="s">
        <v>145</v>
      </c>
      <c r="AU194" s="247" t="s">
        <v>85</v>
      </c>
      <c r="AV194" s="14" t="s">
        <v>85</v>
      </c>
      <c r="AW194" s="14" t="s">
        <v>39</v>
      </c>
      <c r="AX194" s="14" t="s">
        <v>77</v>
      </c>
      <c r="AY194" s="247" t="s">
        <v>135</v>
      </c>
    </row>
    <row r="195" s="15" customFormat="1">
      <c r="A195" s="15"/>
      <c r="B195" s="248"/>
      <c r="C195" s="249"/>
      <c r="D195" s="228" t="s">
        <v>145</v>
      </c>
      <c r="E195" s="250" t="s">
        <v>32</v>
      </c>
      <c r="F195" s="251" t="s">
        <v>149</v>
      </c>
      <c r="G195" s="249"/>
      <c r="H195" s="252">
        <v>20</v>
      </c>
      <c r="I195" s="253"/>
      <c r="J195" s="249"/>
      <c r="K195" s="249"/>
      <c r="L195" s="254"/>
      <c r="M195" s="255"/>
      <c r="N195" s="256"/>
      <c r="O195" s="256"/>
      <c r="P195" s="256"/>
      <c r="Q195" s="256"/>
      <c r="R195" s="256"/>
      <c r="S195" s="256"/>
      <c r="T195" s="257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58" t="s">
        <v>145</v>
      </c>
      <c r="AU195" s="258" t="s">
        <v>85</v>
      </c>
      <c r="AV195" s="15" t="s">
        <v>134</v>
      </c>
      <c r="AW195" s="15" t="s">
        <v>39</v>
      </c>
      <c r="AX195" s="15" t="s">
        <v>83</v>
      </c>
      <c r="AY195" s="258" t="s">
        <v>135</v>
      </c>
    </row>
    <row r="196" s="2" customFormat="1" ht="16.5" customHeight="1">
      <c r="A196" s="39"/>
      <c r="B196" s="40"/>
      <c r="C196" s="213" t="s">
        <v>260</v>
      </c>
      <c r="D196" s="213" t="s">
        <v>138</v>
      </c>
      <c r="E196" s="214" t="s">
        <v>957</v>
      </c>
      <c r="F196" s="215" t="s">
        <v>958</v>
      </c>
      <c r="G196" s="216" t="s">
        <v>141</v>
      </c>
      <c r="H196" s="217">
        <v>2</v>
      </c>
      <c r="I196" s="218"/>
      <c r="J196" s="219">
        <f>ROUND(I196*H196,2)</f>
        <v>0</v>
      </c>
      <c r="K196" s="215" t="s">
        <v>142</v>
      </c>
      <c r="L196" s="45"/>
      <c r="M196" s="220" t="s">
        <v>32</v>
      </c>
      <c r="N196" s="221" t="s">
        <v>48</v>
      </c>
      <c r="O196" s="85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4" t="s">
        <v>143</v>
      </c>
      <c r="AT196" s="224" t="s">
        <v>138</v>
      </c>
      <c r="AU196" s="224" t="s">
        <v>85</v>
      </c>
      <c r="AY196" s="17" t="s">
        <v>135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7" t="s">
        <v>83</v>
      </c>
      <c r="BK196" s="225">
        <f>ROUND(I196*H196,2)</f>
        <v>0</v>
      </c>
      <c r="BL196" s="17" t="s">
        <v>143</v>
      </c>
      <c r="BM196" s="224" t="s">
        <v>1423</v>
      </c>
    </row>
    <row r="197" s="13" customFormat="1">
      <c r="A197" s="13"/>
      <c r="B197" s="226"/>
      <c r="C197" s="227"/>
      <c r="D197" s="228" t="s">
        <v>145</v>
      </c>
      <c r="E197" s="229" t="s">
        <v>32</v>
      </c>
      <c r="F197" s="230" t="s">
        <v>299</v>
      </c>
      <c r="G197" s="227"/>
      <c r="H197" s="229" t="s">
        <v>32</v>
      </c>
      <c r="I197" s="231"/>
      <c r="J197" s="227"/>
      <c r="K197" s="227"/>
      <c r="L197" s="232"/>
      <c r="M197" s="233"/>
      <c r="N197" s="234"/>
      <c r="O197" s="234"/>
      <c r="P197" s="234"/>
      <c r="Q197" s="234"/>
      <c r="R197" s="234"/>
      <c r="S197" s="234"/>
      <c r="T197" s="23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6" t="s">
        <v>145</v>
      </c>
      <c r="AU197" s="236" t="s">
        <v>85</v>
      </c>
      <c r="AV197" s="13" t="s">
        <v>83</v>
      </c>
      <c r="AW197" s="13" t="s">
        <v>39</v>
      </c>
      <c r="AX197" s="13" t="s">
        <v>77</v>
      </c>
      <c r="AY197" s="236" t="s">
        <v>135</v>
      </c>
    </row>
    <row r="198" s="14" customFormat="1">
      <c r="A198" s="14"/>
      <c r="B198" s="237"/>
      <c r="C198" s="238"/>
      <c r="D198" s="228" t="s">
        <v>145</v>
      </c>
      <c r="E198" s="239" t="s">
        <v>32</v>
      </c>
      <c r="F198" s="240" t="s">
        <v>960</v>
      </c>
      <c r="G198" s="238"/>
      <c r="H198" s="241">
        <v>2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7" t="s">
        <v>145</v>
      </c>
      <c r="AU198" s="247" t="s">
        <v>85</v>
      </c>
      <c r="AV198" s="14" t="s">
        <v>85</v>
      </c>
      <c r="AW198" s="14" t="s">
        <v>39</v>
      </c>
      <c r="AX198" s="14" t="s">
        <v>77</v>
      </c>
      <c r="AY198" s="247" t="s">
        <v>135</v>
      </c>
    </row>
    <row r="199" s="15" customFormat="1">
      <c r="A199" s="15"/>
      <c r="B199" s="248"/>
      <c r="C199" s="249"/>
      <c r="D199" s="228" t="s">
        <v>145</v>
      </c>
      <c r="E199" s="250" t="s">
        <v>32</v>
      </c>
      <c r="F199" s="251" t="s">
        <v>149</v>
      </c>
      <c r="G199" s="249"/>
      <c r="H199" s="252">
        <v>2</v>
      </c>
      <c r="I199" s="253"/>
      <c r="J199" s="249"/>
      <c r="K199" s="249"/>
      <c r="L199" s="254"/>
      <c r="M199" s="255"/>
      <c r="N199" s="256"/>
      <c r="O199" s="256"/>
      <c r="P199" s="256"/>
      <c r="Q199" s="256"/>
      <c r="R199" s="256"/>
      <c r="S199" s="256"/>
      <c r="T199" s="257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58" t="s">
        <v>145</v>
      </c>
      <c r="AU199" s="258" t="s">
        <v>85</v>
      </c>
      <c r="AV199" s="15" t="s">
        <v>134</v>
      </c>
      <c r="AW199" s="15" t="s">
        <v>39</v>
      </c>
      <c r="AX199" s="15" t="s">
        <v>83</v>
      </c>
      <c r="AY199" s="258" t="s">
        <v>135</v>
      </c>
    </row>
    <row r="200" s="2" customFormat="1" ht="24.15" customHeight="1">
      <c r="A200" s="39"/>
      <c r="B200" s="40"/>
      <c r="C200" s="213" t="s">
        <v>7</v>
      </c>
      <c r="D200" s="213" t="s">
        <v>138</v>
      </c>
      <c r="E200" s="214" t="s">
        <v>342</v>
      </c>
      <c r="F200" s="215" t="s">
        <v>343</v>
      </c>
      <c r="G200" s="216" t="s">
        <v>141</v>
      </c>
      <c r="H200" s="217">
        <v>1</v>
      </c>
      <c r="I200" s="218"/>
      <c r="J200" s="219">
        <f>ROUND(I200*H200,2)</f>
        <v>0</v>
      </c>
      <c r="K200" s="215" t="s">
        <v>142</v>
      </c>
      <c r="L200" s="45"/>
      <c r="M200" s="220" t="s">
        <v>32</v>
      </c>
      <c r="N200" s="221" t="s">
        <v>48</v>
      </c>
      <c r="O200" s="85"/>
      <c r="P200" s="222">
        <f>O200*H200</f>
        <v>0</v>
      </c>
      <c r="Q200" s="222">
        <v>0</v>
      </c>
      <c r="R200" s="222">
        <f>Q200*H200</f>
        <v>0</v>
      </c>
      <c r="S200" s="222">
        <v>0</v>
      </c>
      <c r="T200" s="22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4" t="s">
        <v>143</v>
      </c>
      <c r="AT200" s="224" t="s">
        <v>138</v>
      </c>
      <c r="AU200" s="224" t="s">
        <v>85</v>
      </c>
      <c r="AY200" s="17" t="s">
        <v>135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7" t="s">
        <v>83</v>
      </c>
      <c r="BK200" s="225">
        <f>ROUND(I200*H200,2)</f>
        <v>0</v>
      </c>
      <c r="BL200" s="17" t="s">
        <v>143</v>
      </c>
      <c r="BM200" s="224" t="s">
        <v>1424</v>
      </c>
    </row>
    <row r="201" s="13" customFormat="1">
      <c r="A201" s="13"/>
      <c r="B201" s="226"/>
      <c r="C201" s="227"/>
      <c r="D201" s="228" t="s">
        <v>145</v>
      </c>
      <c r="E201" s="229" t="s">
        <v>32</v>
      </c>
      <c r="F201" s="230" t="s">
        <v>299</v>
      </c>
      <c r="G201" s="227"/>
      <c r="H201" s="229" t="s">
        <v>32</v>
      </c>
      <c r="I201" s="231"/>
      <c r="J201" s="227"/>
      <c r="K201" s="227"/>
      <c r="L201" s="232"/>
      <c r="M201" s="233"/>
      <c r="N201" s="234"/>
      <c r="O201" s="234"/>
      <c r="P201" s="234"/>
      <c r="Q201" s="234"/>
      <c r="R201" s="234"/>
      <c r="S201" s="234"/>
      <c r="T201" s="23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6" t="s">
        <v>145</v>
      </c>
      <c r="AU201" s="236" t="s">
        <v>85</v>
      </c>
      <c r="AV201" s="13" t="s">
        <v>83</v>
      </c>
      <c r="AW201" s="13" t="s">
        <v>39</v>
      </c>
      <c r="AX201" s="13" t="s">
        <v>77</v>
      </c>
      <c r="AY201" s="236" t="s">
        <v>135</v>
      </c>
    </row>
    <row r="202" s="14" customFormat="1">
      <c r="A202" s="14"/>
      <c r="B202" s="237"/>
      <c r="C202" s="238"/>
      <c r="D202" s="228" t="s">
        <v>145</v>
      </c>
      <c r="E202" s="239" t="s">
        <v>32</v>
      </c>
      <c r="F202" s="240" t="s">
        <v>345</v>
      </c>
      <c r="G202" s="238"/>
      <c r="H202" s="241">
        <v>1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7" t="s">
        <v>145</v>
      </c>
      <c r="AU202" s="247" t="s">
        <v>85</v>
      </c>
      <c r="AV202" s="14" t="s">
        <v>85</v>
      </c>
      <c r="AW202" s="14" t="s">
        <v>39</v>
      </c>
      <c r="AX202" s="14" t="s">
        <v>77</v>
      </c>
      <c r="AY202" s="247" t="s">
        <v>135</v>
      </c>
    </row>
    <row r="203" s="15" customFormat="1">
      <c r="A203" s="15"/>
      <c r="B203" s="248"/>
      <c r="C203" s="249"/>
      <c r="D203" s="228" t="s">
        <v>145</v>
      </c>
      <c r="E203" s="250" t="s">
        <v>32</v>
      </c>
      <c r="F203" s="251" t="s">
        <v>149</v>
      </c>
      <c r="G203" s="249"/>
      <c r="H203" s="252">
        <v>1</v>
      </c>
      <c r="I203" s="253"/>
      <c r="J203" s="249"/>
      <c r="K203" s="249"/>
      <c r="L203" s="254"/>
      <c r="M203" s="255"/>
      <c r="N203" s="256"/>
      <c r="O203" s="256"/>
      <c r="P203" s="256"/>
      <c r="Q203" s="256"/>
      <c r="R203" s="256"/>
      <c r="S203" s="256"/>
      <c r="T203" s="257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8" t="s">
        <v>145</v>
      </c>
      <c r="AU203" s="258" t="s">
        <v>85</v>
      </c>
      <c r="AV203" s="15" t="s">
        <v>134</v>
      </c>
      <c r="AW203" s="15" t="s">
        <v>39</v>
      </c>
      <c r="AX203" s="15" t="s">
        <v>83</v>
      </c>
      <c r="AY203" s="258" t="s">
        <v>135</v>
      </c>
    </row>
    <row r="204" s="12" customFormat="1" ht="22.8" customHeight="1">
      <c r="A204" s="12"/>
      <c r="B204" s="197"/>
      <c r="C204" s="198"/>
      <c r="D204" s="199" t="s">
        <v>76</v>
      </c>
      <c r="E204" s="211" t="s">
        <v>165</v>
      </c>
      <c r="F204" s="211" t="s">
        <v>166</v>
      </c>
      <c r="G204" s="198"/>
      <c r="H204" s="198"/>
      <c r="I204" s="201"/>
      <c r="J204" s="212">
        <f>BK204</f>
        <v>0</v>
      </c>
      <c r="K204" s="198"/>
      <c r="L204" s="203"/>
      <c r="M204" s="204"/>
      <c r="N204" s="205"/>
      <c r="O204" s="205"/>
      <c r="P204" s="206">
        <f>SUM(P205:P222)</f>
        <v>0</v>
      </c>
      <c r="Q204" s="205"/>
      <c r="R204" s="206">
        <f>SUM(R205:R222)</f>
        <v>0</v>
      </c>
      <c r="S204" s="205"/>
      <c r="T204" s="207">
        <f>SUM(T205:T222)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8" t="s">
        <v>134</v>
      </c>
      <c r="AT204" s="209" t="s">
        <v>76</v>
      </c>
      <c r="AU204" s="209" t="s">
        <v>83</v>
      </c>
      <c r="AY204" s="208" t="s">
        <v>135</v>
      </c>
      <c r="BK204" s="210">
        <f>SUM(BK205:BK222)</f>
        <v>0</v>
      </c>
    </row>
    <row r="205" s="2" customFormat="1" ht="33" customHeight="1">
      <c r="A205" s="39"/>
      <c r="B205" s="40"/>
      <c r="C205" s="213" t="s">
        <v>268</v>
      </c>
      <c r="D205" s="213" t="s">
        <v>138</v>
      </c>
      <c r="E205" s="214" t="s">
        <v>346</v>
      </c>
      <c r="F205" s="215" t="s">
        <v>347</v>
      </c>
      <c r="G205" s="216" t="s">
        <v>141</v>
      </c>
      <c r="H205" s="217">
        <v>4</v>
      </c>
      <c r="I205" s="218"/>
      <c r="J205" s="219">
        <f>ROUND(I205*H205,2)</f>
        <v>0</v>
      </c>
      <c r="K205" s="215" t="s">
        <v>142</v>
      </c>
      <c r="L205" s="45"/>
      <c r="M205" s="220" t="s">
        <v>32</v>
      </c>
      <c r="N205" s="221" t="s">
        <v>48</v>
      </c>
      <c r="O205" s="85"/>
      <c r="P205" s="222">
        <f>O205*H205</f>
        <v>0</v>
      </c>
      <c r="Q205" s="222">
        <v>0</v>
      </c>
      <c r="R205" s="222">
        <f>Q205*H205</f>
        <v>0</v>
      </c>
      <c r="S205" s="222">
        <v>0</v>
      </c>
      <c r="T205" s="223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4" t="s">
        <v>143</v>
      </c>
      <c r="AT205" s="224" t="s">
        <v>138</v>
      </c>
      <c r="AU205" s="224" t="s">
        <v>85</v>
      </c>
      <c r="AY205" s="17" t="s">
        <v>135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7" t="s">
        <v>83</v>
      </c>
      <c r="BK205" s="225">
        <f>ROUND(I205*H205,2)</f>
        <v>0</v>
      </c>
      <c r="BL205" s="17" t="s">
        <v>143</v>
      </c>
      <c r="BM205" s="224" t="s">
        <v>1425</v>
      </c>
    </row>
    <row r="206" s="13" customFormat="1">
      <c r="A206" s="13"/>
      <c r="B206" s="226"/>
      <c r="C206" s="227"/>
      <c r="D206" s="228" t="s">
        <v>145</v>
      </c>
      <c r="E206" s="229" t="s">
        <v>32</v>
      </c>
      <c r="F206" s="230" t="s">
        <v>299</v>
      </c>
      <c r="G206" s="227"/>
      <c r="H206" s="229" t="s">
        <v>32</v>
      </c>
      <c r="I206" s="231"/>
      <c r="J206" s="227"/>
      <c r="K206" s="227"/>
      <c r="L206" s="232"/>
      <c r="M206" s="233"/>
      <c r="N206" s="234"/>
      <c r="O206" s="234"/>
      <c r="P206" s="234"/>
      <c r="Q206" s="234"/>
      <c r="R206" s="234"/>
      <c r="S206" s="234"/>
      <c r="T206" s="23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6" t="s">
        <v>145</v>
      </c>
      <c r="AU206" s="236" t="s">
        <v>85</v>
      </c>
      <c r="AV206" s="13" t="s">
        <v>83</v>
      </c>
      <c r="AW206" s="13" t="s">
        <v>39</v>
      </c>
      <c r="AX206" s="13" t="s">
        <v>77</v>
      </c>
      <c r="AY206" s="236" t="s">
        <v>135</v>
      </c>
    </row>
    <row r="207" s="14" customFormat="1">
      <c r="A207" s="14"/>
      <c r="B207" s="237"/>
      <c r="C207" s="238"/>
      <c r="D207" s="228" t="s">
        <v>145</v>
      </c>
      <c r="E207" s="239" t="s">
        <v>32</v>
      </c>
      <c r="F207" s="240" t="s">
        <v>1426</v>
      </c>
      <c r="G207" s="238"/>
      <c r="H207" s="241">
        <v>2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7" t="s">
        <v>145</v>
      </c>
      <c r="AU207" s="247" t="s">
        <v>85</v>
      </c>
      <c r="AV207" s="14" t="s">
        <v>85</v>
      </c>
      <c r="AW207" s="14" t="s">
        <v>39</v>
      </c>
      <c r="AX207" s="14" t="s">
        <v>77</v>
      </c>
      <c r="AY207" s="247" t="s">
        <v>135</v>
      </c>
    </row>
    <row r="208" s="14" customFormat="1">
      <c r="A208" s="14"/>
      <c r="B208" s="237"/>
      <c r="C208" s="238"/>
      <c r="D208" s="228" t="s">
        <v>145</v>
      </c>
      <c r="E208" s="239" t="s">
        <v>32</v>
      </c>
      <c r="F208" s="240" t="s">
        <v>964</v>
      </c>
      <c r="G208" s="238"/>
      <c r="H208" s="241">
        <v>2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7" t="s">
        <v>145</v>
      </c>
      <c r="AU208" s="247" t="s">
        <v>85</v>
      </c>
      <c r="AV208" s="14" t="s">
        <v>85</v>
      </c>
      <c r="AW208" s="14" t="s">
        <v>39</v>
      </c>
      <c r="AX208" s="14" t="s">
        <v>77</v>
      </c>
      <c r="AY208" s="247" t="s">
        <v>135</v>
      </c>
    </row>
    <row r="209" s="15" customFormat="1">
      <c r="A209" s="15"/>
      <c r="B209" s="248"/>
      <c r="C209" s="249"/>
      <c r="D209" s="228" t="s">
        <v>145</v>
      </c>
      <c r="E209" s="250" t="s">
        <v>32</v>
      </c>
      <c r="F209" s="251" t="s">
        <v>149</v>
      </c>
      <c r="G209" s="249"/>
      <c r="H209" s="252">
        <v>4</v>
      </c>
      <c r="I209" s="253"/>
      <c r="J209" s="249"/>
      <c r="K209" s="249"/>
      <c r="L209" s="254"/>
      <c r="M209" s="255"/>
      <c r="N209" s="256"/>
      <c r="O209" s="256"/>
      <c r="P209" s="256"/>
      <c r="Q209" s="256"/>
      <c r="R209" s="256"/>
      <c r="S209" s="256"/>
      <c r="T209" s="257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58" t="s">
        <v>145</v>
      </c>
      <c r="AU209" s="258" t="s">
        <v>85</v>
      </c>
      <c r="AV209" s="15" t="s">
        <v>134</v>
      </c>
      <c r="AW209" s="15" t="s">
        <v>39</v>
      </c>
      <c r="AX209" s="15" t="s">
        <v>83</v>
      </c>
      <c r="AY209" s="258" t="s">
        <v>135</v>
      </c>
    </row>
    <row r="210" s="2" customFormat="1" ht="37.8" customHeight="1">
      <c r="A210" s="39"/>
      <c r="B210" s="40"/>
      <c r="C210" s="213" t="s">
        <v>272</v>
      </c>
      <c r="D210" s="213" t="s">
        <v>138</v>
      </c>
      <c r="E210" s="214" t="s">
        <v>351</v>
      </c>
      <c r="F210" s="215" t="s">
        <v>352</v>
      </c>
      <c r="G210" s="216" t="s">
        <v>141</v>
      </c>
      <c r="H210" s="217">
        <v>4</v>
      </c>
      <c r="I210" s="218"/>
      <c r="J210" s="219">
        <f>ROUND(I210*H210,2)</f>
        <v>0</v>
      </c>
      <c r="K210" s="215" t="s">
        <v>142</v>
      </c>
      <c r="L210" s="45"/>
      <c r="M210" s="220" t="s">
        <v>32</v>
      </c>
      <c r="N210" s="221" t="s">
        <v>48</v>
      </c>
      <c r="O210" s="85"/>
      <c r="P210" s="222">
        <f>O210*H210</f>
        <v>0</v>
      </c>
      <c r="Q210" s="222">
        <v>0</v>
      </c>
      <c r="R210" s="222">
        <f>Q210*H210</f>
        <v>0</v>
      </c>
      <c r="S210" s="222">
        <v>0</v>
      </c>
      <c r="T210" s="223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4" t="s">
        <v>143</v>
      </c>
      <c r="AT210" s="224" t="s">
        <v>138</v>
      </c>
      <c r="AU210" s="224" t="s">
        <v>85</v>
      </c>
      <c r="AY210" s="17" t="s">
        <v>135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7" t="s">
        <v>83</v>
      </c>
      <c r="BK210" s="225">
        <f>ROUND(I210*H210,2)</f>
        <v>0</v>
      </c>
      <c r="BL210" s="17" t="s">
        <v>143</v>
      </c>
      <c r="BM210" s="224" t="s">
        <v>1427</v>
      </c>
    </row>
    <row r="211" s="13" customFormat="1">
      <c r="A211" s="13"/>
      <c r="B211" s="226"/>
      <c r="C211" s="227"/>
      <c r="D211" s="228" t="s">
        <v>145</v>
      </c>
      <c r="E211" s="229" t="s">
        <v>32</v>
      </c>
      <c r="F211" s="230" t="s">
        <v>299</v>
      </c>
      <c r="G211" s="227"/>
      <c r="H211" s="229" t="s">
        <v>32</v>
      </c>
      <c r="I211" s="231"/>
      <c r="J211" s="227"/>
      <c r="K211" s="227"/>
      <c r="L211" s="232"/>
      <c r="M211" s="233"/>
      <c r="N211" s="234"/>
      <c r="O211" s="234"/>
      <c r="P211" s="234"/>
      <c r="Q211" s="234"/>
      <c r="R211" s="234"/>
      <c r="S211" s="234"/>
      <c r="T211" s="23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6" t="s">
        <v>145</v>
      </c>
      <c r="AU211" s="236" t="s">
        <v>85</v>
      </c>
      <c r="AV211" s="13" t="s">
        <v>83</v>
      </c>
      <c r="AW211" s="13" t="s">
        <v>39</v>
      </c>
      <c r="AX211" s="13" t="s">
        <v>77</v>
      </c>
      <c r="AY211" s="236" t="s">
        <v>135</v>
      </c>
    </row>
    <row r="212" s="14" customFormat="1">
      <c r="A212" s="14"/>
      <c r="B212" s="237"/>
      <c r="C212" s="238"/>
      <c r="D212" s="228" t="s">
        <v>145</v>
      </c>
      <c r="E212" s="239" t="s">
        <v>32</v>
      </c>
      <c r="F212" s="240" t="s">
        <v>1428</v>
      </c>
      <c r="G212" s="238"/>
      <c r="H212" s="241">
        <v>4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7" t="s">
        <v>145</v>
      </c>
      <c r="AU212" s="247" t="s">
        <v>85</v>
      </c>
      <c r="AV212" s="14" t="s">
        <v>85</v>
      </c>
      <c r="AW212" s="14" t="s">
        <v>39</v>
      </c>
      <c r="AX212" s="14" t="s">
        <v>77</v>
      </c>
      <c r="AY212" s="247" t="s">
        <v>135</v>
      </c>
    </row>
    <row r="213" s="15" customFormat="1">
      <c r="A213" s="15"/>
      <c r="B213" s="248"/>
      <c r="C213" s="249"/>
      <c r="D213" s="228" t="s">
        <v>145</v>
      </c>
      <c r="E213" s="250" t="s">
        <v>32</v>
      </c>
      <c r="F213" s="251" t="s">
        <v>149</v>
      </c>
      <c r="G213" s="249"/>
      <c r="H213" s="252">
        <v>4</v>
      </c>
      <c r="I213" s="253"/>
      <c r="J213" s="249"/>
      <c r="K213" s="249"/>
      <c r="L213" s="254"/>
      <c r="M213" s="255"/>
      <c r="N213" s="256"/>
      <c r="O213" s="256"/>
      <c r="P213" s="256"/>
      <c r="Q213" s="256"/>
      <c r="R213" s="256"/>
      <c r="S213" s="256"/>
      <c r="T213" s="257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58" t="s">
        <v>145</v>
      </c>
      <c r="AU213" s="258" t="s">
        <v>85</v>
      </c>
      <c r="AV213" s="15" t="s">
        <v>134</v>
      </c>
      <c r="AW213" s="15" t="s">
        <v>39</v>
      </c>
      <c r="AX213" s="15" t="s">
        <v>83</v>
      </c>
      <c r="AY213" s="258" t="s">
        <v>135</v>
      </c>
    </row>
    <row r="214" s="2" customFormat="1" ht="24.15" customHeight="1">
      <c r="A214" s="39"/>
      <c r="B214" s="40"/>
      <c r="C214" s="213" t="s">
        <v>276</v>
      </c>
      <c r="D214" s="213" t="s">
        <v>138</v>
      </c>
      <c r="E214" s="214" t="s">
        <v>173</v>
      </c>
      <c r="F214" s="215" t="s">
        <v>174</v>
      </c>
      <c r="G214" s="216" t="s">
        <v>141</v>
      </c>
      <c r="H214" s="217">
        <v>4</v>
      </c>
      <c r="I214" s="218"/>
      <c r="J214" s="219">
        <f>ROUND(I214*H214,2)</f>
        <v>0</v>
      </c>
      <c r="K214" s="215" t="s">
        <v>142</v>
      </c>
      <c r="L214" s="45"/>
      <c r="M214" s="220" t="s">
        <v>32</v>
      </c>
      <c r="N214" s="221" t="s">
        <v>48</v>
      </c>
      <c r="O214" s="85"/>
      <c r="P214" s="222">
        <f>O214*H214</f>
        <v>0</v>
      </c>
      <c r="Q214" s="222">
        <v>0</v>
      </c>
      <c r="R214" s="222">
        <f>Q214*H214</f>
        <v>0</v>
      </c>
      <c r="S214" s="222">
        <v>0</v>
      </c>
      <c r="T214" s="223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4" t="s">
        <v>143</v>
      </c>
      <c r="AT214" s="224" t="s">
        <v>138</v>
      </c>
      <c r="AU214" s="224" t="s">
        <v>85</v>
      </c>
      <c r="AY214" s="17" t="s">
        <v>135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7" t="s">
        <v>83</v>
      </c>
      <c r="BK214" s="225">
        <f>ROUND(I214*H214,2)</f>
        <v>0</v>
      </c>
      <c r="BL214" s="17" t="s">
        <v>143</v>
      </c>
      <c r="BM214" s="224" t="s">
        <v>1429</v>
      </c>
    </row>
    <row r="215" s="13" customFormat="1">
      <c r="A215" s="13"/>
      <c r="B215" s="226"/>
      <c r="C215" s="227"/>
      <c r="D215" s="228" t="s">
        <v>145</v>
      </c>
      <c r="E215" s="229" t="s">
        <v>32</v>
      </c>
      <c r="F215" s="230" t="s">
        <v>299</v>
      </c>
      <c r="G215" s="227"/>
      <c r="H215" s="229" t="s">
        <v>32</v>
      </c>
      <c r="I215" s="231"/>
      <c r="J215" s="227"/>
      <c r="K215" s="227"/>
      <c r="L215" s="232"/>
      <c r="M215" s="233"/>
      <c r="N215" s="234"/>
      <c r="O215" s="234"/>
      <c r="P215" s="234"/>
      <c r="Q215" s="234"/>
      <c r="R215" s="234"/>
      <c r="S215" s="234"/>
      <c r="T215" s="23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6" t="s">
        <v>145</v>
      </c>
      <c r="AU215" s="236" t="s">
        <v>85</v>
      </c>
      <c r="AV215" s="13" t="s">
        <v>83</v>
      </c>
      <c r="AW215" s="13" t="s">
        <v>39</v>
      </c>
      <c r="AX215" s="13" t="s">
        <v>77</v>
      </c>
      <c r="AY215" s="236" t="s">
        <v>135</v>
      </c>
    </row>
    <row r="216" s="14" customFormat="1">
      <c r="A216" s="14"/>
      <c r="B216" s="237"/>
      <c r="C216" s="238"/>
      <c r="D216" s="228" t="s">
        <v>145</v>
      </c>
      <c r="E216" s="239" t="s">
        <v>32</v>
      </c>
      <c r="F216" s="240" t="s">
        <v>968</v>
      </c>
      <c r="G216" s="238"/>
      <c r="H216" s="241">
        <v>2</v>
      </c>
      <c r="I216" s="242"/>
      <c r="J216" s="238"/>
      <c r="K216" s="238"/>
      <c r="L216" s="243"/>
      <c r="M216" s="244"/>
      <c r="N216" s="245"/>
      <c r="O216" s="245"/>
      <c r="P216" s="245"/>
      <c r="Q216" s="245"/>
      <c r="R216" s="245"/>
      <c r="S216" s="245"/>
      <c r="T216" s="24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7" t="s">
        <v>145</v>
      </c>
      <c r="AU216" s="247" t="s">
        <v>85</v>
      </c>
      <c r="AV216" s="14" t="s">
        <v>85</v>
      </c>
      <c r="AW216" s="14" t="s">
        <v>39</v>
      </c>
      <c r="AX216" s="14" t="s">
        <v>77</v>
      </c>
      <c r="AY216" s="247" t="s">
        <v>135</v>
      </c>
    </row>
    <row r="217" s="14" customFormat="1">
      <c r="A217" s="14"/>
      <c r="B217" s="237"/>
      <c r="C217" s="238"/>
      <c r="D217" s="228" t="s">
        <v>145</v>
      </c>
      <c r="E217" s="239" t="s">
        <v>32</v>
      </c>
      <c r="F217" s="240" t="s">
        <v>969</v>
      </c>
      <c r="G217" s="238"/>
      <c r="H217" s="241">
        <v>2</v>
      </c>
      <c r="I217" s="242"/>
      <c r="J217" s="238"/>
      <c r="K217" s="238"/>
      <c r="L217" s="243"/>
      <c r="M217" s="244"/>
      <c r="N217" s="245"/>
      <c r="O217" s="245"/>
      <c r="P217" s="245"/>
      <c r="Q217" s="245"/>
      <c r="R217" s="245"/>
      <c r="S217" s="245"/>
      <c r="T217" s="24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7" t="s">
        <v>145</v>
      </c>
      <c r="AU217" s="247" t="s">
        <v>85</v>
      </c>
      <c r="AV217" s="14" t="s">
        <v>85</v>
      </c>
      <c r="AW217" s="14" t="s">
        <v>39</v>
      </c>
      <c r="AX217" s="14" t="s">
        <v>77</v>
      </c>
      <c r="AY217" s="247" t="s">
        <v>135</v>
      </c>
    </row>
    <row r="218" s="15" customFormat="1">
      <c r="A218" s="15"/>
      <c r="B218" s="248"/>
      <c r="C218" s="249"/>
      <c r="D218" s="228" t="s">
        <v>145</v>
      </c>
      <c r="E218" s="250" t="s">
        <v>32</v>
      </c>
      <c r="F218" s="251" t="s">
        <v>149</v>
      </c>
      <c r="G218" s="249"/>
      <c r="H218" s="252">
        <v>4</v>
      </c>
      <c r="I218" s="253"/>
      <c r="J218" s="249"/>
      <c r="K218" s="249"/>
      <c r="L218" s="254"/>
      <c r="M218" s="255"/>
      <c r="N218" s="256"/>
      <c r="O218" s="256"/>
      <c r="P218" s="256"/>
      <c r="Q218" s="256"/>
      <c r="R218" s="256"/>
      <c r="S218" s="256"/>
      <c r="T218" s="257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58" t="s">
        <v>145</v>
      </c>
      <c r="AU218" s="258" t="s">
        <v>85</v>
      </c>
      <c r="AV218" s="15" t="s">
        <v>134</v>
      </c>
      <c r="AW218" s="15" t="s">
        <v>39</v>
      </c>
      <c r="AX218" s="15" t="s">
        <v>83</v>
      </c>
      <c r="AY218" s="258" t="s">
        <v>135</v>
      </c>
    </row>
    <row r="219" s="2" customFormat="1" ht="24.15" customHeight="1">
      <c r="A219" s="39"/>
      <c r="B219" s="40"/>
      <c r="C219" s="213" t="s">
        <v>281</v>
      </c>
      <c r="D219" s="213" t="s">
        <v>138</v>
      </c>
      <c r="E219" s="214" t="s">
        <v>358</v>
      </c>
      <c r="F219" s="215" t="s">
        <v>359</v>
      </c>
      <c r="G219" s="216" t="s">
        <v>141</v>
      </c>
      <c r="H219" s="217">
        <v>10</v>
      </c>
      <c r="I219" s="218"/>
      <c r="J219" s="219">
        <f>ROUND(I219*H219,2)</f>
        <v>0</v>
      </c>
      <c r="K219" s="215" t="s">
        <v>142</v>
      </c>
      <c r="L219" s="45"/>
      <c r="M219" s="220" t="s">
        <v>32</v>
      </c>
      <c r="N219" s="221" t="s">
        <v>48</v>
      </c>
      <c r="O219" s="85"/>
      <c r="P219" s="222">
        <f>O219*H219</f>
        <v>0</v>
      </c>
      <c r="Q219" s="222">
        <v>0</v>
      </c>
      <c r="R219" s="222">
        <f>Q219*H219</f>
        <v>0</v>
      </c>
      <c r="S219" s="222">
        <v>0</v>
      </c>
      <c r="T219" s="223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4" t="s">
        <v>143</v>
      </c>
      <c r="AT219" s="224" t="s">
        <v>138</v>
      </c>
      <c r="AU219" s="224" t="s">
        <v>85</v>
      </c>
      <c r="AY219" s="17" t="s">
        <v>135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7" t="s">
        <v>83</v>
      </c>
      <c r="BK219" s="225">
        <f>ROUND(I219*H219,2)</f>
        <v>0</v>
      </c>
      <c r="BL219" s="17" t="s">
        <v>143</v>
      </c>
      <c r="BM219" s="224" t="s">
        <v>1430</v>
      </c>
    </row>
    <row r="220" s="13" customFormat="1">
      <c r="A220" s="13"/>
      <c r="B220" s="226"/>
      <c r="C220" s="227"/>
      <c r="D220" s="228" t="s">
        <v>145</v>
      </c>
      <c r="E220" s="229" t="s">
        <v>32</v>
      </c>
      <c r="F220" s="230" t="s">
        <v>299</v>
      </c>
      <c r="G220" s="227"/>
      <c r="H220" s="229" t="s">
        <v>32</v>
      </c>
      <c r="I220" s="231"/>
      <c r="J220" s="227"/>
      <c r="K220" s="227"/>
      <c r="L220" s="232"/>
      <c r="M220" s="233"/>
      <c r="N220" s="234"/>
      <c r="O220" s="234"/>
      <c r="P220" s="234"/>
      <c r="Q220" s="234"/>
      <c r="R220" s="234"/>
      <c r="S220" s="234"/>
      <c r="T220" s="23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6" t="s">
        <v>145</v>
      </c>
      <c r="AU220" s="236" t="s">
        <v>85</v>
      </c>
      <c r="AV220" s="13" t="s">
        <v>83</v>
      </c>
      <c r="AW220" s="13" t="s">
        <v>39</v>
      </c>
      <c r="AX220" s="13" t="s">
        <v>77</v>
      </c>
      <c r="AY220" s="236" t="s">
        <v>135</v>
      </c>
    </row>
    <row r="221" s="14" customFormat="1">
      <c r="A221" s="14"/>
      <c r="B221" s="237"/>
      <c r="C221" s="238"/>
      <c r="D221" s="228" t="s">
        <v>145</v>
      </c>
      <c r="E221" s="239" t="s">
        <v>32</v>
      </c>
      <c r="F221" s="240" t="s">
        <v>1431</v>
      </c>
      <c r="G221" s="238"/>
      <c r="H221" s="241">
        <v>10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7" t="s">
        <v>145</v>
      </c>
      <c r="AU221" s="247" t="s">
        <v>85</v>
      </c>
      <c r="AV221" s="14" t="s">
        <v>85</v>
      </c>
      <c r="AW221" s="14" t="s">
        <v>39</v>
      </c>
      <c r="AX221" s="14" t="s">
        <v>77</v>
      </c>
      <c r="AY221" s="247" t="s">
        <v>135</v>
      </c>
    </row>
    <row r="222" s="15" customFormat="1">
      <c r="A222" s="15"/>
      <c r="B222" s="248"/>
      <c r="C222" s="249"/>
      <c r="D222" s="228" t="s">
        <v>145</v>
      </c>
      <c r="E222" s="250" t="s">
        <v>32</v>
      </c>
      <c r="F222" s="251" t="s">
        <v>149</v>
      </c>
      <c r="G222" s="249"/>
      <c r="H222" s="252">
        <v>10</v>
      </c>
      <c r="I222" s="253"/>
      <c r="J222" s="249"/>
      <c r="K222" s="249"/>
      <c r="L222" s="254"/>
      <c r="M222" s="255"/>
      <c r="N222" s="256"/>
      <c r="O222" s="256"/>
      <c r="P222" s="256"/>
      <c r="Q222" s="256"/>
      <c r="R222" s="256"/>
      <c r="S222" s="256"/>
      <c r="T222" s="257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58" t="s">
        <v>145</v>
      </c>
      <c r="AU222" s="258" t="s">
        <v>85</v>
      </c>
      <c r="AV222" s="15" t="s">
        <v>134</v>
      </c>
      <c r="AW222" s="15" t="s">
        <v>39</v>
      </c>
      <c r="AX222" s="15" t="s">
        <v>83</v>
      </c>
      <c r="AY222" s="258" t="s">
        <v>135</v>
      </c>
    </row>
    <row r="223" s="12" customFormat="1" ht="22.8" customHeight="1">
      <c r="A223" s="12"/>
      <c r="B223" s="197"/>
      <c r="C223" s="198"/>
      <c r="D223" s="199" t="s">
        <v>76</v>
      </c>
      <c r="E223" s="211" t="s">
        <v>178</v>
      </c>
      <c r="F223" s="211" t="s">
        <v>179</v>
      </c>
      <c r="G223" s="198"/>
      <c r="H223" s="198"/>
      <c r="I223" s="201"/>
      <c r="J223" s="212">
        <f>BK223</f>
        <v>0</v>
      </c>
      <c r="K223" s="198"/>
      <c r="L223" s="203"/>
      <c r="M223" s="204"/>
      <c r="N223" s="205"/>
      <c r="O223" s="205"/>
      <c r="P223" s="206">
        <f>SUM(P224:P258)</f>
        <v>0</v>
      </c>
      <c r="Q223" s="205"/>
      <c r="R223" s="206">
        <f>SUM(R224:R258)</f>
        <v>0</v>
      </c>
      <c r="S223" s="205"/>
      <c r="T223" s="207">
        <f>SUM(T224:T258)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8" t="s">
        <v>134</v>
      </c>
      <c r="AT223" s="209" t="s">
        <v>76</v>
      </c>
      <c r="AU223" s="209" t="s">
        <v>83</v>
      </c>
      <c r="AY223" s="208" t="s">
        <v>135</v>
      </c>
      <c r="BK223" s="210">
        <f>SUM(BK224:BK258)</f>
        <v>0</v>
      </c>
    </row>
    <row r="224" s="2" customFormat="1" ht="33" customHeight="1">
      <c r="A224" s="39"/>
      <c r="B224" s="40"/>
      <c r="C224" s="213" t="s">
        <v>287</v>
      </c>
      <c r="D224" s="213" t="s">
        <v>138</v>
      </c>
      <c r="E224" s="214" t="s">
        <v>367</v>
      </c>
      <c r="F224" s="215" t="s">
        <v>368</v>
      </c>
      <c r="G224" s="216" t="s">
        <v>141</v>
      </c>
      <c r="H224" s="217">
        <v>1</v>
      </c>
      <c r="I224" s="218"/>
      <c r="J224" s="219">
        <f>ROUND(I224*H224,2)</f>
        <v>0</v>
      </c>
      <c r="K224" s="215" t="s">
        <v>32</v>
      </c>
      <c r="L224" s="45"/>
      <c r="M224" s="220" t="s">
        <v>32</v>
      </c>
      <c r="N224" s="221" t="s">
        <v>48</v>
      </c>
      <c r="O224" s="85"/>
      <c r="P224" s="222">
        <f>O224*H224</f>
        <v>0</v>
      </c>
      <c r="Q224" s="222">
        <v>0</v>
      </c>
      <c r="R224" s="222">
        <f>Q224*H224</f>
        <v>0</v>
      </c>
      <c r="S224" s="222">
        <v>0</v>
      </c>
      <c r="T224" s="223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4" t="s">
        <v>143</v>
      </c>
      <c r="AT224" s="224" t="s">
        <v>138</v>
      </c>
      <c r="AU224" s="224" t="s">
        <v>85</v>
      </c>
      <c r="AY224" s="17" t="s">
        <v>135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7" t="s">
        <v>83</v>
      </c>
      <c r="BK224" s="225">
        <f>ROUND(I224*H224,2)</f>
        <v>0</v>
      </c>
      <c r="BL224" s="17" t="s">
        <v>143</v>
      </c>
      <c r="BM224" s="224" t="s">
        <v>1432</v>
      </c>
    </row>
    <row r="225" s="13" customFormat="1">
      <c r="A225" s="13"/>
      <c r="B225" s="226"/>
      <c r="C225" s="227"/>
      <c r="D225" s="228" t="s">
        <v>145</v>
      </c>
      <c r="E225" s="229" t="s">
        <v>32</v>
      </c>
      <c r="F225" s="230" t="s">
        <v>299</v>
      </c>
      <c r="G225" s="227"/>
      <c r="H225" s="229" t="s">
        <v>32</v>
      </c>
      <c r="I225" s="231"/>
      <c r="J225" s="227"/>
      <c r="K225" s="227"/>
      <c r="L225" s="232"/>
      <c r="M225" s="233"/>
      <c r="N225" s="234"/>
      <c r="O225" s="234"/>
      <c r="P225" s="234"/>
      <c r="Q225" s="234"/>
      <c r="R225" s="234"/>
      <c r="S225" s="234"/>
      <c r="T225" s="23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6" t="s">
        <v>145</v>
      </c>
      <c r="AU225" s="236" t="s">
        <v>85</v>
      </c>
      <c r="AV225" s="13" t="s">
        <v>83</v>
      </c>
      <c r="AW225" s="13" t="s">
        <v>39</v>
      </c>
      <c r="AX225" s="13" t="s">
        <v>77</v>
      </c>
      <c r="AY225" s="236" t="s">
        <v>135</v>
      </c>
    </row>
    <row r="226" s="14" customFormat="1">
      <c r="A226" s="14"/>
      <c r="B226" s="237"/>
      <c r="C226" s="238"/>
      <c r="D226" s="228" t="s">
        <v>145</v>
      </c>
      <c r="E226" s="239" t="s">
        <v>32</v>
      </c>
      <c r="F226" s="240" t="s">
        <v>370</v>
      </c>
      <c r="G226" s="238"/>
      <c r="H226" s="241">
        <v>1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7" t="s">
        <v>145</v>
      </c>
      <c r="AU226" s="247" t="s">
        <v>85</v>
      </c>
      <c r="AV226" s="14" t="s">
        <v>85</v>
      </c>
      <c r="AW226" s="14" t="s">
        <v>39</v>
      </c>
      <c r="AX226" s="14" t="s">
        <v>77</v>
      </c>
      <c r="AY226" s="247" t="s">
        <v>135</v>
      </c>
    </row>
    <row r="227" s="15" customFormat="1">
      <c r="A227" s="15"/>
      <c r="B227" s="248"/>
      <c r="C227" s="249"/>
      <c r="D227" s="228" t="s">
        <v>145</v>
      </c>
      <c r="E227" s="250" t="s">
        <v>32</v>
      </c>
      <c r="F227" s="251" t="s">
        <v>149</v>
      </c>
      <c r="G227" s="249"/>
      <c r="H227" s="252">
        <v>1</v>
      </c>
      <c r="I227" s="253"/>
      <c r="J227" s="249"/>
      <c r="K227" s="249"/>
      <c r="L227" s="254"/>
      <c r="M227" s="255"/>
      <c r="N227" s="256"/>
      <c r="O227" s="256"/>
      <c r="P227" s="256"/>
      <c r="Q227" s="256"/>
      <c r="R227" s="256"/>
      <c r="S227" s="256"/>
      <c r="T227" s="257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8" t="s">
        <v>145</v>
      </c>
      <c r="AU227" s="258" t="s">
        <v>85</v>
      </c>
      <c r="AV227" s="15" t="s">
        <v>134</v>
      </c>
      <c r="AW227" s="15" t="s">
        <v>39</v>
      </c>
      <c r="AX227" s="15" t="s">
        <v>83</v>
      </c>
      <c r="AY227" s="258" t="s">
        <v>135</v>
      </c>
    </row>
    <row r="228" s="2" customFormat="1" ht="33" customHeight="1">
      <c r="A228" s="39"/>
      <c r="B228" s="40"/>
      <c r="C228" s="213" t="s">
        <v>419</v>
      </c>
      <c r="D228" s="213" t="s">
        <v>138</v>
      </c>
      <c r="E228" s="214" t="s">
        <v>181</v>
      </c>
      <c r="F228" s="215" t="s">
        <v>182</v>
      </c>
      <c r="G228" s="216" t="s">
        <v>141</v>
      </c>
      <c r="H228" s="217">
        <v>7</v>
      </c>
      <c r="I228" s="218"/>
      <c r="J228" s="219">
        <f>ROUND(I228*H228,2)</f>
        <v>0</v>
      </c>
      <c r="K228" s="215" t="s">
        <v>142</v>
      </c>
      <c r="L228" s="45"/>
      <c r="M228" s="220" t="s">
        <v>32</v>
      </c>
      <c r="N228" s="221" t="s">
        <v>48</v>
      </c>
      <c r="O228" s="85"/>
      <c r="P228" s="222">
        <f>O228*H228</f>
        <v>0</v>
      </c>
      <c r="Q228" s="222">
        <v>0</v>
      </c>
      <c r="R228" s="222">
        <f>Q228*H228</f>
        <v>0</v>
      </c>
      <c r="S228" s="222">
        <v>0</v>
      </c>
      <c r="T228" s="223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4" t="s">
        <v>143</v>
      </c>
      <c r="AT228" s="224" t="s">
        <v>138</v>
      </c>
      <c r="AU228" s="224" t="s">
        <v>85</v>
      </c>
      <c r="AY228" s="17" t="s">
        <v>135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7" t="s">
        <v>83</v>
      </c>
      <c r="BK228" s="225">
        <f>ROUND(I228*H228,2)</f>
        <v>0</v>
      </c>
      <c r="BL228" s="17" t="s">
        <v>143</v>
      </c>
      <c r="BM228" s="224" t="s">
        <v>1433</v>
      </c>
    </row>
    <row r="229" s="13" customFormat="1">
      <c r="A229" s="13"/>
      <c r="B229" s="226"/>
      <c r="C229" s="227"/>
      <c r="D229" s="228" t="s">
        <v>145</v>
      </c>
      <c r="E229" s="229" t="s">
        <v>32</v>
      </c>
      <c r="F229" s="230" t="s">
        <v>299</v>
      </c>
      <c r="G229" s="227"/>
      <c r="H229" s="229" t="s">
        <v>32</v>
      </c>
      <c r="I229" s="231"/>
      <c r="J229" s="227"/>
      <c r="K229" s="227"/>
      <c r="L229" s="232"/>
      <c r="M229" s="233"/>
      <c r="N229" s="234"/>
      <c r="O229" s="234"/>
      <c r="P229" s="234"/>
      <c r="Q229" s="234"/>
      <c r="R229" s="234"/>
      <c r="S229" s="234"/>
      <c r="T229" s="23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6" t="s">
        <v>145</v>
      </c>
      <c r="AU229" s="236" t="s">
        <v>85</v>
      </c>
      <c r="AV229" s="13" t="s">
        <v>83</v>
      </c>
      <c r="AW229" s="13" t="s">
        <v>39</v>
      </c>
      <c r="AX229" s="13" t="s">
        <v>77</v>
      </c>
      <c r="AY229" s="236" t="s">
        <v>135</v>
      </c>
    </row>
    <row r="230" s="14" customFormat="1">
      <c r="A230" s="14"/>
      <c r="B230" s="237"/>
      <c r="C230" s="238"/>
      <c r="D230" s="228" t="s">
        <v>145</v>
      </c>
      <c r="E230" s="239" t="s">
        <v>32</v>
      </c>
      <c r="F230" s="240" t="s">
        <v>372</v>
      </c>
      <c r="G230" s="238"/>
      <c r="H230" s="241">
        <v>1</v>
      </c>
      <c r="I230" s="242"/>
      <c r="J230" s="238"/>
      <c r="K230" s="238"/>
      <c r="L230" s="243"/>
      <c r="M230" s="244"/>
      <c r="N230" s="245"/>
      <c r="O230" s="245"/>
      <c r="P230" s="245"/>
      <c r="Q230" s="245"/>
      <c r="R230" s="245"/>
      <c r="S230" s="245"/>
      <c r="T230" s="24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7" t="s">
        <v>145</v>
      </c>
      <c r="AU230" s="247" t="s">
        <v>85</v>
      </c>
      <c r="AV230" s="14" t="s">
        <v>85</v>
      </c>
      <c r="AW230" s="14" t="s">
        <v>39</v>
      </c>
      <c r="AX230" s="14" t="s">
        <v>77</v>
      </c>
      <c r="AY230" s="247" t="s">
        <v>135</v>
      </c>
    </row>
    <row r="231" s="14" customFormat="1">
      <c r="A231" s="14"/>
      <c r="B231" s="237"/>
      <c r="C231" s="238"/>
      <c r="D231" s="228" t="s">
        <v>145</v>
      </c>
      <c r="E231" s="239" t="s">
        <v>32</v>
      </c>
      <c r="F231" s="240" t="s">
        <v>373</v>
      </c>
      <c r="G231" s="238"/>
      <c r="H231" s="241">
        <v>1</v>
      </c>
      <c r="I231" s="242"/>
      <c r="J231" s="238"/>
      <c r="K231" s="238"/>
      <c r="L231" s="243"/>
      <c r="M231" s="244"/>
      <c r="N231" s="245"/>
      <c r="O231" s="245"/>
      <c r="P231" s="245"/>
      <c r="Q231" s="245"/>
      <c r="R231" s="245"/>
      <c r="S231" s="245"/>
      <c r="T231" s="24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7" t="s">
        <v>145</v>
      </c>
      <c r="AU231" s="247" t="s">
        <v>85</v>
      </c>
      <c r="AV231" s="14" t="s">
        <v>85</v>
      </c>
      <c r="AW231" s="14" t="s">
        <v>39</v>
      </c>
      <c r="AX231" s="14" t="s">
        <v>77</v>
      </c>
      <c r="AY231" s="247" t="s">
        <v>135</v>
      </c>
    </row>
    <row r="232" s="14" customFormat="1">
      <c r="A232" s="14"/>
      <c r="B232" s="237"/>
      <c r="C232" s="238"/>
      <c r="D232" s="228" t="s">
        <v>145</v>
      </c>
      <c r="E232" s="239" t="s">
        <v>32</v>
      </c>
      <c r="F232" s="240" t="s">
        <v>374</v>
      </c>
      <c r="G232" s="238"/>
      <c r="H232" s="241">
        <v>1</v>
      </c>
      <c r="I232" s="242"/>
      <c r="J232" s="238"/>
      <c r="K232" s="238"/>
      <c r="L232" s="243"/>
      <c r="M232" s="244"/>
      <c r="N232" s="245"/>
      <c r="O232" s="245"/>
      <c r="P232" s="245"/>
      <c r="Q232" s="245"/>
      <c r="R232" s="245"/>
      <c r="S232" s="245"/>
      <c r="T232" s="24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7" t="s">
        <v>145</v>
      </c>
      <c r="AU232" s="247" t="s">
        <v>85</v>
      </c>
      <c r="AV232" s="14" t="s">
        <v>85</v>
      </c>
      <c r="AW232" s="14" t="s">
        <v>39</v>
      </c>
      <c r="AX232" s="14" t="s">
        <v>77</v>
      </c>
      <c r="AY232" s="247" t="s">
        <v>135</v>
      </c>
    </row>
    <row r="233" s="14" customFormat="1">
      <c r="A233" s="14"/>
      <c r="B233" s="237"/>
      <c r="C233" s="238"/>
      <c r="D233" s="228" t="s">
        <v>145</v>
      </c>
      <c r="E233" s="239" t="s">
        <v>32</v>
      </c>
      <c r="F233" s="240" t="s">
        <v>1434</v>
      </c>
      <c r="G233" s="238"/>
      <c r="H233" s="241">
        <v>1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7" t="s">
        <v>145</v>
      </c>
      <c r="AU233" s="247" t="s">
        <v>85</v>
      </c>
      <c r="AV233" s="14" t="s">
        <v>85</v>
      </c>
      <c r="AW233" s="14" t="s">
        <v>39</v>
      </c>
      <c r="AX233" s="14" t="s">
        <v>77</v>
      </c>
      <c r="AY233" s="247" t="s">
        <v>135</v>
      </c>
    </row>
    <row r="234" s="14" customFormat="1">
      <c r="A234" s="14"/>
      <c r="B234" s="237"/>
      <c r="C234" s="238"/>
      <c r="D234" s="228" t="s">
        <v>145</v>
      </c>
      <c r="E234" s="239" t="s">
        <v>32</v>
      </c>
      <c r="F234" s="240" t="s">
        <v>1435</v>
      </c>
      <c r="G234" s="238"/>
      <c r="H234" s="241">
        <v>3</v>
      </c>
      <c r="I234" s="242"/>
      <c r="J234" s="238"/>
      <c r="K234" s="238"/>
      <c r="L234" s="243"/>
      <c r="M234" s="244"/>
      <c r="N234" s="245"/>
      <c r="O234" s="245"/>
      <c r="P234" s="245"/>
      <c r="Q234" s="245"/>
      <c r="R234" s="245"/>
      <c r="S234" s="245"/>
      <c r="T234" s="246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7" t="s">
        <v>145</v>
      </c>
      <c r="AU234" s="247" t="s">
        <v>85</v>
      </c>
      <c r="AV234" s="14" t="s">
        <v>85</v>
      </c>
      <c r="AW234" s="14" t="s">
        <v>39</v>
      </c>
      <c r="AX234" s="14" t="s">
        <v>77</v>
      </c>
      <c r="AY234" s="247" t="s">
        <v>135</v>
      </c>
    </row>
    <row r="235" s="15" customFormat="1">
      <c r="A235" s="15"/>
      <c r="B235" s="248"/>
      <c r="C235" s="249"/>
      <c r="D235" s="228" t="s">
        <v>145</v>
      </c>
      <c r="E235" s="250" t="s">
        <v>32</v>
      </c>
      <c r="F235" s="251" t="s">
        <v>149</v>
      </c>
      <c r="G235" s="249"/>
      <c r="H235" s="252">
        <v>7</v>
      </c>
      <c r="I235" s="253"/>
      <c r="J235" s="249"/>
      <c r="K235" s="249"/>
      <c r="L235" s="254"/>
      <c r="M235" s="255"/>
      <c r="N235" s="256"/>
      <c r="O235" s="256"/>
      <c r="P235" s="256"/>
      <c r="Q235" s="256"/>
      <c r="R235" s="256"/>
      <c r="S235" s="256"/>
      <c r="T235" s="257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58" t="s">
        <v>145</v>
      </c>
      <c r="AU235" s="258" t="s">
        <v>85</v>
      </c>
      <c r="AV235" s="15" t="s">
        <v>134</v>
      </c>
      <c r="AW235" s="15" t="s">
        <v>39</v>
      </c>
      <c r="AX235" s="15" t="s">
        <v>83</v>
      </c>
      <c r="AY235" s="258" t="s">
        <v>135</v>
      </c>
    </row>
    <row r="236" s="2" customFormat="1" ht="24.15" customHeight="1">
      <c r="A236" s="39"/>
      <c r="B236" s="40"/>
      <c r="C236" s="213" t="s">
        <v>424</v>
      </c>
      <c r="D236" s="213" t="s">
        <v>138</v>
      </c>
      <c r="E236" s="214" t="s">
        <v>375</v>
      </c>
      <c r="F236" s="215" t="s">
        <v>376</v>
      </c>
      <c r="G236" s="216" t="s">
        <v>141</v>
      </c>
      <c r="H236" s="217">
        <v>3</v>
      </c>
      <c r="I236" s="218"/>
      <c r="J236" s="219">
        <f>ROUND(I236*H236,2)</f>
        <v>0</v>
      </c>
      <c r="K236" s="215" t="s">
        <v>142</v>
      </c>
      <c r="L236" s="45"/>
      <c r="M236" s="220" t="s">
        <v>32</v>
      </c>
      <c r="N236" s="221" t="s">
        <v>48</v>
      </c>
      <c r="O236" s="85"/>
      <c r="P236" s="222">
        <f>O236*H236</f>
        <v>0</v>
      </c>
      <c r="Q236" s="222">
        <v>0</v>
      </c>
      <c r="R236" s="222">
        <f>Q236*H236</f>
        <v>0</v>
      </c>
      <c r="S236" s="222">
        <v>0</v>
      </c>
      <c r="T236" s="223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4" t="s">
        <v>143</v>
      </c>
      <c r="AT236" s="224" t="s">
        <v>138</v>
      </c>
      <c r="AU236" s="224" t="s">
        <v>85</v>
      </c>
      <c r="AY236" s="17" t="s">
        <v>135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7" t="s">
        <v>83</v>
      </c>
      <c r="BK236" s="225">
        <f>ROUND(I236*H236,2)</f>
        <v>0</v>
      </c>
      <c r="BL236" s="17" t="s">
        <v>143</v>
      </c>
      <c r="BM236" s="224" t="s">
        <v>1436</v>
      </c>
    </row>
    <row r="237" s="13" customFormat="1">
      <c r="A237" s="13"/>
      <c r="B237" s="226"/>
      <c r="C237" s="227"/>
      <c r="D237" s="228" t="s">
        <v>145</v>
      </c>
      <c r="E237" s="229" t="s">
        <v>32</v>
      </c>
      <c r="F237" s="230" t="s">
        <v>299</v>
      </c>
      <c r="G237" s="227"/>
      <c r="H237" s="229" t="s">
        <v>32</v>
      </c>
      <c r="I237" s="231"/>
      <c r="J237" s="227"/>
      <c r="K237" s="227"/>
      <c r="L237" s="232"/>
      <c r="M237" s="233"/>
      <c r="N237" s="234"/>
      <c r="O237" s="234"/>
      <c r="P237" s="234"/>
      <c r="Q237" s="234"/>
      <c r="R237" s="234"/>
      <c r="S237" s="234"/>
      <c r="T237" s="23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6" t="s">
        <v>145</v>
      </c>
      <c r="AU237" s="236" t="s">
        <v>85</v>
      </c>
      <c r="AV237" s="13" t="s">
        <v>83</v>
      </c>
      <c r="AW237" s="13" t="s">
        <v>39</v>
      </c>
      <c r="AX237" s="13" t="s">
        <v>77</v>
      </c>
      <c r="AY237" s="236" t="s">
        <v>135</v>
      </c>
    </row>
    <row r="238" s="14" customFormat="1">
      <c r="A238" s="14"/>
      <c r="B238" s="237"/>
      <c r="C238" s="238"/>
      <c r="D238" s="228" t="s">
        <v>145</v>
      </c>
      <c r="E238" s="239" t="s">
        <v>32</v>
      </c>
      <c r="F238" s="240" t="s">
        <v>378</v>
      </c>
      <c r="G238" s="238"/>
      <c r="H238" s="241">
        <v>1</v>
      </c>
      <c r="I238" s="242"/>
      <c r="J238" s="238"/>
      <c r="K238" s="238"/>
      <c r="L238" s="243"/>
      <c r="M238" s="244"/>
      <c r="N238" s="245"/>
      <c r="O238" s="245"/>
      <c r="P238" s="245"/>
      <c r="Q238" s="245"/>
      <c r="R238" s="245"/>
      <c r="S238" s="245"/>
      <c r="T238" s="24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7" t="s">
        <v>145</v>
      </c>
      <c r="AU238" s="247" t="s">
        <v>85</v>
      </c>
      <c r="AV238" s="14" t="s">
        <v>85</v>
      </c>
      <c r="AW238" s="14" t="s">
        <v>39</v>
      </c>
      <c r="AX238" s="14" t="s">
        <v>77</v>
      </c>
      <c r="AY238" s="247" t="s">
        <v>135</v>
      </c>
    </row>
    <row r="239" s="14" customFormat="1">
      <c r="A239" s="14"/>
      <c r="B239" s="237"/>
      <c r="C239" s="238"/>
      <c r="D239" s="228" t="s">
        <v>145</v>
      </c>
      <c r="E239" s="239" t="s">
        <v>32</v>
      </c>
      <c r="F239" s="240" t="s">
        <v>1437</v>
      </c>
      <c r="G239" s="238"/>
      <c r="H239" s="241">
        <v>2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7" t="s">
        <v>145</v>
      </c>
      <c r="AU239" s="247" t="s">
        <v>85</v>
      </c>
      <c r="AV239" s="14" t="s">
        <v>85</v>
      </c>
      <c r="AW239" s="14" t="s">
        <v>39</v>
      </c>
      <c r="AX239" s="14" t="s">
        <v>77</v>
      </c>
      <c r="AY239" s="247" t="s">
        <v>135</v>
      </c>
    </row>
    <row r="240" s="15" customFormat="1">
      <c r="A240" s="15"/>
      <c r="B240" s="248"/>
      <c r="C240" s="249"/>
      <c r="D240" s="228" t="s">
        <v>145</v>
      </c>
      <c r="E240" s="250" t="s">
        <v>32</v>
      </c>
      <c r="F240" s="251" t="s">
        <v>149</v>
      </c>
      <c r="G240" s="249"/>
      <c r="H240" s="252">
        <v>3</v>
      </c>
      <c r="I240" s="253"/>
      <c r="J240" s="249"/>
      <c r="K240" s="249"/>
      <c r="L240" s="254"/>
      <c r="M240" s="255"/>
      <c r="N240" s="256"/>
      <c r="O240" s="256"/>
      <c r="P240" s="256"/>
      <c r="Q240" s="256"/>
      <c r="R240" s="256"/>
      <c r="S240" s="256"/>
      <c r="T240" s="257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58" t="s">
        <v>145</v>
      </c>
      <c r="AU240" s="258" t="s">
        <v>85</v>
      </c>
      <c r="AV240" s="15" t="s">
        <v>134</v>
      </c>
      <c r="AW240" s="15" t="s">
        <v>39</v>
      </c>
      <c r="AX240" s="15" t="s">
        <v>83</v>
      </c>
      <c r="AY240" s="258" t="s">
        <v>135</v>
      </c>
    </row>
    <row r="241" s="2" customFormat="1" ht="33" customHeight="1">
      <c r="A241" s="39"/>
      <c r="B241" s="40"/>
      <c r="C241" s="213" t="s">
        <v>428</v>
      </c>
      <c r="D241" s="213" t="s">
        <v>138</v>
      </c>
      <c r="E241" s="214" t="s">
        <v>362</v>
      </c>
      <c r="F241" s="215" t="s">
        <v>363</v>
      </c>
      <c r="G241" s="216" t="s">
        <v>141</v>
      </c>
      <c r="H241" s="217">
        <v>11</v>
      </c>
      <c r="I241" s="218"/>
      <c r="J241" s="219">
        <f>ROUND(I241*H241,2)</f>
        <v>0</v>
      </c>
      <c r="K241" s="215" t="s">
        <v>142</v>
      </c>
      <c r="L241" s="45"/>
      <c r="M241" s="220" t="s">
        <v>32</v>
      </c>
      <c r="N241" s="221" t="s">
        <v>48</v>
      </c>
      <c r="O241" s="85"/>
      <c r="P241" s="222">
        <f>O241*H241</f>
        <v>0</v>
      </c>
      <c r="Q241" s="222">
        <v>0</v>
      </c>
      <c r="R241" s="222">
        <f>Q241*H241</f>
        <v>0</v>
      </c>
      <c r="S241" s="222">
        <v>0</v>
      </c>
      <c r="T241" s="223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4" t="s">
        <v>143</v>
      </c>
      <c r="AT241" s="224" t="s">
        <v>138</v>
      </c>
      <c r="AU241" s="224" t="s">
        <v>85</v>
      </c>
      <c r="AY241" s="17" t="s">
        <v>135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7" t="s">
        <v>83</v>
      </c>
      <c r="BK241" s="225">
        <f>ROUND(I241*H241,2)</f>
        <v>0</v>
      </c>
      <c r="BL241" s="17" t="s">
        <v>143</v>
      </c>
      <c r="BM241" s="224" t="s">
        <v>1438</v>
      </c>
    </row>
    <row r="242" s="13" customFormat="1">
      <c r="A242" s="13"/>
      <c r="B242" s="226"/>
      <c r="C242" s="227"/>
      <c r="D242" s="228" t="s">
        <v>145</v>
      </c>
      <c r="E242" s="229" t="s">
        <v>32</v>
      </c>
      <c r="F242" s="230" t="s">
        <v>299</v>
      </c>
      <c r="G242" s="227"/>
      <c r="H242" s="229" t="s">
        <v>32</v>
      </c>
      <c r="I242" s="231"/>
      <c r="J242" s="227"/>
      <c r="K242" s="227"/>
      <c r="L242" s="232"/>
      <c r="M242" s="233"/>
      <c r="N242" s="234"/>
      <c r="O242" s="234"/>
      <c r="P242" s="234"/>
      <c r="Q242" s="234"/>
      <c r="R242" s="234"/>
      <c r="S242" s="234"/>
      <c r="T242" s="23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6" t="s">
        <v>145</v>
      </c>
      <c r="AU242" s="236" t="s">
        <v>85</v>
      </c>
      <c r="AV242" s="13" t="s">
        <v>83</v>
      </c>
      <c r="AW242" s="13" t="s">
        <v>39</v>
      </c>
      <c r="AX242" s="13" t="s">
        <v>77</v>
      </c>
      <c r="AY242" s="236" t="s">
        <v>135</v>
      </c>
    </row>
    <row r="243" s="14" customFormat="1">
      <c r="A243" s="14"/>
      <c r="B243" s="237"/>
      <c r="C243" s="238"/>
      <c r="D243" s="228" t="s">
        <v>145</v>
      </c>
      <c r="E243" s="239" t="s">
        <v>32</v>
      </c>
      <c r="F243" s="240" t="s">
        <v>696</v>
      </c>
      <c r="G243" s="238"/>
      <c r="H243" s="241">
        <v>7</v>
      </c>
      <c r="I243" s="242"/>
      <c r="J243" s="238"/>
      <c r="K243" s="238"/>
      <c r="L243" s="243"/>
      <c r="M243" s="244"/>
      <c r="N243" s="245"/>
      <c r="O243" s="245"/>
      <c r="P243" s="245"/>
      <c r="Q243" s="245"/>
      <c r="R243" s="245"/>
      <c r="S243" s="245"/>
      <c r="T243" s="24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7" t="s">
        <v>145</v>
      </c>
      <c r="AU243" s="247" t="s">
        <v>85</v>
      </c>
      <c r="AV243" s="14" t="s">
        <v>85</v>
      </c>
      <c r="AW243" s="14" t="s">
        <v>39</v>
      </c>
      <c r="AX243" s="14" t="s">
        <v>77</v>
      </c>
      <c r="AY243" s="247" t="s">
        <v>135</v>
      </c>
    </row>
    <row r="244" s="14" customFormat="1">
      <c r="A244" s="14"/>
      <c r="B244" s="237"/>
      <c r="C244" s="238"/>
      <c r="D244" s="228" t="s">
        <v>145</v>
      </c>
      <c r="E244" s="239" t="s">
        <v>32</v>
      </c>
      <c r="F244" s="240" t="s">
        <v>1439</v>
      </c>
      <c r="G244" s="238"/>
      <c r="H244" s="241">
        <v>3</v>
      </c>
      <c r="I244" s="242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7" t="s">
        <v>145</v>
      </c>
      <c r="AU244" s="247" t="s">
        <v>85</v>
      </c>
      <c r="AV244" s="14" t="s">
        <v>85</v>
      </c>
      <c r="AW244" s="14" t="s">
        <v>39</v>
      </c>
      <c r="AX244" s="14" t="s">
        <v>77</v>
      </c>
      <c r="AY244" s="247" t="s">
        <v>135</v>
      </c>
    </row>
    <row r="245" s="14" customFormat="1">
      <c r="A245" s="14"/>
      <c r="B245" s="237"/>
      <c r="C245" s="238"/>
      <c r="D245" s="228" t="s">
        <v>145</v>
      </c>
      <c r="E245" s="239" t="s">
        <v>32</v>
      </c>
      <c r="F245" s="240" t="s">
        <v>986</v>
      </c>
      <c r="G245" s="238"/>
      <c r="H245" s="241">
        <v>1</v>
      </c>
      <c r="I245" s="242"/>
      <c r="J245" s="238"/>
      <c r="K245" s="238"/>
      <c r="L245" s="243"/>
      <c r="M245" s="244"/>
      <c r="N245" s="245"/>
      <c r="O245" s="245"/>
      <c r="P245" s="245"/>
      <c r="Q245" s="245"/>
      <c r="R245" s="245"/>
      <c r="S245" s="245"/>
      <c r="T245" s="24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7" t="s">
        <v>145</v>
      </c>
      <c r="AU245" s="247" t="s">
        <v>85</v>
      </c>
      <c r="AV245" s="14" t="s">
        <v>85</v>
      </c>
      <c r="AW245" s="14" t="s">
        <v>39</v>
      </c>
      <c r="AX245" s="14" t="s">
        <v>77</v>
      </c>
      <c r="AY245" s="247" t="s">
        <v>135</v>
      </c>
    </row>
    <row r="246" s="15" customFormat="1">
      <c r="A246" s="15"/>
      <c r="B246" s="248"/>
      <c r="C246" s="249"/>
      <c r="D246" s="228" t="s">
        <v>145</v>
      </c>
      <c r="E246" s="250" t="s">
        <v>32</v>
      </c>
      <c r="F246" s="251" t="s">
        <v>149</v>
      </c>
      <c r="G246" s="249"/>
      <c r="H246" s="252">
        <v>11</v>
      </c>
      <c r="I246" s="253"/>
      <c r="J246" s="249"/>
      <c r="K246" s="249"/>
      <c r="L246" s="254"/>
      <c r="M246" s="255"/>
      <c r="N246" s="256"/>
      <c r="O246" s="256"/>
      <c r="P246" s="256"/>
      <c r="Q246" s="256"/>
      <c r="R246" s="256"/>
      <c r="S246" s="256"/>
      <c r="T246" s="257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58" t="s">
        <v>145</v>
      </c>
      <c r="AU246" s="258" t="s">
        <v>85</v>
      </c>
      <c r="AV246" s="15" t="s">
        <v>134</v>
      </c>
      <c r="AW246" s="15" t="s">
        <v>39</v>
      </c>
      <c r="AX246" s="15" t="s">
        <v>83</v>
      </c>
      <c r="AY246" s="258" t="s">
        <v>135</v>
      </c>
    </row>
    <row r="247" s="2" customFormat="1" ht="24.15" customHeight="1">
      <c r="A247" s="39"/>
      <c r="B247" s="40"/>
      <c r="C247" s="213" t="s">
        <v>433</v>
      </c>
      <c r="D247" s="213" t="s">
        <v>138</v>
      </c>
      <c r="E247" s="214" t="s">
        <v>990</v>
      </c>
      <c r="F247" s="215" t="s">
        <v>991</v>
      </c>
      <c r="G247" s="216" t="s">
        <v>141</v>
      </c>
      <c r="H247" s="217">
        <v>1</v>
      </c>
      <c r="I247" s="218"/>
      <c r="J247" s="219">
        <f>ROUND(I247*H247,2)</f>
        <v>0</v>
      </c>
      <c r="K247" s="215" t="s">
        <v>142</v>
      </c>
      <c r="L247" s="45"/>
      <c r="M247" s="220" t="s">
        <v>32</v>
      </c>
      <c r="N247" s="221" t="s">
        <v>48</v>
      </c>
      <c r="O247" s="85"/>
      <c r="P247" s="222">
        <f>O247*H247</f>
        <v>0</v>
      </c>
      <c r="Q247" s="222">
        <v>0</v>
      </c>
      <c r="R247" s="222">
        <f>Q247*H247</f>
        <v>0</v>
      </c>
      <c r="S247" s="222">
        <v>0</v>
      </c>
      <c r="T247" s="223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4" t="s">
        <v>143</v>
      </c>
      <c r="AT247" s="224" t="s">
        <v>138</v>
      </c>
      <c r="AU247" s="224" t="s">
        <v>85</v>
      </c>
      <c r="AY247" s="17" t="s">
        <v>135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17" t="s">
        <v>83</v>
      </c>
      <c r="BK247" s="225">
        <f>ROUND(I247*H247,2)</f>
        <v>0</v>
      </c>
      <c r="BL247" s="17" t="s">
        <v>143</v>
      </c>
      <c r="BM247" s="224" t="s">
        <v>1440</v>
      </c>
    </row>
    <row r="248" s="13" customFormat="1">
      <c r="A248" s="13"/>
      <c r="B248" s="226"/>
      <c r="C248" s="227"/>
      <c r="D248" s="228" t="s">
        <v>145</v>
      </c>
      <c r="E248" s="229" t="s">
        <v>32</v>
      </c>
      <c r="F248" s="230" t="s">
        <v>299</v>
      </c>
      <c r="G248" s="227"/>
      <c r="H248" s="229" t="s">
        <v>32</v>
      </c>
      <c r="I248" s="231"/>
      <c r="J248" s="227"/>
      <c r="K248" s="227"/>
      <c r="L248" s="232"/>
      <c r="M248" s="233"/>
      <c r="N248" s="234"/>
      <c r="O248" s="234"/>
      <c r="P248" s="234"/>
      <c r="Q248" s="234"/>
      <c r="R248" s="234"/>
      <c r="S248" s="234"/>
      <c r="T248" s="23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6" t="s">
        <v>145</v>
      </c>
      <c r="AU248" s="236" t="s">
        <v>85</v>
      </c>
      <c r="AV248" s="13" t="s">
        <v>83</v>
      </c>
      <c r="AW248" s="13" t="s">
        <v>39</v>
      </c>
      <c r="AX248" s="13" t="s">
        <v>77</v>
      </c>
      <c r="AY248" s="236" t="s">
        <v>135</v>
      </c>
    </row>
    <row r="249" s="14" customFormat="1">
      <c r="A249" s="14"/>
      <c r="B249" s="237"/>
      <c r="C249" s="238"/>
      <c r="D249" s="228" t="s">
        <v>145</v>
      </c>
      <c r="E249" s="239" t="s">
        <v>32</v>
      </c>
      <c r="F249" s="240" t="s">
        <v>1441</v>
      </c>
      <c r="G249" s="238"/>
      <c r="H249" s="241">
        <v>1</v>
      </c>
      <c r="I249" s="242"/>
      <c r="J249" s="238"/>
      <c r="K249" s="238"/>
      <c r="L249" s="243"/>
      <c r="M249" s="244"/>
      <c r="N249" s="245"/>
      <c r="O249" s="245"/>
      <c r="P249" s="245"/>
      <c r="Q249" s="245"/>
      <c r="R249" s="245"/>
      <c r="S249" s="245"/>
      <c r="T249" s="24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7" t="s">
        <v>145</v>
      </c>
      <c r="AU249" s="247" t="s">
        <v>85</v>
      </c>
      <c r="AV249" s="14" t="s">
        <v>85</v>
      </c>
      <c r="AW249" s="14" t="s">
        <v>39</v>
      </c>
      <c r="AX249" s="14" t="s">
        <v>77</v>
      </c>
      <c r="AY249" s="247" t="s">
        <v>135</v>
      </c>
    </row>
    <row r="250" s="15" customFormat="1">
      <c r="A250" s="15"/>
      <c r="B250" s="248"/>
      <c r="C250" s="249"/>
      <c r="D250" s="228" t="s">
        <v>145</v>
      </c>
      <c r="E250" s="250" t="s">
        <v>32</v>
      </c>
      <c r="F250" s="251" t="s">
        <v>149</v>
      </c>
      <c r="G250" s="249"/>
      <c r="H250" s="252">
        <v>1</v>
      </c>
      <c r="I250" s="253"/>
      <c r="J250" s="249"/>
      <c r="K250" s="249"/>
      <c r="L250" s="254"/>
      <c r="M250" s="255"/>
      <c r="N250" s="256"/>
      <c r="O250" s="256"/>
      <c r="P250" s="256"/>
      <c r="Q250" s="256"/>
      <c r="R250" s="256"/>
      <c r="S250" s="256"/>
      <c r="T250" s="257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58" t="s">
        <v>145</v>
      </c>
      <c r="AU250" s="258" t="s">
        <v>85</v>
      </c>
      <c r="AV250" s="15" t="s">
        <v>134</v>
      </c>
      <c r="AW250" s="15" t="s">
        <v>39</v>
      </c>
      <c r="AX250" s="15" t="s">
        <v>83</v>
      </c>
      <c r="AY250" s="258" t="s">
        <v>135</v>
      </c>
    </row>
    <row r="251" s="2" customFormat="1" ht="24.15" customHeight="1">
      <c r="A251" s="39"/>
      <c r="B251" s="40"/>
      <c r="C251" s="213" t="s">
        <v>437</v>
      </c>
      <c r="D251" s="213" t="s">
        <v>138</v>
      </c>
      <c r="E251" s="214" t="s">
        <v>994</v>
      </c>
      <c r="F251" s="215" t="s">
        <v>995</v>
      </c>
      <c r="G251" s="216" t="s">
        <v>141</v>
      </c>
      <c r="H251" s="217">
        <v>1</v>
      </c>
      <c r="I251" s="218"/>
      <c r="J251" s="219">
        <f>ROUND(I251*H251,2)</f>
        <v>0</v>
      </c>
      <c r="K251" s="215" t="s">
        <v>142</v>
      </c>
      <c r="L251" s="45"/>
      <c r="M251" s="220" t="s">
        <v>32</v>
      </c>
      <c r="N251" s="221" t="s">
        <v>48</v>
      </c>
      <c r="O251" s="85"/>
      <c r="P251" s="222">
        <f>O251*H251</f>
        <v>0</v>
      </c>
      <c r="Q251" s="222">
        <v>0</v>
      </c>
      <c r="R251" s="222">
        <f>Q251*H251</f>
        <v>0</v>
      </c>
      <c r="S251" s="222">
        <v>0</v>
      </c>
      <c r="T251" s="223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4" t="s">
        <v>143</v>
      </c>
      <c r="AT251" s="224" t="s">
        <v>138</v>
      </c>
      <c r="AU251" s="224" t="s">
        <v>85</v>
      </c>
      <c r="AY251" s="17" t="s">
        <v>135</v>
      </c>
      <c r="BE251" s="225">
        <f>IF(N251="základní",J251,0)</f>
        <v>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17" t="s">
        <v>83</v>
      </c>
      <c r="BK251" s="225">
        <f>ROUND(I251*H251,2)</f>
        <v>0</v>
      </c>
      <c r="BL251" s="17" t="s">
        <v>143</v>
      </c>
      <c r="BM251" s="224" t="s">
        <v>1442</v>
      </c>
    </row>
    <row r="252" s="13" customFormat="1">
      <c r="A252" s="13"/>
      <c r="B252" s="226"/>
      <c r="C252" s="227"/>
      <c r="D252" s="228" t="s">
        <v>145</v>
      </c>
      <c r="E252" s="229" t="s">
        <v>32</v>
      </c>
      <c r="F252" s="230" t="s">
        <v>299</v>
      </c>
      <c r="G252" s="227"/>
      <c r="H252" s="229" t="s">
        <v>32</v>
      </c>
      <c r="I252" s="231"/>
      <c r="J252" s="227"/>
      <c r="K252" s="227"/>
      <c r="L252" s="232"/>
      <c r="M252" s="233"/>
      <c r="N252" s="234"/>
      <c r="O252" s="234"/>
      <c r="P252" s="234"/>
      <c r="Q252" s="234"/>
      <c r="R252" s="234"/>
      <c r="S252" s="234"/>
      <c r="T252" s="23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6" t="s">
        <v>145</v>
      </c>
      <c r="AU252" s="236" t="s">
        <v>85</v>
      </c>
      <c r="AV252" s="13" t="s">
        <v>83</v>
      </c>
      <c r="AW252" s="13" t="s">
        <v>39</v>
      </c>
      <c r="AX252" s="13" t="s">
        <v>77</v>
      </c>
      <c r="AY252" s="236" t="s">
        <v>135</v>
      </c>
    </row>
    <row r="253" s="14" customFormat="1">
      <c r="A253" s="14"/>
      <c r="B253" s="237"/>
      <c r="C253" s="238"/>
      <c r="D253" s="228" t="s">
        <v>145</v>
      </c>
      <c r="E253" s="239" t="s">
        <v>32</v>
      </c>
      <c r="F253" s="240" t="s">
        <v>997</v>
      </c>
      <c r="G253" s="238"/>
      <c r="H253" s="241">
        <v>1</v>
      </c>
      <c r="I253" s="242"/>
      <c r="J253" s="238"/>
      <c r="K253" s="238"/>
      <c r="L253" s="243"/>
      <c r="M253" s="244"/>
      <c r="N253" s="245"/>
      <c r="O253" s="245"/>
      <c r="P253" s="245"/>
      <c r="Q253" s="245"/>
      <c r="R253" s="245"/>
      <c r="S253" s="245"/>
      <c r="T253" s="24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7" t="s">
        <v>145</v>
      </c>
      <c r="AU253" s="247" t="s">
        <v>85</v>
      </c>
      <c r="AV253" s="14" t="s">
        <v>85</v>
      </c>
      <c r="AW253" s="14" t="s">
        <v>39</v>
      </c>
      <c r="AX253" s="14" t="s">
        <v>77</v>
      </c>
      <c r="AY253" s="247" t="s">
        <v>135</v>
      </c>
    </row>
    <row r="254" s="15" customFormat="1">
      <c r="A254" s="15"/>
      <c r="B254" s="248"/>
      <c r="C254" s="249"/>
      <c r="D254" s="228" t="s">
        <v>145</v>
      </c>
      <c r="E254" s="250" t="s">
        <v>32</v>
      </c>
      <c r="F254" s="251" t="s">
        <v>149</v>
      </c>
      <c r="G254" s="249"/>
      <c r="H254" s="252">
        <v>1</v>
      </c>
      <c r="I254" s="253"/>
      <c r="J254" s="249"/>
      <c r="K254" s="249"/>
      <c r="L254" s="254"/>
      <c r="M254" s="255"/>
      <c r="N254" s="256"/>
      <c r="O254" s="256"/>
      <c r="P254" s="256"/>
      <c r="Q254" s="256"/>
      <c r="R254" s="256"/>
      <c r="S254" s="256"/>
      <c r="T254" s="257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58" t="s">
        <v>145</v>
      </c>
      <c r="AU254" s="258" t="s">
        <v>85</v>
      </c>
      <c r="AV254" s="15" t="s">
        <v>134</v>
      </c>
      <c r="AW254" s="15" t="s">
        <v>39</v>
      </c>
      <c r="AX254" s="15" t="s">
        <v>83</v>
      </c>
      <c r="AY254" s="258" t="s">
        <v>135</v>
      </c>
    </row>
    <row r="255" s="2" customFormat="1" ht="24.15" customHeight="1">
      <c r="A255" s="39"/>
      <c r="B255" s="40"/>
      <c r="C255" s="213" t="s">
        <v>441</v>
      </c>
      <c r="D255" s="213" t="s">
        <v>138</v>
      </c>
      <c r="E255" s="214" t="s">
        <v>380</v>
      </c>
      <c r="F255" s="215" t="s">
        <v>381</v>
      </c>
      <c r="G255" s="216" t="s">
        <v>141</v>
      </c>
      <c r="H255" s="217">
        <v>2</v>
      </c>
      <c r="I255" s="218"/>
      <c r="J255" s="219">
        <f>ROUND(I255*H255,2)</f>
        <v>0</v>
      </c>
      <c r="K255" s="215" t="s">
        <v>142</v>
      </c>
      <c r="L255" s="45"/>
      <c r="M255" s="220" t="s">
        <v>32</v>
      </c>
      <c r="N255" s="221" t="s">
        <v>48</v>
      </c>
      <c r="O255" s="85"/>
      <c r="P255" s="222">
        <f>O255*H255</f>
        <v>0</v>
      </c>
      <c r="Q255" s="222">
        <v>0</v>
      </c>
      <c r="R255" s="222">
        <f>Q255*H255</f>
        <v>0</v>
      </c>
      <c r="S255" s="222">
        <v>0</v>
      </c>
      <c r="T255" s="223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4" t="s">
        <v>143</v>
      </c>
      <c r="AT255" s="224" t="s">
        <v>138</v>
      </c>
      <c r="AU255" s="224" t="s">
        <v>85</v>
      </c>
      <c r="AY255" s="17" t="s">
        <v>135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17" t="s">
        <v>83</v>
      </c>
      <c r="BK255" s="225">
        <f>ROUND(I255*H255,2)</f>
        <v>0</v>
      </c>
      <c r="BL255" s="17" t="s">
        <v>143</v>
      </c>
      <c r="BM255" s="224" t="s">
        <v>1443</v>
      </c>
    </row>
    <row r="256" s="13" customFormat="1">
      <c r="A256" s="13"/>
      <c r="B256" s="226"/>
      <c r="C256" s="227"/>
      <c r="D256" s="228" t="s">
        <v>145</v>
      </c>
      <c r="E256" s="229" t="s">
        <v>32</v>
      </c>
      <c r="F256" s="230" t="s">
        <v>299</v>
      </c>
      <c r="G256" s="227"/>
      <c r="H256" s="229" t="s">
        <v>32</v>
      </c>
      <c r="I256" s="231"/>
      <c r="J256" s="227"/>
      <c r="K256" s="227"/>
      <c r="L256" s="232"/>
      <c r="M256" s="233"/>
      <c r="N256" s="234"/>
      <c r="O256" s="234"/>
      <c r="P256" s="234"/>
      <c r="Q256" s="234"/>
      <c r="R256" s="234"/>
      <c r="S256" s="234"/>
      <c r="T256" s="23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6" t="s">
        <v>145</v>
      </c>
      <c r="AU256" s="236" t="s">
        <v>85</v>
      </c>
      <c r="AV256" s="13" t="s">
        <v>83</v>
      </c>
      <c r="AW256" s="13" t="s">
        <v>39</v>
      </c>
      <c r="AX256" s="13" t="s">
        <v>77</v>
      </c>
      <c r="AY256" s="236" t="s">
        <v>135</v>
      </c>
    </row>
    <row r="257" s="14" customFormat="1">
      <c r="A257" s="14"/>
      <c r="B257" s="237"/>
      <c r="C257" s="238"/>
      <c r="D257" s="228" t="s">
        <v>145</v>
      </c>
      <c r="E257" s="239" t="s">
        <v>32</v>
      </c>
      <c r="F257" s="240" t="s">
        <v>1444</v>
      </c>
      <c r="G257" s="238"/>
      <c r="H257" s="241">
        <v>2</v>
      </c>
      <c r="I257" s="242"/>
      <c r="J257" s="238"/>
      <c r="K257" s="238"/>
      <c r="L257" s="243"/>
      <c r="M257" s="244"/>
      <c r="N257" s="245"/>
      <c r="O257" s="245"/>
      <c r="P257" s="245"/>
      <c r="Q257" s="245"/>
      <c r="R257" s="245"/>
      <c r="S257" s="245"/>
      <c r="T257" s="246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7" t="s">
        <v>145</v>
      </c>
      <c r="AU257" s="247" t="s">
        <v>85</v>
      </c>
      <c r="AV257" s="14" t="s">
        <v>85</v>
      </c>
      <c r="AW257" s="14" t="s">
        <v>39</v>
      </c>
      <c r="AX257" s="14" t="s">
        <v>77</v>
      </c>
      <c r="AY257" s="247" t="s">
        <v>135</v>
      </c>
    </row>
    <row r="258" s="15" customFormat="1">
      <c r="A258" s="15"/>
      <c r="B258" s="248"/>
      <c r="C258" s="249"/>
      <c r="D258" s="228" t="s">
        <v>145</v>
      </c>
      <c r="E258" s="250" t="s">
        <v>32</v>
      </c>
      <c r="F258" s="251" t="s">
        <v>149</v>
      </c>
      <c r="G258" s="249"/>
      <c r="H258" s="252">
        <v>2</v>
      </c>
      <c r="I258" s="253"/>
      <c r="J258" s="249"/>
      <c r="K258" s="249"/>
      <c r="L258" s="254"/>
      <c r="M258" s="255"/>
      <c r="N258" s="256"/>
      <c r="O258" s="256"/>
      <c r="P258" s="256"/>
      <c r="Q258" s="256"/>
      <c r="R258" s="256"/>
      <c r="S258" s="256"/>
      <c r="T258" s="257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58" t="s">
        <v>145</v>
      </c>
      <c r="AU258" s="258" t="s">
        <v>85</v>
      </c>
      <c r="AV258" s="15" t="s">
        <v>134</v>
      </c>
      <c r="AW258" s="15" t="s">
        <v>39</v>
      </c>
      <c r="AX258" s="15" t="s">
        <v>83</v>
      </c>
      <c r="AY258" s="258" t="s">
        <v>135</v>
      </c>
    </row>
    <row r="259" s="12" customFormat="1" ht="22.8" customHeight="1">
      <c r="A259" s="12"/>
      <c r="B259" s="197"/>
      <c r="C259" s="198"/>
      <c r="D259" s="199" t="s">
        <v>76</v>
      </c>
      <c r="E259" s="211" t="s">
        <v>192</v>
      </c>
      <c r="F259" s="211" t="s">
        <v>193</v>
      </c>
      <c r="G259" s="198"/>
      <c r="H259" s="198"/>
      <c r="I259" s="201"/>
      <c r="J259" s="212">
        <f>BK259</f>
        <v>0</v>
      </c>
      <c r="K259" s="198"/>
      <c r="L259" s="203"/>
      <c r="M259" s="204"/>
      <c r="N259" s="205"/>
      <c r="O259" s="205"/>
      <c r="P259" s="206">
        <f>SUM(P260:P412)</f>
        <v>0</v>
      </c>
      <c r="Q259" s="205"/>
      <c r="R259" s="206">
        <f>SUM(R260:R412)</f>
        <v>0</v>
      </c>
      <c r="S259" s="205"/>
      <c r="T259" s="207">
        <f>SUM(T260:T412)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8" t="s">
        <v>134</v>
      </c>
      <c r="AT259" s="209" t="s">
        <v>76</v>
      </c>
      <c r="AU259" s="209" t="s">
        <v>83</v>
      </c>
      <c r="AY259" s="208" t="s">
        <v>135</v>
      </c>
      <c r="BK259" s="210">
        <f>SUM(BK260:BK412)</f>
        <v>0</v>
      </c>
    </row>
    <row r="260" s="2" customFormat="1" ht="24.15" customHeight="1">
      <c r="A260" s="39"/>
      <c r="B260" s="40"/>
      <c r="C260" s="213" t="s">
        <v>445</v>
      </c>
      <c r="D260" s="213" t="s">
        <v>138</v>
      </c>
      <c r="E260" s="214" t="s">
        <v>195</v>
      </c>
      <c r="F260" s="215" t="s">
        <v>196</v>
      </c>
      <c r="G260" s="216" t="s">
        <v>141</v>
      </c>
      <c r="H260" s="217">
        <v>656</v>
      </c>
      <c r="I260" s="218"/>
      <c r="J260" s="219">
        <f>ROUND(I260*H260,2)</f>
        <v>0</v>
      </c>
      <c r="K260" s="215" t="s">
        <v>142</v>
      </c>
      <c r="L260" s="45"/>
      <c r="M260" s="220" t="s">
        <v>32</v>
      </c>
      <c r="N260" s="221" t="s">
        <v>48</v>
      </c>
      <c r="O260" s="85"/>
      <c r="P260" s="222">
        <f>O260*H260</f>
        <v>0</v>
      </c>
      <c r="Q260" s="222">
        <v>0</v>
      </c>
      <c r="R260" s="222">
        <f>Q260*H260</f>
        <v>0</v>
      </c>
      <c r="S260" s="222">
        <v>0</v>
      </c>
      <c r="T260" s="223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4" t="s">
        <v>143</v>
      </c>
      <c r="AT260" s="224" t="s">
        <v>138</v>
      </c>
      <c r="AU260" s="224" t="s">
        <v>85</v>
      </c>
      <c r="AY260" s="17" t="s">
        <v>135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17" t="s">
        <v>83</v>
      </c>
      <c r="BK260" s="225">
        <f>ROUND(I260*H260,2)</f>
        <v>0</v>
      </c>
      <c r="BL260" s="17" t="s">
        <v>143</v>
      </c>
      <c r="BM260" s="224" t="s">
        <v>1445</v>
      </c>
    </row>
    <row r="261" s="13" customFormat="1">
      <c r="A261" s="13"/>
      <c r="B261" s="226"/>
      <c r="C261" s="227"/>
      <c r="D261" s="228" t="s">
        <v>145</v>
      </c>
      <c r="E261" s="229" t="s">
        <v>32</v>
      </c>
      <c r="F261" s="230" t="s">
        <v>299</v>
      </c>
      <c r="G261" s="227"/>
      <c r="H261" s="229" t="s">
        <v>32</v>
      </c>
      <c r="I261" s="231"/>
      <c r="J261" s="227"/>
      <c r="K261" s="227"/>
      <c r="L261" s="232"/>
      <c r="M261" s="233"/>
      <c r="N261" s="234"/>
      <c r="O261" s="234"/>
      <c r="P261" s="234"/>
      <c r="Q261" s="234"/>
      <c r="R261" s="234"/>
      <c r="S261" s="234"/>
      <c r="T261" s="23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6" t="s">
        <v>145</v>
      </c>
      <c r="AU261" s="236" t="s">
        <v>85</v>
      </c>
      <c r="AV261" s="13" t="s">
        <v>83</v>
      </c>
      <c r="AW261" s="13" t="s">
        <v>39</v>
      </c>
      <c r="AX261" s="13" t="s">
        <v>77</v>
      </c>
      <c r="AY261" s="236" t="s">
        <v>135</v>
      </c>
    </row>
    <row r="262" s="14" customFormat="1">
      <c r="A262" s="14"/>
      <c r="B262" s="237"/>
      <c r="C262" s="238"/>
      <c r="D262" s="228" t="s">
        <v>145</v>
      </c>
      <c r="E262" s="239" t="s">
        <v>32</v>
      </c>
      <c r="F262" s="240" t="s">
        <v>1446</v>
      </c>
      <c r="G262" s="238"/>
      <c r="H262" s="241">
        <v>5</v>
      </c>
      <c r="I262" s="242"/>
      <c r="J262" s="238"/>
      <c r="K262" s="238"/>
      <c r="L262" s="243"/>
      <c r="M262" s="244"/>
      <c r="N262" s="245"/>
      <c r="O262" s="245"/>
      <c r="P262" s="245"/>
      <c r="Q262" s="245"/>
      <c r="R262" s="245"/>
      <c r="S262" s="245"/>
      <c r="T262" s="246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7" t="s">
        <v>145</v>
      </c>
      <c r="AU262" s="247" t="s">
        <v>85</v>
      </c>
      <c r="AV262" s="14" t="s">
        <v>85</v>
      </c>
      <c r="AW262" s="14" t="s">
        <v>39</v>
      </c>
      <c r="AX262" s="14" t="s">
        <v>77</v>
      </c>
      <c r="AY262" s="247" t="s">
        <v>135</v>
      </c>
    </row>
    <row r="263" s="14" customFormat="1">
      <c r="A263" s="14"/>
      <c r="B263" s="237"/>
      <c r="C263" s="238"/>
      <c r="D263" s="228" t="s">
        <v>145</v>
      </c>
      <c r="E263" s="239" t="s">
        <v>32</v>
      </c>
      <c r="F263" s="240" t="s">
        <v>1002</v>
      </c>
      <c r="G263" s="238"/>
      <c r="H263" s="241">
        <v>2</v>
      </c>
      <c r="I263" s="242"/>
      <c r="J263" s="238"/>
      <c r="K263" s="238"/>
      <c r="L263" s="243"/>
      <c r="M263" s="244"/>
      <c r="N263" s="245"/>
      <c r="O263" s="245"/>
      <c r="P263" s="245"/>
      <c r="Q263" s="245"/>
      <c r="R263" s="245"/>
      <c r="S263" s="245"/>
      <c r="T263" s="24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7" t="s">
        <v>145</v>
      </c>
      <c r="AU263" s="247" t="s">
        <v>85</v>
      </c>
      <c r="AV263" s="14" t="s">
        <v>85</v>
      </c>
      <c r="AW263" s="14" t="s">
        <v>39</v>
      </c>
      <c r="AX263" s="14" t="s">
        <v>77</v>
      </c>
      <c r="AY263" s="247" t="s">
        <v>135</v>
      </c>
    </row>
    <row r="264" s="14" customFormat="1">
      <c r="A264" s="14"/>
      <c r="B264" s="237"/>
      <c r="C264" s="238"/>
      <c r="D264" s="228" t="s">
        <v>145</v>
      </c>
      <c r="E264" s="239" t="s">
        <v>32</v>
      </c>
      <c r="F264" s="240" t="s">
        <v>1447</v>
      </c>
      <c r="G264" s="238"/>
      <c r="H264" s="241">
        <v>3</v>
      </c>
      <c r="I264" s="242"/>
      <c r="J264" s="238"/>
      <c r="K264" s="238"/>
      <c r="L264" s="243"/>
      <c r="M264" s="244"/>
      <c r="N264" s="245"/>
      <c r="O264" s="245"/>
      <c r="P264" s="245"/>
      <c r="Q264" s="245"/>
      <c r="R264" s="245"/>
      <c r="S264" s="245"/>
      <c r="T264" s="24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7" t="s">
        <v>145</v>
      </c>
      <c r="AU264" s="247" t="s">
        <v>85</v>
      </c>
      <c r="AV264" s="14" t="s">
        <v>85</v>
      </c>
      <c r="AW264" s="14" t="s">
        <v>39</v>
      </c>
      <c r="AX264" s="14" t="s">
        <v>77</v>
      </c>
      <c r="AY264" s="247" t="s">
        <v>135</v>
      </c>
    </row>
    <row r="265" s="14" customFormat="1">
      <c r="A265" s="14"/>
      <c r="B265" s="237"/>
      <c r="C265" s="238"/>
      <c r="D265" s="228" t="s">
        <v>145</v>
      </c>
      <c r="E265" s="239" t="s">
        <v>32</v>
      </c>
      <c r="F265" s="240" t="s">
        <v>1448</v>
      </c>
      <c r="G265" s="238"/>
      <c r="H265" s="241">
        <v>1</v>
      </c>
      <c r="I265" s="242"/>
      <c r="J265" s="238"/>
      <c r="K265" s="238"/>
      <c r="L265" s="243"/>
      <c r="M265" s="244"/>
      <c r="N265" s="245"/>
      <c r="O265" s="245"/>
      <c r="P265" s="245"/>
      <c r="Q265" s="245"/>
      <c r="R265" s="245"/>
      <c r="S265" s="245"/>
      <c r="T265" s="246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7" t="s">
        <v>145</v>
      </c>
      <c r="AU265" s="247" t="s">
        <v>85</v>
      </c>
      <c r="AV265" s="14" t="s">
        <v>85</v>
      </c>
      <c r="AW265" s="14" t="s">
        <v>39</v>
      </c>
      <c r="AX265" s="14" t="s">
        <v>77</v>
      </c>
      <c r="AY265" s="247" t="s">
        <v>135</v>
      </c>
    </row>
    <row r="266" s="14" customFormat="1">
      <c r="A266" s="14"/>
      <c r="B266" s="237"/>
      <c r="C266" s="238"/>
      <c r="D266" s="228" t="s">
        <v>145</v>
      </c>
      <c r="E266" s="239" t="s">
        <v>32</v>
      </c>
      <c r="F266" s="240" t="s">
        <v>1449</v>
      </c>
      <c r="G266" s="238"/>
      <c r="H266" s="241">
        <v>497</v>
      </c>
      <c r="I266" s="242"/>
      <c r="J266" s="238"/>
      <c r="K266" s="238"/>
      <c r="L266" s="243"/>
      <c r="M266" s="244"/>
      <c r="N266" s="245"/>
      <c r="O266" s="245"/>
      <c r="P266" s="245"/>
      <c r="Q266" s="245"/>
      <c r="R266" s="245"/>
      <c r="S266" s="245"/>
      <c r="T266" s="246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7" t="s">
        <v>145</v>
      </c>
      <c r="AU266" s="247" t="s">
        <v>85</v>
      </c>
      <c r="AV266" s="14" t="s">
        <v>85</v>
      </c>
      <c r="AW266" s="14" t="s">
        <v>39</v>
      </c>
      <c r="AX266" s="14" t="s">
        <v>77</v>
      </c>
      <c r="AY266" s="247" t="s">
        <v>135</v>
      </c>
    </row>
    <row r="267" s="14" customFormat="1">
      <c r="A267" s="14"/>
      <c r="B267" s="237"/>
      <c r="C267" s="238"/>
      <c r="D267" s="228" t="s">
        <v>145</v>
      </c>
      <c r="E267" s="239" t="s">
        <v>32</v>
      </c>
      <c r="F267" s="240" t="s">
        <v>726</v>
      </c>
      <c r="G267" s="238"/>
      <c r="H267" s="241">
        <v>10</v>
      </c>
      <c r="I267" s="242"/>
      <c r="J267" s="238"/>
      <c r="K267" s="238"/>
      <c r="L267" s="243"/>
      <c r="M267" s="244"/>
      <c r="N267" s="245"/>
      <c r="O267" s="245"/>
      <c r="P267" s="245"/>
      <c r="Q267" s="245"/>
      <c r="R267" s="245"/>
      <c r="S267" s="245"/>
      <c r="T267" s="24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7" t="s">
        <v>145</v>
      </c>
      <c r="AU267" s="247" t="s">
        <v>85</v>
      </c>
      <c r="AV267" s="14" t="s">
        <v>85</v>
      </c>
      <c r="AW267" s="14" t="s">
        <v>39</v>
      </c>
      <c r="AX267" s="14" t="s">
        <v>77</v>
      </c>
      <c r="AY267" s="247" t="s">
        <v>135</v>
      </c>
    </row>
    <row r="268" s="14" customFormat="1">
      <c r="A268" s="14"/>
      <c r="B268" s="237"/>
      <c r="C268" s="238"/>
      <c r="D268" s="228" t="s">
        <v>145</v>
      </c>
      <c r="E268" s="239" t="s">
        <v>32</v>
      </c>
      <c r="F268" s="240" t="s">
        <v>1450</v>
      </c>
      <c r="G268" s="238"/>
      <c r="H268" s="241">
        <v>7</v>
      </c>
      <c r="I268" s="242"/>
      <c r="J268" s="238"/>
      <c r="K268" s="238"/>
      <c r="L268" s="243"/>
      <c r="M268" s="244"/>
      <c r="N268" s="245"/>
      <c r="O268" s="245"/>
      <c r="P268" s="245"/>
      <c r="Q268" s="245"/>
      <c r="R268" s="245"/>
      <c r="S268" s="245"/>
      <c r="T268" s="246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7" t="s">
        <v>145</v>
      </c>
      <c r="AU268" s="247" t="s">
        <v>85</v>
      </c>
      <c r="AV268" s="14" t="s">
        <v>85</v>
      </c>
      <c r="AW268" s="14" t="s">
        <v>39</v>
      </c>
      <c r="AX268" s="14" t="s">
        <v>77</v>
      </c>
      <c r="AY268" s="247" t="s">
        <v>135</v>
      </c>
    </row>
    <row r="269" s="14" customFormat="1">
      <c r="A269" s="14"/>
      <c r="B269" s="237"/>
      <c r="C269" s="238"/>
      <c r="D269" s="228" t="s">
        <v>145</v>
      </c>
      <c r="E269" s="239" t="s">
        <v>32</v>
      </c>
      <c r="F269" s="240" t="s">
        <v>1451</v>
      </c>
      <c r="G269" s="238"/>
      <c r="H269" s="241">
        <v>10</v>
      </c>
      <c r="I269" s="242"/>
      <c r="J269" s="238"/>
      <c r="K269" s="238"/>
      <c r="L269" s="243"/>
      <c r="M269" s="244"/>
      <c r="N269" s="245"/>
      <c r="O269" s="245"/>
      <c r="P269" s="245"/>
      <c r="Q269" s="245"/>
      <c r="R269" s="245"/>
      <c r="S269" s="245"/>
      <c r="T269" s="24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7" t="s">
        <v>145</v>
      </c>
      <c r="AU269" s="247" t="s">
        <v>85</v>
      </c>
      <c r="AV269" s="14" t="s">
        <v>85</v>
      </c>
      <c r="AW269" s="14" t="s">
        <v>39</v>
      </c>
      <c r="AX269" s="14" t="s">
        <v>77</v>
      </c>
      <c r="AY269" s="247" t="s">
        <v>135</v>
      </c>
    </row>
    <row r="270" s="14" customFormat="1">
      <c r="A270" s="14"/>
      <c r="B270" s="237"/>
      <c r="C270" s="238"/>
      <c r="D270" s="228" t="s">
        <v>145</v>
      </c>
      <c r="E270" s="239" t="s">
        <v>32</v>
      </c>
      <c r="F270" s="240" t="s">
        <v>405</v>
      </c>
      <c r="G270" s="238"/>
      <c r="H270" s="241">
        <v>1</v>
      </c>
      <c r="I270" s="242"/>
      <c r="J270" s="238"/>
      <c r="K270" s="238"/>
      <c r="L270" s="243"/>
      <c r="M270" s="244"/>
      <c r="N270" s="245"/>
      <c r="O270" s="245"/>
      <c r="P270" s="245"/>
      <c r="Q270" s="245"/>
      <c r="R270" s="245"/>
      <c r="S270" s="245"/>
      <c r="T270" s="246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7" t="s">
        <v>145</v>
      </c>
      <c r="AU270" s="247" t="s">
        <v>85</v>
      </c>
      <c r="AV270" s="14" t="s">
        <v>85</v>
      </c>
      <c r="AW270" s="14" t="s">
        <v>39</v>
      </c>
      <c r="AX270" s="14" t="s">
        <v>77</v>
      </c>
      <c r="AY270" s="247" t="s">
        <v>135</v>
      </c>
    </row>
    <row r="271" s="14" customFormat="1">
      <c r="A271" s="14"/>
      <c r="B271" s="237"/>
      <c r="C271" s="238"/>
      <c r="D271" s="228" t="s">
        <v>145</v>
      </c>
      <c r="E271" s="239" t="s">
        <v>32</v>
      </c>
      <c r="F271" s="240" t="s">
        <v>1452</v>
      </c>
      <c r="G271" s="238"/>
      <c r="H271" s="241">
        <v>104</v>
      </c>
      <c r="I271" s="242"/>
      <c r="J271" s="238"/>
      <c r="K271" s="238"/>
      <c r="L271" s="243"/>
      <c r="M271" s="244"/>
      <c r="N271" s="245"/>
      <c r="O271" s="245"/>
      <c r="P271" s="245"/>
      <c r="Q271" s="245"/>
      <c r="R271" s="245"/>
      <c r="S271" s="245"/>
      <c r="T271" s="246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7" t="s">
        <v>145</v>
      </c>
      <c r="AU271" s="247" t="s">
        <v>85</v>
      </c>
      <c r="AV271" s="14" t="s">
        <v>85</v>
      </c>
      <c r="AW271" s="14" t="s">
        <v>39</v>
      </c>
      <c r="AX271" s="14" t="s">
        <v>77</v>
      </c>
      <c r="AY271" s="247" t="s">
        <v>135</v>
      </c>
    </row>
    <row r="272" s="14" customFormat="1">
      <c r="A272" s="14"/>
      <c r="B272" s="237"/>
      <c r="C272" s="238"/>
      <c r="D272" s="228" t="s">
        <v>145</v>
      </c>
      <c r="E272" s="239" t="s">
        <v>32</v>
      </c>
      <c r="F272" s="240" t="s">
        <v>1453</v>
      </c>
      <c r="G272" s="238"/>
      <c r="H272" s="241">
        <v>9</v>
      </c>
      <c r="I272" s="242"/>
      <c r="J272" s="238"/>
      <c r="K272" s="238"/>
      <c r="L272" s="243"/>
      <c r="M272" s="244"/>
      <c r="N272" s="245"/>
      <c r="O272" s="245"/>
      <c r="P272" s="245"/>
      <c r="Q272" s="245"/>
      <c r="R272" s="245"/>
      <c r="S272" s="245"/>
      <c r="T272" s="24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7" t="s">
        <v>145</v>
      </c>
      <c r="AU272" s="247" t="s">
        <v>85</v>
      </c>
      <c r="AV272" s="14" t="s">
        <v>85</v>
      </c>
      <c r="AW272" s="14" t="s">
        <v>39</v>
      </c>
      <c r="AX272" s="14" t="s">
        <v>77</v>
      </c>
      <c r="AY272" s="247" t="s">
        <v>135</v>
      </c>
    </row>
    <row r="273" s="14" customFormat="1">
      <c r="A273" s="14"/>
      <c r="B273" s="237"/>
      <c r="C273" s="238"/>
      <c r="D273" s="228" t="s">
        <v>145</v>
      </c>
      <c r="E273" s="239" t="s">
        <v>32</v>
      </c>
      <c r="F273" s="240" t="s">
        <v>735</v>
      </c>
      <c r="G273" s="238"/>
      <c r="H273" s="241">
        <v>4</v>
      </c>
      <c r="I273" s="242"/>
      <c r="J273" s="238"/>
      <c r="K273" s="238"/>
      <c r="L273" s="243"/>
      <c r="M273" s="244"/>
      <c r="N273" s="245"/>
      <c r="O273" s="245"/>
      <c r="P273" s="245"/>
      <c r="Q273" s="245"/>
      <c r="R273" s="245"/>
      <c r="S273" s="245"/>
      <c r="T273" s="246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7" t="s">
        <v>145</v>
      </c>
      <c r="AU273" s="247" t="s">
        <v>85</v>
      </c>
      <c r="AV273" s="14" t="s">
        <v>85</v>
      </c>
      <c r="AW273" s="14" t="s">
        <v>39</v>
      </c>
      <c r="AX273" s="14" t="s">
        <v>77</v>
      </c>
      <c r="AY273" s="247" t="s">
        <v>135</v>
      </c>
    </row>
    <row r="274" s="14" customFormat="1">
      <c r="A274" s="14"/>
      <c r="B274" s="237"/>
      <c r="C274" s="238"/>
      <c r="D274" s="228" t="s">
        <v>145</v>
      </c>
      <c r="E274" s="239" t="s">
        <v>32</v>
      </c>
      <c r="F274" s="240" t="s">
        <v>1007</v>
      </c>
      <c r="G274" s="238"/>
      <c r="H274" s="241">
        <v>3</v>
      </c>
      <c r="I274" s="242"/>
      <c r="J274" s="238"/>
      <c r="K274" s="238"/>
      <c r="L274" s="243"/>
      <c r="M274" s="244"/>
      <c r="N274" s="245"/>
      <c r="O274" s="245"/>
      <c r="P274" s="245"/>
      <c r="Q274" s="245"/>
      <c r="R274" s="245"/>
      <c r="S274" s="245"/>
      <c r="T274" s="246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7" t="s">
        <v>145</v>
      </c>
      <c r="AU274" s="247" t="s">
        <v>85</v>
      </c>
      <c r="AV274" s="14" t="s">
        <v>85</v>
      </c>
      <c r="AW274" s="14" t="s">
        <v>39</v>
      </c>
      <c r="AX274" s="14" t="s">
        <v>77</v>
      </c>
      <c r="AY274" s="247" t="s">
        <v>135</v>
      </c>
    </row>
    <row r="275" s="15" customFormat="1">
      <c r="A275" s="15"/>
      <c r="B275" s="248"/>
      <c r="C275" s="249"/>
      <c r="D275" s="228" t="s">
        <v>145</v>
      </c>
      <c r="E275" s="250" t="s">
        <v>32</v>
      </c>
      <c r="F275" s="251" t="s">
        <v>149</v>
      </c>
      <c r="G275" s="249"/>
      <c r="H275" s="252">
        <v>656</v>
      </c>
      <c r="I275" s="253"/>
      <c r="J275" s="249"/>
      <c r="K275" s="249"/>
      <c r="L275" s="254"/>
      <c r="M275" s="255"/>
      <c r="N275" s="256"/>
      <c r="O275" s="256"/>
      <c r="P275" s="256"/>
      <c r="Q275" s="256"/>
      <c r="R275" s="256"/>
      <c r="S275" s="256"/>
      <c r="T275" s="257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58" t="s">
        <v>145</v>
      </c>
      <c r="AU275" s="258" t="s">
        <v>85</v>
      </c>
      <c r="AV275" s="15" t="s">
        <v>134</v>
      </c>
      <c r="AW275" s="15" t="s">
        <v>39</v>
      </c>
      <c r="AX275" s="15" t="s">
        <v>83</v>
      </c>
      <c r="AY275" s="258" t="s">
        <v>135</v>
      </c>
    </row>
    <row r="276" s="2" customFormat="1" ht="33" customHeight="1">
      <c r="A276" s="39"/>
      <c r="B276" s="40"/>
      <c r="C276" s="213" t="s">
        <v>450</v>
      </c>
      <c r="D276" s="213" t="s">
        <v>138</v>
      </c>
      <c r="E276" s="214" t="s">
        <v>393</v>
      </c>
      <c r="F276" s="215" t="s">
        <v>394</v>
      </c>
      <c r="G276" s="216" t="s">
        <v>141</v>
      </c>
      <c r="H276" s="217">
        <v>29</v>
      </c>
      <c r="I276" s="218"/>
      <c r="J276" s="219">
        <f>ROUND(I276*H276,2)</f>
        <v>0</v>
      </c>
      <c r="K276" s="215" t="s">
        <v>142</v>
      </c>
      <c r="L276" s="45"/>
      <c r="M276" s="220" t="s">
        <v>32</v>
      </c>
      <c r="N276" s="221" t="s">
        <v>48</v>
      </c>
      <c r="O276" s="85"/>
      <c r="P276" s="222">
        <f>O276*H276</f>
        <v>0</v>
      </c>
      <c r="Q276" s="222">
        <v>0</v>
      </c>
      <c r="R276" s="222">
        <f>Q276*H276</f>
        <v>0</v>
      </c>
      <c r="S276" s="222">
        <v>0</v>
      </c>
      <c r="T276" s="223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4" t="s">
        <v>143</v>
      </c>
      <c r="AT276" s="224" t="s">
        <v>138</v>
      </c>
      <c r="AU276" s="224" t="s">
        <v>85</v>
      </c>
      <c r="AY276" s="17" t="s">
        <v>135</v>
      </c>
      <c r="BE276" s="225">
        <f>IF(N276="základní",J276,0)</f>
        <v>0</v>
      </c>
      <c r="BF276" s="225">
        <f>IF(N276="snížená",J276,0)</f>
        <v>0</v>
      </c>
      <c r="BG276" s="225">
        <f>IF(N276="zákl. přenesená",J276,0)</f>
        <v>0</v>
      </c>
      <c r="BH276" s="225">
        <f>IF(N276="sníž. přenesená",J276,0)</f>
        <v>0</v>
      </c>
      <c r="BI276" s="225">
        <f>IF(N276="nulová",J276,0)</f>
        <v>0</v>
      </c>
      <c r="BJ276" s="17" t="s">
        <v>83</v>
      </c>
      <c r="BK276" s="225">
        <f>ROUND(I276*H276,2)</f>
        <v>0</v>
      </c>
      <c r="BL276" s="17" t="s">
        <v>143</v>
      </c>
      <c r="BM276" s="224" t="s">
        <v>1454</v>
      </c>
    </row>
    <row r="277" s="13" customFormat="1">
      <c r="A277" s="13"/>
      <c r="B277" s="226"/>
      <c r="C277" s="227"/>
      <c r="D277" s="228" t="s">
        <v>145</v>
      </c>
      <c r="E277" s="229" t="s">
        <v>32</v>
      </c>
      <c r="F277" s="230" t="s">
        <v>299</v>
      </c>
      <c r="G277" s="227"/>
      <c r="H277" s="229" t="s">
        <v>32</v>
      </c>
      <c r="I277" s="231"/>
      <c r="J277" s="227"/>
      <c r="K277" s="227"/>
      <c r="L277" s="232"/>
      <c r="M277" s="233"/>
      <c r="N277" s="234"/>
      <c r="O277" s="234"/>
      <c r="P277" s="234"/>
      <c r="Q277" s="234"/>
      <c r="R277" s="234"/>
      <c r="S277" s="234"/>
      <c r="T277" s="23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6" t="s">
        <v>145</v>
      </c>
      <c r="AU277" s="236" t="s">
        <v>85</v>
      </c>
      <c r="AV277" s="13" t="s">
        <v>83</v>
      </c>
      <c r="AW277" s="13" t="s">
        <v>39</v>
      </c>
      <c r="AX277" s="13" t="s">
        <v>77</v>
      </c>
      <c r="AY277" s="236" t="s">
        <v>135</v>
      </c>
    </row>
    <row r="278" s="14" customFormat="1">
      <c r="A278" s="14"/>
      <c r="B278" s="237"/>
      <c r="C278" s="238"/>
      <c r="D278" s="228" t="s">
        <v>145</v>
      </c>
      <c r="E278" s="239" t="s">
        <v>32</v>
      </c>
      <c r="F278" s="240" t="s">
        <v>385</v>
      </c>
      <c r="G278" s="238"/>
      <c r="H278" s="241">
        <v>1</v>
      </c>
      <c r="I278" s="242"/>
      <c r="J278" s="238"/>
      <c r="K278" s="238"/>
      <c r="L278" s="243"/>
      <c r="M278" s="244"/>
      <c r="N278" s="245"/>
      <c r="O278" s="245"/>
      <c r="P278" s="245"/>
      <c r="Q278" s="245"/>
      <c r="R278" s="245"/>
      <c r="S278" s="245"/>
      <c r="T278" s="24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7" t="s">
        <v>145</v>
      </c>
      <c r="AU278" s="247" t="s">
        <v>85</v>
      </c>
      <c r="AV278" s="14" t="s">
        <v>85</v>
      </c>
      <c r="AW278" s="14" t="s">
        <v>39</v>
      </c>
      <c r="AX278" s="14" t="s">
        <v>77</v>
      </c>
      <c r="AY278" s="247" t="s">
        <v>135</v>
      </c>
    </row>
    <row r="279" s="14" customFormat="1">
      <c r="A279" s="14"/>
      <c r="B279" s="237"/>
      <c r="C279" s="238"/>
      <c r="D279" s="228" t="s">
        <v>145</v>
      </c>
      <c r="E279" s="239" t="s">
        <v>32</v>
      </c>
      <c r="F279" s="240" t="s">
        <v>1455</v>
      </c>
      <c r="G279" s="238"/>
      <c r="H279" s="241">
        <v>10</v>
      </c>
      <c r="I279" s="242"/>
      <c r="J279" s="238"/>
      <c r="K279" s="238"/>
      <c r="L279" s="243"/>
      <c r="M279" s="244"/>
      <c r="N279" s="245"/>
      <c r="O279" s="245"/>
      <c r="P279" s="245"/>
      <c r="Q279" s="245"/>
      <c r="R279" s="245"/>
      <c r="S279" s="245"/>
      <c r="T279" s="246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7" t="s">
        <v>145</v>
      </c>
      <c r="AU279" s="247" t="s">
        <v>85</v>
      </c>
      <c r="AV279" s="14" t="s">
        <v>85</v>
      </c>
      <c r="AW279" s="14" t="s">
        <v>39</v>
      </c>
      <c r="AX279" s="14" t="s">
        <v>77</v>
      </c>
      <c r="AY279" s="247" t="s">
        <v>135</v>
      </c>
    </row>
    <row r="280" s="14" customFormat="1">
      <c r="A280" s="14"/>
      <c r="B280" s="237"/>
      <c r="C280" s="238"/>
      <c r="D280" s="228" t="s">
        <v>145</v>
      </c>
      <c r="E280" s="239" t="s">
        <v>32</v>
      </c>
      <c r="F280" s="240" t="s">
        <v>1012</v>
      </c>
      <c r="G280" s="238"/>
      <c r="H280" s="241">
        <v>5</v>
      </c>
      <c r="I280" s="242"/>
      <c r="J280" s="238"/>
      <c r="K280" s="238"/>
      <c r="L280" s="243"/>
      <c r="M280" s="244"/>
      <c r="N280" s="245"/>
      <c r="O280" s="245"/>
      <c r="P280" s="245"/>
      <c r="Q280" s="245"/>
      <c r="R280" s="245"/>
      <c r="S280" s="245"/>
      <c r="T280" s="246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7" t="s">
        <v>145</v>
      </c>
      <c r="AU280" s="247" t="s">
        <v>85</v>
      </c>
      <c r="AV280" s="14" t="s">
        <v>85</v>
      </c>
      <c r="AW280" s="14" t="s">
        <v>39</v>
      </c>
      <c r="AX280" s="14" t="s">
        <v>77</v>
      </c>
      <c r="AY280" s="247" t="s">
        <v>135</v>
      </c>
    </row>
    <row r="281" s="14" customFormat="1">
      <c r="A281" s="14"/>
      <c r="B281" s="237"/>
      <c r="C281" s="238"/>
      <c r="D281" s="228" t="s">
        <v>145</v>
      </c>
      <c r="E281" s="239" t="s">
        <v>32</v>
      </c>
      <c r="F281" s="240" t="s">
        <v>1023</v>
      </c>
      <c r="G281" s="238"/>
      <c r="H281" s="241">
        <v>12</v>
      </c>
      <c r="I281" s="242"/>
      <c r="J281" s="238"/>
      <c r="K281" s="238"/>
      <c r="L281" s="243"/>
      <c r="M281" s="244"/>
      <c r="N281" s="245"/>
      <c r="O281" s="245"/>
      <c r="P281" s="245"/>
      <c r="Q281" s="245"/>
      <c r="R281" s="245"/>
      <c r="S281" s="245"/>
      <c r="T281" s="246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7" t="s">
        <v>145</v>
      </c>
      <c r="AU281" s="247" t="s">
        <v>85</v>
      </c>
      <c r="AV281" s="14" t="s">
        <v>85</v>
      </c>
      <c r="AW281" s="14" t="s">
        <v>39</v>
      </c>
      <c r="AX281" s="14" t="s">
        <v>77</v>
      </c>
      <c r="AY281" s="247" t="s">
        <v>135</v>
      </c>
    </row>
    <row r="282" s="14" customFormat="1">
      <c r="A282" s="14"/>
      <c r="B282" s="237"/>
      <c r="C282" s="238"/>
      <c r="D282" s="228" t="s">
        <v>145</v>
      </c>
      <c r="E282" s="239" t="s">
        <v>32</v>
      </c>
      <c r="F282" s="240" t="s">
        <v>412</v>
      </c>
      <c r="G282" s="238"/>
      <c r="H282" s="241">
        <v>1</v>
      </c>
      <c r="I282" s="242"/>
      <c r="J282" s="238"/>
      <c r="K282" s="238"/>
      <c r="L282" s="243"/>
      <c r="M282" s="244"/>
      <c r="N282" s="245"/>
      <c r="O282" s="245"/>
      <c r="P282" s="245"/>
      <c r="Q282" s="245"/>
      <c r="R282" s="245"/>
      <c r="S282" s="245"/>
      <c r="T282" s="246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7" t="s">
        <v>145</v>
      </c>
      <c r="AU282" s="247" t="s">
        <v>85</v>
      </c>
      <c r="AV282" s="14" t="s">
        <v>85</v>
      </c>
      <c r="AW282" s="14" t="s">
        <v>39</v>
      </c>
      <c r="AX282" s="14" t="s">
        <v>77</v>
      </c>
      <c r="AY282" s="247" t="s">
        <v>135</v>
      </c>
    </row>
    <row r="283" s="15" customFormat="1">
      <c r="A283" s="15"/>
      <c r="B283" s="248"/>
      <c r="C283" s="249"/>
      <c r="D283" s="228" t="s">
        <v>145</v>
      </c>
      <c r="E283" s="250" t="s">
        <v>32</v>
      </c>
      <c r="F283" s="251" t="s">
        <v>149</v>
      </c>
      <c r="G283" s="249"/>
      <c r="H283" s="252">
        <v>29</v>
      </c>
      <c r="I283" s="253"/>
      <c r="J283" s="249"/>
      <c r="K283" s="249"/>
      <c r="L283" s="254"/>
      <c r="M283" s="255"/>
      <c r="N283" s="256"/>
      <c r="O283" s="256"/>
      <c r="P283" s="256"/>
      <c r="Q283" s="256"/>
      <c r="R283" s="256"/>
      <c r="S283" s="256"/>
      <c r="T283" s="257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58" t="s">
        <v>145</v>
      </c>
      <c r="AU283" s="258" t="s">
        <v>85</v>
      </c>
      <c r="AV283" s="15" t="s">
        <v>134</v>
      </c>
      <c r="AW283" s="15" t="s">
        <v>39</v>
      </c>
      <c r="AX283" s="15" t="s">
        <v>83</v>
      </c>
      <c r="AY283" s="258" t="s">
        <v>135</v>
      </c>
    </row>
    <row r="284" s="2" customFormat="1" ht="37.8" customHeight="1">
      <c r="A284" s="39"/>
      <c r="B284" s="40"/>
      <c r="C284" s="213" t="s">
        <v>454</v>
      </c>
      <c r="D284" s="213" t="s">
        <v>138</v>
      </c>
      <c r="E284" s="214" t="s">
        <v>398</v>
      </c>
      <c r="F284" s="215" t="s">
        <v>399</v>
      </c>
      <c r="G284" s="216" t="s">
        <v>141</v>
      </c>
      <c r="H284" s="217">
        <v>273</v>
      </c>
      <c r="I284" s="218"/>
      <c r="J284" s="219">
        <f>ROUND(I284*H284,2)</f>
        <v>0</v>
      </c>
      <c r="K284" s="215" t="s">
        <v>142</v>
      </c>
      <c r="L284" s="45"/>
      <c r="M284" s="220" t="s">
        <v>32</v>
      </c>
      <c r="N284" s="221" t="s">
        <v>48</v>
      </c>
      <c r="O284" s="85"/>
      <c r="P284" s="222">
        <f>O284*H284</f>
        <v>0</v>
      </c>
      <c r="Q284" s="222">
        <v>0</v>
      </c>
      <c r="R284" s="222">
        <f>Q284*H284</f>
        <v>0</v>
      </c>
      <c r="S284" s="222">
        <v>0</v>
      </c>
      <c r="T284" s="223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24" t="s">
        <v>143</v>
      </c>
      <c r="AT284" s="224" t="s">
        <v>138</v>
      </c>
      <c r="AU284" s="224" t="s">
        <v>85</v>
      </c>
      <c r="AY284" s="17" t="s">
        <v>135</v>
      </c>
      <c r="BE284" s="225">
        <f>IF(N284="základní",J284,0)</f>
        <v>0</v>
      </c>
      <c r="BF284" s="225">
        <f>IF(N284="snížená",J284,0)</f>
        <v>0</v>
      </c>
      <c r="BG284" s="225">
        <f>IF(N284="zákl. přenesená",J284,0)</f>
        <v>0</v>
      </c>
      <c r="BH284" s="225">
        <f>IF(N284="sníž. přenesená",J284,0)</f>
        <v>0</v>
      </c>
      <c r="BI284" s="225">
        <f>IF(N284="nulová",J284,0)</f>
        <v>0</v>
      </c>
      <c r="BJ284" s="17" t="s">
        <v>83</v>
      </c>
      <c r="BK284" s="225">
        <f>ROUND(I284*H284,2)</f>
        <v>0</v>
      </c>
      <c r="BL284" s="17" t="s">
        <v>143</v>
      </c>
      <c r="BM284" s="224" t="s">
        <v>1456</v>
      </c>
    </row>
    <row r="285" s="13" customFormat="1">
      <c r="A285" s="13"/>
      <c r="B285" s="226"/>
      <c r="C285" s="227"/>
      <c r="D285" s="228" t="s">
        <v>145</v>
      </c>
      <c r="E285" s="229" t="s">
        <v>32</v>
      </c>
      <c r="F285" s="230" t="s">
        <v>299</v>
      </c>
      <c r="G285" s="227"/>
      <c r="H285" s="229" t="s">
        <v>32</v>
      </c>
      <c r="I285" s="231"/>
      <c r="J285" s="227"/>
      <c r="K285" s="227"/>
      <c r="L285" s="232"/>
      <c r="M285" s="233"/>
      <c r="N285" s="234"/>
      <c r="O285" s="234"/>
      <c r="P285" s="234"/>
      <c r="Q285" s="234"/>
      <c r="R285" s="234"/>
      <c r="S285" s="234"/>
      <c r="T285" s="23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6" t="s">
        <v>145</v>
      </c>
      <c r="AU285" s="236" t="s">
        <v>85</v>
      </c>
      <c r="AV285" s="13" t="s">
        <v>83</v>
      </c>
      <c r="AW285" s="13" t="s">
        <v>39</v>
      </c>
      <c r="AX285" s="13" t="s">
        <v>77</v>
      </c>
      <c r="AY285" s="236" t="s">
        <v>135</v>
      </c>
    </row>
    <row r="286" s="14" customFormat="1">
      <c r="A286" s="14"/>
      <c r="B286" s="237"/>
      <c r="C286" s="238"/>
      <c r="D286" s="228" t="s">
        <v>145</v>
      </c>
      <c r="E286" s="239" t="s">
        <v>32</v>
      </c>
      <c r="F286" s="240" t="s">
        <v>198</v>
      </c>
      <c r="G286" s="238"/>
      <c r="H286" s="241">
        <v>2</v>
      </c>
      <c r="I286" s="242"/>
      <c r="J286" s="238"/>
      <c r="K286" s="238"/>
      <c r="L286" s="243"/>
      <c r="M286" s="244"/>
      <c r="N286" s="245"/>
      <c r="O286" s="245"/>
      <c r="P286" s="245"/>
      <c r="Q286" s="245"/>
      <c r="R286" s="245"/>
      <c r="S286" s="245"/>
      <c r="T286" s="246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7" t="s">
        <v>145</v>
      </c>
      <c r="AU286" s="247" t="s">
        <v>85</v>
      </c>
      <c r="AV286" s="14" t="s">
        <v>85</v>
      </c>
      <c r="AW286" s="14" t="s">
        <v>39</v>
      </c>
      <c r="AX286" s="14" t="s">
        <v>77</v>
      </c>
      <c r="AY286" s="247" t="s">
        <v>135</v>
      </c>
    </row>
    <row r="287" s="14" customFormat="1">
      <c r="A287" s="14"/>
      <c r="B287" s="237"/>
      <c r="C287" s="238"/>
      <c r="D287" s="228" t="s">
        <v>145</v>
      </c>
      <c r="E287" s="239" t="s">
        <v>32</v>
      </c>
      <c r="F287" s="240" t="s">
        <v>386</v>
      </c>
      <c r="G287" s="238"/>
      <c r="H287" s="241">
        <v>1</v>
      </c>
      <c r="I287" s="242"/>
      <c r="J287" s="238"/>
      <c r="K287" s="238"/>
      <c r="L287" s="243"/>
      <c r="M287" s="244"/>
      <c r="N287" s="245"/>
      <c r="O287" s="245"/>
      <c r="P287" s="245"/>
      <c r="Q287" s="245"/>
      <c r="R287" s="245"/>
      <c r="S287" s="245"/>
      <c r="T287" s="246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7" t="s">
        <v>145</v>
      </c>
      <c r="AU287" s="247" t="s">
        <v>85</v>
      </c>
      <c r="AV287" s="14" t="s">
        <v>85</v>
      </c>
      <c r="AW287" s="14" t="s">
        <v>39</v>
      </c>
      <c r="AX287" s="14" t="s">
        <v>77</v>
      </c>
      <c r="AY287" s="247" t="s">
        <v>135</v>
      </c>
    </row>
    <row r="288" s="14" customFormat="1">
      <c r="A288" s="14"/>
      <c r="B288" s="237"/>
      <c r="C288" s="238"/>
      <c r="D288" s="228" t="s">
        <v>145</v>
      </c>
      <c r="E288" s="239" t="s">
        <v>32</v>
      </c>
      <c r="F288" s="240" t="s">
        <v>401</v>
      </c>
      <c r="G288" s="238"/>
      <c r="H288" s="241">
        <v>1</v>
      </c>
      <c r="I288" s="242"/>
      <c r="J288" s="238"/>
      <c r="K288" s="238"/>
      <c r="L288" s="243"/>
      <c r="M288" s="244"/>
      <c r="N288" s="245"/>
      <c r="O288" s="245"/>
      <c r="P288" s="245"/>
      <c r="Q288" s="245"/>
      <c r="R288" s="245"/>
      <c r="S288" s="245"/>
      <c r="T288" s="246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7" t="s">
        <v>145</v>
      </c>
      <c r="AU288" s="247" t="s">
        <v>85</v>
      </c>
      <c r="AV288" s="14" t="s">
        <v>85</v>
      </c>
      <c r="AW288" s="14" t="s">
        <v>39</v>
      </c>
      <c r="AX288" s="14" t="s">
        <v>77</v>
      </c>
      <c r="AY288" s="247" t="s">
        <v>135</v>
      </c>
    </row>
    <row r="289" s="14" customFormat="1">
      <c r="A289" s="14"/>
      <c r="B289" s="237"/>
      <c r="C289" s="238"/>
      <c r="D289" s="228" t="s">
        <v>145</v>
      </c>
      <c r="E289" s="239" t="s">
        <v>32</v>
      </c>
      <c r="F289" s="240" t="s">
        <v>1457</v>
      </c>
      <c r="G289" s="238"/>
      <c r="H289" s="241">
        <v>116</v>
      </c>
      <c r="I289" s="242"/>
      <c r="J289" s="238"/>
      <c r="K289" s="238"/>
      <c r="L289" s="243"/>
      <c r="M289" s="244"/>
      <c r="N289" s="245"/>
      <c r="O289" s="245"/>
      <c r="P289" s="245"/>
      <c r="Q289" s="245"/>
      <c r="R289" s="245"/>
      <c r="S289" s="245"/>
      <c r="T289" s="246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7" t="s">
        <v>145</v>
      </c>
      <c r="AU289" s="247" t="s">
        <v>85</v>
      </c>
      <c r="AV289" s="14" t="s">
        <v>85</v>
      </c>
      <c r="AW289" s="14" t="s">
        <v>39</v>
      </c>
      <c r="AX289" s="14" t="s">
        <v>77</v>
      </c>
      <c r="AY289" s="247" t="s">
        <v>135</v>
      </c>
    </row>
    <row r="290" s="14" customFormat="1">
      <c r="A290" s="14"/>
      <c r="B290" s="237"/>
      <c r="C290" s="238"/>
      <c r="D290" s="228" t="s">
        <v>145</v>
      </c>
      <c r="E290" s="239" t="s">
        <v>32</v>
      </c>
      <c r="F290" s="240" t="s">
        <v>1458</v>
      </c>
      <c r="G290" s="238"/>
      <c r="H290" s="241">
        <v>26</v>
      </c>
      <c r="I290" s="242"/>
      <c r="J290" s="238"/>
      <c r="K290" s="238"/>
      <c r="L290" s="243"/>
      <c r="M290" s="244"/>
      <c r="N290" s="245"/>
      <c r="O290" s="245"/>
      <c r="P290" s="245"/>
      <c r="Q290" s="245"/>
      <c r="R290" s="245"/>
      <c r="S290" s="245"/>
      <c r="T290" s="246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7" t="s">
        <v>145</v>
      </c>
      <c r="AU290" s="247" t="s">
        <v>85</v>
      </c>
      <c r="AV290" s="14" t="s">
        <v>85</v>
      </c>
      <c r="AW290" s="14" t="s">
        <v>39</v>
      </c>
      <c r="AX290" s="14" t="s">
        <v>77</v>
      </c>
      <c r="AY290" s="247" t="s">
        <v>135</v>
      </c>
    </row>
    <row r="291" s="14" customFormat="1">
      <c r="A291" s="14"/>
      <c r="B291" s="237"/>
      <c r="C291" s="238"/>
      <c r="D291" s="228" t="s">
        <v>145</v>
      </c>
      <c r="E291" s="239" t="s">
        <v>32</v>
      </c>
      <c r="F291" s="240" t="s">
        <v>1459</v>
      </c>
      <c r="G291" s="238"/>
      <c r="H291" s="241">
        <v>24</v>
      </c>
      <c r="I291" s="242"/>
      <c r="J291" s="238"/>
      <c r="K291" s="238"/>
      <c r="L291" s="243"/>
      <c r="M291" s="244"/>
      <c r="N291" s="245"/>
      <c r="O291" s="245"/>
      <c r="P291" s="245"/>
      <c r="Q291" s="245"/>
      <c r="R291" s="245"/>
      <c r="S291" s="245"/>
      <c r="T291" s="246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7" t="s">
        <v>145</v>
      </c>
      <c r="AU291" s="247" t="s">
        <v>85</v>
      </c>
      <c r="AV291" s="14" t="s">
        <v>85</v>
      </c>
      <c r="AW291" s="14" t="s">
        <v>39</v>
      </c>
      <c r="AX291" s="14" t="s">
        <v>77</v>
      </c>
      <c r="AY291" s="247" t="s">
        <v>135</v>
      </c>
    </row>
    <row r="292" s="14" customFormat="1">
      <c r="A292" s="14"/>
      <c r="B292" s="237"/>
      <c r="C292" s="238"/>
      <c r="D292" s="228" t="s">
        <v>145</v>
      </c>
      <c r="E292" s="239" t="s">
        <v>32</v>
      </c>
      <c r="F292" s="240" t="s">
        <v>1005</v>
      </c>
      <c r="G292" s="238"/>
      <c r="H292" s="241">
        <v>8</v>
      </c>
      <c r="I292" s="242"/>
      <c r="J292" s="238"/>
      <c r="K292" s="238"/>
      <c r="L292" s="243"/>
      <c r="M292" s="244"/>
      <c r="N292" s="245"/>
      <c r="O292" s="245"/>
      <c r="P292" s="245"/>
      <c r="Q292" s="245"/>
      <c r="R292" s="245"/>
      <c r="S292" s="245"/>
      <c r="T292" s="246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7" t="s">
        <v>145</v>
      </c>
      <c r="AU292" s="247" t="s">
        <v>85</v>
      </c>
      <c r="AV292" s="14" t="s">
        <v>85</v>
      </c>
      <c r="AW292" s="14" t="s">
        <v>39</v>
      </c>
      <c r="AX292" s="14" t="s">
        <v>77</v>
      </c>
      <c r="AY292" s="247" t="s">
        <v>135</v>
      </c>
    </row>
    <row r="293" s="14" customFormat="1">
      <c r="A293" s="14"/>
      <c r="B293" s="237"/>
      <c r="C293" s="238"/>
      <c r="D293" s="228" t="s">
        <v>145</v>
      </c>
      <c r="E293" s="239" t="s">
        <v>32</v>
      </c>
      <c r="F293" s="240" t="s">
        <v>1006</v>
      </c>
      <c r="G293" s="238"/>
      <c r="H293" s="241">
        <v>2</v>
      </c>
      <c r="I293" s="242"/>
      <c r="J293" s="238"/>
      <c r="K293" s="238"/>
      <c r="L293" s="243"/>
      <c r="M293" s="244"/>
      <c r="N293" s="245"/>
      <c r="O293" s="245"/>
      <c r="P293" s="245"/>
      <c r="Q293" s="245"/>
      <c r="R293" s="245"/>
      <c r="S293" s="245"/>
      <c r="T293" s="246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7" t="s">
        <v>145</v>
      </c>
      <c r="AU293" s="247" t="s">
        <v>85</v>
      </c>
      <c r="AV293" s="14" t="s">
        <v>85</v>
      </c>
      <c r="AW293" s="14" t="s">
        <v>39</v>
      </c>
      <c r="AX293" s="14" t="s">
        <v>77</v>
      </c>
      <c r="AY293" s="247" t="s">
        <v>135</v>
      </c>
    </row>
    <row r="294" s="14" customFormat="1">
      <c r="A294" s="14"/>
      <c r="B294" s="237"/>
      <c r="C294" s="238"/>
      <c r="D294" s="228" t="s">
        <v>145</v>
      </c>
      <c r="E294" s="239" t="s">
        <v>32</v>
      </c>
      <c r="F294" s="240" t="s">
        <v>406</v>
      </c>
      <c r="G294" s="238"/>
      <c r="H294" s="241">
        <v>1</v>
      </c>
      <c r="I294" s="242"/>
      <c r="J294" s="238"/>
      <c r="K294" s="238"/>
      <c r="L294" s="243"/>
      <c r="M294" s="244"/>
      <c r="N294" s="245"/>
      <c r="O294" s="245"/>
      <c r="P294" s="245"/>
      <c r="Q294" s="245"/>
      <c r="R294" s="245"/>
      <c r="S294" s="245"/>
      <c r="T294" s="24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7" t="s">
        <v>145</v>
      </c>
      <c r="AU294" s="247" t="s">
        <v>85</v>
      </c>
      <c r="AV294" s="14" t="s">
        <v>85</v>
      </c>
      <c r="AW294" s="14" t="s">
        <v>39</v>
      </c>
      <c r="AX294" s="14" t="s">
        <v>77</v>
      </c>
      <c r="AY294" s="247" t="s">
        <v>135</v>
      </c>
    </row>
    <row r="295" s="14" customFormat="1">
      <c r="A295" s="14"/>
      <c r="B295" s="237"/>
      <c r="C295" s="238"/>
      <c r="D295" s="228" t="s">
        <v>145</v>
      </c>
      <c r="E295" s="239" t="s">
        <v>32</v>
      </c>
      <c r="F295" s="240" t="s">
        <v>1303</v>
      </c>
      <c r="G295" s="238"/>
      <c r="H295" s="241">
        <v>40</v>
      </c>
      <c r="I295" s="242"/>
      <c r="J295" s="238"/>
      <c r="K295" s="238"/>
      <c r="L295" s="243"/>
      <c r="M295" s="244"/>
      <c r="N295" s="245"/>
      <c r="O295" s="245"/>
      <c r="P295" s="245"/>
      <c r="Q295" s="245"/>
      <c r="R295" s="245"/>
      <c r="S295" s="245"/>
      <c r="T295" s="246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7" t="s">
        <v>145</v>
      </c>
      <c r="AU295" s="247" t="s">
        <v>85</v>
      </c>
      <c r="AV295" s="14" t="s">
        <v>85</v>
      </c>
      <c r="AW295" s="14" t="s">
        <v>39</v>
      </c>
      <c r="AX295" s="14" t="s">
        <v>77</v>
      </c>
      <c r="AY295" s="247" t="s">
        <v>135</v>
      </c>
    </row>
    <row r="296" s="14" customFormat="1">
      <c r="A296" s="14"/>
      <c r="B296" s="237"/>
      <c r="C296" s="238"/>
      <c r="D296" s="228" t="s">
        <v>145</v>
      </c>
      <c r="E296" s="239" t="s">
        <v>32</v>
      </c>
      <c r="F296" s="240" t="s">
        <v>1460</v>
      </c>
      <c r="G296" s="238"/>
      <c r="H296" s="241">
        <v>16</v>
      </c>
      <c r="I296" s="242"/>
      <c r="J296" s="238"/>
      <c r="K296" s="238"/>
      <c r="L296" s="243"/>
      <c r="M296" s="244"/>
      <c r="N296" s="245"/>
      <c r="O296" s="245"/>
      <c r="P296" s="245"/>
      <c r="Q296" s="245"/>
      <c r="R296" s="245"/>
      <c r="S296" s="245"/>
      <c r="T296" s="246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7" t="s">
        <v>145</v>
      </c>
      <c r="AU296" s="247" t="s">
        <v>85</v>
      </c>
      <c r="AV296" s="14" t="s">
        <v>85</v>
      </c>
      <c r="AW296" s="14" t="s">
        <v>39</v>
      </c>
      <c r="AX296" s="14" t="s">
        <v>77</v>
      </c>
      <c r="AY296" s="247" t="s">
        <v>135</v>
      </c>
    </row>
    <row r="297" s="14" customFormat="1">
      <c r="A297" s="14"/>
      <c r="B297" s="237"/>
      <c r="C297" s="238"/>
      <c r="D297" s="228" t="s">
        <v>145</v>
      </c>
      <c r="E297" s="239" t="s">
        <v>32</v>
      </c>
      <c r="F297" s="240" t="s">
        <v>204</v>
      </c>
      <c r="G297" s="238"/>
      <c r="H297" s="241">
        <v>28</v>
      </c>
      <c r="I297" s="242"/>
      <c r="J297" s="238"/>
      <c r="K297" s="238"/>
      <c r="L297" s="243"/>
      <c r="M297" s="244"/>
      <c r="N297" s="245"/>
      <c r="O297" s="245"/>
      <c r="P297" s="245"/>
      <c r="Q297" s="245"/>
      <c r="R297" s="245"/>
      <c r="S297" s="245"/>
      <c r="T297" s="246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7" t="s">
        <v>145</v>
      </c>
      <c r="AU297" s="247" t="s">
        <v>85</v>
      </c>
      <c r="AV297" s="14" t="s">
        <v>85</v>
      </c>
      <c r="AW297" s="14" t="s">
        <v>39</v>
      </c>
      <c r="AX297" s="14" t="s">
        <v>77</v>
      </c>
      <c r="AY297" s="247" t="s">
        <v>135</v>
      </c>
    </row>
    <row r="298" s="14" customFormat="1">
      <c r="A298" s="14"/>
      <c r="B298" s="237"/>
      <c r="C298" s="238"/>
      <c r="D298" s="228" t="s">
        <v>145</v>
      </c>
      <c r="E298" s="239" t="s">
        <v>32</v>
      </c>
      <c r="F298" s="240" t="s">
        <v>1019</v>
      </c>
      <c r="G298" s="238"/>
      <c r="H298" s="241">
        <v>7</v>
      </c>
      <c r="I298" s="242"/>
      <c r="J298" s="238"/>
      <c r="K298" s="238"/>
      <c r="L298" s="243"/>
      <c r="M298" s="244"/>
      <c r="N298" s="245"/>
      <c r="O298" s="245"/>
      <c r="P298" s="245"/>
      <c r="Q298" s="245"/>
      <c r="R298" s="245"/>
      <c r="S298" s="245"/>
      <c r="T298" s="246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7" t="s">
        <v>145</v>
      </c>
      <c r="AU298" s="247" t="s">
        <v>85</v>
      </c>
      <c r="AV298" s="14" t="s">
        <v>85</v>
      </c>
      <c r="AW298" s="14" t="s">
        <v>39</v>
      </c>
      <c r="AX298" s="14" t="s">
        <v>77</v>
      </c>
      <c r="AY298" s="247" t="s">
        <v>135</v>
      </c>
    </row>
    <row r="299" s="14" customFormat="1">
      <c r="A299" s="14"/>
      <c r="B299" s="237"/>
      <c r="C299" s="238"/>
      <c r="D299" s="228" t="s">
        <v>145</v>
      </c>
      <c r="E299" s="239" t="s">
        <v>32</v>
      </c>
      <c r="F299" s="240" t="s">
        <v>1314</v>
      </c>
      <c r="G299" s="238"/>
      <c r="H299" s="241">
        <v>1</v>
      </c>
      <c r="I299" s="242"/>
      <c r="J299" s="238"/>
      <c r="K299" s="238"/>
      <c r="L299" s="243"/>
      <c r="M299" s="244"/>
      <c r="N299" s="245"/>
      <c r="O299" s="245"/>
      <c r="P299" s="245"/>
      <c r="Q299" s="245"/>
      <c r="R299" s="245"/>
      <c r="S299" s="245"/>
      <c r="T299" s="246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7" t="s">
        <v>145</v>
      </c>
      <c r="AU299" s="247" t="s">
        <v>85</v>
      </c>
      <c r="AV299" s="14" t="s">
        <v>85</v>
      </c>
      <c r="AW299" s="14" t="s">
        <v>39</v>
      </c>
      <c r="AX299" s="14" t="s">
        <v>77</v>
      </c>
      <c r="AY299" s="247" t="s">
        <v>135</v>
      </c>
    </row>
    <row r="300" s="15" customFormat="1">
      <c r="A300" s="15"/>
      <c r="B300" s="248"/>
      <c r="C300" s="249"/>
      <c r="D300" s="228" t="s">
        <v>145</v>
      </c>
      <c r="E300" s="250" t="s">
        <v>32</v>
      </c>
      <c r="F300" s="251" t="s">
        <v>149</v>
      </c>
      <c r="G300" s="249"/>
      <c r="H300" s="252">
        <v>273</v>
      </c>
      <c r="I300" s="253"/>
      <c r="J300" s="249"/>
      <c r="K300" s="249"/>
      <c r="L300" s="254"/>
      <c r="M300" s="255"/>
      <c r="N300" s="256"/>
      <c r="O300" s="256"/>
      <c r="P300" s="256"/>
      <c r="Q300" s="256"/>
      <c r="R300" s="256"/>
      <c r="S300" s="256"/>
      <c r="T300" s="257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58" t="s">
        <v>145</v>
      </c>
      <c r="AU300" s="258" t="s">
        <v>85</v>
      </c>
      <c r="AV300" s="15" t="s">
        <v>134</v>
      </c>
      <c r="AW300" s="15" t="s">
        <v>39</v>
      </c>
      <c r="AX300" s="15" t="s">
        <v>83</v>
      </c>
      <c r="AY300" s="258" t="s">
        <v>135</v>
      </c>
    </row>
    <row r="301" s="2" customFormat="1" ht="33" customHeight="1">
      <c r="A301" s="39"/>
      <c r="B301" s="40"/>
      <c r="C301" s="213" t="s">
        <v>460</v>
      </c>
      <c r="D301" s="213" t="s">
        <v>138</v>
      </c>
      <c r="E301" s="214" t="s">
        <v>409</v>
      </c>
      <c r="F301" s="215" t="s">
        <v>410</v>
      </c>
      <c r="G301" s="216" t="s">
        <v>141</v>
      </c>
      <c r="H301" s="217">
        <v>59</v>
      </c>
      <c r="I301" s="218"/>
      <c r="J301" s="219">
        <f>ROUND(I301*H301,2)</f>
        <v>0</v>
      </c>
      <c r="K301" s="215" t="s">
        <v>142</v>
      </c>
      <c r="L301" s="45"/>
      <c r="M301" s="220" t="s">
        <v>32</v>
      </c>
      <c r="N301" s="221" t="s">
        <v>48</v>
      </c>
      <c r="O301" s="85"/>
      <c r="P301" s="222">
        <f>O301*H301</f>
        <v>0</v>
      </c>
      <c r="Q301" s="222">
        <v>0</v>
      </c>
      <c r="R301" s="222">
        <f>Q301*H301</f>
        <v>0</v>
      </c>
      <c r="S301" s="222">
        <v>0</v>
      </c>
      <c r="T301" s="223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24" t="s">
        <v>143</v>
      </c>
      <c r="AT301" s="224" t="s">
        <v>138</v>
      </c>
      <c r="AU301" s="224" t="s">
        <v>85</v>
      </c>
      <c r="AY301" s="17" t="s">
        <v>135</v>
      </c>
      <c r="BE301" s="225">
        <f>IF(N301="základní",J301,0)</f>
        <v>0</v>
      </c>
      <c r="BF301" s="225">
        <f>IF(N301="snížená",J301,0)</f>
        <v>0</v>
      </c>
      <c r="BG301" s="225">
        <f>IF(N301="zákl. přenesená",J301,0)</f>
        <v>0</v>
      </c>
      <c r="BH301" s="225">
        <f>IF(N301="sníž. přenesená",J301,0)</f>
        <v>0</v>
      </c>
      <c r="BI301" s="225">
        <f>IF(N301="nulová",J301,0)</f>
        <v>0</v>
      </c>
      <c r="BJ301" s="17" t="s">
        <v>83</v>
      </c>
      <c r="BK301" s="225">
        <f>ROUND(I301*H301,2)</f>
        <v>0</v>
      </c>
      <c r="BL301" s="17" t="s">
        <v>143</v>
      </c>
      <c r="BM301" s="224" t="s">
        <v>1461</v>
      </c>
    </row>
    <row r="302" s="13" customFormat="1">
      <c r="A302" s="13"/>
      <c r="B302" s="226"/>
      <c r="C302" s="227"/>
      <c r="D302" s="228" t="s">
        <v>145</v>
      </c>
      <c r="E302" s="229" t="s">
        <v>32</v>
      </c>
      <c r="F302" s="230" t="s">
        <v>299</v>
      </c>
      <c r="G302" s="227"/>
      <c r="H302" s="229" t="s">
        <v>32</v>
      </c>
      <c r="I302" s="231"/>
      <c r="J302" s="227"/>
      <c r="K302" s="227"/>
      <c r="L302" s="232"/>
      <c r="M302" s="233"/>
      <c r="N302" s="234"/>
      <c r="O302" s="234"/>
      <c r="P302" s="234"/>
      <c r="Q302" s="234"/>
      <c r="R302" s="234"/>
      <c r="S302" s="234"/>
      <c r="T302" s="23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6" t="s">
        <v>145</v>
      </c>
      <c r="AU302" s="236" t="s">
        <v>85</v>
      </c>
      <c r="AV302" s="13" t="s">
        <v>83</v>
      </c>
      <c r="AW302" s="13" t="s">
        <v>39</v>
      </c>
      <c r="AX302" s="13" t="s">
        <v>77</v>
      </c>
      <c r="AY302" s="236" t="s">
        <v>135</v>
      </c>
    </row>
    <row r="303" s="14" customFormat="1">
      <c r="A303" s="14"/>
      <c r="B303" s="237"/>
      <c r="C303" s="238"/>
      <c r="D303" s="228" t="s">
        <v>145</v>
      </c>
      <c r="E303" s="239" t="s">
        <v>32</v>
      </c>
      <c r="F303" s="240" t="s">
        <v>198</v>
      </c>
      <c r="G303" s="238"/>
      <c r="H303" s="241">
        <v>2</v>
      </c>
      <c r="I303" s="242"/>
      <c r="J303" s="238"/>
      <c r="K303" s="238"/>
      <c r="L303" s="243"/>
      <c r="M303" s="244"/>
      <c r="N303" s="245"/>
      <c r="O303" s="245"/>
      <c r="P303" s="245"/>
      <c r="Q303" s="245"/>
      <c r="R303" s="245"/>
      <c r="S303" s="245"/>
      <c r="T303" s="246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7" t="s">
        <v>145</v>
      </c>
      <c r="AU303" s="247" t="s">
        <v>85</v>
      </c>
      <c r="AV303" s="14" t="s">
        <v>85</v>
      </c>
      <c r="AW303" s="14" t="s">
        <v>39</v>
      </c>
      <c r="AX303" s="14" t="s">
        <v>77</v>
      </c>
      <c r="AY303" s="247" t="s">
        <v>135</v>
      </c>
    </row>
    <row r="304" s="14" customFormat="1">
      <c r="A304" s="14"/>
      <c r="B304" s="237"/>
      <c r="C304" s="238"/>
      <c r="D304" s="228" t="s">
        <v>145</v>
      </c>
      <c r="E304" s="239" t="s">
        <v>32</v>
      </c>
      <c r="F304" s="240" t="s">
        <v>1462</v>
      </c>
      <c r="G304" s="238"/>
      <c r="H304" s="241">
        <v>35</v>
      </c>
      <c r="I304" s="242"/>
      <c r="J304" s="238"/>
      <c r="K304" s="238"/>
      <c r="L304" s="243"/>
      <c r="M304" s="244"/>
      <c r="N304" s="245"/>
      <c r="O304" s="245"/>
      <c r="P304" s="245"/>
      <c r="Q304" s="245"/>
      <c r="R304" s="245"/>
      <c r="S304" s="245"/>
      <c r="T304" s="246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7" t="s">
        <v>145</v>
      </c>
      <c r="AU304" s="247" t="s">
        <v>85</v>
      </c>
      <c r="AV304" s="14" t="s">
        <v>85</v>
      </c>
      <c r="AW304" s="14" t="s">
        <v>39</v>
      </c>
      <c r="AX304" s="14" t="s">
        <v>77</v>
      </c>
      <c r="AY304" s="247" t="s">
        <v>135</v>
      </c>
    </row>
    <row r="305" s="14" customFormat="1">
      <c r="A305" s="14"/>
      <c r="B305" s="237"/>
      <c r="C305" s="238"/>
      <c r="D305" s="228" t="s">
        <v>145</v>
      </c>
      <c r="E305" s="239" t="s">
        <v>32</v>
      </c>
      <c r="F305" s="240" t="s">
        <v>1012</v>
      </c>
      <c r="G305" s="238"/>
      <c r="H305" s="241">
        <v>5</v>
      </c>
      <c r="I305" s="242"/>
      <c r="J305" s="238"/>
      <c r="K305" s="238"/>
      <c r="L305" s="243"/>
      <c r="M305" s="244"/>
      <c r="N305" s="245"/>
      <c r="O305" s="245"/>
      <c r="P305" s="245"/>
      <c r="Q305" s="245"/>
      <c r="R305" s="245"/>
      <c r="S305" s="245"/>
      <c r="T305" s="246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7" t="s">
        <v>145</v>
      </c>
      <c r="AU305" s="247" t="s">
        <v>85</v>
      </c>
      <c r="AV305" s="14" t="s">
        <v>85</v>
      </c>
      <c r="AW305" s="14" t="s">
        <v>39</v>
      </c>
      <c r="AX305" s="14" t="s">
        <v>77</v>
      </c>
      <c r="AY305" s="247" t="s">
        <v>135</v>
      </c>
    </row>
    <row r="306" s="14" customFormat="1">
      <c r="A306" s="14"/>
      <c r="B306" s="237"/>
      <c r="C306" s="238"/>
      <c r="D306" s="228" t="s">
        <v>145</v>
      </c>
      <c r="E306" s="239" t="s">
        <v>32</v>
      </c>
      <c r="F306" s="240" t="s">
        <v>405</v>
      </c>
      <c r="G306" s="238"/>
      <c r="H306" s="241">
        <v>1</v>
      </c>
      <c r="I306" s="242"/>
      <c r="J306" s="238"/>
      <c r="K306" s="238"/>
      <c r="L306" s="243"/>
      <c r="M306" s="244"/>
      <c r="N306" s="245"/>
      <c r="O306" s="245"/>
      <c r="P306" s="245"/>
      <c r="Q306" s="245"/>
      <c r="R306" s="245"/>
      <c r="S306" s="245"/>
      <c r="T306" s="24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7" t="s">
        <v>145</v>
      </c>
      <c r="AU306" s="247" t="s">
        <v>85</v>
      </c>
      <c r="AV306" s="14" t="s">
        <v>85</v>
      </c>
      <c r="AW306" s="14" t="s">
        <v>39</v>
      </c>
      <c r="AX306" s="14" t="s">
        <v>77</v>
      </c>
      <c r="AY306" s="247" t="s">
        <v>135</v>
      </c>
    </row>
    <row r="307" s="14" customFormat="1">
      <c r="A307" s="14"/>
      <c r="B307" s="237"/>
      <c r="C307" s="238"/>
      <c r="D307" s="228" t="s">
        <v>145</v>
      </c>
      <c r="E307" s="239" t="s">
        <v>32</v>
      </c>
      <c r="F307" s="240" t="s">
        <v>202</v>
      </c>
      <c r="G307" s="238"/>
      <c r="H307" s="241">
        <v>14</v>
      </c>
      <c r="I307" s="242"/>
      <c r="J307" s="238"/>
      <c r="K307" s="238"/>
      <c r="L307" s="243"/>
      <c r="M307" s="244"/>
      <c r="N307" s="245"/>
      <c r="O307" s="245"/>
      <c r="P307" s="245"/>
      <c r="Q307" s="245"/>
      <c r="R307" s="245"/>
      <c r="S307" s="245"/>
      <c r="T307" s="246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7" t="s">
        <v>145</v>
      </c>
      <c r="AU307" s="247" t="s">
        <v>85</v>
      </c>
      <c r="AV307" s="14" t="s">
        <v>85</v>
      </c>
      <c r="AW307" s="14" t="s">
        <v>39</v>
      </c>
      <c r="AX307" s="14" t="s">
        <v>77</v>
      </c>
      <c r="AY307" s="247" t="s">
        <v>135</v>
      </c>
    </row>
    <row r="308" s="14" customFormat="1">
      <c r="A308" s="14"/>
      <c r="B308" s="237"/>
      <c r="C308" s="238"/>
      <c r="D308" s="228" t="s">
        <v>145</v>
      </c>
      <c r="E308" s="239" t="s">
        <v>32</v>
      </c>
      <c r="F308" s="240" t="s">
        <v>392</v>
      </c>
      <c r="G308" s="238"/>
      <c r="H308" s="241">
        <v>2</v>
      </c>
      <c r="I308" s="242"/>
      <c r="J308" s="238"/>
      <c r="K308" s="238"/>
      <c r="L308" s="243"/>
      <c r="M308" s="244"/>
      <c r="N308" s="245"/>
      <c r="O308" s="245"/>
      <c r="P308" s="245"/>
      <c r="Q308" s="245"/>
      <c r="R308" s="245"/>
      <c r="S308" s="245"/>
      <c r="T308" s="246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7" t="s">
        <v>145</v>
      </c>
      <c r="AU308" s="247" t="s">
        <v>85</v>
      </c>
      <c r="AV308" s="14" t="s">
        <v>85</v>
      </c>
      <c r="AW308" s="14" t="s">
        <v>39</v>
      </c>
      <c r="AX308" s="14" t="s">
        <v>77</v>
      </c>
      <c r="AY308" s="247" t="s">
        <v>135</v>
      </c>
    </row>
    <row r="309" s="15" customFormat="1">
      <c r="A309" s="15"/>
      <c r="B309" s="248"/>
      <c r="C309" s="249"/>
      <c r="D309" s="228" t="s">
        <v>145</v>
      </c>
      <c r="E309" s="250" t="s">
        <v>32</v>
      </c>
      <c r="F309" s="251" t="s">
        <v>149</v>
      </c>
      <c r="G309" s="249"/>
      <c r="H309" s="252">
        <v>59</v>
      </c>
      <c r="I309" s="253"/>
      <c r="J309" s="249"/>
      <c r="K309" s="249"/>
      <c r="L309" s="254"/>
      <c r="M309" s="255"/>
      <c r="N309" s="256"/>
      <c r="O309" s="256"/>
      <c r="P309" s="256"/>
      <c r="Q309" s="256"/>
      <c r="R309" s="256"/>
      <c r="S309" s="256"/>
      <c r="T309" s="257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58" t="s">
        <v>145</v>
      </c>
      <c r="AU309" s="258" t="s">
        <v>85</v>
      </c>
      <c r="AV309" s="15" t="s">
        <v>134</v>
      </c>
      <c r="AW309" s="15" t="s">
        <v>39</v>
      </c>
      <c r="AX309" s="15" t="s">
        <v>83</v>
      </c>
      <c r="AY309" s="258" t="s">
        <v>135</v>
      </c>
    </row>
    <row r="310" s="2" customFormat="1" ht="37.8" customHeight="1">
      <c r="A310" s="39"/>
      <c r="B310" s="40"/>
      <c r="C310" s="213" t="s">
        <v>465</v>
      </c>
      <c r="D310" s="213" t="s">
        <v>138</v>
      </c>
      <c r="E310" s="214" t="s">
        <v>206</v>
      </c>
      <c r="F310" s="215" t="s">
        <v>207</v>
      </c>
      <c r="G310" s="216" t="s">
        <v>141</v>
      </c>
      <c r="H310" s="217">
        <v>168</v>
      </c>
      <c r="I310" s="218"/>
      <c r="J310" s="219">
        <f>ROUND(I310*H310,2)</f>
        <v>0</v>
      </c>
      <c r="K310" s="215" t="s">
        <v>142</v>
      </c>
      <c r="L310" s="45"/>
      <c r="M310" s="220" t="s">
        <v>32</v>
      </c>
      <c r="N310" s="221" t="s">
        <v>48</v>
      </c>
      <c r="O310" s="85"/>
      <c r="P310" s="222">
        <f>O310*H310</f>
        <v>0</v>
      </c>
      <c r="Q310" s="222">
        <v>0</v>
      </c>
      <c r="R310" s="222">
        <f>Q310*H310</f>
        <v>0</v>
      </c>
      <c r="S310" s="222">
        <v>0</v>
      </c>
      <c r="T310" s="223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24" t="s">
        <v>143</v>
      </c>
      <c r="AT310" s="224" t="s">
        <v>138</v>
      </c>
      <c r="AU310" s="224" t="s">
        <v>85</v>
      </c>
      <c r="AY310" s="17" t="s">
        <v>135</v>
      </c>
      <c r="BE310" s="225">
        <f>IF(N310="základní",J310,0)</f>
        <v>0</v>
      </c>
      <c r="BF310" s="225">
        <f>IF(N310="snížená",J310,0)</f>
        <v>0</v>
      </c>
      <c r="BG310" s="225">
        <f>IF(N310="zákl. přenesená",J310,0)</f>
        <v>0</v>
      </c>
      <c r="BH310" s="225">
        <f>IF(N310="sníž. přenesená",J310,0)</f>
        <v>0</v>
      </c>
      <c r="BI310" s="225">
        <f>IF(N310="nulová",J310,0)</f>
        <v>0</v>
      </c>
      <c r="BJ310" s="17" t="s">
        <v>83</v>
      </c>
      <c r="BK310" s="225">
        <f>ROUND(I310*H310,2)</f>
        <v>0</v>
      </c>
      <c r="BL310" s="17" t="s">
        <v>143</v>
      </c>
      <c r="BM310" s="224" t="s">
        <v>1463</v>
      </c>
    </row>
    <row r="311" s="13" customFormat="1">
      <c r="A311" s="13"/>
      <c r="B311" s="226"/>
      <c r="C311" s="227"/>
      <c r="D311" s="228" t="s">
        <v>145</v>
      </c>
      <c r="E311" s="229" t="s">
        <v>32</v>
      </c>
      <c r="F311" s="230" t="s">
        <v>299</v>
      </c>
      <c r="G311" s="227"/>
      <c r="H311" s="229" t="s">
        <v>32</v>
      </c>
      <c r="I311" s="231"/>
      <c r="J311" s="227"/>
      <c r="K311" s="227"/>
      <c r="L311" s="232"/>
      <c r="M311" s="233"/>
      <c r="N311" s="234"/>
      <c r="O311" s="234"/>
      <c r="P311" s="234"/>
      <c r="Q311" s="234"/>
      <c r="R311" s="234"/>
      <c r="S311" s="234"/>
      <c r="T311" s="23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6" t="s">
        <v>145</v>
      </c>
      <c r="AU311" s="236" t="s">
        <v>85</v>
      </c>
      <c r="AV311" s="13" t="s">
        <v>83</v>
      </c>
      <c r="AW311" s="13" t="s">
        <v>39</v>
      </c>
      <c r="AX311" s="13" t="s">
        <v>77</v>
      </c>
      <c r="AY311" s="236" t="s">
        <v>135</v>
      </c>
    </row>
    <row r="312" s="14" customFormat="1">
      <c r="A312" s="14"/>
      <c r="B312" s="237"/>
      <c r="C312" s="238"/>
      <c r="D312" s="228" t="s">
        <v>145</v>
      </c>
      <c r="E312" s="239" t="s">
        <v>32</v>
      </c>
      <c r="F312" s="240" t="s">
        <v>1464</v>
      </c>
      <c r="G312" s="238"/>
      <c r="H312" s="241">
        <v>70</v>
      </c>
      <c r="I312" s="242"/>
      <c r="J312" s="238"/>
      <c r="K312" s="238"/>
      <c r="L312" s="243"/>
      <c r="M312" s="244"/>
      <c r="N312" s="245"/>
      <c r="O312" s="245"/>
      <c r="P312" s="245"/>
      <c r="Q312" s="245"/>
      <c r="R312" s="245"/>
      <c r="S312" s="245"/>
      <c r="T312" s="246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7" t="s">
        <v>145</v>
      </c>
      <c r="AU312" s="247" t="s">
        <v>85</v>
      </c>
      <c r="AV312" s="14" t="s">
        <v>85</v>
      </c>
      <c r="AW312" s="14" t="s">
        <v>39</v>
      </c>
      <c r="AX312" s="14" t="s">
        <v>77</v>
      </c>
      <c r="AY312" s="247" t="s">
        <v>135</v>
      </c>
    </row>
    <row r="313" s="14" customFormat="1">
      <c r="A313" s="14"/>
      <c r="B313" s="237"/>
      <c r="C313" s="238"/>
      <c r="D313" s="228" t="s">
        <v>145</v>
      </c>
      <c r="E313" s="239" t="s">
        <v>32</v>
      </c>
      <c r="F313" s="240" t="s">
        <v>1465</v>
      </c>
      <c r="G313" s="238"/>
      <c r="H313" s="241">
        <v>8</v>
      </c>
      <c r="I313" s="242"/>
      <c r="J313" s="238"/>
      <c r="K313" s="238"/>
      <c r="L313" s="243"/>
      <c r="M313" s="244"/>
      <c r="N313" s="245"/>
      <c r="O313" s="245"/>
      <c r="P313" s="245"/>
      <c r="Q313" s="245"/>
      <c r="R313" s="245"/>
      <c r="S313" s="245"/>
      <c r="T313" s="246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7" t="s">
        <v>145</v>
      </c>
      <c r="AU313" s="247" t="s">
        <v>85</v>
      </c>
      <c r="AV313" s="14" t="s">
        <v>85</v>
      </c>
      <c r="AW313" s="14" t="s">
        <v>39</v>
      </c>
      <c r="AX313" s="14" t="s">
        <v>77</v>
      </c>
      <c r="AY313" s="247" t="s">
        <v>135</v>
      </c>
    </row>
    <row r="314" s="14" customFormat="1">
      <c r="A314" s="14"/>
      <c r="B314" s="237"/>
      <c r="C314" s="238"/>
      <c r="D314" s="228" t="s">
        <v>145</v>
      </c>
      <c r="E314" s="239" t="s">
        <v>32</v>
      </c>
      <c r="F314" s="240" t="s">
        <v>1466</v>
      </c>
      <c r="G314" s="238"/>
      <c r="H314" s="241">
        <v>75</v>
      </c>
      <c r="I314" s="242"/>
      <c r="J314" s="238"/>
      <c r="K314" s="238"/>
      <c r="L314" s="243"/>
      <c r="M314" s="244"/>
      <c r="N314" s="245"/>
      <c r="O314" s="245"/>
      <c r="P314" s="245"/>
      <c r="Q314" s="245"/>
      <c r="R314" s="245"/>
      <c r="S314" s="245"/>
      <c r="T314" s="246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7" t="s">
        <v>145</v>
      </c>
      <c r="AU314" s="247" t="s">
        <v>85</v>
      </c>
      <c r="AV314" s="14" t="s">
        <v>85</v>
      </c>
      <c r="AW314" s="14" t="s">
        <v>39</v>
      </c>
      <c r="AX314" s="14" t="s">
        <v>77</v>
      </c>
      <c r="AY314" s="247" t="s">
        <v>135</v>
      </c>
    </row>
    <row r="315" s="14" customFormat="1">
      <c r="A315" s="14"/>
      <c r="B315" s="237"/>
      <c r="C315" s="238"/>
      <c r="D315" s="228" t="s">
        <v>145</v>
      </c>
      <c r="E315" s="239" t="s">
        <v>32</v>
      </c>
      <c r="F315" s="240" t="s">
        <v>1467</v>
      </c>
      <c r="G315" s="238"/>
      <c r="H315" s="241">
        <v>10</v>
      </c>
      <c r="I315" s="242"/>
      <c r="J315" s="238"/>
      <c r="K315" s="238"/>
      <c r="L315" s="243"/>
      <c r="M315" s="244"/>
      <c r="N315" s="245"/>
      <c r="O315" s="245"/>
      <c r="P315" s="245"/>
      <c r="Q315" s="245"/>
      <c r="R315" s="245"/>
      <c r="S315" s="245"/>
      <c r="T315" s="246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7" t="s">
        <v>145</v>
      </c>
      <c r="AU315" s="247" t="s">
        <v>85</v>
      </c>
      <c r="AV315" s="14" t="s">
        <v>85</v>
      </c>
      <c r="AW315" s="14" t="s">
        <v>39</v>
      </c>
      <c r="AX315" s="14" t="s">
        <v>77</v>
      </c>
      <c r="AY315" s="247" t="s">
        <v>135</v>
      </c>
    </row>
    <row r="316" s="14" customFormat="1">
      <c r="A316" s="14"/>
      <c r="B316" s="237"/>
      <c r="C316" s="238"/>
      <c r="D316" s="228" t="s">
        <v>145</v>
      </c>
      <c r="E316" s="239" t="s">
        <v>32</v>
      </c>
      <c r="F316" s="240" t="s">
        <v>418</v>
      </c>
      <c r="G316" s="238"/>
      <c r="H316" s="241">
        <v>1</v>
      </c>
      <c r="I316" s="242"/>
      <c r="J316" s="238"/>
      <c r="K316" s="238"/>
      <c r="L316" s="243"/>
      <c r="M316" s="244"/>
      <c r="N316" s="245"/>
      <c r="O316" s="245"/>
      <c r="P316" s="245"/>
      <c r="Q316" s="245"/>
      <c r="R316" s="245"/>
      <c r="S316" s="245"/>
      <c r="T316" s="246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7" t="s">
        <v>145</v>
      </c>
      <c r="AU316" s="247" t="s">
        <v>85</v>
      </c>
      <c r="AV316" s="14" t="s">
        <v>85</v>
      </c>
      <c r="AW316" s="14" t="s">
        <v>39</v>
      </c>
      <c r="AX316" s="14" t="s">
        <v>77</v>
      </c>
      <c r="AY316" s="247" t="s">
        <v>135</v>
      </c>
    </row>
    <row r="317" s="14" customFormat="1">
      <c r="A317" s="14"/>
      <c r="B317" s="237"/>
      <c r="C317" s="238"/>
      <c r="D317" s="228" t="s">
        <v>145</v>
      </c>
      <c r="E317" s="239" t="s">
        <v>32</v>
      </c>
      <c r="F317" s="240" t="s">
        <v>423</v>
      </c>
      <c r="G317" s="238"/>
      <c r="H317" s="241">
        <v>1</v>
      </c>
      <c r="I317" s="242"/>
      <c r="J317" s="238"/>
      <c r="K317" s="238"/>
      <c r="L317" s="243"/>
      <c r="M317" s="244"/>
      <c r="N317" s="245"/>
      <c r="O317" s="245"/>
      <c r="P317" s="245"/>
      <c r="Q317" s="245"/>
      <c r="R317" s="245"/>
      <c r="S317" s="245"/>
      <c r="T317" s="246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7" t="s">
        <v>145</v>
      </c>
      <c r="AU317" s="247" t="s">
        <v>85</v>
      </c>
      <c r="AV317" s="14" t="s">
        <v>85</v>
      </c>
      <c r="AW317" s="14" t="s">
        <v>39</v>
      </c>
      <c r="AX317" s="14" t="s">
        <v>77</v>
      </c>
      <c r="AY317" s="247" t="s">
        <v>135</v>
      </c>
    </row>
    <row r="318" s="14" customFormat="1">
      <c r="A318" s="14"/>
      <c r="B318" s="237"/>
      <c r="C318" s="238"/>
      <c r="D318" s="228" t="s">
        <v>145</v>
      </c>
      <c r="E318" s="239" t="s">
        <v>32</v>
      </c>
      <c r="F318" s="240" t="s">
        <v>416</v>
      </c>
      <c r="G318" s="238"/>
      <c r="H318" s="241">
        <v>1</v>
      </c>
      <c r="I318" s="242"/>
      <c r="J318" s="238"/>
      <c r="K318" s="238"/>
      <c r="L318" s="243"/>
      <c r="M318" s="244"/>
      <c r="N318" s="245"/>
      <c r="O318" s="245"/>
      <c r="P318" s="245"/>
      <c r="Q318" s="245"/>
      <c r="R318" s="245"/>
      <c r="S318" s="245"/>
      <c r="T318" s="246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7" t="s">
        <v>145</v>
      </c>
      <c r="AU318" s="247" t="s">
        <v>85</v>
      </c>
      <c r="AV318" s="14" t="s">
        <v>85</v>
      </c>
      <c r="AW318" s="14" t="s">
        <v>39</v>
      </c>
      <c r="AX318" s="14" t="s">
        <v>77</v>
      </c>
      <c r="AY318" s="247" t="s">
        <v>135</v>
      </c>
    </row>
    <row r="319" s="14" customFormat="1">
      <c r="A319" s="14"/>
      <c r="B319" s="237"/>
      <c r="C319" s="238"/>
      <c r="D319" s="228" t="s">
        <v>145</v>
      </c>
      <c r="E319" s="239" t="s">
        <v>32</v>
      </c>
      <c r="F319" s="240" t="s">
        <v>1029</v>
      </c>
      <c r="G319" s="238"/>
      <c r="H319" s="241">
        <v>2</v>
      </c>
      <c r="I319" s="242"/>
      <c r="J319" s="238"/>
      <c r="K319" s="238"/>
      <c r="L319" s="243"/>
      <c r="M319" s="244"/>
      <c r="N319" s="245"/>
      <c r="O319" s="245"/>
      <c r="P319" s="245"/>
      <c r="Q319" s="245"/>
      <c r="R319" s="245"/>
      <c r="S319" s="245"/>
      <c r="T319" s="246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7" t="s">
        <v>145</v>
      </c>
      <c r="AU319" s="247" t="s">
        <v>85</v>
      </c>
      <c r="AV319" s="14" t="s">
        <v>85</v>
      </c>
      <c r="AW319" s="14" t="s">
        <v>39</v>
      </c>
      <c r="AX319" s="14" t="s">
        <v>77</v>
      </c>
      <c r="AY319" s="247" t="s">
        <v>135</v>
      </c>
    </row>
    <row r="320" s="15" customFormat="1">
      <c r="A320" s="15"/>
      <c r="B320" s="248"/>
      <c r="C320" s="249"/>
      <c r="D320" s="228" t="s">
        <v>145</v>
      </c>
      <c r="E320" s="250" t="s">
        <v>32</v>
      </c>
      <c r="F320" s="251" t="s">
        <v>149</v>
      </c>
      <c r="G320" s="249"/>
      <c r="H320" s="252">
        <v>168</v>
      </c>
      <c r="I320" s="253"/>
      <c r="J320" s="249"/>
      <c r="K320" s="249"/>
      <c r="L320" s="254"/>
      <c r="M320" s="255"/>
      <c r="N320" s="256"/>
      <c r="O320" s="256"/>
      <c r="P320" s="256"/>
      <c r="Q320" s="256"/>
      <c r="R320" s="256"/>
      <c r="S320" s="256"/>
      <c r="T320" s="257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58" t="s">
        <v>145</v>
      </c>
      <c r="AU320" s="258" t="s">
        <v>85</v>
      </c>
      <c r="AV320" s="15" t="s">
        <v>134</v>
      </c>
      <c r="AW320" s="15" t="s">
        <v>39</v>
      </c>
      <c r="AX320" s="15" t="s">
        <v>83</v>
      </c>
      <c r="AY320" s="258" t="s">
        <v>135</v>
      </c>
    </row>
    <row r="321" s="2" customFormat="1" ht="24.15" customHeight="1">
      <c r="A321" s="39"/>
      <c r="B321" s="40"/>
      <c r="C321" s="213" t="s">
        <v>471</v>
      </c>
      <c r="D321" s="213" t="s">
        <v>138</v>
      </c>
      <c r="E321" s="214" t="s">
        <v>1031</v>
      </c>
      <c r="F321" s="215" t="s">
        <v>1468</v>
      </c>
      <c r="G321" s="216" t="s">
        <v>141</v>
      </c>
      <c r="H321" s="217">
        <v>1</v>
      </c>
      <c r="I321" s="218"/>
      <c r="J321" s="219">
        <f>ROUND(I321*H321,2)</f>
        <v>0</v>
      </c>
      <c r="K321" s="215" t="s">
        <v>32</v>
      </c>
      <c r="L321" s="45"/>
      <c r="M321" s="220" t="s">
        <v>32</v>
      </c>
      <c r="N321" s="221" t="s">
        <v>48</v>
      </c>
      <c r="O321" s="85"/>
      <c r="P321" s="222">
        <f>O321*H321</f>
        <v>0</v>
      </c>
      <c r="Q321" s="222">
        <v>0</v>
      </c>
      <c r="R321" s="222">
        <f>Q321*H321</f>
        <v>0</v>
      </c>
      <c r="S321" s="222">
        <v>0</v>
      </c>
      <c r="T321" s="223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4" t="s">
        <v>143</v>
      </c>
      <c r="AT321" s="224" t="s">
        <v>138</v>
      </c>
      <c r="AU321" s="224" t="s">
        <v>85</v>
      </c>
      <c r="AY321" s="17" t="s">
        <v>135</v>
      </c>
      <c r="BE321" s="225">
        <f>IF(N321="základní",J321,0)</f>
        <v>0</v>
      </c>
      <c r="BF321" s="225">
        <f>IF(N321="snížená",J321,0)</f>
        <v>0</v>
      </c>
      <c r="BG321" s="225">
        <f>IF(N321="zákl. přenesená",J321,0)</f>
        <v>0</v>
      </c>
      <c r="BH321" s="225">
        <f>IF(N321="sníž. přenesená",J321,0)</f>
        <v>0</v>
      </c>
      <c r="BI321" s="225">
        <f>IF(N321="nulová",J321,0)</f>
        <v>0</v>
      </c>
      <c r="BJ321" s="17" t="s">
        <v>83</v>
      </c>
      <c r="BK321" s="225">
        <f>ROUND(I321*H321,2)</f>
        <v>0</v>
      </c>
      <c r="BL321" s="17" t="s">
        <v>143</v>
      </c>
      <c r="BM321" s="224" t="s">
        <v>1469</v>
      </c>
    </row>
    <row r="322" s="13" customFormat="1">
      <c r="A322" s="13"/>
      <c r="B322" s="226"/>
      <c r="C322" s="227"/>
      <c r="D322" s="228" t="s">
        <v>145</v>
      </c>
      <c r="E322" s="229" t="s">
        <v>32</v>
      </c>
      <c r="F322" s="230" t="s">
        <v>299</v>
      </c>
      <c r="G322" s="227"/>
      <c r="H322" s="229" t="s">
        <v>32</v>
      </c>
      <c r="I322" s="231"/>
      <c r="J322" s="227"/>
      <c r="K322" s="227"/>
      <c r="L322" s="232"/>
      <c r="M322" s="233"/>
      <c r="N322" s="234"/>
      <c r="O322" s="234"/>
      <c r="P322" s="234"/>
      <c r="Q322" s="234"/>
      <c r="R322" s="234"/>
      <c r="S322" s="234"/>
      <c r="T322" s="23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6" t="s">
        <v>145</v>
      </c>
      <c r="AU322" s="236" t="s">
        <v>85</v>
      </c>
      <c r="AV322" s="13" t="s">
        <v>83</v>
      </c>
      <c r="AW322" s="13" t="s">
        <v>39</v>
      </c>
      <c r="AX322" s="13" t="s">
        <v>77</v>
      </c>
      <c r="AY322" s="236" t="s">
        <v>135</v>
      </c>
    </row>
    <row r="323" s="14" customFormat="1">
      <c r="A323" s="14"/>
      <c r="B323" s="237"/>
      <c r="C323" s="238"/>
      <c r="D323" s="228" t="s">
        <v>145</v>
      </c>
      <c r="E323" s="239" t="s">
        <v>32</v>
      </c>
      <c r="F323" s="240" t="s">
        <v>1034</v>
      </c>
      <c r="G323" s="238"/>
      <c r="H323" s="241">
        <v>1</v>
      </c>
      <c r="I323" s="242"/>
      <c r="J323" s="238"/>
      <c r="K323" s="238"/>
      <c r="L323" s="243"/>
      <c r="M323" s="244"/>
      <c r="N323" s="245"/>
      <c r="O323" s="245"/>
      <c r="P323" s="245"/>
      <c r="Q323" s="245"/>
      <c r="R323" s="245"/>
      <c r="S323" s="245"/>
      <c r="T323" s="246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7" t="s">
        <v>145</v>
      </c>
      <c r="AU323" s="247" t="s">
        <v>85</v>
      </c>
      <c r="AV323" s="14" t="s">
        <v>85</v>
      </c>
      <c r="AW323" s="14" t="s">
        <v>39</v>
      </c>
      <c r="AX323" s="14" t="s">
        <v>77</v>
      </c>
      <c r="AY323" s="247" t="s">
        <v>135</v>
      </c>
    </row>
    <row r="324" s="15" customFormat="1">
      <c r="A324" s="15"/>
      <c r="B324" s="248"/>
      <c r="C324" s="249"/>
      <c r="D324" s="228" t="s">
        <v>145</v>
      </c>
      <c r="E324" s="250" t="s">
        <v>32</v>
      </c>
      <c r="F324" s="251" t="s">
        <v>149</v>
      </c>
      <c r="G324" s="249"/>
      <c r="H324" s="252">
        <v>1</v>
      </c>
      <c r="I324" s="253"/>
      <c r="J324" s="249"/>
      <c r="K324" s="249"/>
      <c r="L324" s="254"/>
      <c r="M324" s="255"/>
      <c r="N324" s="256"/>
      <c r="O324" s="256"/>
      <c r="P324" s="256"/>
      <c r="Q324" s="256"/>
      <c r="R324" s="256"/>
      <c r="S324" s="256"/>
      <c r="T324" s="257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58" t="s">
        <v>145</v>
      </c>
      <c r="AU324" s="258" t="s">
        <v>85</v>
      </c>
      <c r="AV324" s="15" t="s">
        <v>134</v>
      </c>
      <c r="AW324" s="15" t="s">
        <v>39</v>
      </c>
      <c r="AX324" s="15" t="s">
        <v>83</v>
      </c>
      <c r="AY324" s="258" t="s">
        <v>135</v>
      </c>
    </row>
    <row r="325" s="2" customFormat="1" ht="37.8" customHeight="1">
      <c r="A325" s="39"/>
      <c r="B325" s="40"/>
      <c r="C325" s="213" t="s">
        <v>476</v>
      </c>
      <c r="D325" s="213" t="s">
        <v>138</v>
      </c>
      <c r="E325" s="214" t="s">
        <v>743</v>
      </c>
      <c r="F325" s="215" t="s">
        <v>744</v>
      </c>
      <c r="G325" s="216" t="s">
        <v>141</v>
      </c>
      <c r="H325" s="217">
        <v>2</v>
      </c>
      <c r="I325" s="218"/>
      <c r="J325" s="219">
        <f>ROUND(I325*H325,2)</f>
        <v>0</v>
      </c>
      <c r="K325" s="215" t="s">
        <v>142</v>
      </c>
      <c r="L325" s="45"/>
      <c r="M325" s="220" t="s">
        <v>32</v>
      </c>
      <c r="N325" s="221" t="s">
        <v>48</v>
      </c>
      <c r="O325" s="85"/>
      <c r="P325" s="222">
        <f>O325*H325</f>
        <v>0</v>
      </c>
      <c r="Q325" s="222">
        <v>0</v>
      </c>
      <c r="R325" s="222">
        <f>Q325*H325</f>
        <v>0</v>
      </c>
      <c r="S325" s="222">
        <v>0</v>
      </c>
      <c r="T325" s="223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24" t="s">
        <v>143</v>
      </c>
      <c r="AT325" s="224" t="s">
        <v>138</v>
      </c>
      <c r="AU325" s="224" t="s">
        <v>85</v>
      </c>
      <c r="AY325" s="17" t="s">
        <v>135</v>
      </c>
      <c r="BE325" s="225">
        <f>IF(N325="základní",J325,0)</f>
        <v>0</v>
      </c>
      <c r="BF325" s="225">
        <f>IF(N325="snížená",J325,0)</f>
        <v>0</v>
      </c>
      <c r="BG325" s="225">
        <f>IF(N325="zákl. přenesená",J325,0)</f>
        <v>0</v>
      </c>
      <c r="BH325" s="225">
        <f>IF(N325="sníž. přenesená",J325,0)</f>
        <v>0</v>
      </c>
      <c r="BI325" s="225">
        <f>IF(N325="nulová",J325,0)</f>
        <v>0</v>
      </c>
      <c r="BJ325" s="17" t="s">
        <v>83</v>
      </c>
      <c r="BK325" s="225">
        <f>ROUND(I325*H325,2)</f>
        <v>0</v>
      </c>
      <c r="BL325" s="17" t="s">
        <v>143</v>
      </c>
      <c r="BM325" s="224" t="s">
        <v>1470</v>
      </c>
    </row>
    <row r="326" s="13" customFormat="1">
      <c r="A326" s="13"/>
      <c r="B326" s="226"/>
      <c r="C326" s="227"/>
      <c r="D326" s="228" t="s">
        <v>145</v>
      </c>
      <c r="E326" s="229" t="s">
        <v>32</v>
      </c>
      <c r="F326" s="230" t="s">
        <v>299</v>
      </c>
      <c r="G326" s="227"/>
      <c r="H326" s="229" t="s">
        <v>32</v>
      </c>
      <c r="I326" s="231"/>
      <c r="J326" s="227"/>
      <c r="K326" s="227"/>
      <c r="L326" s="232"/>
      <c r="M326" s="233"/>
      <c r="N326" s="234"/>
      <c r="O326" s="234"/>
      <c r="P326" s="234"/>
      <c r="Q326" s="234"/>
      <c r="R326" s="234"/>
      <c r="S326" s="234"/>
      <c r="T326" s="23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6" t="s">
        <v>145</v>
      </c>
      <c r="AU326" s="236" t="s">
        <v>85</v>
      </c>
      <c r="AV326" s="13" t="s">
        <v>83</v>
      </c>
      <c r="AW326" s="13" t="s">
        <v>39</v>
      </c>
      <c r="AX326" s="13" t="s">
        <v>77</v>
      </c>
      <c r="AY326" s="236" t="s">
        <v>135</v>
      </c>
    </row>
    <row r="327" s="14" customFormat="1">
      <c r="A327" s="14"/>
      <c r="B327" s="237"/>
      <c r="C327" s="238"/>
      <c r="D327" s="228" t="s">
        <v>145</v>
      </c>
      <c r="E327" s="239" t="s">
        <v>32</v>
      </c>
      <c r="F327" s="240" t="s">
        <v>758</v>
      </c>
      <c r="G327" s="238"/>
      <c r="H327" s="241">
        <v>1</v>
      </c>
      <c r="I327" s="242"/>
      <c r="J327" s="238"/>
      <c r="K327" s="238"/>
      <c r="L327" s="243"/>
      <c r="M327" s="244"/>
      <c r="N327" s="245"/>
      <c r="O327" s="245"/>
      <c r="P327" s="245"/>
      <c r="Q327" s="245"/>
      <c r="R327" s="245"/>
      <c r="S327" s="245"/>
      <c r="T327" s="246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7" t="s">
        <v>145</v>
      </c>
      <c r="AU327" s="247" t="s">
        <v>85</v>
      </c>
      <c r="AV327" s="14" t="s">
        <v>85</v>
      </c>
      <c r="AW327" s="14" t="s">
        <v>39</v>
      </c>
      <c r="AX327" s="14" t="s">
        <v>77</v>
      </c>
      <c r="AY327" s="247" t="s">
        <v>135</v>
      </c>
    </row>
    <row r="328" s="14" customFormat="1">
      <c r="A328" s="14"/>
      <c r="B328" s="237"/>
      <c r="C328" s="238"/>
      <c r="D328" s="228" t="s">
        <v>145</v>
      </c>
      <c r="E328" s="239" t="s">
        <v>32</v>
      </c>
      <c r="F328" s="240" t="s">
        <v>417</v>
      </c>
      <c r="G328" s="238"/>
      <c r="H328" s="241">
        <v>1</v>
      </c>
      <c r="I328" s="242"/>
      <c r="J328" s="238"/>
      <c r="K328" s="238"/>
      <c r="L328" s="243"/>
      <c r="M328" s="244"/>
      <c r="N328" s="245"/>
      <c r="O328" s="245"/>
      <c r="P328" s="245"/>
      <c r="Q328" s="245"/>
      <c r="R328" s="245"/>
      <c r="S328" s="245"/>
      <c r="T328" s="246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7" t="s">
        <v>145</v>
      </c>
      <c r="AU328" s="247" t="s">
        <v>85</v>
      </c>
      <c r="AV328" s="14" t="s">
        <v>85</v>
      </c>
      <c r="AW328" s="14" t="s">
        <v>39</v>
      </c>
      <c r="AX328" s="14" t="s">
        <v>77</v>
      </c>
      <c r="AY328" s="247" t="s">
        <v>135</v>
      </c>
    </row>
    <row r="329" s="15" customFormat="1">
      <c r="A329" s="15"/>
      <c r="B329" s="248"/>
      <c r="C329" s="249"/>
      <c r="D329" s="228" t="s">
        <v>145</v>
      </c>
      <c r="E329" s="250" t="s">
        <v>32</v>
      </c>
      <c r="F329" s="251" t="s">
        <v>149</v>
      </c>
      <c r="G329" s="249"/>
      <c r="H329" s="252">
        <v>2</v>
      </c>
      <c r="I329" s="253"/>
      <c r="J329" s="249"/>
      <c r="K329" s="249"/>
      <c r="L329" s="254"/>
      <c r="M329" s="255"/>
      <c r="N329" s="256"/>
      <c r="O329" s="256"/>
      <c r="P329" s="256"/>
      <c r="Q329" s="256"/>
      <c r="R329" s="256"/>
      <c r="S329" s="256"/>
      <c r="T329" s="257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58" t="s">
        <v>145</v>
      </c>
      <c r="AU329" s="258" t="s">
        <v>85</v>
      </c>
      <c r="AV329" s="15" t="s">
        <v>134</v>
      </c>
      <c r="AW329" s="15" t="s">
        <v>39</v>
      </c>
      <c r="AX329" s="15" t="s">
        <v>83</v>
      </c>
      <c r="AY329" s="258" t="s">
        <v>135</v>
      </c>
    </row>
    <row r="330" s="2" customFormat="1" ht="37.8" customHeight="1">
      <c r="A330" s="39"/>
      <c r="B330" s="40"/>
      <c r="C330" s="213" t="s">
        <v>482</v>
      </c>
      <c r="D330" s="213" t="s">
        <v>138</v>
      </c>
      <c r="E330" s="214" t="s">
        <v>420</v>
      </c>
      <c r="F330" s="215" t="s">
        <v>421</v>
      </c>
      <c r="G330" s="216" t="s">
        <v>141</v>
      </c>
      <c r="H330" s="217">
        <v>71</v>
      </c>
      <c r="I330" s="218"/>
      <c r="J330" s="219">
        <f>ROUND(I330*H330,2)</f>
        <v>0</v>
      </c>
      <c r="K330" s="215" t="s">
        <v>142</v>
      </c>
      <c r="L330" s="45"/>
      <c r="M330" s="220" t="s">
        <v>32</v>
      </c>
      <c r="N330" s="221" t="s">
        <v>48</v>
      </c>
      <c r="O330" s="85"/>
      <c r="P330" s="222">
        <f>O330*H330</f>
        <v>0</v>
      </c>
      <c r="Q330" s="222">
        <v>0</v>
      </c>
      <c r="R330" s="222">
        <f>Q330*H330</f>
        <v>0</v>
      </c>
      <c r="S330" s="222">
        <v>0</v>
      </c>
      <c r="T330" s="223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4" t="s">
        <v>143</v>
      </c>
      <c r="AT330" s="224" t="s">
        <v>138</v>
      </c>
      <c r="AU330" s="224" t="s">
        <v>85</v>
      </c>
      <c r="AY330" s="17" t="s">
        <v>135</v>
      </c>
      <c r="BE330" s="225">
        <f>IF(N330="základní",J330,0)</f>
        <v>0</v>
      </c>
      <c r="BF330" s="225">
        <f>IF(N330="snížená",J330,0)</f>
        <v>0</v>
      </c>
      <c r="BG330" s="225">
        <f>IF(N330="zákl. přenesená",J330,0)</f>
        <v>0</v>
      </c>
      <c r="BH330" s="225">
        <f>IF(N330="sníž. přenesená",J330,0)</f>
        <v>0</v>
      </c>
      <c r="BI330" s="225">
        <f>IF(N330="nulová",J330,0)</f>
        <v>0</v>
      </c>
      <c r="BJ330" s="17" t="s">
        <v>83</v>
      </c>
      <c r="BK330" s="225">
        <f>ROUND(I330*H330,2)</f>
        <v>0</v>
      </c>
      <c r="BL330" s="17" t="s">
        <v>143</v>
      </c>
      <c r="BM330" s="224" t="s">
        <v>1471</v>
      </c>
    </row>
    <row r="331" s="13" customFormat="1">
      <c r="A331" s="13"/>
      <c r="B331" s="226"/>
      <c r="C331" s="227"/>
      <c r="D331" s="228" t="s">
        <v>145</v>
      </c>
      <c r="E331" s="229" t="s">
        <v>32</v>
      </c>
      <c r="F331" s="230" t="s">
        <v>299</v>
      </c>
      <c r="G331" s="227"/>
      <c r="H331" s="229" t="s">
        <v>32</v>
      </c>
      <c r="I331" s="231"/>
      <c r="J331" s="227"/>
      <c r="K331" s="227"/>
      <c r="L331" s="232"/>
      <c r="M331" s="233"/>
      <c r="N331" s="234"/>
      <c r="O331" s="234"/>
      <c r="P331" s="234"/>
      <c r="Q331" s="234"/>
      <c r="R331" s="234"/>
      <c r="S331" s="234"/>
      <c r="T331" s="23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6" t="s">
        <v>145</v>
      </c>
      <c r="AU331" s="236" t="s">
        <v>85</v>
      </c>
      <c r="AV331" s="13" t="s">
        <v>83</v>
      </c>
      <c r="AW331" s="13" t="s">
        <v>39</v>
      </c>
      <c r="AX331" s="13" t="s">
        <v>77</v>
      </c>
      <c r="AY331" s="236" t="s">
        <v>135</v>
      </c>
    </row>
    <row r="332" s="14" customFormat="1">
      <c r="A332" s="14"/>
      <c r="B332" s="237"/>
      <c r="C332" s="238"/>
      <c r="D332" s="228" t="s">
        <v>145</v>
      </c>
      <c r="E332" s="239" t="s">
        <v>32</v>
      </c>
      <c r="F332" s="240" t="s">
        <v>1472</v>
      </c>
      <c r="G332" s="238"/>
      <c r="H332" s="241">
        <v>28</v>
      </c>
      <c r="I332" s="242"/>
      <c r="J332" s="238"/>
      <c r="K332" s="238"/>
      <c r="L332" s="243"/>
      <c r="M332" s="244"/>
      <c r="N332" s="245"/>
      <c r="O332" s="245"/>
      <c r="P332" s="245"/>
      <c r="Q332" s="245"/>
      <c r="R332" s="245"/>
      <c r="S332" s="245"/>
      <c r="T332" s="246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7" t="s">
        <v>145</v>
      </c>
      <c r="AU332" s="247" t="s">
        <v>85</v>
      </c>
      <c r="AV332" s="14" t="s">
        <v>85</v>
      </c>
      <c r="AW332" s="14" t="s">
        <v>39</v>
      </c>
      <c r="AX332" s="14" t="s">
        <v>77</v>
      </c>
      <c r="AY332" s="247" t="s">
        <v>135</v>
      </c>
    </row>
    <row r="333" s="14" customFormat="1">
      <c r="A333" s="14"/>
      <c r="B333" s="237"/>
      <c r="C333" s="238"/>
      <c r="D333" s="228" t="s">
        <v>145</v>
      </c>
      <c r="E333" s="239" t="s">
        <v>32</v>
      </c>
      <c r="F333" s="240" t="s">
        <v>1042</v>
      </c>
      <c r="G333" s="238"/>
      <c r="H333" s="241">
        <v>10</v>
      </c>
      <c r="I333" s="242"/>
      <c r="J333" s="238"/>
      <c r="K333" s="238"/>
      <c r="L333" s="243"/>
      <c r="M333" s="244"/>
      <c r="N333" s="245"/>
      <c r="O333" s="245"/>
      <c r="P333" s="245"/>
      <c r="Q333" s="245"/>
      <c r="R333" s="245"/>
      <c r="S333" s="245"/>
      <c r="T333" s="246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7" t="s">
        <v>145</v>
      </c>
      <c r="AU333" s="247" t="s">
        <v>85</v>
      </c>
      <c r="AV333" s="14" t="s">
        <v>85</v>
      </c>
      <c r="AW333" s="14" t="s">
        <v>39</v>
      </c>
      <c r="AX333" s="14" t="s">
        <v>77</v>
      </c>
      <c r="AY333" s="247" t="s">
        <v>135</v>
      </c>
    </row>
    <row r="334" s="14" customFormat="1">
      <c r="A334" s="14"/>
      <c r="B334" s="237"/>
      <c r="C334" s="238"/>
      <c r="D334" s="228" t="s">
        <v>145</v>
      </c>
      <c r="E334" s="239" t="s">
        <v>32</v>
      </c>
      <c r="F334" s="240" t="s">
        <v>1038</v>
      </c>
      <c r="G334" s="238"/>
      <c r="H334" s="241">
        <v>5</v>
      </c>
      <c r="I334" s="242"/>
      <c r="J334" s="238"/>
      <c r="K334" s="238"/>
      <c r="L334" s="243"/>
      <c r="M334" s="244"/>
      <c r="N334" s="245"/>
      <c r="O334" s="245"/>
      <c r="P334" s="245"/>
      <c r="Q334" s="245"/>
      <c r="R334" s="245"/>
      <c r="S334" s="245"/>
      <c r="T334" s="246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7" t="s">
        <v>145</v>
      </c>
      <c r="AU334" s="247" t="s">
        <v>85</v>
      </c>
      <c r="AV334" s="14" t="s">
        <v>85</v>
      </c>
      <c r="AW334" s="14" t="s">
        <v>39</v>
      </c>
      <c r="AX334" s="14" t="s">
        <v>77</v>
      </c>
      <c r="AY334" s="247" t="s">
        <v>135</v>
      </c>
    </row>
    <row r="335" s="14" customFormat="1">
      <c r="A335" s="14"/>
      <c r="B335" s="237"/>
      <c r="C335" s="238"/>
      <c r="D335" s="228" t="s">
        <v>145</v>
      </c>
      <c r="E335" s="239" t="s">
        <v>32</v>
      </c>
      <c r="F335" s="240" t="s">
        <v>1473</v>
      </c>
      <c r="G335" s="238"/>
      <c r="H335" s="241">
        <v>13</v>
      </c>
      <c r="I335" s="242"/>
      <c r="J335" s="238"/>
      <c r="K335" s="238"/>
      <c r="L335" s="243"/>
      <c r="M335" s="244"/>
      <c r="N335" s="245"/>
      <c r="O335" s="245"/>
      <c r="P335" s="245"/>
      <c r="Q335" s="245"/>
      <c r="R335" s="245"/>
      <c r="S335" s="245"/>
      <c r="T335" s="246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7" t="s">
        <v>145</v>
      </c>
      <c r="AU335" s="247" t="s">
        <v>85</v>
      </c>
      <c r="AV335" s="14" t="s">
        <v>85</v>
      </c>
      <c r="AW335" s="14" t="s">
        <v>39</v>
      </c>
      <c r="AX335" s="14" t="s">
        <v>77</v>
      </c>
      <c r="AY335" s="247" t="s">
        <v>135</v>
      </c>
    </row>
    <row r="336" s="14" customFormat="1">
      <c r="A336" s="14"/>
      <c r="B336" s="237"/>
      <c r="C336" s="238"/>
      <c r="D336" s="228" t="s">
        <v>145</v>
      </c>
      <c r="E336" s="239" t="s">
        <v>32</v>
      </c>
      <c r="F336" s="240" t="s">
        <v>1467</v>
      </c>
      <c r="G336" s="238"/>
      <c r="H336" s="241">
        <v>10</v>
      </c>
      <c r="I336" s="242"/>
      <c r="J336" s="238"/>
      <c r="K336" s="238"/>
      <c r="L336" s="243"/>
      <c r="M336" s="244"/>
      <c r="N336" s="245"/>
      <c r="O336" s="245"/>
      <c r="P336" s="245"/>
      <c r="Q336" s="245"/>
      <c r="R336" s="245"/>
      <c r="S336" s="245"/>
      <c r="T336" s="246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7" t="s">
        <v>145</v>
      </c>
      <c r="AU336" s="247" t="s">
        <v>85</v>
      </c>
      <c r="AV336" s="14" t="s">
        <v>85</v>
      </c>
      <c r="AW336" s="14" t="s">
        <v>39</v>
      </c>
      <c r="AX336" s="14" t="s">
        <v>77</v>
      </c>
      <c r="AY336" s="247" t="s">
        <v>135</v>
      </c>
    </row>
    <row r="337" s="14" customFormat="1">
      <c r="A337" s="14"/>
      <c r="B337" s="237"/>
      <c r="C337" s="238"/>
      <c r="D337" s="228" t="s">
        <v>145</v>
      </c>
      <c r="E337" s="239" t="s">
        <v>32</v>
      </c>
      <c r="F337" s="240" t="s">
        <v>1474</v>
      </c>
      <c r="G337" s="238"/>
      <c r="H337" s="241">
        <v>3</v>
      </c>
      <c r="I337" s="242"/>
      <c r="J337" s="238"/>
      <c r="K337" s="238"/>
      <c r="L337" s="243"/>
      <c r="M337" s="244"/>
      <c r="N337" s="245"/>
      <c r="O337" s="245"/>
      <c r="P337" s="245"/>
      <c r="Q337" s="245"/>
      <c r="R337" s="245"/>
      <c r="S337" s="245"/>
      <c r="T337" s="246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7" t="s">
        <v>145</v>
      </c>
      <c r="AU337" s="247" t="s">
        <v>85</v>
      </c>
      <c r="AV337" s="14" t="s">
        <v>85</v>
      </c>
      <c r="AW337" s="14" t="s">
        <v>39</v>
      </c>
      <c r="AX337" s="14" t="s">
        <v>77</v>
      </c>
      <c r="AY337" s="247" t="s">
        <v>135</v>
      </c>
    </row>
    <row r="338" s="14" customFormat="1">
      <c r="A338" s="14"/>
      <c r="B338" s="237"/>
      <c r="C338" s="238"/>
      <c r="D338" s="228" t="s">
        <v>145</v>
      </c>
      <c r="E338" s="239" t="s">
        <v>32</v>
      </c>
      <c r="F338" s="240" t="s">
        <v>1029</v>
      </c>
      <c r="G338" s="238"/>
      <c r="H338" s="241">
        <v>2</v>
      </c>
      <c r="I338" s="242"/>
      <c r="J338" s="238"/>
      <c r="K338" s="238"/>
      <c r="L338" s="243"/>
      <c r="M338" s="244"/>
      <c r="N338" s="245"/>
      <c r="O338" s="245"/>
      <c r="P338" s="245"/>
      <c r="Q338" s="245"/>
      <c r="R338" s="245"/>
      <c r="S338" s="245"/>
      <c r="T338" s="246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7" t="s">
        <v>145</v>
      </c>
      <c r="AU338" s="247" t="s">
        <v>85</v>
      </c>
      <c r="AV338" s="14" t="s">
        <v>85</v>
      </c>
      <c r="AW338" s="14" t="s">
        <v>39</v>
      </c>
      <c r="AX338" s="14" t="s">
        <v>77</v>
      </c>
      <c r="AY338" s="247" t="s">
        <v>135</v>
      </c>
    </row>
    <row r="339" s="15" customFormat="1">
      <c r="A339" s="15"/>
      <c r="B339" s="248"/>
      <c r="C339" s="249"/>
      <c r="D339" s="228" t="s">
        <v>145</v>
      </c>
      <c r="E339" s="250" t="s">
        <v>32</v>
      </c>
      <c r="F339" s="251" t="s">
        <v>149</v>
      </c>
      <c r="G339" s="249"/>
      <c r="H339" s="252">
        <v>71</v>
      </c>
      <c r="I339" s="253"/>
      <c r="J339" s="249"/>
      <c r="K339" s="249"/>
      <c r="L339" s="254"/>
      <c r="M339" s="255"/>
      <c r="N339" s="256"/>
      <c r="O339" s="256"/>
      <c r="P339" s="256"/>
      <c r="Q339" s="256"/>
      <c r="R339" s="256"/>
      <c r="S339" s="256"/>
      <c r="T339" s="257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58" t="s">
        <v>145</v>
      </c>
      <c r="AU339" s="258" t="s">
        <v>85</v>
      </c>
      <c r="AV339" s="15" t="s">
        <v>134</v>
      </c>
      <c r="AW339" s="15" t="s">
        <v>39</v>
      </c>
      <c r="AX339" s="15" t="s">
        <v>83</v>
      </c>
      <c r="AY339" s="258" t="s">
        <v>135</v>
      </c>
    </row>
    <row r="340" s="2" customFormat="1" ht="37.8" customHeight="1">
      <c r="A340" s="39"/>
      <c r="B340" s="40"/>
      <c r="C340" s="213" t="s">
        <v>487</v>
      </c>
      <c r="D340" s="213" t="s">
        <v>138</v>
      </c>
      <c r="E340" s="214" t="s">
        <v>425</v>
      </c>
      <c r="F340" s="215" t="s">
        <v>426</v>
      </c>
      <c r="G340" s="216" t="s">
        <v>141</v>
      </c>
      <c r="H340" s="217">
        <v>7</v>
      </c>
      <c r="I340" s="218"/>
      <c r="J340" s="219">
        <f>ROUND(I340*H340,2)</f>
        <v>0</v>
      </c>
      <c r="K340" s="215" t="s">
        <v>142</v>
      </c>
      <c r="L340" s="45"/>
      <c r="M340" s="220" t="s">
        <v>32</v>
      </c>
      <c r="N340" s="221" t="s">
        <v>48</v>
      </c>
      <c r="O340" s="85"/>
      <c r="P340" s="222">
        <f>O340*H340</f>
        <v>0</v>
      </c>
      <c r="Q340" s="222">
        <v>0</v>
      </c>
      <c r="R340" s="222">
        <f>Q340*H340</f>
        <v>0</v>
      </c>
      <c r="S340" s="222">
        <v>0</v>
      </c>
      <c r="T340" s="223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24" t="s">
        <v>143</v>
      </c>
      <c r="AT340" s="224" t="s">
        <v>138</v>
      </c>
      <c r="AU340" s="224" t="s">
        <v>85</v>
      </c>
      <c r="AY340" s="17" t="s">
        <v>135</v>
      </c>
      <c r="BE340" s="225">
        <f>IF(N340="základní",J340,0)</f>
        <v>0</v>
      </c>
      <c r="BF340" s="225">
        <f>IF(N340="snížená",J340,0)</f>
        <v>0</v>
      </c>
      <c r="BG340" s="225">
        <f>IF(N340="zákl. přenesená",J340,0)</f>
        <v>0</v>
      </c>
      <c r="BH340" s="225">
        <f>IF(N340="sníž. přenesená",J340,0)</f>
        <v>0</v>
      </c>
      <c r="BI340" s="225">
        <f>IF(N340="nulová",J340,0)</f>
        <v>0</v>
      </c>
      <c r="BJ340" s="17" t="s">
        <v>83</v>
      </c>
      <c r="BK340" s="225">
        <f>ROUND(I340*H340,2)</f>
        <v>0</v>
      </c>
      <c r="BL340" s="17" t="s">
        <v>143</v>
      </c>
      <c r="BM340" s="224" t="s">
        <v>1475</v>
      </c>
    </row>
    <row r="341" s="13" customFormat="1">
      <c r="A341" s="13"/>
      <c r="B341" s="226"/>
      <c r="C341" s="227"/>
      <c r="D341" s="228" t="s">
        <v>145</v>
      </c>
      <c r="E341" s="229" t="s">
        <v>32</v>
      </c>
      <c r="F341" s="230" t="s">
        <v>299</v>
      </c>
      <c r="G341" s="227"/>
      <c r="H341" s="229" t="s">
        <v>32</v>
      </c>
      <c r="I341" s="231"/>
      <c r="J341" s="227"/>
      <c r="K341" s="227"/>
      <c r="L341" s="232"/>
      <c r="M341" s="233"/>
      <c r="N341" s="234"/>
      <c r="O341" s="234"/>
      <c r="P341" s="234"/>
      <c r="Q341" s="234"/>
      <c r="R341" s="234"/>
      <c r="S341" s="234"/>
      <c r="T341" s="235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6" t="s">
        <v>145</v>
      </c>
      <c r="AU341" s="236" t="s">
        <v>85</v>
      </c>
      <c r="AV341" s="13" t="s">
        <v>83</v>
      </c>
      <c r="AW341" s="13" t="s">
        <v>39</v>
      </c>
      <c r="AX341" s="13" t="s">
        <v>77</v>
      </c>
      <c r="AY341" s="236" t="s">
        <v>135</v>
      </c>
    </row>
    <row r="342" s="14" customFormat="1">
      <c r="A342" s="14"/>
      <c r="B342" s="237"/>
      <c r="C342" s="238"/>
      <c r="D342" s="228" t="s">
        <v>145</v>
      </c>
      <c r="E342" s="239" t="s">
        <v>32</v>
      </c>
      <c r="F342" s="240" t="s">
        <v>757</v>
      </c>
      <c r="G342" s="238"/>
      <c r="H342" s="241">
        <v>5</v>
      </c>
      <c r="I342" s="242"/>
      <c r="J342" s="238"/>
      <c r="K342" s="238"/>
      <c r="L342" s="243"/>
      <c r="M342" s="244"/>
      <c r="N342" s="245"/>
      <c r="O342" s="245"/>
      <c r="P342" s="245"/>
      <c r="Q342" s="245"/>
      <c r="R342" s="245"/>
      <c r="S342" s="245"/>
      <c r="T342" s="246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7" t="s">
        <v>145</v>
      </c>
      <c r="AU342" s="247" t="s">
        <v>85</v>
      </c>
      <c r="AV342" s="14" t="s">
        <v>85</v>
      </c>
      <c r="AW342" s="14" t="s">
        <v>39</v>
      </c>
      <c r="AX342" s="14" t="s">
        <v>77</v>
      </c>
      <c r="AY342" s="247" t="s">
        <v>135</v>
      </c>
    </row>
    <row r="343" s="14" customFormat="1">
      <c r="A343" s="14"/>
      <c r="B343" s="237"/>
      <c r="C343" s="238"/>
      <c r="D343" s="228" t="s">
        <v>145</v>
      </c>
      <c r="E343" s="239" t="s">
        <v>32</v>
      </c>
      <c r="F343" s="240" t="s">
        <v>758</v>
      </c>
      <c r="G343" s="238"/>
      <c r="H343" s="241">
        <v>1</v>
      </c>
      <c r="I343" s="242"/>
      <c r="J343" s="238"/>
      <c r="K343" s="238"/>
      <c r="L343" s="243"/>
      <c r="M343" s="244"/>
      <c r="N343" s="245"/>
      <c r="O343" s="245"/>
      <c r="P343" s="245"/>
      <c r="Q343" s="245"/>
      <c r="R343" s="245"/>
      <c r="S343" s="245"/>
      <c r="T343" s="246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7" t="s">
        <v>145</v>
      </c>
      <c r="AU343" s="247" t="s">
        <v>85</v>
      </c>
      <c r="AV343" s="14" t="s">
        <v>85</v>
      </c>
      <c r="AW343" s="14" t="s">
        <v>39</v>
      </c>
      <c r="AX343" s="14" t="s">
        <v>77</v>
      </c>
      <c r="AY343" s="247" t="s">
        <v>135</v>
      </c>
    </row>
    <row r="344" s="14" customFormat="1">
      <c r="A344" s="14"/>
      <c r="B344" s="237"/>
      <c r="C344" s="238"/>
      <c r="D344" s="228" t="s">
        <v>145</v>
      </c>
      <c r="E344" s="239" t="s">
        <v>32</v>
      </c>
      <c r="F344" s="240" t="s">
        <v>417</v>
      </c>
      <c r="G344" s="238"/>
      <c r="H344" s="241">
        <v>1</v>
      </c>
      <c r="I344" s="242"/>
      <c r="J344" s="238"/>
      <c r="K344" s="238"/>
      <c r="L344" s="243"/>
      <c r="M344" s="244"/>
      <c r="N344" s="245"/>
      <c r="O344" s="245"/>
      <c r="P344" s="245"/>
      <c r="Q344" s="245"/>
      <c r="R344" s="245"/>
      <c r="S344" s="245"/>
      <c r="T344" s="246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7" t="s">
        <v>145</v>
      </c>
      <c r="AU344" s="247" t="s">
        <v>85</v>
      </c>
      <c r="AV344" s="14" t="s">
        <v>85</v>
      </c>
      <c r="AW344" s="14" t="s">
        <v>39</v>
      </c>
      <c r="AX344" s="14" t="s">
        <v>77</v>
      </c>
      <c r="AY344" s="247" t="s">
        <v>135</v>
      </c>
    </row>
    <row r="345" s="15" customFormat="1">
      <c r="A345" s="15"/>
      <c r="B345" s="248"/>
      <c r="C345" s="249"/>
      <c r="D345" s="228" t="s">
        <v>145</v>
      </c>
      <c r="E345" s="250" t="s">
        <v>32</v>
      </c>
      <c r="F345" s="251" t="s">
        <v>149</v>
      </c>
      <c r="G345" s="249"/>
      <c r="H345" s="252">
        <v>7</v>
      </c>
      <c r="I345" s="253"/>
      <c r="J345" s="249"/>
      <c r="K345" s="249"/>
      <c r="L345" s="254"/>
      <c r="M345" s="255"/>
      <c r="N345" s="256"/>
      <c r="O345" s="256"/>
      <c r="P345" s="256"/>
      <c r="Q345" s="256"/>
      <c r="R345" s="256"/>
      <c r="S345" s="256"/>
      <c r="T345" s="257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58" t="s">
        <v>145</v>
      </c>
      <c r="AU345" s="258" t="s">
        <v>85</v>
      </c>
      <c r="AV345" s="15" t="s">
        <v>134</v>
      </c>
      <c r="AW345" s="15" t="s">
        <v>39</v>
      </c>
      <c r="AX345" s="15" t="s">
        <v>83</v>
      </c>
      <c r="AY345" s="258" t="s">
        <v>135</v>
      </c>
    </row>
    <row r="346" s="2" customFormat="1" ht="24.15" customHeight="1">
      <c r="A346" s="39"/>
      <c r="B346" s="40"/>
      <c r="C346" s="213" t="s">
        <v>492</v>
      </c>
      <c r="D346" s="213" t="s">
        <v>138</v>
      </c>
      <c r="E346" s="214" t="s">
        <v>429</v>
      </c>
      <c r="F346" s="215" t="s">
        <v>430</v>
      </c>
      <c r="G346" s="216" t="s">
        <v>141</v>
      </c>
      <c r="H346" s="217">
        <v>3</v>
      </c>
      <c r="I346" s="218"/>
      <c r="J346" s="219">
        <f>ROUND(I346*H346,2)</f>
        <v>0</v>
      </c>
      <c r="K346" s="215" t="s">
        <v>142</v>
      </c>
      <c r="L346" s="45"/>
      <c r="M346" s="220" t="s">
        <v>32</v>
      </c>
      <c r="N346" s="221" t="s">
        <v>48</v>
      </c>
      <c r="O346" s="85"/>
      <c r="P346" s="222">
        <f>O346*H346</f>
        <v>0</v>
      </c>
      <c r="Q346" s="222">
        <v>0</v>
      </c>
      <c r="R346" s="222">
        <f>Q346*H346</f>
        <v>0</v>
      </c>
      <c r="S346" s="222">
        <v>0</v>
      </c>
      <c r="T346" s="223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24" t="s">
        <v>143</v>
      </c>
      <c r="AT346" s="224" t="s">
        <v>138</v>
      </c>
      <c r="AU346" s="224" t="s">
        <v>85</v>
      </c>
      <c r="AY346" s="17" t="s">
        <v>135</v>
      </c>
      <c r="BE346" s="225">
        <f>IF(N346="základní",J346,0)</f>
        <v>0</v>
      </c>
      <c r="BF346" s="225">
        <f>IF(N346="snížená",J346,0)</f>
        <v>0</v>
      </c>
      <c r="BG346" s="225">
        <f>IF(N346="zákl. přenesená",J346,0)</f>
        <v>0</v>
      </c>
      <c r="BH346" s="225">
        <f>IF(N346="sníž. přenesená",J346,0)</f>
        <v>0</v>
      </c>
      <c r="BI346" s="225">
        <f>IF(N346="nulová",J346,0)</f>
        <v>0</v>
      </c>
      <c r="BJ346" s="17" t="s">
        <v>83</v>
      </c>
      <c r="BK346" s="225">
        <f>ROUND(I346*H346,2)</f>
        <v>0</v>
      </c>
      <c r="BL346" s="17" t="s">
        <v>143</v>
      </c>
      <c r="BM346" s="224" t="s">
        <v>1476</v>
      </c>
    </row>
    <row r="347" s="13" customFormat="1">
      <c r="A347" s="13"/>
      <c r="B347" s="226"/>
      <c r="C347" s="227"/>
      <c r="D347" s="228" t="s">
        <v>145</v>
      </c>
      <c r="E347" s="229" t="s">
        <v>32</v>
      </c>
      <c r="F347" s="230" t="s">
        <v>299</v>
      </c>
      <c r="G347" s="227"/>
      <c r="H347" s="229" t="s">
        <v>32</v>
      </c>
      <c r="I347" s="231"/>
      <c r="J347" s="227"/>
      <c r="K347" s="227"/>
      <c r="L347" s="232"/>
      <c r="M347" s="233"/>
      <c r="N347" s="234"/>
      <c r="O347" s="234"/>
      <c r="P347" s="234"/>
      <c r="Q347" s="234"/>
      <c r="R347" s="234"/>
      <c r="S347" s="234"/>
      <c r="T347" s="23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6" t="s">
        <v>145</v>
      </c>
      <c r="AU347" s="236" t="s">
        <v>85</v>
      </c>
      <c r="AV347" s="13" t="s">
        <v>83</v>
      </c>
      <c r="AW347" s="13" t="s">
        <v>39</v>
      </c>
      <c r="AX347" s="13" t="s">
        <v>77</v>
      </c>
      <c r="AY347" s="236" t="s">
        <v>135</v>
      </c>
    </row>
    <row r="348" s="14" customFormat="1">
      <c r="A348" s="14"/>
      <c r="B348" s="237"/>
      <c r="C348" s="238"/>
      <c r="D348" s="228" t="s">
        <v>145</v>
      </c>
      <c r="E348" s="239" t="s">
        <v>32</v>
      </c>
      <c r="F348" s="240" t="s">
        <v>1477</v>
      </c>
      <c r="G348" s="238"/>
      <c r="H348" s="241">
        <v>3</v>
      </c>
      <c r="I348" s="242"/>
      <c r="J348" s="238"/>
      <c r="K348" s="238"/>
      <c r="L348" s="243"/>
      <c r="M348" s="244"/>
      <c r="N348" s="245"/>
      <c r="O348" s="245"/>
      <c r="P348" s="245"/>
      <c r="Q348" s="245"/>
      <c r="R348" s="245"/>
      <c r="S348" s="245"/>
      <c r="T348" s="246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7" t="s">
        <v>145</v>
      </c>
      <c r="AU348" s="247" t="s">
        <v>85</v>
      </c>
      <c r="AV348" s="14" t="s">
        <v>85</v>
      </c>
      <c r="AW348" s="14" t="s">
        <v>39</v>
      </c>
      <c r="AX348" s="14" t="s">
        <v>77</v>
      </c>
      <c r="AY348" s="247" t="s">
        <v>135</v>
      </c>
    </row>
    <row r="349" s="15" customFormat="1">
      <c r="A349" s="15"/>
      <c r="B349" s="248"/>
      <c r="C349" s="249"/>
      <c r="D349" s="228" t="s">
        <v>145</v>
      </c>
      <c r="E349" s="250" t="s">
        <v>32</v>
      </c>
      <c r="F349" s="251" t="s">
        <v>149</v>
      </c>
      <c r="G349" s="249"/>
      <c r="H349" s="252">
        <v>3</v>
      </c>
      <c r="I349" s="253"/>
      <c r="J349" s="249"/>
      <c r="K349" s="249"/>
      <c r="L349" s="254"/>
      <c r="M349" s="255"/>
      <c r="N349" s="256"/>
      <c r="O349" s="256"/>
      <c r="P349" s="256"/>
      <c r="Q349" s="256"/>
      <c r="R349" s="256"/>
      <c r="S349" s="256"/>
      <c r="T349" s="257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58" t="s">
        <v>145</v>
      </c>
      <c r="AU349" s="258" t="s">
        <v>85</v>
      </c>
      <c r="AV349" s="15" t="s">
        <v>134</v>
      </c>
      <c r="AW349" s="15" t="s">
        <v>39</v>
      </c>
      <c r="AX349" s="15" t="s">
        <v>83</v>
      </c>
      <c r="AY349" s="258" t="s">
        <v>135</v>
      </c>
    </row>
    <row r="350" s="2" customFormat="1" ht="33" customHeight="1">
      <c r="A350" s="39"/>
      <c r="B350" s="40"/>
      <c r="C350" s="213" t="s">
        <v>497</v>
      </c>
      <c r="D350" s="213" t="s">
        <v>138</v>
      </c>
      <c r="E350" s="214" t="s">
        <v>213</v>
      </c>
      <c r="F350" s="215" t="s">
        <v>214</v>
      </c>
      <c r="G350" s="216" t="s">
        <v>141</v>
      </c>
      <c r="H350" s="217">
        <v>7</v>
      </c>
      <c r="I350" s="218"/>
      <c r="J350" s="219">
        <f>ROUND(I350*H350,2)</f>
        <v>0</v>
      </c>
      <c r="K350" s="215" t="s">
        <v>142</v>
      </c>
      <c r="L350" s="45"/>
      <c r="M350" s="220" t="s">
        <v>32</v>
      </c>
      <c r="N350" s="221" t="s">
        <v>48</v>
      </c>
      <c r="O350" s="85"/>
      <c r="P350" s="222">
        <f>O350*H350</f>
        <v>0</v>
      </c>
      <c r="Q350" s="222">
        <v>0</v>
      </c>
      <c r="R350" s="222">
        <f>Q350*H350</f>
        <v>0</v>
      </c>
      <c r="S350" s="222">
        <v>0</v>
      </c>
      <c r="T350" s="223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24" t="s">
        <v>143</v>
      </c>
      <c r="AT350" s="224" t="s">
        <v>138</v>
      </c>
      <c r="AU350" s="224" t="s">
        <v>85</v>
      </c>
      <c r="AY350" s="17" t="s">
        <v>135</v>
      </c>
      <c r="BE350" s="225">
        <f>IF(N350="základní",J350,0)</f>
        <v>0</v>
      </c>
      <c r="BF350" s="225">
        <f>IF(N350="snížená",J350,0)</f>
        <v>0</v>
      </c>
      <c r="BG350" s="225">
        <f>IF(N350="zákl. přenesená",J350,0)</f>
        <v>0</v>
      </c>
      <c r="BH350" s="225">
        <f>IF(N350="sníž. přenesená",J350,0)</f>
        <v>0</v>
      </c>
      <c r="BI350" s="225">
        <f>IF(N350="nulová",J350,0)</f>
        <v>0</v>
      </c>
      <c r="BJ350" s="17" t="s">
        <v>83</v>
      </c>
      <c r="BK350" s="225">
        <f>ROUND(I350*H350,2)</f>
        <v>0</v>
      </c>
      <c r="BL350" s="17" t="s">
        <v>143</v>
      </c>
      <c r="BM350" s="224" t="s">
        <v>1478</v>
      </c>
    </row>
    <row r="351" s="13" customFormat="1">
      <c r="A351" s="13"/>
      <c r="B351" s="226"/>
      <c r="C351" s="227"/>
      <c r="D351" s="228" t="s">
        <v>145</v>
      </c>
      <c r="E351" s="229" t="s">
        <v>32</v>
      </c>
      <c r="F351" s="230" t="s">
        <v>299</v>
      </c>
      <c r="G351" s="227"/>
      <c r="H351" s="229" t="s">
        <v>32</v>
      </c>
      <c r="I351" s="231"/>
      <c r="J351" s="227"/>
      <c r="K351" s="227"/>
      <c r="L351" s="232"/>
      <c r="M351" s="233"/>
      <c r="N351" s="234"/>
      <c r="O351" s="234"/>
      <c r="P351" s="234"/>
      <c r="Q351" s="234"/>
      <c r="R351" s="234"/>
      <c r="S351" s="234"/>
      <c r="T351" s="235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6" t="s">
        <v>145</v>
      </c>
      <c r="AU351" s="236" t="s">
        <v>85</v>
      </c>
      <c r="AV351" s="13" t="s">
        <v>83</v>
      </c>
      <c r="AW351" s="13" t="s">
        <v>39</v>
      </c>
      <c r="AX351" s="13" t="s">
        <v>77</v>
      </c>
      <c r="AY351" s="236" t="s">
        <v>135</v>
      </c>
    </row>
    <row r="352" s="14" customFormat="1">
      <c r="A352" s="14"/>
      <c r="B352" s="237"/>
      <c r="C352" s="238"/>
      <c r="D352" s="228" t="s">
        <v>145</v>
      </c>
      <c r="E352" s="239" t="s">
        <v>32</v>
      </c>
      <c r="F352" s="240" t="s">
        <v>1052</v>
      </c>
      <c r="G352" s="238"/>
      <c r="H352" s="241">
        <v>3</v>
      </c>
      <c r="I352" s="242"/>
      <c r="J352" s="238"/>
      <c r="K352" s="238"/>
      <c r="L352" s="243"/>
      <c r="M352" s="244"/>
      <c r="N352" s="245"/>
      <c r="O352" s="245"/>
      <c r="P352" s="245"/>
      <c r="Q352" s="245"/>
      <c r="R352" s="245"/>
      <c r="S352" s="245"/>
      <c r="T352" s="246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7" t="s">
        <v>145</v>
      </c>
      <c r="AU352" s="247" t="s">
        <v>85</v>
      </c>
      <c r="AV352" s="14" t="s">
        <v>85</v>
      </c>
      <c r="AW352" s="14" t="s">
        <v>39</v>
      </c>
      <c r="AX352" s="14" t="s">
        <v>77</v>
      </c>
      <c r="AY352" s="247" t="s">
        <v>135</v>
      </c>
    </row>
    <row r="353" s="14" customFormat="1">
      <c r="A353" s="14"/>
      <c r="B353" s="237"/>
      <c r="C353" s="238"/>
      <c r="D353" s="228" t="s">
        <v>145</v>
      </c>
      <c r="E353" s="239" t="s">
        <v>32</v>
      </c>
      <c r="F353" s="240" t="s">
        <v>1050</v>
      </c>
      <c r="G353" s="238"/>
      <c r="H353" s="241">
        <v>3</v>
      </c>
      <c r="I353" s="242"/>
      <c r="J353" s="238"/>
      <c r="K353" s="238"/>
      <c r="L353" s="243"/>
      <c r="M353" s="244"/>
      <c r="N353" s="245"/>
      <c r="O353" s="245"/>
      <c r="P353" s="245"/>
      <c r="Q353" s="245"/>
      <c r="R353" s="245"/>
      <c r="S353" s="245"/>
      <c r="T353" s="246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7" t="s">
        <v>145</v>
      </c>
      <c r="AU353" s="247" t="s">
        <v>85</v>
      </c>
      <c r="AV353" s="14" t="s">
        <v>85</v>
      </c>
      <c r="AW353" s="14" t="s">
        <v>39</v>
      </c>
      <c r="AX353" s="14" t="s">
        <v>77</v>
      </c>
      <c r="AY353" s="247" t="s">
        <v>135</v>
      </c>
    </row>
    <row r="354" s="14" customFormat="1">
      <c r="A354" s="14"/>
      <c r="B354" s="237"/>
      <c r="C354" s="238"/>
      <c r="D354" s="228" t="s">
        <v>145</v>
      </c>
      <c r="E354" s="239" t="s">
        <v>32</v>
      </c>
      <c r="F354" s="240" t="s">
        <v>435</v>
      </c>
      <c r="G354" s="238"/>
      <c r="H354" s="241">
        <v>1</v>
      </c>
      <c r="I354" s="242"/>
      <c r="J354" s="238"/>
      <c r="K354" s="238"/>
      <c r="L354" s="243"/>
      <c r="M354" s="244"/>
      <c r="N354" s="245"/>
      <c r="O354" s="245"/>
      <c r="P354" s="245"/>
      <c r="Q354" s="245"/>
      <c r="R354" s="245"/>
      <c r="S354" s="245"/>
      <c r="T354" s="246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7" t="s">
        <v>145</v>
      </c>
      <c r="AU354" s="247" t="s">
        <v>85</v>
      </c>
      <c r="AV354" s="14" t="s">
        <v>85</v>
      </c>
      <c r="AW354" s="14" t="s">
        <v>39</v>
      </c>
      <c r="AX354" s="14" t="s">
        <v>77</v>
      </c>
      <c r="AY354" s="247" t="s">
        <v>135</v>
      </c>
    </row>
    <row r="355" s="15" customFormat="1">
      <c r="A355" s="15"/>
      <c r="B355" s="248"/>
      <c r="C355" s="249"/>
      <c r="D355" s="228" t="s">
        <v>145</v>
      </c>
      <c r="E355" s="250" t="s">
        <v>32</v>
      </c>
      <c r="F355" s="251" t="s">
        <v>149</v>
      </c>
      <c r="G355" s="249"/>
      <c r="H355" s="252">
        <v>7</v>
      </c>
      <c r="I355" s="253"/>
      <c r="J355" s="249"/>
      <c r="K355" s="249"/>
      <c r="L355" s="254"/>
      <c r="M355" s="255"/>
      <c r="N355" s="256"/>
      <c r="O355" s="256"/>
      <c r="P355" s="256"/>
      <c r="Q355" s="256"/>
      <c r="R355" s="256"/>
      <c r="S355" s="256"/>
      <c r="T355" s="257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58" t="s">
        <v>145</v>
      </c>
      <c r="AU355" s="258" t="s">
        <v>85</v>
      </c>
      <c r="AV355" s="15" t="s">
        <v>134</v>
      </c>
      <c r="AW355" s="15" t="s">
        <v>39</v>
      </c>
      <c r="AX355" s="15" t="s">
        <v>83</v>
      </c>
      <c r="AY355" s="258" t="s">
        <v>135</v>
      </c>
    </row>
    <row r="356" s="2" customFormat="1" ht="33" customHeight="1">
      <c r="A356" s="39"/>
      <c r="B356" s="40"/>
      <c r="C356" s="213" t="s">
        <v>502</v>
      </c>
      <c r="D356" s="213" t="s">
        <v>138</v>
      </c>
      <c r="E356" s="214" t="s">
        <v>764</v>
      </c>
      <c r="F356" s="215" t="s">
        <v>765</v>
      </c>
      <c r="G356" s="216" t="s">
        <v>141</v>
      </c>
      <c r="H356" s="217">
        <v>2</v>
      </c>
      <c r="I356" s="218"/>
      <c r="J356" s="219">
        <f>ROUND(I356*H356,2)</f>
        <v>0</v>
      </c>
      <c r="K356" s="215" t="s">
        <v>142</v>
      </c>
      <c r="L356" s="45"/>
      <c r="M356" s="220" t="s">
        <v>32</v>
      </c>
      <c r="N356" s="221" t="s">
        <v>48</v>
      </c>
      <c r="O356" s="85"/>
      <c r="P356" s="222">
        <f>O356*H356</f>
        <v>0</v>
      </c>
      <c r="Q356" s="222">
        <v>0</v>
      </c>
      <c r="R356" s="222">
        <f>Q356*H356</f>
        <v>0</v>
      </c>
      <c r="S356" s="222">
        <v>0</v>
      </c>
      <c r="T356" s="223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24" t="s">
        <v>143</v>
      </c>
      <c r="AT356" s="224" t="s">
        <v>138</v>
      </c>
      <c r="AU356" s="224" t="s">
        <v>85</v>
      </c>
      <c r="AY356" s="17" t="s">
        <v>135</v>
      </c>
      <c r="BE356" s="225">
        <f>IF(N356="základní",J356,0)</f>
        <v>0</v>
      </c>
      <c r="BF356" s="225">
        <f>IF(N356="snížená",J356,0)</f>
        <v>0</v>
      </c>
      <c r="BG356" s="225">
        <f>IF(N356="zákl. přenesená",J356,0)</f>
        <v>0</v>
      </c>
      <c r="BH356" s="225">
        <f>IF(N356="sníž. přenesená",J356,0)</f>
        <v>0</v>
      </c>
      <c r="BI356" s="225">
        <f>IF(N356="nulová",J356,0)</f>
        <v>0</v>
      </c>
      <c r="BJ356" s="17" t="s">
        <v>83</v>
      </c>
      <c r="BK356" s="225">
        <f>ROUND(I356*H356,2)</f>
        <v>0</v>
      </c>
      <c r="BL356" s="17" t="s">
        <v>143</v>
      </c>
      <c r="BM356" s="224" t="s">
        <v>1479</v>
      </c>
    </row>
    <row r="357" s="13" customFormat="1">
      <c r="A357" s="13"/>
      <c r="B357" s="226"/>
      <c r="C357" s="227"/>
      <c r="D357" s="228" t="s">
        <v>145</v>
      </c>
      <c r="E357" s="229" t="s">
        <v>32</v>
      </c>
      <c r="F357" s="230" t="s">
        <v>299</v>
      </c>
      <c r="G357" s="227"/>
      <c r="H357" s="229" t="s">
        <v>32</v>
      </c>
      <c r="I357" s="231"/>
      <c r="J357" s="227"/>
      <c r="K357" s="227"/>
      <c r="L357" s="232"/>
      <c r="M357" s="233"/>
      <c r="N357" s="234"/>
      <c r="O357" s="234"/>
      <c r="P357" s="234"/>
      <c r="Q357" s="234"/>
      <c r="R357" s="234"/>
      <c r="S357" s="234"/>
      <c r="T357" s="23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6" t="s">
        <v>145</v>
      </c>
      <c r="AU357" s="236" t="s">
        <v>85</v>
      </c>
      <c r="AV357" s="13" t="s">
        <v>83</v>
      </c>
      <c r="AW357" s="13" t="s">
        <v>39</v>
      </c>
      <c r="AX357" s="13" t="s">
        <v>77</v>
      </c>
      <c r="AY357" s="236" t="s">
        <v>135</v>
      </c>
    </row>
    <row r="358" s="14" customFormat="1">
      <c r="A358" s="14"/>
      <c r="B358" s="237"/>
      <c r="C358" s="238"/>
      <c r="D358" s="228" t="s">
        <v>145</v>
      </c>
      <c r="E358" s="239" t="s">
        <v>32</v>
      </c>
      <c r="F358" s="240" t="s">
        <v>436</v>
      </c>
      <c r="G358" s="238"/>
      <c r="H358" s="241">
        <v>1</v>
      </c>
      <c r="I358" s="242"/>
      <c r="J358" s="238"/>
      <c r="K358" s="238"/>
      <c r="L358" s="243"/>
      <c r="M358" s="244"/>
      <c r="N358" s="245"/>
      <c r="O358" s="245"/>
      <c r="P358" s="245"/>
      <c r="Q358" s="245"/>
      <c r="R358" s="245"/>
      <c r="S358" s="245"/>
      <c r="T358" s="246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7" t="s">
        <v>145</v>
      </c>
      <c r="AU358" s="247" t="s">
        <v>85</v>
      </c>
      <c r="AV358" s="14" t="s">
        <v>85</v>
      </c>
      <c r="AW358" s="14" t="s">
        <v>39</v>
      </c>
      <c r="AX358" s="14" t="s">
        <v>77</v>
      </c>
      <c r="AY358" s="247" t="s">
        <v>135</v>
      </c>
    </row>
    <row r="359" s="14" customFormat="1">
      <c r="A359" s="14"/>
      <c r="B359" s="237"/>
      <c r="C359" s="238"/>
      <c r="D359" s="228" t="s">
        <v>145</v>
      </c>
      <c r="E359" s="239" t="s">
        <v>32</v>
      </c>
      <c r="F359" s="240" t="s">
        <v>216</v>
      </c>
      <c r="G359" s="238"/>
      <c r="H359" s="241">
        <v>1</v>
      </c>
      <c r="I359" s="242"/>
      <c r="J359" s="238"/>
      <c r="K359" s="238"/>
      <c r="L359" s="243"/>
      <c r="M359" s="244"/>
      <c r="N359" s="245"/>
      <c r="O359" s="245"/>
      <c r="P359" s="245"/>
      <c r="Q359" s="245"/>
      <c r="R359" s="245"/>
      <c r="S359" s="245"/>
      <c r="T359" s="246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7" t="s">
        <v>145</v>
      </c>
      <c r="AU359" s="247" t="s">
        <v>85</v>
      </c>
      <c r="AV359" s="14" t="s">
        <v>85</v>
      </c>
      <c r="AW359" s="14" t="s">
        <v>39</v>
      </c>
      <c r="AX359" s="14" t="s">
        <v>77</v>
      </c>
      <c r="AY359" s="247" t="s">
        <v>135</v>
      </c>
    </row>
    <row r="360" s="15" customFormat="1">
      <c r="A360" s="15"/>
      <c r="B360" s="248"/>
      <c r="C360" s="249"/>
      <c r="D360" s="228" t="s">
        <v>145</v>
      </c>
      <c r="E360" s="250" t="s">
        <v>32</v>
      </c>
      <c r="F360" s="251" t="s">
        <v>149</v>
      </c>
      <c r="G360" s="249"/>
      <c r="H360" s="252">
        <v>2</v>
      </c>
      <c r="I360" s="253"/>
      <c r="J360" s="249"/>
      <c r="K360" s="249"/>
      <c r="L360" s="254"/>
      <c r="M360" s="255"/>
      <c r="N360" s="256"/>
      <c r="O360" s="256"/>
      <c r="P360" s="256"/>
      <c r="Q360" s="256"/>
      <c r="R360" s="256"/>
      <c r="S360" s="256"/>
      <c r="T360" s="257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58" t="s">
        <v>145</v>
      </c>
      <c r="AU360" s="258" t="s">
        <v>85</v>
      </c>
      <c r="AV360" s="15" t="s">
        <v>134</v>
      </c>
      <c r="AW360" s="15" t="s">
        <v>39</v>
      </c>
      <c r="AX360" s="15" t="s">
        <v>83</v>
      </c>
      <c r="AY360" s="258" t="s">
        <v>135</v>
      </c>
    </row>
    <row r="361" s="2" customFormat="1" ht="37.8" customHeight="1">
      <c r="A361" s="39"/>
      <c r="B361" s="40"/>
      <c r="C361" s="213" t="s">
        <v>507</v>
      </c>
      <c r="D361" s="213" t="s">
        <v>138</v>
      </c>
      <c r="E361" s="214" t="s">
        <v>438</v>
      </c>
      <c r="F361" s="215" t="s">
        <v>439</v>
      </c>
      <c r="G361" s="216" t="s">
        <v>141</v>
      </c>
      <c r="H361" s="217">
        <v>24</v>
      </c>
      <c r="I361" s="218"/>
      <c r="J361" s="219">
        <f>ROUND(I361*H361,2)</f>
        <v>0</v>
      </c>
      <c r="K361" s="215" t="s">
        <v>142</v>
      </c>
      <c r="L361" s="45"/>
      <c r="M361" s="220" t="s">
        <v>32</v>
      </c>
      <c r="N361" s="221" t="s">
        <v>48</v>
      </c>
      <c r="O361" s="85"/>
      <c r="P361" s="222">
        <f>O361*H361</f>
        <v>0</v>
      </c>
      <c r="Q361" s="222">
        <v>0</v>
      </c>
      <c r="R361" s="222">
        <f>Q361*H361</f>
        <v>0</v>
      </c>
      <c r="S361" s="222">
        <v>0</v>
      </c>
      <c r="T361" s="223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24" t="s">
        <v>143</v>
      </c>
      <c r="AT361" s="224" t="s">
        <v>138</v>
      </c>
      <c r="AU361" s="224" t="s">
        <v>85</v>
      </c>
      <c r="AY361" s="17" t="s">
        <v>135</v>
      </c>
      <c r="BE361" s="225">
        <f>IF(N361="základní",J361,0)</f>
        <v>0</v>
      </c>
      <c r="BF361" s="225">
        <f>IF(N361="snížená",J361,0)</f>
        <v>0</v>
      </c>
      <c r="BG361" s="225">
        <f>IF(N361="zákl. přenesená",J361,0)</f>
        <v>0</v>
      </c>
      <c r="BH361" s="225">
        <f>IF(N361="sníž. přenesená",J361,0)</f>
        <v>0</v>
      </c>
      <c r="BI361" s="225">
        <f>IF(N361="nulová",J361,0)</f>
        <v>0</v>
      </c>
      <c r="BJ361" s="17" t="s">
        <v>83</v>
      </c>
      <c r="BK361" s="225">
        <f>ROUND(I361*H361,2)</f>
        <v>0</v>
      </c>
      <c r="BL361" s="17" t="s">
        <v>143</v>
      </c>
      <c r="BM361" s="224" t="s">
        <v>1480</v>
      </c>
    </row>
    <row r="362" s="13" customFormat="1">
      <c r="A362" s="13"/>
      <c r="B362" s="226"/>
      <c r="C362" s="227"/>
      <c r="D362" s="228" t="s">
        <v>145</v>
      </c>
      <c r="E362" s="229" t="s">
        <v>32</v>
      </c>
      <c r="F362" s="230" t="s">
        <v>299</v>
      </c>
      <c r="G362" s="227"/>
      <c r="H362" s="229" t="s">
        <v>32</v>
      </c>
      <c r="I362" s="231"/>
      <c r="J362" s="227"/>
      <c r="K362" s="227"/>
      <c r="L362" s="232"/>
      <c r="M362" s="233"/>
      <c r="N362" s="234"/>
      <c r="O362" s="234"/>
      <c r="P362" s="234"/>
      <c r="Q362" s="234"/>
      <c r="R362" s="234"/>
      <c r="S362" s="234"/>
      <c r="T362" s="235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6" t="s">
        <v>145</v>
      </c>
      <c r="AU362" s="236" t="s">
        <v>85</v>
      </c>
      <c r="AV362" s="13" t="s">
        <v>83</v>
      </c>
      <c r="AW362" s="13" t="s">
        <v>39</v>
      </c>
      <c r="AX362" s="13" t="s">
        <v>77</v>
      </c>
      <c r="AY362" s="236" t="s">
        <v>135</v>
      </c>
    </row>
    <row r="363" s="14" customFormat="1">
      <c r="A363" s="14"/>
      <c r="B363" s="237"/>
      <c r="C363" s="238"/>
      <c r="D363" s="228" t="s">
        <v>145</v>
      </c>
      <c r="E363" s="239" t="s">
        <v>32</v>
      </c>
      <c r="F363" s="240" t="s">
        <v>1052</v>
      </c>
      <c r="G363" s="238"/>
      <c r="H363" s="241">
        <v>3</v>
      </c>
      <c r="I363" s="242"/>
      <c r="J363" s="238"/>
      <c r="K363" s="238"/>
      <c r="L363" s="243"/>
      <c r="M363" s="244"/>
      <c r="N363" s="245"/>
      <c r="O363" s="245"/>
      <c r="P363" s="245"/>
      <c r="Q363" s="245"/>
      <c r="R363" s="245"/>
      <c r="S363" s="245"/>
      <c r="T363" s="246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7" t="s">
        <v>145</v>
      </c>
      <c r="AU363" s="247" t="s">
        <v>85</v>
      </c>
      <c r="AV363" s="14" t="s">
        <v>85</v>
      </c>
      <c r="AW363" s="14" t="s">
        <v>39</v>
      </c>
      <c r="AX363" s="14" t="s">
        <v>77</v>
      </c>
      <c r="AY363" s="247" t="s">
        <v>135</v>
      </c>
    </row>
    <row r="364" s="14" customFormat="1">
      <c r="A364" s="14"/>
      <c r="B364" s="237"/>
      <c r="C364" s="238"/>
      <c r="D364" s="228" t="s">
        <v>145</v>
      </c>
      <c r="E364" s="239" t="s">
        <v>32</v>
      </c>
      <c r="F364" s="240" t="s">
        <v>1481</v>
      </c>
      <c r="G364" s="238"/>
      <c r="H364" s="241">
        <v>13</v>
      </c>
      <c r="I364" s="242"/>
      <c r="J364" s="238"/>
      <c r="K364" s="238"/>
      <c r="L364" s="243"/>
      <c r="M364" s="244"/>
      <c r="N364" s="245"/>
      <c r="O364" s="245"/>
      <c r="P364" s="245"/>
      <c r="Q364" s="245"/>
      <c r="R364" s="245"/>
      <c r="S364" s="245"/>
      <c r="T364" s="246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7" t="s">
        <v>145</v>
      </c>
      <c r="AU364" s="247" t="s">
        <v>85</v>
      </c>
      <c r="AV364" s="14" t="s">
        <v>85</v>
      </c>
      <c r="AW364" s="14" t="s">
        <v>39</v>
      </c>
      <c r="AX364" s="14" t="s">
        <v>77</v>
      </c>
      <c r="AY364" s="247" t="s">
        <v>135</v>
      </c>
    </row>
    <row r="365" s="14" customFormat="1">
      <c r="A365" s="14"/>
      <c r="B365" s="237"/>
      <c r="C365" s="238"/>
      <c r="D365" s="228" t="s">
        <v>145</v>
      </c>
      <c r="E365" s="239" t="s">
        <v>32</v>
      </c>
      <c r="F365" s="240" t="s">
        <v>1482</v>
      </c>
      <c r="G365" s="238"/>
      <c r="H365" s="241">
        <v>5</v>
      </c>
      <c r="I365" s="242"/>
      <c r="J365" s="238"/>
      <c r="K365" s="238"/>
      <c r="L365" s="243"/>
      <c r="M365" s="244"/>
      <c r="N365" s="245"/>
      <c r="O365" s="245"/>
      <c r="P365" s="245"/>
      <c r="Q365" s="245"/>
      <c r="R365" s="245"/>
      <c r="S365" s="245"/>
      <c r="T365" s="246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7" t="s">
        <v>145</v>
      </c>
      <c r="AU365" s="247" t="s">
        <v>85</v>
      </c>
      <c r="AV365" s="14" t="s">
        <v>85</v>
      </c>
      <c r="AW365" s="14" t="s">
        <v>39</v>
      </c>
      <c r="AX365" s="14" t="s">
        <v>77</v>
      </c>
      <c r="AY365" s="247" t="s">
        <v>135</v>
      </c>
    </row>
    <row r="366" s="14" customFormat="1">
      <c r="A366" s="14"/>
      <c r="B366" s="237"/>
      <c r="C366" s="238"/>
      <c r="D366" s="228" t="s">
        <v>145</v>
      </c>
      <c r="E366" s="239" t="s">
        <v>32</v>
      </c>
      <c r="F366" s="240" t="s">
        <v>1483</v>
      </c>
      <c r="G366" s="238"/>
      <c r="H366" s="241">
        <v>3</v>
      </c>
      <c r="I366" s="242"/>
      <c r="J366" s="238"/>
      <c r="K366" s="238"/>
      <c r="L366" s="243"/>
      <c r="M366" s="244"/>
      <c r="N366" s="245"/>
      <c r="O366" s="245"/>
      <c r="P366" s="245"/>
      <c r="Q366" s="245"/>
      <c r="R366" s="245"/>
      <c r="S366" s="245"/>
      <c r="T366" s="246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7" t="s">
        <v>145</v>
      </c>
      <c r="AU366" s="247" t="s">
        <v>85</v>
      </c>
      <c r="AV366" s="14" t="s">
        <v>85</v>
      </c>
      <c r="AW366" s="14" t="s">
        <v>39</v>
      </c>
      <c r="AX366" s="14" t="s">
        <v>77</v>
      </c>
      <c r="AY366" s="247" t="s">
        <v>135</v>
      </c>
    </row>
    <row r="367" s="15" customFormat="1">
      <c r="A367" s="15"/>
      <c r="B367" s="248"/>
      <c r="C367" s="249"/>
      <c r="D367" s="228" t="s">
        <v>145</v>
      </c>
      <c r="E367" s="250" t="s">
        <v>32</v>
      </c>
      <c r="F367" s="251" t="s">
        <v>149</v>
      </c>
      <c r="G367" s="249"/>
      <c r="H367" s="252">
        <v>24</v>
      </c>
      <c r="I367" s="253"/>
      <c r="J367" s="249"/>
      <c r="K367" s="249"/>
      <c r="L367" s="254"/>
      <c r="M367" s="255"/>
      <c r="N367" s="256"/>
      <c r="O367" s="256"/>
      <c r="P367" s="256"/>
      <c r="Q367" s="256"/>
      <c r="R367" s="256"/>
      <c r="S367" s="256"/>
      <c r="T367" s="257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58" t="s">
        <v>145</v>
      </c>
      <c r="AU367" s="258" t="s">
        <v>85</v>
      </c>
      <c r="AV367" s="15" t="s">
        <v>134</v>
      </c>
      <c r="AW367" s="15" t="s">
        <v>39</v>
      </c>
      <c r="AX367" s="15" t="s">
        <v>83</v>
      </c>
      <c r="AY367" s="258" t="s">
        <v>135</v>
      </c>
    </row>
    <row r="368" s="2" customFormat="1" ht="33" customHeight="1">
      <c r="A368" s="39"/>
      <c r="B368" s="40"/>
      <c r="C368" s="213" t="s">
        <v>512</v>
      </c>
      <c r="D368" s="213" t="s">
        <v>138</v>
      </c>
      <c r="E368" s="214" t="s">
        <v>442</v>
      </c>
      <c r="F368" s="215" t="s">
        <v>443</v>
      </c>
      <c r="G368" s="216" t="s">
        <v>141</v>
      </c>
      <c r="H368" s="217">
        <v>2</v>
      </c>
      <c r="I368" s="218"/>
      <c r="J368" s="219">
        <f>ROUND(I368*H368,2)</f>
        <v>0</v>
      </c>
      <c r="K368" s="215" t="s">
        <v>142</v>
      </c>
      <c r="L368" s="45"/>
      <c r="M368" s="220" t="s">
        <v>32</v>
      </c>
      <c r="N368" s="221" t="s">
        <v>48</v>
      </c>
      <c r="O368" s="85"/>
      <c r="P368" s="222">
        <f>O368*H368</f>
        <v>0</v>
      </c>
      <c r="Q368" s="222">
        <v>0</v>
      </c>
      <c r="R368" s="222">
        <f>Q368*H368</f>
        <v>0</v>
      </c>
      <c r="S368" s="222">
        <v>0</v>
      </c>
      <c r="T368" s="223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24" t="s">
        <v>143</v>
      </c>
      <c r="AT368" s="224" t="s">
        <v>138</v>
      </c>
      <c r="AU368" s="224" t="s">
        <v>85</v>
      </c>
      <c r="AY368" s="17" t="s">
        <v>135</v>
      </c>
      <c r="BE368" s="225">
        <f>IF(N368="základní",J368,0)</f>
        <v>0</v>
      </c>
      <c r="BF368" s="225">
        <f>IF(N368="snížená",J368,0)</f>
        <v>0</v>
      </c>
      <c r="BG368" s="225">
        <f>IF(N368="zákl. přenesená",J368,0)</f>
        <v>0</v>
      </c>
      <c r="BH368" s="225">
        <f>IF(N368="sníž. přenesená",J368,0)</f>
        <v>0</v>
      </c>
      <c r="BI368" s="225">
        <f>IF(N368="nulová",J368,0)</f>
        <v>0</v>
      </c>
      <c r="BJ368" s="17" t="s">
        <v>83</v>
      </c>
      <c r="BK368" s="225">
        <f>ROUND(I368*H368,2)</f>
        <v>0</v>
      </c>
      <c r="BL368" s="17" t="s">
        <v>143</v>
      </c>
      <c r="BM368" s="224" t="s">
        <v>1484</v>
      </c>
    </row>
    <row r="369" s="13" customFormat="1">
      <c r="A369" s="13"/>
      <c r="B369" s="226"/>
      <c r="C369" s="227"/>
      <c r="D369" s="228" t="s">
        <v>145</v>
      </c>
      <c r="E369" s="229" t="s">
        <v>32</v>
      </c>
      <c r="F369" s="230" t="s">
        <v>299</v>
      </c>
      <c r="G369" s="227"/>
      <c r="H369" s="229" t="s">
        <v>32</v>
      </c>
      <c r="I369" s="231"/>
      <c r="J369" s="227"/>
      <c r="K369" s="227"/>
      <c r="L369" s="232"/>
      <c r="M369" s="233"/>
      <c r="N369" s="234"/>
      <c r="O369" s="234"/>
      <c r="P369" s="234"/>
      <c r="Q369" s="234"/>
      <c r="R369" s="234"/>
      <c r="S369" s="234"/>
      <c r="T369" s="235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6" t="s">
        <v>145</v>
      </c>
      <c r="AU369" s="236" t="s">
        <v>85</v>
      </c>
      <c r="AV369" s="13" t="s">
        <v>83</v>
      </c>
      <c r="AW369" s="13" t="s">
        <v>39</v>
      </c>
      <c r="AX369" s="13" t="s">
        <v>77</v>
      </c>
      <c r="AY369" s="236" t="s">
        <v>135</v>
      </c>
    </row>
    <row r="370" s="14" customFormat="1">
      <c r="A370" s="14"/>
      <c r="B370" s="237"/>
      <c r="C370" s="238"/>
      <c r="D370" s="228" t="s">
        <v>145</v>
      </c>
      <c r="E370" s="239" t="s">
        <v>32</v>
      </c>
      <c r="F370" s="240" t="s">
        <v>436</v>
      </c>
      <c r="G370" s="238"/>
      <c r="H370" s="241">
        <v>1</v>
      </c>
      <c r="I370" s="242"/>
      <c r="J370" s="238"/>
      <c r="K370" s="238"/>
      <c r="L370" s="243"/>
      <c r="M370" s="244"/>
      <c r="N370" s="245"/>
      <c r="O370" s="245"/>
      <c r="P370" s="245"/>
      <c r="Q370" s="245"/>
      <c r="R370" s="245"/>
      <c r="S370" s="245"/>
      <c r="T370" s="246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7" t="s">
        <v>145</v>
      </c>
      <c r="AU370" s="247" t="s">
        <v>85</v>
      </c>
      <c r="AV370" s="14" t="s">
        <v>85</v>
      </c>
      <c r="AW370" s="14" t="s">
        <v>39</v>
      </c>
      <c r="AX370" s="14" t="s">
        <v>77</v>
      </c>
      <c r="AY370" s="247" t="s">
        <v>135</v>
      </c>
    </row>
    <row r="371" s="14" customFormat="1">
      <c r="A371" s="14"/>
      <c r="B371" s="237"/>
      <c r="C371" s="238"/>
      <c r="D371" s="228" t="s">
        <v>145</v>
      </c>
      <c r="E371" s="239" t="s">
        <v>32</v>
      </c>
      <c r="F371" s="240" t="s">
        <v>216</v>
      </c>
      <c r="G371" s="238"/>
      <c r="H371" s="241">
        <v>1</v>
      </c>
      <c r="I371" s="242"/>
      <c r="J371" s="238"/>
      <c r="K371" s="238"/>
      <c r="L371" s="243"/>
      <c r="M371" s="244"/>
      <c r="N371" s="245"/>
      <c r="O371" s="245"/>
      <c r="P371" s="245"/>
      <c r="Q371" s="245"/>
      <c r="R371" s="245"/>
      <c r="S371" s="245"/>
      <c r="T371" s="246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7" t="s">
        <v>145</v>
      </c>
      <c r="AU371" s="247" t="s">
        <v>85</v>
      </c>
      <c r="AV371" s="14" t="s">
        <v>85</v>
      </c>
      <c r="AW371" s="14" t="s">
        <v>39</v>
      </c>
      <c r="AX371" s="14" t="s">
        <v>77</v>
      </c>
      <c r="AY371" s="247" t="s">
        <v>135</v>
      </c>
    </row>
    <row r="372" s="15" customFormat="1">
      <c r="A372" s="15"/>
      <c r="B372" s="248"/>
      <c r="C372" s="249"/>
      <c r="D372" s="228" t="s">
        <v>145</v>
      </c>
      <c r="E372" s="250" t="s">
        <v>32</v>
      </c>
      <c r="F372" s="251" t="s">
        <v>149</v>
      </c>
      <c r="G372" s="249"/>
      <c r="H372" s="252">
        <v>2</v>
      </c>
      <c r="I372" s="253"/>
      <c r="J372" s="249"/>
      <c r="K372" s="249"/>
      <c r="L372" s="254"/>
      <c r="M372" s="255"/>
      <c r="N372" s="256"/>
      <c r="O372" s="256"/>
      <c r="P372" s="256"/>
      <c r="Q372" s="256"/>
      <c r="R372" s="256"/>
      <c r="S372" s="256"/>
      <c r="T372" s="257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58" t="s">
        <v>145</v>
      </c>
      <c r="AU372" s="258" t="s">
        <v>85</v>
      </c>
      <c r="AV372" s="15" t="s">
        <v>134</v>
      </c>
      <c r="AW372" s="15" t="s">
        <v>39</v>
      </c>
      <c r="AX372" s="15" t="s">
        <v>83</v>
      </c>
      <c r="AY372" s="258" t="s">
        <v>135</v>
      </c>
    </row>
    <row r="373" s="2" customFormat="1" ht="24.15" customHeight="1">
      <c r="A373" s="39"/>
      <c r="B373" s="40"/>
      <c r="C373" s="213" t="s">
        <v>517</v>
      </c>
      <c r="D373" s="213" t="s">
        <v>138</v>
      </c>
      <c r="E373" s="214" t="s">
        <v>219</v>
      </c>
      <c r="F373" s="215" t="s">
        <v>220</v>
      </c>
      <c r="G373" s="216" t="s">
        <v>141</v>
      </c>
      <c r="H373" s="217">
        <v>2</v>
      </c>
      <c r="I373" s="218"/>
      <c r="J373" s="219">
        <f>ROUND(I373*H373,2)</f>
        <v>0</v>
      </c>
      <c r="K373" s="215" t="s">
        <v>142</v>
      </c>
      <c r="L373" s="45"/>
      <c r="M373" s="220" t="s">
        <v>32</v>
      </c>
      <c r="N373" s="221" t="s">
        <v>48</v>
      </c>
      <c r="O373" s="85"/>
      <c r="P373" s="222">
        <f>O373*H373</f>
        <v>0</v>
      </c>
      <c r="Q373" s="222">
        <v>0</v>
      </c>
      <c r="R373" s="222">
        <f>Q373*H373</f>
        <v>0</v>
      </c>
      <c r="S373" s="222">
        <v>0</v>
      </c>
      <c r="T373" s="223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24" t="s">
        <v>143</v>
      </c>
      <c r="AT373" s="224" t="s">
        <v>138</v>
      </c>
      <c r="AU373" s="224" t="s">
        <v>85</v>
      </c>
      <c r="AY373" s="17" t="s">
        <v>135</v>
      </c>
      <c r="BE373" s="225">
        <f>IF(N373="základní",J373,0)</f>
        <v>0</v>
      </c>
      <c r="BF373" s="225">
        <f>IF(N373="snížená",J373,0)</f>
        <v>0</v>
      </c>
      <c r="BG373" s="225">
        <f>IF(N373="zákl. přenesená",J373,0)</f>
        <v>0</v>
      </c>
      <c r="BH373" s="225">
        <f>IF(N373="sníž. přenesená",J373,0)</f>
        <v>0</v>
      </c>
      <c r="BI373" s="225">
        <f>IF(N373="nulová",J373,0)</f>
        <v>0</v>
      </c>
      <c r="BJ373" s="17" t="s">
        <v>83</v>
      </c>
      <c r="BK373" s="225">
        <f>ROUND(I373*H373,2)</f>
        <v>0</v>
      </c>
      <c r="BL373" s="17" t="s">
        <v>143</v>
      </c>
      <c r="BM373" s="224" t="s">
        <v>1485</v>
      </c>
    </row>
    <row r="374" s="13" customFormat="1">
      <c r="A374" s="13"/>
      <c r="B374" s="226"/>
      <c r="C374" s="227"/>
      <c r="D374" s="228" t="s">
        <v>145</v>
      </c>
      <c r="E374" s="229" t="s">
        <v>32</v>
      </c>
      <c r="F374" s="230" t="s">
        <v>299</v>
      </c>
      <c r="G374" s="227"/>
      <c r="H374" s="229" t="s">
        <v>32</v>
      </c>
      <c r="I374" s="231"/>
      <c r="J374" s="227"/>
      <c r="K374" s="227"/>
      <c r="L374" s="232"/>
      <c r="M374" s="233"/>
      <c r="N374" s="234"/>
      <c r="O374" s="234"/>
      <c r="P374" s="234"/>
      <c r="Q374" s="234"/>
      <c r="R374" s="234"/>
      <c r="S374" s="234"/>
      <c r="T374" s="235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6" t="s">
        <v>145</v>
      </c>
      <c r="AU374" s="236" t="s">
        <v>85</v>
      </c>
      <c r="AV374" s="13" t="s">
        <v>83</v>
      </c>
      <c r="AW374" s="13" t="s">
        <v>39</v>
      </c>
      <c r="AX374" s="13" t="s">
        <v>77</v>
      </c>
      <c r="AY374" s="236" t="s">
        <v>135</v>
      </c>
    </row>
    <row r="375" s="14" customFormat="1">
      <c r="A375" s="14"/>
      <c r="B375" s="237"/>
      <c r="C375" s="238"/>
      <c r="D375" s="228" t="s">
        <v>145</v>
      </c>
      <c r="E375" s="239" t="s">
        <v>32</v>
      </c>
      <c r="F375" s="240" t="s">
        <v>1058</v>
      </c>
      <c r="G375" s="238"/>
      <c r="H375" s="241">
        <v>1</v>
      </c>
      <c r="I375" s="242"/>
      <c r="J375" s="238"/>
      <c r="K375" s="238"/>
      <c r="L375" s="243"/>
      <c r="M375" s="244"/>
      <c r="N375" s="245"/>
      <c r="O375" s="245"/>
      <c r="P375" s="245"/>
      <c r="Q375" s="245"/>
      <c r="R375" s="245"/>
      <c r="S375" s="245"/>
      <c r="T375" s="246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7" t="s">
        <v>145</v>
      </c>
      <c r="AU375" s="247" t="s">
        <v>85</v>
      </c>
      <c r="AV375" s="14" t="s">
        <v>85</v>
      </c>
      <c r="AW375" s="14" t="s">
        <v>39</v>
      </c>
      <c r="AX375" s="14" t="s">
        <v>77</v>
      </c>
      <c r="AY375" s="247" t="s">
        <v>135</v>
      </c>
    </row>
    <row r="376" s="14" customFormat="1">
      <c r="A376" s="14"/>
      <c r="B376" s="237"/>
      <c r="C376" s="238"/>
      <c r="D376" s="228" t="s">
        <v>145</v>
      </c>
      <c r="E376" s="239" t="s">
        <v>32</v>
      </c>
      <c r="F376" s="240" t="s">
        <v>449</v>
      </c>
      <c r="G376" s="238"/>
      <c r="H376" s="241">
        <v>1</v>
      </c>
      <c r="I376" s="242"/>
      <c r="J376" s="238"/>
      <c r="K376" s="238"/>
      <c r="L376" s="243"/>
      <c r="M376" s="244"/>
      <c r="N376" s="245"/>
      <c r="O376" s="245"/>
      <c r="P376" s="245"/>
      <c r="Q376" s="245"/>
      <c r="R376" s="245"/>
      <c r="S376" s="245"/>
      <c r="T376" s="246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7" t="s">
        <v>145</v>
      </c>
      <c r="AU376" s="247" t="s">
        <v>85</v>
      </c>
      <c r="AV376" s="14" t="s">
        <v>85</v>
      </c>
      <c r="AW376" s="14" t="s">
        <v>39</v>
      </c>
      <c r="AX376" s="14" t="s">
        <v>77</v>
      </c>
      <c r="AY376" s="247" t="s">
        <v>135</v>
      </c>
    </row>
    <row r="377" s="15" customFormat="1">
      <c r="A377" s="15"/>
      <c r="B377" s="248"/>
      <c r="C377" s="249"/>
      <c r="D377" s="228" t="s">
        <v>145</v>
      </c>
      <c r="E377" s="250" t="s">
        <v>32</v>
      </c>
      <c r="F377" s="251" t="s">
        <v>149</v>
      </c>
      <c r="G377" s="249"/>
      <c r="H377" s="252">
        <v>2</v>
      </c>
      <c r="I377" s="253"/>
      <c r="J377" s="249"/>
      <c r="K377" s="249"/>
      <c r="L377" s="254"/>
      <c r="M377" s="255"/>
      <c r="N377" s="256"/>
      <c r="O377" s="256"/>
      <c r="P377" s="256"/>
      <c r="Q377" s="256"/>
      <c r="R377" s="256"/>
      <c r="S377" s="256"/>
      <c r="T377" s="257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58" t="s">
        <v>145</v>
      </c>
      <c r="AU377" s="258" t="s">
        <v>85</v>
      </c>
      <c r="AV377" s="15" t="s">
        <v>134</v>
      </c>
      <c r="AW377" s="15" t="s">
        <v>39</v>
      </c>
      <c r="AX377" s="15" t="s">
        <v>83</v>
      </c>
      <c r="AY377" s="258" t="s">
        <v>135</v>
      </c>
    </row>
    <row r="378" s="2" customFormat="1" ht="37.8" customHeight="1">
      <c r="A378" s="39"/>
      <c r="B378" s="40"/>
      <c r="C378" s="213" t="s">
        <v>522</v>
      </c>
      <c r="D378" s="213" t="s">
        <v>138</v>
      </c>
      <c r="E378" s="214" t="s">
        <v>446</v>
      </c>
      <c r="F378" s="215" t="s">
        <v>447</v>
      </c>
      <c r="G378" s="216" t="s">
        <v>141</v>
      </c>
      <c r="H378" s="217">
        <v>2</v>
      </c>
      <c r="I378" s="218"/>
      <c r="J378" s="219">
        <f>ROUND(I378*H378,2)</f>
        <v>0</v>
      </c>
      <c r="K378" s="215" t="s">
        <v>142</v>
      </c>
      <c r="L378" s="45"/>
      <c r="M378" s="220" t="s">
        <v>32</v>
      </c>
      <c r="N378" s="221" t="s">
        <v>48</v>
      </c>
      <c r="O378" s="85"/>
      <c r="P378" s="222">
        <f>O378*H378</f>
        <v>0</v>
      </c>
      <c r="Q378" s="222">
        <v>0</v>
      </c>
      <c r="R378" s="222">
        <f>Q378*H378</f>
        <v>0</v>
      </c>
      <c r="S378" s="222">
        <v>0</v>
      </c>
      <c r="T378" s="223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24" t="s">
        <v>143</v>
      </c>
      <c r="AT378" s="224" t="s">
        <v>138</v>
      </c>
      <c r="AU378" s="224" t="s">
        <v>85</v>
      </c>
      <c r="AY378" s="17" t="s">
        <v>135</v>
      </c>
      <c r="BE378" s="225">
        <f>IF(N378="základní",J378,0)</f>
        <v>0</v>
      </c>
      <c r="BF378" s="225">
        <f>IF(N378="snížená",J378,0)</f>
        <v>0</v>
      </c>
      <c r="BG378" s="225">
        <f>IF(N378="zákl. přenesená",J378,0)</f>
        <v>0</v>
      </c>
      <c r="BH378" s="225">
        <f>IF(N378="sníž. přenesená",J378,0)</f>
        <v>0</v>
      </c>
      <c r="BI378" s="225">
        <f>IF(N378="nulová",J378,0)</f>
        <v>0</v>
      </c>
      <c r="BJ378" s="17" t="s">
        <v>83</v>
      </c>
      <c r="BK378" s="225">
        <f>ROUND(I378*H378,2)</f>
        <v>0</v>
      </c>
      <c r="BL378" s="17" t="s">
        <v>143</v>
      </c>
      <c r="BM378" s="224" t="s">
        <v>1486</v>
      </c>
    </row>
    <row r="379" s="13" customFormat="1">
      <c r="A379" s="13"/>
      <c r="B379" s="226"/>
      <c r="C379" s="227"/>
      <c r="D379" s="228" t="s">
        <v>145</v>
      </c>
      <c r="E379" s="229" t="s">
        <v>32</v>
      </c>
      <c r="F379" s="230" t="s">
        <v>299</v>
      </c>
      <c r="G379" s="227"/>
      <c r="H379" s="229" t="s">
        <v>32</v>
      </c>
      <c r="I379" s="231"/>
      <c r="J379" s="227"/>
      <c r="K379" s="227"/>
      <c r="L379" s="232"/>
      <c r="M379" s="233"/>
      <c r="N379" s="234"/>
      <c r="O379" s="234"/>
      <c r="P379" s="234"/>
      <c r="Q379" s="234"/>
      <c r="R379" s="234"/>
      <c r="S379" s="234"/>
      <c r="T379" s="235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6" t="s">
        <v>145</v>
      </c>
      <c r="AU379" s="236" t="s">
        <v>85</v>
      </c>
      <c r="AV379" s="13" t="s">
        <v>83</v>
      </c>
      <c r="AW379" s="13" t="s">
        <v>39</v>
      </c>
      <c r="AX379" s="13" t="s">
        <v>77</v>
      </c>
      <c r="AY379" s="236" t="s">
        <v>135</v>
      </c>
    </row>
    <row r="380" s="14" customFormat="1">
      <c r="A380" s="14"/>
      <c r="B380" s="237"/>
      <c r="C380" s="238"/>
      <c r="D380" s="228" t="s">
        <v>145</v>
      </c>
      <c r="E380" s="239" t="s">
        <v>32</v>
      </c>
      <c r="F380" s="240" t="s">
        <v>1487</v>
      </c>
      <c r="G380" s="238"/>
      <c r="H380" s="241">
        <v>2</v>
      </c>
      <c r="I380" s="242"/>
      <c r="J380" s="238"/>
      <c r="K380" s="238"/>
      <c r="L380" s="243"/>
      <c r="M380" s="244"/>
      <c r="N380" s="245"/>
      <c r="O380" s="245"/>
      <c r="P380" s="245"/>
      <c r="Q380" s="245"/>
      <c r="R380" s="245"/>
      <c r="S380" s="245"/>
      <c r="T380" s="246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7" t="s">
        <v>145</v>
      </c>
      <c r="AU380" s="247" t="s">
        <v>85</v>
      </c>
      <c r="AV380" s="14" t="s">
        <v>85</v>
      </c>
      <c r="AW380" s="14" t="s">
        <v>39</v>
      </c>
      <c r="AX380" s="14" t="s">
        <v>77</v>
      </c>
      <c r="AY380" s="247" t="s">
        <v>135</v>
      </c>
    </row>
    <row r="381" s="15" customFormat="1">
      <c r="A381" s="15"/>
      <c r="B381" s="248"/>
      <c r="C381" s="249"/>
      <c r="D381" s="228" t="s">
        <v>145</v>
      </c>
      <c r="E381" s="250" t="s">
        <v>32</v>
      </c>
      <c r="F381" s="251" t="s">
        <v>149</v>
      </c>
      <c r="G381" s="249"/>
      <c r="H381" s="252">
        <v>2</v>
      </c>
      <c r="I381" s="253"/>
      <c r="J381" s="249"/>
      <c r="K381" s="249"/>
      <c r="L381" s="254"/>
      <c r="M381" s="255"/>
      <c r="N381" s="256"/>
      <c r="O381" s="256"/>
      <c r="P381" s="256"/>
      <c r="Q381" s="256"/>
      <c r="R381" s="256"/>
      <c r="S381" s="256"/>
      <c r="T381" s="257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58" t="s">
        <v>145</v>
      </c>
      <c r="AU381" s="258" t="s">
        <v>85</v>
      </c>
      <c r="AV381" s="15" t="s">
        <v>134</v>
      </c>
      <c r="AW381" s="15" t="s">
        <v>39</v>
      </c>
      <c r="AX381" s="15" t="s">
        <v>83</v>
      </c>
      <c r="AY381" s="258" t="s">
        <v>135</v>
      </c>
    </row>
    <row r="382" s="2" customFormat="1" ht="24.15" customHeight="1">
      <c r="A382" s="39"/>
      <c r="B382" s="40"/>
      <c r="C382" s="213" t="s">
        <v>527</v>
      </c>
      <c r="D382" s="213" t="s">
        <v>138</v>
      </c>
      <c r="E382" s="214" t="s">
        <v>225</v>
      </c>
      <c r="F382" s="215" t="s">
        <v>226</v>
      </c>
      <c r="G382" s="216" t="s">
        <v>141</v>
      </c>
      <c r="H382" s="217">
        <v>14</v>
      </c>
      <c r="I382" s="218"/>
      <c r="J382" s="219">
        <f>ROUND(I382*H382,2)</f>
        <v>0</v>
      </c>
      <c r="K382" s="215" t="s">
        <v>142</v>
      </c>
      <c r="L382" s="45"/>
      <c r="M382" s="220" t="s">
        <v>32</v>
      </c>
      <c r="N382" s="221" t="s">
        <v>48</v>
      </c>
      <c r="O382" s="85"/>
      <c r="P382" s="222">
        <f>O382*H382</f>
        <v>0</v>
      </c>
      <c r="Q382" s="222">
        <v>0</v>
      </c>
      <c r="R382" s="222">
        <f>Q382*H382</f>
        <v>0</v>
      </c>
      <c r="S382" s="222">
        <v>0</v>
      </c>
      <c r="T382" s="223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24" t="s">
        <v>143</v>
      </c>
      <c r="AT382" s="224" t="s">
        <v>138</v>
      </c>
      <c r="AU382" s="224" t="s">
        <v>85</v>
      </c>
      <c r="AY382" s="17" t="s">
        <v>135</v>
      </c>
      <c r="BE382" s="225">
        <f>IF(N382="základní",J382,0)</f>
        <v>0</v>
      </c>
      <c r="BF382" s="225">
        <f>IF(N382="snížená",J382,0)</f>
        <v>0</v>
      </c>
      <c r="BG382" s="225">
        <f>IF(N382="zákl. přenesená",J382,0)</f>
        <v>0</v>
      </c>
      <c r="BH382" s="225">
        <f>IF(N382="sníž. přenesená",J382,0)</f>
        <v>0</v>
      </c>
      <c r="BI382" s="225">
        <f>IF(N382="nulová",J382,0)</f>
        <v>0</v>
      </c>
      <c r="BJ382" s="17" t="s">
        <v>83</v>
      </c>
      <c r="BK382" s="225">
        <f>ROUND(I382*H382,2)</f>
        <v>0</v>
      </c>
      <c r="BL382" s="17" t="s">
        <v>143</v>
      </c>
      <c r="BM382" s="224" t="s">
        <v>1488</v>
      </c>
    </row>
    <row r="383" s="13" customFormat="1">
      <c r="A383" s="13"/>
      <c r="B383" s="226"/>
      <c r="C383" s="227"/>
      <c r="D383" s="228" t="s">
        <v>145</v>
      </c>
      <c r="E383" s="229" t="s">
        <v>32</v>
      </c>
      <c r="F383" s="230" t="s">
        <v>299</v>
      </c>
      <c r="G383" s="227"/>
      <c r="H383" s="229" t="s">
        <v>32</v>
      </c>
      <c r="I383" s="231"/>
      <c r="J383" s="227"/>
      <c r="K383" s="227"/>
      <c r="L383" s="232"/>
      <c r="M383" s="233"/>
      <c r="N383" s="234"/>
      <c r="O383" s="234"/>
      <c r="P383" s="234"/>
      <c r="Q383" s="234"/>
      <c r="R383" s="234"/>
      <c r="S383" s="234"/>
      <c r="T383" s="235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6" t="s">
        <v>145</v>
      </c>
      <c r="AU383" s="236" t="s">
        <v>85</v>
      </c>
      <c r="AV383" s="13" t="s">
        <v>83</v>
      </c>
      <c r="AW383" s="13" t="s">
        <v>39</v>
      </c>
      <c r="AX383" s="13" t="s">
        <v>77</v>
      </c>
      <c r="AY383" s="236" t="s">
        <v>135</v>
      </c>
    </row>
    <row r="384" s="14" customFormat="1">
      <c r="A384" s="14"/>
      <c r="B384" s="237"/>
      <c r="C384" s="238"/>
      <c r="D384" s="228" t="s">
        <v>145</v>
      </c>
      <c r="E384" s="239" t="s">
        <v>32</v>
      </c>
      <c r="F384" s="240" t="s">
        <v>775</v>
      </c>
      <c r="G384" s="238"/>
      <c r="H384" s="241">
        <v>2</v>
      </c>
      <c r="I384" s="242"/>
      <c r="J384" s="238"/>
      <c r="K384" s="238"/>
      <c r="L384" s="243"/>
      <c r="M384" s="244"/>
      <c r="N384" s="245"/>
      <c r="O384" s="245"/>
      <c r="P384" s="245"/>
      <c r="Q384" s="245"/>
      <c r="R384" s="245"/>
      <c r="S384" s="245"/>
      <c r="T384" s="246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7" t="s">
        <v>145</v>
      </c>
      <c r="AU384" s="247" t="s">
        <v>85</v>
      </c>
      <c r="AV384" s="14" t="s">
        <v>85</v>
      </c>
      <c r="AW384" s="14" t="s">
        <v>39</v>
      </c>
      <c r="AX384" s="14" t="s">
        <v>77</v>
      </c>
      <c r="AY384" s="247" t="s">
        <v>135</v>
      </c>
    </row>
    <row r="385" s="14" customFormat="1">
      <c r="A385" s="14"/>
      <c r="B385" s="237"/>
      <c r="C385" s="238"/>
      <c r="D385" s="228" t="s">
        <v>145</v>
      </c>
      <c r="E385" s="239" t="s">
        <v>32</v>
      </c>
      <c r="F385" s="240" t="s">
        <v>1489</v>
      </c>
      <c r="G385" s="238"/>
      <c r="H385" s="241">
        <v>7</v>
      </c>
      <c r="I385" s="242"/>
      <c r="J385" s="238"/>
      <c r="K385" s="238"/>
      <c r="L385" s="243"/>
      <c r="M385" s="244"/>
      <c r="N385" s="245"/>
      <c r="O385" s="245"/>
      <c r="P385" s="245"/>
      <c r="Q385" s="245"/>
      <c r="R385" s="245"/>
      <c r="S385" s="245"/>
      <c r="T385" s="246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7" t="s">
        <v>145</v>
      </c>
      <c r="AU385" s="247" t="s">
        <v>85</v>
      </c>
      <c r="AV385" s="14" t="s">
        <v>85</v>
      </c>
      <c r="AW385" s="14" t="s">
        <v>39</v>
      </c>
      <c r="AX385" s="14" t="s">
        <v>77</v>
      </c>
      <c r="AY385" s="247" t="s">
        <v>135</v>
      </c>
    </row>
    <row r="386" s="14" customFormat="1">
      <c r="A386" s="14"/>
      <c r="B386" s="237"/>
      <c r="C386" s="238"/>
      <c r="D386" s="228" t="s">
        <v>145</v>
      </c>
      <c r="E386" s="239" t="s">
        <v>32</v>
      </c>
      <c r="F386" s="240" t="s">
        <v>779</v>
      </c>
      <c r="G386" s="238"/>
      <c r="H386" s="241">
        <v>2</v>
      </c>
      <c r="I386" s="242"/>
      <c r="J386" s="238"/>
      <c r="K386" s="238"/>
      <c r="L386" s="243"/>
      <c r="M386" s="244"/>
      <c r="N386" s="245"/>
      <c r="O386" s="245"/>
      <c r="P386" s="245"/>
      <c r="Q386" s="245"/>
      <c r="R386" s="245"/>
      <c r="S386" s="245"/>
      <c r="T386" s="246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7" t="s">
        <v>145</v>
      </c>
      <c r="AU386" s="247" t="s">
        <v>85</v>
      </c>
      <c r="AV386" s="14" t="s">
        <v>85</v>
      </c>
      <c r="AW386" s="14" t="s">
        <v>39</v>
      </c>
      <c r="AX386" s="14" t="s">
        <v>77</v>
      </c>
      <c r="AY386" s="247" t="s">
        <v>135</v>
      </c>
    </row>
    <row r="387" s="14" customFormat="1">
      <c r="A387" s="14"/>
      <c r="B387" s="237"/>
      <c r="C387" s="238"/>
      <c r="D387" s="228" t="s">
        <v>145</v>
      </c>
      <c r="E387" s="239" t="s">
        <v>32</v>
      </c>
      <c r="F387" s="240" t="s">
        <v>1490</v>
      </c>
      <c r="G387" s="238"/>
      <c r="H387" s="241">
        <v>3</v>
      </c>
      <c r="I387" s="242"/>
      <c r="J387" s="238"/>
      <c r="K387" s="238"/>
      <c r="L387" s="243"/>
      <c r="M387" s="244"/>
      <c r="N387" s="245"/>
      <c r="O387" s="245"/>
      <c r="P387" s="245"/>
      <c r="Q387" s="245"/>
      <c r="R387" s="245"/>
      <c r="S387" s="245"/>
      <c r="T387" s="246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7" t="s">
        <v>145</v>
      </c>
      <c r="AU387" s="247" t="s">
        <v>85</v>
      </c>
      <c r="AV387" s="14" t="s">
        <v>85</v>
      </c>
      <c r="AW387" s="14" t="s">
        <v>39</v>
      </c>
      <c r="AX387" s="14" t="s">
        <v>77</v>
      </c>
      <c r="AY387" s="247" t="s">
        <v>135</v>
      </c>
    </row>
    <row r="388" s="15" customFormat="1">
      <c r="A388" s="15"/>
      <c r="B388" s="248"/>
      <c r="C388" s="249"/>
      <c r="D388" s="228" t="s">
        <v>145</v>
      </c>
      <c r="E388" s="250" t="s">
        <v>32</v>
      </c>
      <c r="F388" s="251" t="s">
        <v>149</v>
      </c>
      <c r="G388" s="249"/>
      <c r="H388" s="252">
        <v>14</v>
      </c>
      <c r="I388" s="253"/>
      <c r="J388" s="249"/>
      <c r="K388" s="249"/>
      <c r="L388" s="254"/>
      <c r="M388" s="255"/>
      <c r="N388" s="256"/>
      <c r="O388" s="256"/>
      <c r="P388" s="256"/>
      <c r="Q388" s="256"/>
      <c r="R388" s="256"/>
      <c r="S388" s="256"/>
      <c r="T388" s="257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58" t="s">
        <v>145</v>
      </c>
      <c r="AU388" s="258" t="s">
        <v>85</v>
      </c>
      <c r="AV388" s="15" t="s">
        <v>134</v>
      </c>
      <c r="AW388" s="15" t="s">
        <v>39</v>
      </c>
      <c r="AX388" s="15" t="s">
        <v>83</v>
      </c>
      <c r="AY388" s="258" t="s">
        <v>135</v>
      </c>
    </row>
    <row r="389" s="2" customFormat="1" ht="37.8" customHeight="1">
      <c r="A389" s="39"/>
      <c r="B389" s="40"/>
      <c r="C389" s="213" t="s">
        <v>532</v>
      </c>
      <c r="D389" s="213" t="s">
        <v>138</v>
      </c>
      <c r="E389" s="214" t="s">
        <v>455</v>
      </c>
      <c r="F389" s="215" t="s">
        <v>456</v>
      </c>
      <c r="G389" s="216" t="s">
        <v>141</v>
      </c>
      <c r="H389" s="217">
        <v>15</v>
      </c>
      <c r="I389" s="218"/>
      <c r="J389" s="219">
        <f>ROUND(I389*H389,2)</f>
        <v>0</v>
      </c>
      <c r="K389" s="215" t="s">
        <v>142</v>
      </c>
      <c r="L389" s="45"/>
      <c r="M389" s="220" t="s">
        <v>32</v>
      </c>
      <c r="N389" s="221" t="s">
        <v>48</v>
      </c>
      <c r="O389" s="85"/>
      <c r="P389" s="222">
        <f>O389*H389</f>
        <v>0</v>
      </c>
      <c r="Q389" s="222">
        <v>0</v>
      </c>
      <c r="R389" s="222">
        <f>Q389*H389</f>
        <v>0</v>
      </c>
      <c r="S389" s="222">
        <v>0</v>
      </c>
      <c r="T389" s="223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24" t="s">
        <v>143</v>
      </c>
      <c r="AT389" s="224" t="s">
        <v>138</v>
      </c>
      <c r="AU389" s="224" t="s">
        <v>85</v>
      </c>
      <c r="AY389" s="17" t="s">
        <v>135</v>
      </c>
      <c r="BE389" s="225">
        <f>IF(N389="základní",J389,0)</f>
        <v>0</v>
      </c>
      <c r="BF389" s="225">
        <f>IF(N389="snížená",J389,0)</f>
        <v>0</v>
      </c>
      <c r="BG389" s="225">
        <f>IF(N389="zákl. přenesená",J389,0)</f>
        <v>0</v>
      </c>
      <c r="BH389" s="225">
        <f>IF(N389="sníž. přenesená",J389,0)</f>
        <v>0</v>
      </c>
      <c r="BI389" s="225">
        <f>IF(N389="nulová",J389,0)</f>
        <v>0</v>
      </c>
      <c r="BJ389" s="17" t="s">
        <v>83</v>
      </c>
      <c r="BK389" s="225">
        <f>ROUND(I389*H389,2)</f>
        <v>0</v>
      </c>
      <c r="BL389" s="17" t="s">
        <v>143</v>
      </c>
      <c r="BM389" s="224" t="s">
        <v>1491</v>
      </c>
    </row>
    <row r="390" s="13" customFormat="1">
      <c r="A390" s="13"/>
      <c r="B390" s="226"/>
      <c r="C390" s="227"/>
      <c r="D390" s="228" t="s">
        <v>145</v>
      </c>
      <c r="E390" s="229" t="s">
        <v>32</v>
      </c>
      <c r="F390" s="230" t="s">
        <v>299</v>
      </c>
      <c r="G390" s="227"/>
      <c r="H390" s="229" t="s">
        <v>32</v>
      </c>
      <c r="I390" s="231"/>
      <c r="J390" s="227"/>
      <c r="K390" s="227"/>
      <c r="L390" s="232"/>
      <c r="M390" s="233"/>
      <c r="N390" s="234"/>
      <c r="O390" s="234"/>
      <c r="P390" s="234"/>
      <c r="Q390" s="234"/>
      <c r="R390" s="234"/>
      <c r="S390" s="234"/>
      <c r="T390" s="235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6" t="s">
        <v>145</v>
      </c>
      <c r="AU390" s="236" t="s">
        <v>85</v>
      </c>
      <c r="AV390" s="13" t="s">
        <v>83</v>
      </c>
      <c r="AW390" s="13" t="s">
        <v>39</v>
      </c>
      <c r="AX390" s="13" t="s">
        <v>77</v>
      </c>
      <c r="AY390" s="236" t="s">
        <v>135</v>
      </c>
    </row>
    <row r="391" s="14" customFormat="1">
      <c r="A391" s="14"/>
      <c r="B391" s="237"/>
      <c r="C391" s="238"/>
      <c r="D391" s="228" t="s">
        <v>145</v>
      </c>
      <c r="E391" s="239" t="s">
        <v>32</v>
      </c>
      <c r="F391" s="240" t="s">
        <v>775</v>
      </c>
      <c r="G391" s="238"/>
      <c r="H391" s="241">
        <v>2</v>
      </c>
      <c r="I391" s="242"/>
      <c r="J391" s="238"/>
      <c r="K391" s="238"/>
      <c r="L391" s="243"/>
      <c r="M391" s="244"/>
      <c r="N391" s="245"/>
      <c r="O391" s="245"/>
      <c r="P391" s="245"/>
      <c r="Q391" s="245"/>
      <c r="R391" s="245"/>
      <c r="S391" s="245"/>
      <c r="T391" s="246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7" t="s">
        <v>145</v>
      </c>
      <c r="AU391" s="247" t="s">
        <v>85</v>
      </c>
      <c r="AV391" s="14" t="s">
        <v>85</v>
      </c>
      <c r="AW391" s="14" t="s">
        <v>39</v>
      </c>
      <c r="AX391" s="14" t="s">
        <v>77</v>
      </c>
      <c r="AY391" s="247" t="s">
        <v>135</v>
      </c>
    </row>
    <row r="392" s="14" customFormat="1">
      <c r="A392" s="14"/>
      <c r="B392" s="237"/>
      <c r="C392" s="238"/>
      <c r="D392" s="228" t="s">
        <v>145</v>
      </c>
      <c r="E392" s="239" t="s">
        <v>32</v>
      </c>
      <c r="F392" s="240" t="s">
        <v>1492</v>
      </c>
      <c r="G392" s="238"/>
      <c r="H392" s="241">
        <v>9</v>
      </c>
      <c r="I392" s="242"/>
      <c r="J392" s="238"/>
      <c r="K392" s="238"/>
      <c r="L392" s="243"/>
      <c r="M392" s="244"/>
      <c r="N392" s="245"/>
      <c r="O392" s="245"/>
      <c r="P392" s="245"/>
      <c r="Q392" s="245"/>
      <c r="R392" s="245"/>
      <c r="S392" s="245"/>
      <c r="T392" s="246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7" t="s">
        <v>145</v>
      </c>
      <c r="AU392" s="247" t="s">
        <v>85</v>
      </c>
      <c r="AV392" s="14" t="s">
        <v>85</v>
      </c>
      <c r="AW392" s="14" t="s">
        <v>39</v>
      </c>
      <c r="AX392" s="14" t="s">
        <v>77</v>
      </c>
      <c r="AY392" s="247" t="s">
        <v>135</v>
      </c>
    </row>
    <row r="393" s="14" customFormat="1">
      <c r="A393" s="14"/>
      <c r="B393" s="237"/>
      <c r="C393" s="238"/>
      <c r="D393" s="228" t="s">
        <v>145</v>
      </c>
      <c r="E393" s="239" t="s">
        <v>32</v>
      </c>
      <c r="F393" s="240" t="s">
        <v>223</v>
      </c>
      <c r="G393" s="238"/>
      <c r="H393" s="241">
        <v>1</v>
      </c>
      <c r="I393" s="242"/>
      <c r="J393" s="238"/>
      <c r="K393" s="238"/>
      <c r="L393" s="243"/>
      <c r="M393" s="244"/>
      <c r="N393" s="245"/>
      <c r="O393" s="245"/>
      <c r="P393" s="245"/>
      <c r="Q393" s="245"/>
      <c r="R393" s="245"/>
      <c r="S393" s="245"/>
      <c r="T393" s="246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7" t="s">
        <v>145</v>
      </c>
      <c r="AU393" s="247" t="s">
        <v>85</v>
      </c>
      <c r="AV393" s="14" t="s">
        <v>85</v>
      </c>
      <c r="AW393" s="14" t="s">
        <v>39</v>
      </c>
      <c r="AX393" s="14" t="s">
        <v>77</v>
      </c>
      <c r="AY393" s="247" t="s">
        <v>135</v>
      </c>
    </row>
    <row r="394" s="14" customFormat="1">
      <c r="A394" s="14"/>
      <c r="B394" s="237"/>
      <c r="C394" s="238"/>
      <c r="D394" s="228" t="s">
        <v>145</v>
      </c>
      <c r="E394" s="239" t="s">
        <v>32</v>
      </c>
      <c r="F394" s="240" t="s">
        <v>1490</v>
      </c>
      <c r="G394" s="238"/>
      <c r="H394" s="241">
        <v>3</v>
      </c>
      <c r="I394" s="242"/>
      <c r="J394" s="238"/>
      <c r="K394" s="238"/>
      <c r="L394" s="243"/>
      <c r="M394" s="244"/>
      <c r="N394" s="245"/>
      <c r="O394" s="245"/>
      <c r="P394" s="245"/>
      <c r="Q394" s="245"/>
      <c r="R394" s="245"/>
      <c r="S394" s="245"/>
      <c r="T394" s="246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7" t="s">
        <v>145</v>
      </c>
      <c r="AU394" s="247" t="s">
        <v>85</v>
      </c>
      <c r="AV394" s="14" t="s">
        <v>85</v>
      </c>
      <c r="AW394" s="14" t="s">
        <v>39</v>
      </c>
      <c r="AX394" s="14" t="s">
        <v>77</v>
      </c>
      <c r="AY394" s="247" t="s">
        <v>135</v>
      </c>
    </row>
    <row r="395" s="15" customFormat="1">
      <c r="A395" s="15"/>
      <c r="B395" s="248"/>
      <c r="C395" s="249"/>
      <c r="D395" s="228" t="s">
        <v>145</v>
      </c>
      <c r="E395" s="250" t="s">
        <v>32</v>
      </c>
      <c r="F395" s="251" t="s">
        <v>149</v>
      </c>
      <c r="G395" s="249"/>
      <c r="H395" s="252">
        <v>15</v>
      </c>
      <c r="I395" s="253"/>
      <c r="J395" s="249"/>
      <c r="K395" s="249"/>
      <c r="L395" s="254"/>
      <c r="M395" s="255"/>
      <c r="N395" s="256"/>
      <c r="O395" s="256"/>
      <c r="P395" s="256"/>
      <c r="Q395" s="256"/>
      <c r="R395" s="256"/>
      <c r="S395" s="256"/>
      <c r="T395" s="257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58" t="s">
        <v>145</v>
      </c>
      <c r="AU395" s="258" t="s">
        <v>85</v>
      </c>
      <c r="AV395" s="15" t="s">
        <v>134</v>
      </c>
      <c r="AW395" s="15" t="s">
        <v>39</v>
      </c>
      <c r="AX395" s="15" t="s">
        <v>83</v>
      </c>
      <c r="AY395" s="258" t="s">
        <v>135</v>
      </c>
    </row>
    <row r="396" s="2" customFormat="1" ht="33" customHeight="1">
      <c r="A396" s="39"/>
      <c r="B396" s="40"/>
      <c r="C396" s="213" t="s">
        <v>537</v>
      </c>
      <c r="D396" s="213" t="s">
        <v>138</v>
      </c>
      <c r="E396" s="214" t="s">
        <v>1062</v>
      </c>
      <c r="F396" s="215" t="s">
        <v>1063</v>
      </c>
      <c r="G396" s="216" t="s">
        <v>141</v>
      </c>
      <c r="H396" s="217">
        <v>1</v>
      </c>
      <c r="I396" s="218"/>
      <c r="J396" s="219">
        <f>ROUND(I396*H396,2)</f>
        <v>0</v>
      </c>
      <c r="K396" s="215" t="s">
        <v>142</v>
      </c>
      <c r="L396" s="45"/>
      <c r="M396" s="220" t="s">
        <v>32</v>
      </c>
      <c r="N396" s="221" t="s">
        <v>48</v>
      </c>
      <c r="O396" s="85"/>
      <c r="P396" s="222">
        <f>O396*H396</f>
        <v>0</v>
      </c>
      <c r="Q396" s="222">
        <v>0</v>
      </c>
      <c r="R396" s="222">
        <f>Q396*H396</f>
        <v>0</v>
      </c>
      <c r="S396" s="222">
        <v>0</v>
      </c>
      <c r="T396" s="223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24" t="s">
        <v>143</v>
      </c>
      <c r="AT396" s="224" t="s">
        <v>138</v>
      </c>
      <c r="AU396" s="224" t="s">
        <v>85</v>
      </c>
      <c r="AY396" s="17" t="s">
        <v>135</v>
      </c>
      <c r="BE396" s="225">
        <f>IF(N396="základní",J396,0)</f>
        <v>0</v>
      </c>
      <c r="BF396" s="225">
        <f>IF(N396="snížená",J396,0)</f>
        <v>0</v>
      </c>
      <c r="BG396" s="225">
        <f>IF(N396="zákl. přenesená",J396,0)</f>
        <v>0</v>
      </c>
      <c r="BH396" s="225">
        <f>IF(N396="sníž. přenesená",J396,0)</f>
        <v>0</v>
      </c>
      <c r="BI396" s="225">
        <f>IF(N396="nulová",J396,0)</f>
        <v>0</v>
      </c>
      <c r="BJ396" s="17" t="s">
        <v>83</v>
      </c>
      <c r="BK396" s="225">
        <f>ROUND(I396*H396,2)</f>
        <v>0</v>
      </c>
      <c r="BL396" s="17" t="s">
        <v>143</v>
      </c>
      <c r="BM396" s="224" t="s">
        <v>1493</v>
      </c>
    </row>
    <row r="397" s="13" customFormat="1">
      <c r="A397" s="13"/>
      <c r="B397" s="226"/>
      <c r="C397" s="227"/>
      <c r="D397" s="228" t="s">
        <v>145</v>
      </c>
      <c r="E397" s="229" t="s">
        <v>32</v>
      </c>
      <c r="F397" s="230" t="s">
        <v>299</v>
      </c>
      <c r="G397" s="227"/>
      <c r="H397" s="229" t="s">
        <v>32</v>
      </c>
      <c r="I397" s="231"/>
      <c r="J397" s="227"/>
      <c r="K397" s="227"/>
      <c r="L397" s="232"/>
      <c r="M397" s="233"/>
      <c r="N397" s="234"/>
      <c r="O397" s="234"/>
      <c r="P397" s="234"/>
      <c r="Q397" s="234"/>
      <c r="R397" s="234"/>
      <c r="S397" s="234"/>
      <c r="T397" s="235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6" t="s">
        <v>145</v>
      </c>
      <c r="AU397" s="236" t="s">
        <v>85</v>
      </c>
      <c r="AV397" s="13" t="s">
        <v>83</v>
      </c>
      <c r="AW397" s="13" t="s">
        <v>39</v>
      </c>
      <c r="AX397" s="13" t="s">
        <v>77</v>
      </c>
      <c r="AY397" s="236" t="s">
        <v>135</v>
      </c>
    </row>
    <row r="398" s="14" customFormat="1">
      <c r="A398" s="14"/>
      <c r="B398" s="237"/>
      <c r="C398" s="238"/>
      <c r="D398" s="228" t="s">
        <v>145</v>
      </c>
      <c r="E398" s="239" t="s">
        <v>32</v>
      </c>
      <c r="F398" s="240" t="s">
        <v>452</v>
      </c>
      <c r="G398" s="238"/>
      <c r="H398" s="241">
        <v>1</v>
      </c>
      <c r="I398" s="242"/>
      <c r="J398" s="238"/>
      <c r="K398" s="238"/>
      <c r="L398" s="243"/>
      <c r="M398" s="244"/>
      <c r="N398" s="245"/>
      <c r="O398" s="245"/>
      <c r="P398" s="245"/>
      <c r="Q398" s="245"/>
      <c r="R398" s="245"/>
      <c r="S398" s="245"/>
      <c r="T398" s="246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7" t="s">
        <v>145</v>
      </c>
      <c r="AU398" s="247" t="s">
        <v>85</v>
      </c>
      <c r="AV398" s="14" t="s">
        <v>85</v>
      </c>
      <c r="AW398" s="14" t="s">
        <v>39</v>
      </c>
      <c r="AX398" s="14" t="s">
        <v>77</v>
      </c>
      <c r="AY398" s="247" t="s">
        <v>135</v>
      </c>
    </row>
    <row r="399" s="15" customFormat="1">
      <c r="A399" s="15"/>
      <c r="B399" s="248"/>
      <c r="C399" s="249"/>
      <c r="D399" s="228" t="s">
        <v>145</v>
      </c>
      <c r="E399" s="250" t="s">
        <v>32</v>
      </c>
      <c r="F399" s="251" t="s">
        <v>149</v>
      </c>
      <c r="G399" s="249"/>
      <c r="H399" s="252">
        <v>1</v>
      </c>
      <c r="I399" s="253"/>
      <c r="J399" s="249"/>
      <c r="K399" s="249"/>
      <c r="L399" s="254"/>
      <c r="M399" s="255"/>
      <c r="N399" s="256"/>
      <c r="O399" s="256"/>
      <c r="P399" s="256"/>
      <c r="Q399" s="256"/>
      <c r="R399" s="256"/>
      <c r="S399" s="256"/>
      <c r="T399" s="257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58" t="s">
        <v>145</v>
      </c>
      <c r="AU399" s="258" t="s">
        <v>85</v>
      </c>
      <c r="AV399" s="15" t="s">
        <v>134</v>
      </c>
      <c r="AW399" s="15" t="s">
        <v>39</v>
      </c>
      <c r="AX399" s="15" t="s">
        <v>83</v>
      </c>
      <c r="AY399" s="258" t="s">
        <v>135</v>
      </c>
    </row>
    <row r="400" s="2" customFormat="1" ht="33" customHeight="1">
      <c r="A400" s="39"/>
      <c r="B400" s="40"/>
      <c r="C400" s="213" t="s">
        <v>542</v>
      </c>
      <c r="D400" s="213" t="s">
        <v>138</v>
      </c>
      <c r="E400" s="214" t="s">
        <v>1067</v>
      </c>
      <c r="F400" s="215" t="s">
        <v>1068</v>
      </c>
      <c r="G400" s="216" t="s">
        <v>141</v>
      </c>
      <c r="H400" s="217">
        <v>2</v>
      </c>
      <c r="I400" s="218"/>
      <c r="J400" s="219">
        <f>ROUND(I400*H400,2)</f>
        <v>0</v>
      </c>
      <c r="K400" s="215" t="s">
        <v>142</v>
      </c>
      <c r="L400" s="45"/>
      <c r="M400" s="220" t="s">
        <v>32</v>
      </c>
      <c r="N400" s="221" t="s">
        <v>48</v>
      </c>
      <c r="O400" s="85"/>
      <c r="P400" s="222">
        <f>O400*H400</f>
        <v>0</v>
      </c>
      <c r="Q400" s="222">
        <v>0</v>
      </c>
      <c r="R400" s="222">
        <f>Q400*H400</f>
        <v>0</v>
      </c>
      <c r="S400" s="222">
        <v>0</v>
      </c>
      <c r="T400" s="223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24" t="s">
        <v>143</v>
      </c>
      <c r="AT400" s="224" t="s">
        <v>138</v>
      </c>
      <c r="AU400" s="224" t="s">
        <v>85</v>
      </c>
      <c r="AY400" s="17" t="s">
        <v>135</v>
      </c>
      <c r="BE400" s="225">
        <f>IF(N400="základní",J400,0)</f>
        <v>0</v>
      </c>
      <c r="BF400" s="225">
        <f>IF(N400="snížená",J400,0)</f>
        <v>0</v>
      </c>
      <c r="BG400" s="225">
        <f>IF(N400="zákl. přenesená",J400,0)</f>
        <v>0</v>
      </c>
      <c r="BH400" s="225">
        <f>IF(N400="sníž. přenesená",J400,0)</f>
        <v>0</v>
      </c>
      <c r="BI400" s="225">
        <f>IF(N400="nulová",J400,0)</f>
        <v>0</v>
      </c>
      <c r="BJ400" s="17" t="s">
        <v>83</v>
      </c>
      <c r="BK400" s="225">
        <f>ROUND(I400*H400,2)</f>
        <v>0</v>
      </c>
      <c r="BL400" s="17" t="s">
        <v>143</v>
      </c>
      <c r="BM400" s="224" t="s">
        <v>1494</v>
      </c>
    </row>
    <row r="401" s="13" customFormat="1">
      <c r="A401" s="13"/>
      <c r="B401" s="226"/>
      <c r="C401" s="227"/>
      <c r="D401" s="228" t="s">
        <v>145</v>
      </c>
      <c r="E401" s="229" t="s">
        <v>32</v>
      </c>
      <c r="F401" s="230" t="s">
        <v>299</v>
      </c>
      <c r="G401" s="227"/>
      <c r="H401" s="229" t="s">
        <v>32</v>
      </c>
      <c r="I401" s="231"/>
      <c r="J401" s="227"/>
      <c r="K401" s="227"/>
      <c r="L401" s="232"/>
      <c r="M401" s="233"/>
      <c r="N401" s="234"/>
      <c r="O401" s="234"/>
      <c r="P401" s="234"/>
      <c r="Q401" s="234"/>
      <c r="R401" s="234"/>
      <c r="S401" s="234"/>
      <c r="T401" s="235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6" t="s">
        <v>145</v>
      </c>
      <c r="AU401" s="236" t="s">
        <v>85</v>
      </c>
      <c r="AV401" s="13" t="s">
        <v>83</v>
      </c>
      <c r="AW401" s="13" t="s">
        <v>39</v>
      </c>
      <c r="AX401" s="13" t="s">
        <v>77</v>
      </c>
      <c r="AY401" s="236" t="s">
        <v>135</v>
      </c>
    </row>
    <row r="402" s="14" customFormat="1">
      <c r="A402" s="14"/>
      <c r="B402" s="237"/>
      <c r="C402" s="238"/>
      <c r="D402" s="228" t="s">
        <v>145</v>
      </c>
      <c r="E402" s="239" t="s">
        <v>32</v>
      </c>
      <c r="F402" s="240" t="s">
        <v>222</v>
      </c>
      <c r="G402" s="238"/>
      <c r="H402" s="241">
        <v>2</v>
      </c>
      <c r="I402" s="242"/>
      <c r="J402" s="238"/>
      <c r="K402" s="238"/>
      <c r="L402" s="243"/>
      <c r="M402" s="244"/>
      <c r="N402" s="245"/>
      <c r="O402" s="245"/>
      <c r="P402" s="245"/>
      <c r="Q402" s="245"/>
      <c r="R402" s="245"/>
      <c r="S402" s="245"/>
      <c r="T402" s="246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7" t="s">
        <v>145</v>
      </c>
      <c r="AU402" s="247" t="s">
        <v>85</v>
      </c>
      <c r="AV402" s="14" t="s">
        <v>85</v>
      </c>
      <c r="AW402" s="14" t="s">
        <v>39</v>
      </c>
      <c r="AX402" s="14" t="s">
        <v>77</v>
      </c>
      <c r="AY402" s="247" t="s">
        <v>135</v>
      </c>
    </row>
    <row r="403" s="15" customFormat="1">
      <c r="A403" s="15"/>
      <c r="B403" s="248"/>
      <c r="C403" s="249"/>
      <c r="D403" s="228" t="s">
        <v>145</v>
      </c>
      <c r="E403" s="250" t="s">
        <v>32</v>
      </c>
      <c r="F403" s="251" t="s">
        <v>149</v>
      </c>
      <c r="G403" s="249"/>
      <c r="H403" s="252">
        <v>2</v>
      </c>
      <c r="I403" s="253"/>
      <c r="J403" s="249"/>
      <c r="K403" s="249"/>
      <c r="L403" s="254"/>
      <c r="M403" s="255"/>
      <c r="N403" s="256"/>
      <c r="O403" s="256"/>
      <c r="P403" s="256"/>
      <c r="Q403" s="256"/>
      <c r="R403" s="256"/>
      <c r="S403" s="256"/>
      <c r="T403" s="257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58" t="s">
        <v>145</v>
      </c>
      <c r="AU403" s="258" t="s">
        <v>85</v>
      </c>
      <c r="AV403" s="15" t="s">
        <v>134</v>
      </c>
      <c r="AW403" s="15" t="s">
        <v>39</v>
      </c>
      <c r="AX403" s="15" t="s">
        <v>83</v>
      </c>
      <c r="AY403" s="258" t="s">
        <v>135</v>
      </c>
    </row>
    <row r="404" s="2" customFormat="1" ht="33" customHeight="1">
      <c r="A404" s="39"/>
      <c r="B404" s="40"/>
      <c r="C404" s="213" t="s">
        <v>547</v>
      </c>
      <c r="D404" s="213" t="s">
        <v>138</v>
      </c>
      <c r="E404" s="214" t="s">
        <v>461</v>
      </c>
      <c r="F404" s="215" t="s">
        <v>462</v>
      </c>
      <c r="G404" s="216" t="s">
        <v>141</v>
      </c>
      <c r="H404" s="217">
        <v>3</v>
      </c>
      <c r="I404" s="218"/>
      <c r="J404" s="219">
        <f>ROUND(I404*H404,2)</f>
        <v>0</v>
      </c>
      <c r="K404" s="215" t="s">
        <v>142</v>
      </c>
      <c r="L404" s="45"/>
      <c r="M404" s="220" t="s">
        <v>32</v>
      </c>
      <c r="N404" s="221" t="s">
        <v>48</v>
      </c>
      <c r="O404" s="85"/>
      <c r="P404" s="222">
        <f>O404*H404</f>
        <v>0</v>
      </c>
      <c r="Q404" s="222">
        <v>0</v>
      </c>
      <c r="R404" s="222">
        <f>Q404*H404</f>
        <v>0</v>
      </c>
      <c r="S404" s="222">
        <v>0</v>
      </c>
      <c r="T404" s="223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24" t="s">
        <v>143</v>
      </c>
      <c r="AT404" s="224" t="s">
        <v>138</v>
      </c>
      <c r="AU404" s="224" t="s">
        <v>85</v>
      </c>
      <c r="AY404" s="17" t="s">
        <v>135</v>
      </c>
      <c r="BE404" s="225">
        <f>IF(N404="základní",J404,0)</f>
        <v>0</v>
      </c>
      <c r="BF404" s="225">
        <f>IF(N404="snížená",J404,0)</f>
        <v>0</v>
      </c>
      <c r="BG404" s="225">
        <f>IF(N404="zákl. přenesená",J404,0)</f>
        <v>0</v>
      </c>
      <c r="BH404" s="225">
        <f>IF(N404="sníž. přenesená",J404,0)</f>
        <v>0</v>
      </c>
      <c r="BI404" s="225">
        <f>IF(N404="nulová",J404,0)</f>
        <v>0</v>
      </c>
      <c r="BJ404" s="17" t="s">
        <v>83</v>
      </c>
      <c r="BK404" s="225">
        <f>ROUND(I404*H404,2)</f>
        <v>0</v>
      </c>
      <c r="BL404" s="17" t="s">
        <v>143</v>
      </c>
      <c r="BM404" s="224" t="s">
        <v>1495</v>
      </c>
    </row>
    <row r="405" s="13" customFormat="1">
      <c r="A405" s="13"/>
      <c r="B405" s="226"/>
      <c r="C405" s="227"/>
      <c r="D405" s="228" t="s">
        <v>145</v>
      </c>
      <c r="E405" s="229" t="s">
        <v>32</v>
      </c>
      <c r="F405" s="230" t="s">
        <v>299</v>
      </c>
      <c r="G405" s="227"/>
      <c r="H405" s="229" t="s">
        <v>32</v>
      </c>
      <c r="I405" s="231"/>
      <c r="J405" s="227"/>
      <c r="K405" s="227"/>
      <c r="L405" s="232"/>
      <c r="M405" s="233"/>
      <c r="N405" s="234"/>
      <c r="O405" s="234"/>
      <c r="P405" s="234"/>
      <c r="Q405" s="234"/>
      <c r="R405" s="234"/>
      <c r="S405" s="234"/>
      <c r="T405" s="235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6" t="s">
        <v>145</v>
      </c>
      <c r="AU405" s="236" t="s">
        <v>85</v>
      </c>
      <c r="AV405" s="13" t="s">
        <v>83</v>
      </c>
      <c r="AW405" s="13" t="s">
        <v>39</v>
      </c>
      <c r="AX405" s="13" t="s">
        <v>77</v>
      </c>
      <c r="AY405" s="236" t="s">
        <v>135</v>
      </c>
    </row>
    <row r="406" s="14" customFormat="1">
      <c r="A406" s="14"/>
      <c r="B406" s="237"/>
      <c r="C406" s="238"/>
      <c r="D406" s="228" t="s">
        <v>145</v>
      </c>
      <c r="E406" s="239" t="s">
        <v>32</v>
      </c>
      <c r="F406" s="240" t="s">
        <v>1075</v>
      </c>
      <c r="G406" s="238"/>
      <c r="H406" s="241">
        <v>3</v>
      </c>
      <c r="I406" s="242"/>
      <c r="J406" s="238"/>
      <c r="K406" s="238"/>
      <c r="L406" s="243"/>
      <c r="M406" s="244"/>
      <c r="N406" s="245"/>
      <c r="O406" s="245"/>
      <c r="P406" s="245"/>
      <c r="Q406" s="245"/>
      <c r="R406" s="245"/>
      <c r="S406" s="245"/>
      <c r="T406" s="246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7" t="s">
        <v>145</v>
      </c>
      <c r="AU406" s="247" t="s">
        <v>85</v>
      </c>
      <c r="AV406" s="14" t="s">
        <v>85</v>
      </c>
      <c r="AW406" s="14" t="s">
        <v>39</v>
      </c>
      <c r="AX406" s="14" t="s">
        <v>77</v>
      </c>
      <c r="AY406" s="247" t="s">
        <v>135</v>
      </c>
    </row>
    <row r="407" s="15" customFormat="1">
      <c r="A407" s="15"/>
      <c r="B407" s="248"/>
      <c r="C407" s="249"/>
      <c r="D407" s="228" t="s">
        <v>145</v>
      </c>
      <c r="E407" s="250" t="s">
        <v>32</v>
      </c>
      <c r="F407" s="251" t="s">
        <v>149</v>
      </c>
      <c r="G407" s="249"/>
      <c r="H407" s="252">
        <v>3</v>
      </c>
      <c r="I407" s="253"/>
      <c r="J407" s="249"/>
      <c r="K407" s="249"/>
      <c r="L407" s="254"/>
      <c r="M407" s="255"/>
      <c r="N407" s="256"/>
      <c r="O407" s="256"/>
      <c r="P407" s="256"/>
      <c r="Q407" s="256"/>
      <c r="R407" s="256"/>
      <c r="S407" s="256"/>
      <c r="T407" s="257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58" t="s">
        <v>145</v>
      </c>
      <c r="AU407" s="258" t="s">
        <v>85</v>
      </c>
      <c r="AV407" s="15" t="s">
        <v>134</v>
      </c>
      <c r="AW407" s="15" t="s">
        <v>39</v>
      </c>
      <c r="AX407" s="15" t="s">
        <v>83</v>
      </c>
      <c r="AY407" s="258" t="s">
        <v>135</v>
      </c>
    </row>
    <row r="408" s="2" customFormat="1" ht="24.15" customHeight="1">
      <c r="A408" s="39"/>
      <c r="B408" s="40"/>
      <c r="C408" s="213" t="s">
        <v>552</v>
      </c>
      <c r="D408" s="213" t="s">
        <v>138</v>
      </c>
      <c r="E408" s="214" t="s">
        <v>1076</v>
      </c>
      <c r="F408" s="215" t="s">
        <v>1077</v>
      </c>
      <c r="G408" s="216" t="s">
        <v>141</v>
      </c>
      <c r="H408" s="217">
        <v>16</v>
      </c>
      <c r="I408" s="218"/>
      <c r="J408" s="219">
        <f>ROUND(I408*H408,2)</f>
        <v>0</v>
      </c>
      <c r="K408" s="215" t="s">
        <v>142</v>
      </c>
      <c r="L408" s="45"/>
      <c r="M408" s="220" t="s">
        <v>32</v>
      </c>
      <c r="N408" s="221" t="s">
        <v>48</v>
      </c>
      <c r="O408" s="85"/>
      <c r="P408" s="222">
        <f>O408*H408</f>
        <v>0</v>
      </c>
      <c r="Q408" s="222">
        <v>0</v>
      </c>
      <c r="R408" s="222">
        <f>Q408*H408</f>
        <v>0</v>
      </c>
      <c r="S408" s="222">
        <v>0</v>
      </c>
      <c r="T408" s="223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24" t="s">
        <v>143</v>
      </c>
      <c r="AT408" s="224" t="s">
        <v>138</v>
      </c>
      <c r="AU408" s="224" t="s">
        <v>85</v>
      </c>
      <c r="AY408" s="17" t="s">
        <v>135</v>
      </c>
      <c r="BE408" s="225">
        <f>IF(N408="základní",J408,0)</f>
        <v>0</v>
      </c>
      <c r="BF408" s="225">
        <f>IF(N408="snížená",J408,0)</f>
        <v>0</v>
      </c>
      <c r="BG408" s="225">
        <f>IF(N408="zákl. přenesená",J408,0)</f>
        <v>0</v>
      </c>
      <c r="BH408" s="225">
        <f>IF(N408="sníž. přenesená",J408,0)</f>
        <v>0</v>
      </c>
      <c r="BI408" s="225">
        <f>IF(N408="nulová",J408,0)</f>
        <v>0</v>
      </c>
      <c r="BJ408" s="17" t="s">
        <v>83</v>
      </c>
      <c r="BK408" s="225">
        <f>ROUND(I408*H408,2)</f>
        <v>0</v>
      </c>
      <c r="BL408" s="17" t="s">
        <v>143</v>
      </c>
      <c r="BM408" s="224" t="s">
        <v>1496</v>
      </c>
    </row>
    <row r="409" s="13" customFormat="1">
      <c r="A409" s="13"/>
      <c r="B409" s="226"/>
      <c r="C409" s="227"/>
      <c r="D409" s="228" t="s">
        <v>145</v>
      </c>
      <c r="E409" s="229" t="s">
        <v>32</v>
      </c>
      <c r="F409" s="230" t="s">
        <v>299</v>
      </c>
      <c r="G409" s="227"/>
      <c r="H409" s="229" t="s">
        <v>32</v>
      </c>
      <c r="I409" s="231"/>
      <c r="J409" s="227"/>
      <c r="K409" s="227"/>
      <c r="L409" s="232"/>
      <c r="M409" s="233"/>
      <c r="N409" s="234"/>
      <c r="O409" s="234"/>
      <c r="P409" s="234"/>
      <c r="Q409" s="234"/>
      <c r="R409" s="234"/>
      <c r="S409" s="234"/>
      <c r="T409" s="235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6" t="s">
        <v>145</v>
      </c>
      <c r="AU409" s="236" t="s">
        <v>85</v>
      </c>
      <c r="AV409" s="13" t="s">
        <v>83</v>
      </c>
      <c r="AW409" s="13" t="s">
        <v>39</v>
      </c>
      <c r="AX409" s="13" t="s">
        <v>77</v>
      </c>
      <c r="AY409" s="236" t="s">
        <v>135</v>
      </c>
    </row>
    <row r="410" s="14" customFormat="1">
      <c r="A410" s="14"/>
      <c r="B410" s="237"/>
      <c r="C410" s="238"/>
      <c r="D410" s="228" t="s">
        <v>145</v>
      </c>
      <c r="E410" s="239" t="s">
        <v>32</v>
      </c>
      <c r="F410" s="240" t="s">
        <v>1079</v>
      </c>
      <c r="G410" s="238"/>
      <c r="H410" s="241">
        <v>8</v>
      </c>
      <c r="I410" s="242"/>
      <c r="J410" s="238"/>
      <c r="K410" s="238"/>
      <c r="L410" s="243"/>
      <c r="M410" s="244"/>
      <c r="N410" s="245"/>
      <c r="O410" s="245"/>
      <c r="P410" s="245"/>
      <c r="Q410" s="245"/>
      <c r="R410" s="245"/>
      <c r="S410" s="245"/>
      <c r="T410" s="246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7" t="s">
        <v>145</v>
      </c>
      <c r="AU410" s="247" t="s">
        <v>85</v>
      </c>
      <c r="AV410" s="14" t="s">
        <v>85</v>
      </c>
      <c r="AW410" s="14" t="s">
        <v>39</v>
      </c>
      <c r="AX410" s="14" t="s">
        <v>77</v>
      </c>
      <c r="AY410" s="247" t="s">
        <v>135</v>
      </c>
    </row>
    <row r="411" s="14" customFormat="1">
      <c r="A411" s="14"/>
      <c r="B411" s="237"/>
      <c r="C411" s="238"/>
      <c r="D411" s="228" t="s">
        <v>145</v>
      </c>
      <c r="E411" s="239" t="s">
        <v>32</v>
      </c>
      <c r="F411" s="240" t="s">
        <v>1080</v>
      </c>
      <c r="G411" s="238"/>
      <c r="H411" s="241">
        <v>8</v>
      </c>
      <c r="I411" s="242"/>
      <c r="J411" s="238"/>
      <c r="K411" s="238"/>
      <c r="L411" s="243"/>
      <c r="M411" s="244"/>
      <c r="N411" s="245"/>
      <c r="O411" s="245"/>
      <c r="P411" s="245"/>
      <c r="Q411" s="245"/>
      <c r="R411" s="245"/>
      <c r="S411" s="245"/>
      <c r="T411" s="246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7" t="s">
        <v>145</v>
      </c>
      <c r="AU411" s="247" t="s">
        <v>85</v>
      </c>
      <c r="AV411" s="14" t="s">
        <v>85</v>
      </c>
      <c r="AW411" s="14" t="s">
        <v>39</v>
      </c>
      <c r="AX411" s="14" t="s">
        <v>77</v>
      </c>
      <c r="AY411" s="247" t="s">
        <v>135</v>
      </c>
    </row>
    <row r="412" s="15" customFormat="1">
      <c r="A412" s="15"/>
      <c r="B412" s="248"/>
      <c r="C412" s="249"/>
      <c r="D412" s="228" t="s">
        <v>145</v>
      </c>
      <c r="E412" s="250" t="s">
        <v>32</v>
      </c>
      <c r="F412" s="251" t="s">
        <v>149</v>
      </c>
      <c r="G412" s="249"/>
      <c r="H412" s="252">
        <v>16</v>
      </c>
      <c r="I412" s="253"/>
      <c r="J412" s="249"/>
      <c r="K412" s="249"/>
      <c r="L412" s="254"/>
      <c r="M412" s="255"/>
      <c r="N412" s="256"/>
      <c r="O412" s="256"/>
      <c r="P412" s="256"/>
      <c r="Q412" s="256"/>
      <c r="R412" s="256"/>
      <c r="S412" s="256"/>
      <c r="T412" s="257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58" t="s">
        <v>145</v>
      </c>
      <c r="AU412" s="258" t="s">
        <v>85</v>
      </c>
      <c r="AV412" s="15" t="s">
        <v>134</v>
      </c>
      <c r="AW412" s="15" t="s">
        <v>39</v>
      </c>
      <c r="AX412" s="15" t="s">
        <v>83</v>
      </c>
      <c r="AY412" s="258" t="s">
        <v>135</v>
      </c>
    </row>
    <row r="413" s="12" customFormat="1" ht="22.8" customHeight="1">
      <c r="A413" s="12"/>
      <c r="B413" s="197"/>
      <c r="C413" s="198"/>
      <c r="D413" s="199" t="s">
        <v>76</v>
      </c>
      <c r="E413" s="211" t="s">
        <v>229</v>
      </c>
      <c r="F413" s="211" t="s">
        <v>229</v>
      </c>
      <c r="G413" s="198"/>
      <c r="H413" s="198"/>
      <c r="I413" s="201"/>
      <c r="J413" s="212">
        <f>BK413</f>
        <v>0</v>
      </c>
      <c r="K413" s="198"/>
      <c r="L413" s="203"/>
      <c r="M413" s="204"/>
      <c r="N413" s="205"/>
      <c r="O413" s="205"/>
      <c r="P413" s="206">
        <f>SUM(P414:P552)</f>
        <v>0</v>
      </c>
      <c r="Q413" s="205"/>
      <c r="R413" s="206">
        <f>SUM(R414:R552)</f>
        <v>0</v>
      </c>
      <c r="S413" s="205"/>
      <c r="T413" s="207">
        <f>SUM(T414:T552)</f>
        <v>0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08" t="s">
        <v>134</v>
      </c>
      <c r="AT413" s="209" t="s">
        <v>76</v>
      </c>
      <c r="AU413" s="209" t="s">
        <v>83</v>
      </c>
      <c r="AY413" s="208" t="s">
        <v>135</v>
      </c>
      <c r="BK413" s="210">
        <f>SUM(BK414:BK552)</f>
        <v>0</v>
      </c>
    </row>
    <row r="414" s="2" customFormat="1" ht="49.05" customHeight="1">
      <c r="A414" s="39"/>
      <c r="B414" s="40"/>
      <c r="C414" s="213" t="s">
        <v>557</v>
      </c>
      <c r="D414" s="213" t="s">
        <v>138</v>
      </c>
      <c r="E414" s="214" t="s">
        <v>466</v>
      </c>
      <c r="F414" s="215" t="s">
        <v>467</v>
      </c>
      <c r="G414" s="216" t="s">
        <v>141</v>
      </c>
      <c r="H414" s="217">
        <v>6</v>
      </c>
      <c r="I414" s="218"/>
      <c r="J414" s="219">
        <f>ROUND(I414*H414,2)</f>
        <v>0</v>
      </c>
      <c r="K414" s="215" t="s">
        <v>142</v>
      </c>
      <c r="L414" s="45"/>
      <c r="M414" s="220" t="s">
        <v>32</v>
      </c>
      <c r="N414" s="221" t="s">
        <v>48</v>
      </c>
      <c r="O414" s="85"/>
      <c r="P414" s="222">
        <f>O414*H414</f>
        <v>0</v>
      </c>
      <c r="Q414" s="222">
        <v>0</v>
      </c>
      <c r="R414" s="222">
        <f>Q414*H414</f>
        <v>0</v>
      </c>
      <c r="S414" s="222">
        <v>0</v>
      </c>
      <c r="T414" s="223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24" t="s">
        <v>143</v>
      </c>
      <c r="AT414" s="224" t="s">
        <v>138</v>
      </c>
      <c r="AU414" s="224" t="s">
        <v>85</v>
      </c>
      <c r="AY414" s="17" t="s">
        <v>135</v>
      </c>
      <c r="BE414" s="225">
        <f>IF(N414="základní",J414,0)</f>
        <v>0</v>
      </c>
      <c r="BF414" s="225">
        <f>IF(N414="snížená",J414,0)</f>
        <v>0</v>
      </c>
      <c r="BG414" s="225">
        <f>IF(N414="zákl. přenesená",J414,0)</f>
        <v>0</v>
      </c>
      <c r="BH414" s="225">
        <f>IF(N414="sníž. přenesená",J414,0)</f>
        <v>0</v>
      </c>
      <c r="BI414" s="225">
        <f>IF(N414="nulová",J414,0)</f>
        <v>0</v>
      </c>
      <c r="BJ414" s="17" t="s">
        <v>83</v>
      </c>
      <c r="BK414" s="225">
        <f>ROUND(I414*H414,2)</f>
        <v>0</v>
      </c>
      <c r="BL414" s="17" t="s">
        <v>143</v>
      </c>
      <c r="BM414" s="224" t="s">
        <v>1497</v>
      </c>
    </row>
    <row r="415" s="13" customFormat="1">
      <c r="A415" s="13"/>
      <c r="B415" s="226"/>
      <c r="C415" s="227"/>
      <c r="D415" s="228" t="s">
        <v>145</v>
      </c>
      <c r="E415" s="229" t="s">
        <v>32</v>
      </c>
      <c r="F415" s="230" t="s">
        <v>299</v>
      </c>
      <c r="G415" s="227"/>
      <c r="H415" s="229" t="s">
        <v>32</v>
      </c>
      <c r="I415" s="231"/>
      <c r="J415" s="227"/>
      <c r="K415" s="227"/>
      <c r="L415" s="232"/>
      <c r="M415" s="233"/>
      <c r="N415" s="234"/>
      <c r="O415" s="234"/>
      <c r="P415" s="234"/>
      <c r="Q415" s="234"/>
      <c r="R415" s="234"/>
      <c r="S415" s="234"/>
      <c r="T415" s="235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6" t="s">
        <v>145</v>
      </c>
      <c r="AU415" s="236" t="s">
        <v>85</v>
      </c>
      <c r="AV415" s="13" t="s">
        <v>83</v>
      </c>
      <c r="AW415" s="13" t="s">
        <v>39</v>
      </c>
      <c r="AX415" s="13" t="s">
        <v>77</v>
      </c>
      <c r="AY415" s="236" t="s">
        <v>135</v>
      </c>
    </row>
    <row r="416" s="14" customFormat="1">
      <c r="A416" s="14"/>
      <c r="B416" s="237"/>
      <c r="C416" s="238"/>
      <c r="D416" s="228" t="s">
        <v>145</v>
      </c>
      <c r="E416" s="239" t="s">
        <v>32</v>
      </c>
      <c r="F416" s="240" t="s">
        <v>1082</v>
      </c>
      <c r="G416" s="238"/>
      <c r="H416" s="241">
        <v>3</v>
      </c>
      <c r="I416" s="242"/>
      <c r="J416" s="238"/>
      <c r="K416" s="238"/>
      <c r="L416" s="243"/>
      <c r="M416" s="244"/>
      <c r="N416" s="245"/>
      <c r="O416" s="245"/>
      <c r="P416" s="245"/>
      <c r="Q416" s="245"/>
      <c r="R416" s="245"/>
      <c r="S416" s="245"/>
      <c r="T416" s="246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7" t="s">
        <v>145</v>
      </c>
      <c r="AU416" s="247" t="s">
        <v>85</v>
      </c>
      <c r="AV416" s="14" t="s">
        <v>85</v>
      </c>
      <c r="AW416" s="14" t="s">
        <v>39</v>
      </c>
      <c r="AX416" s="14" t="s">
        <v>77</v>
      </c>
      <c r="AY416" s="247" t="s">
        <v>135</v>
      </c>
    </row>
    <row r="417" s="14" customFormat="1">
      <c r="A417" s="14"/>
      <c r="B417" s="237"/>
      <c r="C417" s="238"/>
      <c r="D417" s="228" t="s">
        <v>145</v>
      </c>
      <c r="E417" s="239" t="s">
        <v>32</v>
      </c>
      <c r="F417" s="240" t="s">
        <v>1083</v>
      </c>
      <c r="G417" s="238"/>
      <c r="H417" s="241">
        <v>3</v>
      </c>
      <c r="I417" s="242"/>
      <c r="J417" s="238"/>
      <c r="K417" s="238"/>
      <c r="L417" s="243"/>
      <c r="M417" s="244"/>
      <c r="N417" s="245"/>
      <c r="O417" s="245"/>
      <c r="P417" s="245"/>
      <c r="Q417" s="245"/>
      <c r="R417" s="245"/>
      <c r="S417" s="245"/>
      <c r="T417" s="246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7" t="s">
        <v>145</v>
      </c>
      <c r="AU417" s="247" t="s">
        <v>85</v>
      </c>
      <c r="AV417" s="14" t="s">
        <v>85</v>
      </c>
      <c r="AW417" s="14" t="s">
        <v>39</v>
      </c>
      <c r="AX417" s="14" t="s">
        <v>77</v>
      </c>
      <c r="AY417" s="247" t="s">
        <v>135</v>
      </c>
    </row>
    <row r="418" s="15" customFormat="1">
      <c r="A418" s="15"/>
      <c r="B418" s="248"/>
      <c r="C418" s="249"/>
      <c r="D418" s="228" t="s">
        <v>145</v>
      </c>
      <c r="E418" s="250" t="s">
        <v>32</v>
      </c>
      <c r="F418" s="251" t="s">
        <v>149</v>
      </c>
      <c r="G418" s="249"/>
      <c r="H418" s="252">
        <v>6</v>
      </c>
      <c r="I418" s="253"/>
      <c r="J418" s="249"/>
      <c r="K418" s="249"/>
      <c r="L418" s="254"/>
      <c r="M418" s="255"/>
      <c r="N418" s="256"/>
      <c r="O418" s="256"/>
      <c r="P418" s="256"/>
      <c r="Q418" s="256"/>
      <c r="R418" s="256"/>
      <c r="S418" s="256"/>
      <c r="T418" s="257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58" t="s">
        <v>145</v>
      </c>
      <c r="AU418" s="258" t="s">
        <v>85</v>
      </c>
      <c r="AV418" s="15" t="s">
        <v>134</v>
      </c>
      <c r="AW418" s="15" t="s">
        <v>39</v>
      </c>
      <c r="AX418" s="15" t="s">
        <v>83</v>
      </c>
      <c r="AY418" s="258" t="s">
        <v>135</v>
      </c>
    </row>
    <row r="419" s="2" customFormat="1" ht="49.05" customHeight="1">
      <c r="A419" s="39"/>
      <c r="B419" s="40"/>
      <c r="C419" s="213" t="s">
        <v>564</v>
      </c>
      <c r="D419" s="213" t="s">
        <v>138</v>
      </c>
      <c r="E419" s="214" t="s">
        <v>472</v>
      </c>
      <c r="F419" s="215" t="s">
        <v>473</v>
      </c>
      <c r="G419" s="216" t="s">
        <v>141</v>
      </c>
      <c r="H419" s="217">
        <v>2</v>
      </c>
      <c r="I419" s="218"/>
      <c r="J419" s="219">
        <f>ROUND(I419*H419,2)</f>
        <v>0</v>
      </c>
      <c r="K419" s="215" t="s">
        <v>142</v>
      </c>
      <c r="L419" s="45"/>
      <c r="M419" s="220" t="s">
        <v>32</v>
      </c>
      <c r="N419" s="221" t="s">
        <v>48</v>
      </c>
      <c r="O419" s="85"/>
      <c r="P419" s="222">
        <f>O419*H419</f>
        <v>0</v>
      </c>
      <c r="Q419" s="222">
        <v>0</v>
      </c>
      <c r="R419" s="222">
        <f>Q419*H419</f>
        <v>0</v>
      </c>
      <c r="S419" s="222">
        <v>0</v>
      </c>
      <c r="T419" s="223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24" t="s">
        <v>143</v>
      </c>
      <c r="AT419" s="224" t="s">
        <v>138</v>
      </c>
      <c r="AU419" s="224" t="s">
        <v>85</v>
      </c>
      <c r="AY419" s="17" t="s">
        <v>135</v>
      </c>
      <c r="BE419" s="225">
        <f>IF(N419="základní",J419,0)</f>
        <v>0</v>
      </c>
      <c r="BF419" s="225">
        <f>IF(N419="snížená",J419,0)</f>
        <v>0</v>
      </c>
      <c r="BG419" s="225">
        <f>IF(N419="zákl. přenesená",J419,0)</f>
        <v>0</v>
      </c>
      <c r="BH419" s="225">
        <f>IF(N419="sníž. přenesená",J419,0)</f>
        <v>0</v>
      </c>
      <c r="BI419" s="225">
        <f>IF(N419="nulová",J419,0)</f>
        <v>0</v>
      </c>
      <c r="BJ419" s="17" t="s">
        <v>83</v>
      </c>
      <c r="BK419" s="225">
        <f>ROUND(I419*H419,2)</f>
        <v>0</v>
      </c>
      <c r="BL419" s="17" t="s">
        <v>143</v>
      </c>
      <c r="BM419" s="224" t="s">
        <v>1498</v>
      </c>
    </row>
    <row r="420" s="13" customFormat="1">
      <c r="A420" s="13"/>
      <c r="B420" s="226"/>
      <c r="C420" s="227"/>
      <c r="D420" s="228" t="s">
        <v>145</v>
      </c>
      <c r="E420" s="229" t="s">
        <v>32</v>
      </c>
      <c r="F420" s="230" t="s">
        <v>299</v>
      </c>
      <c r="G420" s="227"/>
      <c r="H420" s="229" t="s">
        <v>32</v>
      </c>
      <c r="I420" s="231"/>
      <c r="J420" s="227"/>
      <c r="K420" s="227"/>
      <c r="L420" s="232"/>
      <c r="M420" s="233"/>
      <c r="N420" s="234"/>
      <c r="O420" s="234"/>
      <c r="P420" s="234"/>
      <c r="Q420" s="234"/>
      <c r="R420" s="234"/>
      <c r="S420" s="234"/>
      <c r="T420" s="235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6" t="s">
        <v>145</v>
      </c>
      <c r="AU420" s="236" t="s">
        <v>85</v>
      </c>
      <c r="AV420" s="13" t="s">
        <v>83</v>
      </c>
      <c r="AW420" s="13" t="s">
        <v>39</v>
      </c>
      <c r="AX420" s="13" t="s">
        <v>77</v>
      </c>
      <c r="AY420" s="236" t="s">
        <v>135</v>
      </c>
    </row>
    <row r="421" s="14" customFormat="1">
      <c r="A421" s="14"/>
      <c r="B421" s="237"/>
      <c r="C421" s="238"/>
      <c r="D421" s="228" t="s">
        <v>145</v>
      </c>
      <c r="E421" s="239" t="s">
        <v>32</v>
      </c>
      <c r="F421" s="240" t="s">
        <v>1499</v>
      </c>
      <c r="G421" s="238"/>
      <c r="H421" s="241">
        <v>2</v>
      </c>
      <c r="I421" s="242"/>
      <c r="J421" s="238"/>
      <c r="K421" s="238"/>
      <c r="L421" s="243"/>
      <c r="M421" s="244"/>
      <c r="N421" s="245"/>
      <c r="O421" s="245"/>
      <c r="P421" s="245"/>
      <c r="Q421" s="245"/>
      <c r="R421" s="245"/>
      <c r="S421" s="245"/>
      <c r="T421" s="246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7" t="s">
        <v>145</v>
      </c>
      <c r="AU421" s="247" t="s">
        <v>85</v>
      </c>
      <c r="AV421" s="14" t="s">
        <v>85</v>
      </c>
      <c r="AW421" s="14" t="s">
        <v>39</v>
      </c>
      <c r="AX421" s="14" t="s">
        <v>77</v>
      </c>
      <c r="AY421" s="247" t="s">
        <v>135</v>
      </c>
    </row>
    <row r="422" s="15" customFormat="1">
      <c r="A422" s="15"/>
      <c r="B422" s="248"/>
      <c r="C422" s="249"/>
      <c r="D422" s="228" t="s">
        <v>145</v>
      </c>
      <c r="E422" s="250" t="s">
        <v>32</v>
      </c>
      <c r="F422" s="251" t="s">
        <v>149</v>
      </c>
      <c r="G422" s="249"/>
      <c r="H422" s="252">
        <v>2</v>
      </c>
      <c r="I422" s="253"/>
      <c r="J422" s="249"/>
      <c r="K422" s="249"/>
      <c r="L422" s="254"/>
      <c r="M422" s="255"/>
      <c r="N422" s="256"/>
      <c r="O422" s="256"/>
      <c r="P422" s="256"/>
      <c r="Q422" s="256"/>
      <c r="R422" s="256"/>
      <c r="S422" s="256"/>
      <c r="T422" s="257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58" t="s">
        <v>145</v>
      </c>
      <c r="AU422" s="258" t="s">
        <v>85</v>
      </c>
      <c r="AV422" s="15" t="s">
        <v>134</v>
      </c>
      <c r="AW422" s="15" t="s">
        <v>39</v>
      </c>
      <c r="AX422" s="15" t="s">
        <v>83</v>
      </c>
      <c r="AY422" s="258" t="s">
        <v>135</v>
      </c>
    </row>
    <row r="423" s="2" customFormat="1" ht="24.15" customHeight="1">
      <c r="A423" s="39"/>
      <c r="B423" s="40"/>
      <c r="C423" s="213" t="s">
        <v>573</v>
      </c>
      <c r="D423" s="213" t="s">
        <v>138</v>
      </c>
      <c r="E423" s="214" t="s">
        <v>477</v>
      </c>
      <c r="F423" s="215" t="s">
        <v>478</v>
      </c>
      <c r="G423" s="216" t="s">
        <v>141</v>
      </c>
      <c r="H423" s="217">
        <v>4</v>
      </c>
      <c r="I423" s="218"/>
      <c r="J423" s="219">
        <f>ROUND(I423*H423,2)</f>
        <v>0</v>
      </c>
      <c r="K423" s="215" t="s">
        <v>142</v>
      </c>
      <c r="L423" s="45"/>
      <c r="M423" s="220" t="s">
        <v>32</v>
      </c>
      <c r="N423" s="221" t="s">
        <v>48</v>
      </c>
      <c r="O423" s="85"/>
      <c r="P423" s="222">
        <f>O423*H423</f>
        <v>0</v>
      </c>
      <c r="Q423" s="222">
        <v>0</v>
      </c>
      <c r="R423" s="222">
        <f>Q423*H423</f>
        <v>0</v>
      </c>
      <c r="S423" s="222">
        <v>0</v>
      </c>
      <c r="T423" s="223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24" t="s">
        <v>143</v>
      </c>
      <c r="AT423" s="224" t="s">
        <v>138</v>
      </c>
      <c r="AU423" s="224" t="s">
        <v>85</v>
      </c>
      <c r="AY423" s="17" t="s">
        <v>135</v>
      </c>
      <c r="BE423" s="225">
        <f>IF(N423="základní",J423,0)</f>
        <v>0</v>
      </c>
      <c r="BF423" s="225">
        <f>IF(N423="snížená",J423,0)</f>
        <v>0</v>
      </c>
      <c r="BG423" s="225">
        <f>IF(N423="zákl. přenesená",J423,0)</f>
        <v>0</v>
      </c>
      <c r="BH423" s="225">
        <f>IF(N423="sníž. přenesená",J423,0)</f>
        <v>0</v>
      </c>
      <c r="BI423" s="225">
        <f>IF(N423="nulová",J423,0)</f>
        <v>0</v>
      </c>
      <c r="BJ423" s="17" t="s">
        <v>83</v>
      </c>
      <c r="BK423" s="225">
        <f>ROUND(I423*H423,2)</f>
        <v>0</v>
      </c>
      <c r="BL423" s="17" t="s">
        <v>143</v>
      </c>
      <c r="BM423" s="224" t="s">
        <v>1500</v>
      </c>
    </row>
    <row r="424" s="13" customFormat="1">
      <c r="A424" s="13"/>
      <c r="B424" s="226"/>
      <c r="C424" s="227"/>
      <c r="D424" s="228" t="s">
        <v>145</v>
      </c>
      <c r="E424" s="229" t="s">
        <v>32</v>
      </c>
      <c r="F424" s="230" t="s">
        <v>299</v>
      </c>
      <c r="G424" s="227"/>
      <c r="H424" s="229" t="s">
        <v>32</v>
      </c>
      <c r="I424" s="231"/>
      <c r="J424" s="227"/>
      <c r="K424" s="227"/>
      <c r="L424" s="232"/>
      <c r="M424" s="233"/>
      <c r="N424" s="234"/>
      <c r="O424" s="234"/>
      <c r="P424" s="234"/>
      <c r="Q424" s="234"/>
      <c r="R424" s="234"/>
      <c r="S424" s="234"/>
      <c r="T424" s="235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6" t="s">
        <v>145</v>
      </c>
      <c r="AU424" s="236" t="s">
        <v>85</v>
      </c>
      <c r="AV424" s="13" t="s">
        <v>83</v>
      </c>
      <c r="AW424" s="13" t="s">
        <v>39</v>
      </c>
      <c r="AX424" s="13" t="s">
        <v>77</v>
      </c>
      <c r="AY424" s="236" t="s">
        <v>135</v>
      </c>
    </row>
    <row r="425" s="14" customFormat="1">
      <c r="A425" s="14"/>
      <c r="B425" s="237"/>
      <c r="C425" s="238"/>
      <c r="D425" s="228" t="s">
        <v>145</v>
      </c>
      <c r="E425" s="239" t="s">
        <v>32</v>
      </c>
      <c r="F425" s="240" t="s">
        <v>480</v>
      </c>
      <c r="G425" s="238"/>
      <c r="H425" s="241">
        <v>1</v>
      </c>
      <c r="I425" s="242"/>
      <c r="J425" s="238"/>
      <c r="K425" s="238"/>
      <c r="L425" s="243"/>
      <c r="M425" s="244"/>
      <c r="N425" s="245"/>
      <c r="O425" s="245"/>
      <c r="P425" s="245"/>
      <c r="Q425" s="245"/>
      <c r="R425" s="245"/>
      <c r="S425" s="245"/>
      <c r="T425" s="246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7" t="s">
        <v>145</v>
      </c>
      <c r="AU425" s="247" t="s">
        <v>85</v>
      </c>
      <c r="AV425" s="14" t="s">
        <v>85</v>
      </c>
      <c r="AW425" s="14" t="s">
        <v>39</v>
      </c>
      <c r="AX425" s="14" t="s">
        <v>77</v>
      </c>
      <c r="AY425" s="247" t="s">
        <v>135</v>
      </c>
    </row>
    <row r="426" s="14" customFormat="1">
      <c r="A426" s="14"/>
      <c r="B426" s="237"/>
      <c r="C426" s="238"/>
      <c r="D426" s="228" t="s">
        <v>145</v>
      </c>
      <c r="E426" s="239" t="s">
        <v>32</v>
      </c>
      <c r="F426" s="240" t="s">
        <v>481</v>
      </c>
      <c r="G426" s="238"/>
      <c r="H426" s="241">
        <v>1</v>
      </c>
      <c r="I426" s="242"/>
      <c r="J426" s="238"/>
      <c r="K426" s="238"/>
      <c r="L426" s="243"/>
      <c r="M426" s="244"/>
      <c r="N426" s="245"/>
      <c r="O426" s="245"/>
      <c r="P426" s="245"/>
      <c r="Q426" s="245"/>
      <c r="R426" s="245"/>
      <c r="S426" s="245"/>
      <c r="T426" s="246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7" t="s">
        <v>145</v>
      </c>
      <c r="AU426" s="247" t="s">
        <v>85</v>
      </c>
      <c r="AV426" s="14" t="s">
        <v>85</v>
      </c>
      <c r="AW426" s="14" t="s">
        <v>39</v>
      </c>
      <c r="AX426" s="14" t="s">
        <v>77</v>
      </c>
      <c r="AY426" s="247" t="s">
        <v>135</v>
      </c>
    </row>
    <row r="427" s="14" customFormat="1">
      <c r="A427" s="14"/>
      <c r="B427" s="237"/>
      <c r="C427" s="238"/>
      <c r="D427" s="228" t="s">
        <v>145</v>
      </c>
      <c r="E427" s="239" t="s">
        <v>32</v>
      </c>
      <c r="F427" s="240" t="s">
        <v>1501</v>
      </c>
      <c r="G427" s="238"/>
      <c r="H427" s="241">
        <v>2</v>
      </c>
      <c r="I427" s="242"/>
      <c r="J427" s="238"/>
      <c r="K427" s="238"/>
      <c r="L427" s="243"/>
      <c r="M427" s="244"/>
      <c r="N427" s="245"/>
      <c r="O427" s="245"/>
      <c r="P427" s="245"/>
      <c r="Q427" s="245"/>
      <c r="R427" s="245"/>
      <c r="S427" s="245"/>
      <c r="T427" s="246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7" t="s">
        <v>145</v>
      </c>
      <c r="AU427" s="247" t="s">
        <v>85</v>
      </c>
      <c r="AV427" s="14" t="s">
        <v>85</v>
      </c>
      <c r="AW427" s="14" t="s">
        <v>39</v>
      </c>
      <c r="AX427" s="14" t="s">
        <v>77</v>
      </c>
      <c r="AY427" s="247" t="s">
        <v>135</v>
      </c>
    </row>
    <row r="428" s="15" customFormat="1">
      <c r="A428" s="15"/>
      <c r="B428" s="248"/>
      <c r="C428" s="249"/>
      <c r="D428" s="228" t="s">
        <v>145</v>
      </c>
      <c r="E428" s="250" t="s">
        <v>32</v>
      </c>
      <c r="F428" s="251" t="s">
        <v>149</v>
      </c>
      <c r="G428" s="249"/>
      <c r="H428" s="252">
        <v>4</v>
      </c>
      <c r="I428" s="253"/>
      <c r="J428" s="249"/>
      <c r="K428" s="249"/>
      <c r="L428" s="254"/>
      <c r="M428" s="255"/>
      <c r="N428" s="256"/>
      <c r="O428" s="256"/>
      <c r="P428" s="256"/>
      <c r="Q428" s="256"/>
      <c r="R428" s="256"/>
      <c r="S428" s="256"/>
      <c r="T428" s="257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58" t="s">
        <v>145</v>
      </c>
      <c r="AU428" s="258" t="s">
        <v>85</v>
      </c>
      <c r="AV428" s="15" t="s">
        <v>134</v>
      </c>
      <c r="AW428" s="15" t="s">
        <v>39</v>
      </c>
      <c r="AX428" s="15" t="s">
        <v>83</v>
      </c>
      <c r="AY428" s="258" t="s">
        <v>135</v>
      </c>
    </row>
    <row r="429" s="2" customFormat="1" ht="24.15" customHeight="1">
      <c r="A429" s="39"/>
      <c r="B429" s="40"/>
      <c r="C429" s="213" t="s">
        <v>579</v>
      </c>
      <c r="D429" s="213" t="s">
        <v>138</v>
      </c>
      <c r="E429" s="214" t="s">
        <v>483</v>
      </c>
      <c r="F429" s="215" t="s">
        <v>484</v>
      </c>
      <c r="G429" s="216" t="s">
        <v>141</v>
      </c>
      <c r="H429" s="217">
        <v>2</v>
      </c>
      <c r="I429" s="218"/>
      <c r="J429" s="219">
        <f>ROUND(I429*H429,2)</f>
        <v>0</v>
      </c>
      <c r="K429" s="215" t="s">
        <v>142</v>
      </c>
      <c r="L429" s="45"/>
      <c r="M429" s="220" t="s">
        <v>32</v>
      </c>
      <c r="N429" s="221" t="s">
        <v>48</v>
      </c>
      <c r="O429" s="85"/>
      <c r="P429" s="222">
        <f>O429*H429</f>
        <v>0</v>
      </c>
      <c r="Q429" s="222">
        <v>0</v>
      </c>
      <c r="R429" s="222">
        <f>Q429*H429</f>
        <v>0</v>
      </c>
      <c r="S429" s="222">
        <v>0</v>
      </c>
      <c r="T429" s="223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24" t="s">
        <v>143</v>
      </c>
      <c r="AT429" s="224" t="s">
        <v>138</v>
      </c>
      <c r="AU429" s="224" t="s">
        <v>85</v>
      </c>
      <c r="AY429" s="17" t="s">
        <v>135</v>
      </c>
      <c r="BE429" s="225">
        <f>IF(N429="základní",J429,0)</f>
        <v>0</v>
      </c>
      <c r="BF429" s="225">
        <f>IF(N429="snížená",J429,0)</f>
        <v>0</v>
      </c>
      <c r="BG429" s="225">
        <f>IF(N429="zákl. přenesená",J429,0)</f>
        <v>0</v>
      </c>
      <c r="BH429" s="225">
        <f>IF(N429="sníž. přenesená",J429,0)</f>
        <v>0</v>
      </c>
      <c r="BI429" s="225">
        <f>IF(N429="nulová",J429,0)</f>
        <v>0</v>
      </c>
      <c r="BJ429" s="17" t="s">
        <v>83</v>
      </c>
      <c r="BK429" s="225">
        <f>ROUND(I429*H429,2)</f>
        <v>0</v>
      </c>
      <c r="BL429" s="17" t="s">
        <v>143</v>
      </c>
      <c r="BM429" s="224" t="s">
        <v>1502</v>
      </c>
    </row>
    <row r="430" s="13" customFormat="1">
      <c r="A430" s="13"/>
      <c r="B430" s="226"/>
      <c r="C430" s="227"/>
      <c r="D430" s="228" t="s">
        <v>145</v>
      </c>
      <c r="E430" s="229" t="s">
        <v>32</v>
      </c>
      <c r="F430" s="230" t="s">
        <v>299</v>
      </c>
      <c r="G430" s="227"/>
      <c r="H430" s="229" t="s">
        <v>32</v>
      </c>
      <c r="I430" s="231"/>
      <c r="J430" s="227"/>
      <c r="K430" s="227"/>
      <c r="L430" s="232"/>
      <c r="M430" s="233"/>
      <c r="N430" s="234"/>
      <c r="O430" s="234"/>
      <c r="P430" s="234"/>
      <c r="Q430" s="234"/>
      <c r="R430" s="234"/>
      <c r="S430" s="234"/>
      <c r="T430" s="235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6" t="s">
        <v>145</v>
      </c>
      <c r="AU430" s="236" t="s">
        <v>85</v>
      </c>
      <c r="AV430" s="13" t="s">
        <v>83</v>
      </c>
      <c r="AW430" s="13" t="s">
        <v>39</v>
      </c>
      <c r="AX430" s="13" t="s">
        <v>77</v>
      </c>
      <c r="AY430" s="236" t="s">
        <v>135</v>
      </c>
    </row>
    <row r="431" s="14" customFormat="1">
      <c r="A431" s="14"/>
      <c r="B431" s="237"/>
      <c r="C431" s="238"/>
      <c r="D431" s="228" t="s">
        <v>145</v>
      </c>
      <c r="E431" s="239" t="s">
        <v>32</v>
      </c>
      <c r="F431" s="240" t="s">
        <v>1503</v>
      </c>
      <c r="G431" s="238"/>
      <c r="H431" s="241">
        <v>2</v>
      </c>
      <c r="I431" s="242"/>
      <c r="J431" s="238"/>
      <c r="K431" s="238"/>
      <c r="L431" s="243"/>
      <c r="M431" s="244"/>
      <c r="N431" s="245"/>
      <c r="O431" s="245"/>
      <c r="P431" s="245"/>
      <c r="Q431" s="245"/>
      <c r="R431" s="245"/>
      <c r="S431" s="245"/>
      <c r="T431" s="246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7" t="s">
        <v>145</v>
      </c>
      <c r="AU431" s="247" t="s">
        <v>85</v>
      </c>
      <c r="AV431" s="14" t="s">
        <v>85</v>
      </c>
      <c r="AW431" s="14" t="s">
        <v>39</v>
      </c>
      <c r="AX431" s="14" t="s">
        <v>77</v>
      </c>
      <c r="AY431" s="247" t="s">
        <v>135</v>
      </c>
    </row>
    <row r="432" s="15" customFormat="1">
      <c r="A432" s="15"/>
      <c r="B432" s="248"/>
      <c r="C432" s="249"/>
      <c r="D432" s="228" t="s">
        <v>145</v>
      </c>
      <c r="E432" s="250" t="s">
        <v>32</v>
      </c>
      <c r="F432" s="251" t="s">
        <v>149</v>
      </c>
      <c r="G432" s="249"/>
      <c r="H432" s="252">
        <v>2</v>
      </c>
      <c r="I432" s="253"/>
      <c r="J432" s="249"/>
      <c r="K432" s="249"/>
      <c r="L432" s="254"/>
      <c r="M432" s="255"/>
      <c r="N432" s="256"/>
      <c r="O432" s="256"/>
      <c r="P432" s="256"/>
      <c r="Q432" s="256"/>
      <c r="R432" s="256"/>
      <c r="S432" s="256"/>
      <c r="T432" s="257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58" t="s">
        <v>145</v>
      </c>
      <c r="AU432" s="258" t="s">
        <v>85</v>
      </c>
      <c r="AV432" s="15" t="s">
        <v>134</v>
      </c>
      <c r="AW432" s="15" t="s">
        <v>39</v>
      </c>
      <c r="AX432" s="15" t="s">
        <v>83</v>
      </c>
      <c r="AY432" s="258" t="s">
        <v>135</v>
      </c>
    </row>
    <row r="433" s="2" customFormat="1" ht="24.15" customHeight="1">
      <c r="A433" s="39"/>
      <c r="B433" s="40"/>
      <c r="C433" s="213" t="s">
        <v>584</v>
      </c>
      <c r="D433" s="213" t="s">
        <v>138</v>
      </c>
      <c r="E433" s="214" t="s">
        <v>791</v>
      </c>
      <c r="F433" s="215" t="s">
        <v>792</v>
      </c>
      <c r="G433" s="216" t="s">
        <v>141</v>
      </c>
      <c r="H433" s="217">
        <v>1</v>
      </c>
      <c r="I433" s="218"/>
      <c r="J433" s="219">
        <f>ROUND(I433*H433,2)</f>
        <v>0</v>
      </c>
      <c r="K433" s="215" t="s">
        <v>142</v>
      </c>
      <c r="L433" s="45"/>
      <c r="M433" s="220" t="s">
        <v>32</v>
      </c>
      <c r="N433" s="221" t="s">
        <v>48</v>
      </c>
      <c r="O433" s="85"/>
      <c r="P433" s="222">
        <f>O433*H433</f>
        <v>0</v>
      </c>
      <c r="Q433" s="222">
        <v>0</v>
      </c>
      <c r="R433" s="222">
        <f>Q433*H433</f>
        <v>0</v>
      </c>
      <c r="S433" s="222">
        <v>0</v>
      </c>
      <c r="T433" s="223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24" t="s">
        <v>143</v>
      </c>
      <c r="AT433" s="224" t="s">
        <v>138</v>
      </c>
      <c r="AU433" s="224" t="s">
        <v>85</v>
      </c>
      <c r="AY433" s="17" t="s">
        <v>135</v>
      </c>
      <c r="BE433" s="225">
        <f>IF(N433="základní",J433,0)</f>
        <v>0</v>
      </c>
      <c r="BF433" s="225">
        <f>IF(N433="snížená",J433,0)</f>
        <v>0</v>
      </c>
      <c r="BG433" s="225">
        <f>IF(N433="zákl. přenesená",J433,0)</f>
        <v>0</v>
      </c>
      <c r="BH433" s="225">
        <f>IF(N433="sníž. přenesená",J433,0)</f>
        <v>0</v>
      </c>
      <c r="BI433" s="225">
        <f>IF(N433="nulová",J433,0)</f>
        <v>0</v>
      </c>
      <c r="BJ433" s="17" t="s">
        <v>83</v>
      </c>
      <c r="BK433" s="225">
        <f>ROUND(I433*H433,2)</f>
        <v>0</v>
      </c>
      <c r="BL433" s="17" t="s">
        <v>143</v>
      </c>
      <c r="BM433" s="224" t="s">
        <v>1504</v>
      </c>
    </row>
    <row r="434" s="13" customFormat="1">
      <c r="A434" s="13"/>
      <c r="B434" s="226"/>
      <c r="C434" s="227"/>
      <c r="D434" s="228" t="s">
        <v>145</v>
      </c>
      <c r="E434" s="229" t="s">
        <v>32</v>
      </c>
      <c r="F434" s="230" t="s">
        <v>299</v>
      </c>
      <c r="G434" s="227"/>
      <c r="H434" s="229" t="s">
        <v>32</v>
      </c>
      <c r="I434" s="231"/>
      <c r="J434" s="227"/>
      <c r="K434" s="227"/>
      <c r="L434" s="232"/>
      <c r="M434" s="233"/>
      <c r="N434" s="234"/>
      <c r="O434" s="234"/>
      <c r="P434" s="234"/>
      <c r="Q434" s="234"/>
      <c r="R434" s="234"/>
      <c r="S434" s="234"/>
      <c r="T434" s="235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6" t="s">
        <v>145</v>
      </c>
      <c r="AU434" s="236" t="s">
        <v>85</v>
      </c>
      <c r="AV434" s="13" t="s">
        <v>83</v>
      </c>
      <c r="AW434" s="13" t="s">
        <v>39</v>
      </c>
      <c r="AX434" s="13" t="s">
        <v>77</v>
      </c>
      <c r="AY434" s="236" t="s">
        <v>135</v>
      </c>
    </row>
    <row r="435" s="14" customFormat="1">
      <c r="A435" s="14"/>
      <c r="B435" s="237"/>
      <c r="C435" s="238"/>
      <c r="D435" s="228" t="s">
        <v>145</v>
      </c>
      <c r="E435" s="239" t="s">
        <v>32</v>
      </c>
      <c r="F435" s="240" t="s">
        <v>794</v>
      </c>
      <c r="G435" s="238"/>
      <c r="H435" s="241">
        <v>1</v>
      </c>
      <c r="I435" s="242"/>
      <c r="J435" s="238"/>
      <c r="K435" s="238"/>
      <c r="L435" s="243"/>
      <c r="M435" s="244"/>
      <c r="N435" s="245"/>
      <c r="O435" s="245"/>
      <c r="P435" s="245"/>
      <c r="Q435" s="245"/>
      <c r="R435" s="245"/>
      <c r="S435" s="245"/>
      <c r="T435" s="246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7" t="s">
        <v>145</v>
      </c>
      <c r="AU435" s="247" t="s">
        <v>85</v>
      </c>
      <c r="AV435" s="14" t="s">
        <v>85</v>
      </c>
      <c r="AW435" s="14" t="s">
        <v>39</v>
      </c>
      <c r="AX435" s="14" t="s">
        <v>77</v>
      </c>
      <c r="AY435" s="247" t="s">
        <v>135</v>
      </c>
    </row>
    <row r="436" s="15" customFormat="1">
      <c r="A436" s="15"/>
      <c r="B436" s="248"/>
      <c r="C436" s="249"/>
      <c r="D436" s="228" t="s">
        <v>145</v>
      </c>
      <c r="E436" s="250" t="s">
        <v>32</v>
      </c>
      <c r="F436" s="251" t="s">
        <v>149</v>
      </c>
      <c r="G436" s="249"/>
      <c r="H436" s="252">
        <v>1</v>
      </c>
      <c r="I436" s="253"/>
      <c r="J436" s="249"/>
      <c r="K436" s="249"/>
      <c r="L436" s="254"/>
      <c r="M436" s="255"/>
      <c r="N436" s="256"/>
      <c r="O436" s="256"/>
      <c r="P436" s="256"/>
      <c r="Q436" s="256"/>
      <c r="R436" s="256"/>
      <c r="S436" s="256"/>
      <c r="T436" s="257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58" t="s">
        <v>145</v>
      </c>
      <c r="AU436" s="258" t="s">
        <v>85</v>
      </c>
      <c r="AV436" s="15" t="s">
        <v>134</v>
      </c>
      <c r="AW436" s="15" t="s">
        <v>39</v>
      </c>
      <c r="AX436" s="15" t="s">
        <v>83</v>
      </c>
      <c r="AY436" s="258" t="s">
        <v>135</v>
      </c>
    </row>
    <row r="437" s="2" customFormat="1" ht="24.15" customHeight="1">
      <c r="A437" s="39"/>
      <c r="B437" s="40"/>
      <c r="C437" s="213" t="s">
        <v>589</v>
      </c>
      <c r="D437" s="213" t="s">
        <v>138</v>
      </c>
      <c r="E437" s="214" t="s">
        <v>1093</v>
      </c>
      <c r="F437" s="215" t="s">
        <v>1094</v>
      </c>
      <c r="G437" s="216" t="s">
        <v>141</v>
      </c>
      <c r="H437" s="217">
        <v>1</v>
      </c>
      <c r="I437" s="218"/>
      <c r="J437" s="219">
        <f>ROUND(I437*H437,2)</f>
        <v>0</v>
      </c>
      <c r="K437" s="215" t="s">
        <v>142</v>
      </c>
      <c r="L437" s="45"/>
      <c r="M437" s="220" t="s">
        <v>32</v>
      </c>
      <c r="N437" s="221" t="s">
        <v>48</v>
      </c>
      <c r="O437" s="85"/>
      <c r="P437" s="222">
        <f>O437*H437</f>
        <v>0</v>
      </c>
      <c r="Q437" s="222">
        <v>0</v>
      </c>
      <c r="R437" s="222">
        <f>Q437*H437</f>
        <v>0</v>
      </c>
      <c r="S437" s="222">
        <v>0</v>
      </c>
      <c r="T437" s="223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24" t="s">
        <v>143</v>
      </c>
      <c r="AT437" s="224" t="s">
        <v>138</v>
      </c>
      <c r="AU437" s="224" t="s">
        <v>85</v>
      </c>
      <c r="AY437" s="17" t="s">
        <v>135</v>
      </c>
      <c r="BE437" s="225">
        <f>IF(N437="základní",J437,0)</f>
        <v>0</v>
      </c>
      <c r="BF437" s="225">
        <f>IF(N437="snížená",J437,0)</f>
        <v>0</v>
      </c>
      <c r="BG437" s="225">
        <f>IF(N437="zákl. přenesená",J437,0)</f>
        <v>0</v>
      </c>
      <c r="BH437" s="225">
        <f>IF(N437="sníž. přenesená",J437,0)</f>
        <v>0</v>
      </c>
      <c r="BI437" s="225">
        <f>IF(N437="nulová",J437,0)</f>
        <v>0</v>
      </c>
      <c r="BJ437" s="17" t="s">
        <v>83</v>
      </c>
      <c r="BK437" s="225">
        <f>ROUND(I437*H437,2)</f>
        <v>0</v>
      </c>
      <c r="BL437" s="17" t="s">
        <v>143</v>
      </c>
      <c r="BM437" s="224" t="s">
        <v>1505</v>
      </c>
    </row>
    <row r="438" s="13" customFormat="1">
      <c r="A438" s="13"/>
      <c r="B438" s="226"/>
      <c r="C438" s="227"/>
      <c r="D438" s="228" t="s">
        <v>145</v>
      </c>
      <c r="E438" s="229" t="s">
        <v>32</v>
      </c>
      <c r="F438" s="230" t="s">
        <v>299</v>
      </c>
      <c r="G438" s="227"/>
      <c r="H438" s="229" t="s">
        <v>32</v>
      </c>
      <c r="I438" s="231"/>
      <c r="J438" s="227"/>
      <c r="K438" s="227"/>
      <c r="L438" s="232"/>
      <c r="M438" s="233"/>
      <c r="N438" s="234"/>
      <c r="O438" s="234"/>
      <c r="P438" s="234"/>
      <c r="Q438" s="234"/>
      <c r="R438" s="234"/>
      <c r="S438" s="234"/>
      <c r="T438" s="235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6" t="s">
        <v>145</v>
      </c>
      <c r="AU438" s="236" t="s">
        <v>85</v>
      </c>
      <c r="AV438" s="13" t="s">
        <v>83</v>
      </c>
      <c r="AW438" s="13" t="s">
        <v>39</v>
      </c>
      <c r="AX438" s="13" t="s">
        <v>77</v>
      </c>
      <c r="AY438" s="236" t="s">
        <v>135</v>
      </c>
    </row>
    <row r="439" s="14" customFormat="1">
      <c r="A439" s="14"/>
      <c r="B439" s="237"/>
      <c r="C439" s="238"/>
      <c r="D439" s="228" t="s">
        <v>145</v>
      </c>
      <c r="E439" s="239" t="s">
        <v>32</v>
      </c>
      <c r="F439" s="240" t="s">
        <v>155</v>
      </c>
      <c r="G439" s="238"/>
      <c r="H439" s="241">
        <v>1</v>
      </c>
      <c r="I439" s="242"/>
      <c r="J439" s="238"/>
      <c r="K439" s="238"/>
      <c r="L439" s="243"/>
      <c r="M439" s="244"/>
      <c r="N439" s="245"/>
      <c r="O439" s="245"/>
      <c r="P439" s="245"/>
      <c r="Q439" s="245"/>
      <c r="R439" s="245"/>
      <c r="S439" s="245"/>
      <c r="T439" s="246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7" t="s">
        <v>145</v>
      </c>
      <c r="AU439" s="247" t="s">
        <v>85</v>
      </c>
      <c r="AV439" s="14" t="s">
        <v>85</v>
      </c>
      <c r="AW439" s="14" t="s">
        <v>39</v>
      </c>
      <c r="AX439" s="14" t="s">
        <v>77</v>
      </c>
      <c r="AY439" s="247" t="s">
        <v>135</v>
      </c>
    </row>
    <row r="440" s="15" customFormat="1">
      <c r="A440" s="15"/>
      <c r="B440" s="248"/>
      <c r="C440" s="249"/>
      <c r="D440" s="228" t="s">
        <v>145</v>
      </c>
      <c r="E440" s="250" t="s">
        <v>32</v>
      </c>
      <c r="F440" s="251" t="s">
        <v>149</v>
      </c>
      <c r="G440" s="249"/>
      <c r="H440" s="252">
        <v>1</v>
      </c>
      <c r="I440" s="253"/>
      <c r="J440" s="249"/>
      <c r="K440" s="249"/>
      <c r="L440" s="254"/>
      <c r="M440" s="255"/>
      <c r="N440" s="256"/>
      <c r="O440" s="256"/>
      <c r="P440" s="256"/>
      <c r="Q440" s="256"/>
      <c r="R440" s="256"/>
      <c r="S440" s="256"/>
      <c r="T440" s="257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58" t="s">
        <v>145</v>
      </c>
      <c r="AU440" s="258" t="s">
        <v>85</v>
      </c>
      <c r="AV440" s="15" t="s">
        <v>134</v>
      </c>
      <c r="AW440" s="15" t="s">
        <v>39</v>
      </c>
      <c r="AX440" s="15" t="s">
        <v>83</v>
      </c>
      <c r="AY440" s="258" t="s">
        <v>135</v>
      </c>
    </row>
    <row r="441" s="2" customFormat="1" ht="24.15" customHeight="1">
      <c r="A441" s="39"/>
      <c r="B441" s="40"/>
      <c r="C441" s="213" t="s">
        <v>594</v>
      </c>
      <c r="D441" s="213" t="s">
        <v>138</v>
      </c>
      <c r="E441" s="214" t="s">
        <v>488</v>
      </c>
      <c r="F441" s="215" t="s">
        <v>489</v>
      </c>
      <c r="G441" s="216" t="s">
        <v>141</v>
      </c>
      <c r="H441" s="217">
        <v>1</v>
      </c>
      <c r="I441" s="218"/>
      <c r="J441" s="219">
        <f>ROUND(I441*H441,2)</f>
        <v>0</v>
      </c>
      <c r="K441" s="215" t="s">
        <v>142</v>
      </c>
      <c r="L441" s="45"/>
      <c r="M441" s="220" t="s">
        <v>32</v>
      </c>
      <c r="N441" s="221" t="s">
        <v>48</v>
      </c>
      <c r="O441" s="85"/>
      <c r="P441" s="222">
        <f>O441*H441</f>
        <v>0</v>
      </c>
      <c r="Q441" s="222">
        <v>0</v>
      </c>
      <c r="R441" s="222">
        <f>Q441*H441</f>
        <v>0</v>
      </c>
      <c r="S441" s="222">
        <v>0</v>
      </c>
      <c r="T441" s="223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24" t="s">
        <v>143</v>
      </c>
      <c r="AT441" s="224" t="s">
        <v>138</v>
      </c>
      <c r="AU441" s="224" t="s">
        <v>85</v>
      </c>
      <c r="AY441" s="17" t="s">
        <v>135</v>
      </c>
      <c r="BE441" s="225">
        <f>IF(N441="základní",J441,0)</f>
        <v>0</v>
      </c>
      <c r="BF441" s="225">
        <f>IF(N441="snížená",J441,0)</f>
        <v>0</v>
      </c>
      <c r="BG441" s="225">
        <f>IF(N441="zákl. přenesená",J441,0)</f>
        <v>0</v>
      </c>
      <c r="BH441" s="225">
        <f>IF(N441="sníž. přenesená",J441,0)</f>
        <v>0</v>
      </c>
      <c r="BI441" s="225">
        <f>IF(N441="nulová",J441,0)</f>
        <v>0</v>
      </c>
      <c r="BJ441" s="17" t="s">
        <v>83</v>
      </c>
      <c r="BK441" s="225">
        <f>ROUND(I441*H441,2)</f>
        <v>0</v>
      </c>
      <c r="BL441" s="17" t="s">
        <v>143</v>
      </c>
      <c r="BM441" s="224" t="s">
        <v>1506</v>
      </c>
    </row>
    <row r="442" s="13" customFormat="1">
      <c r="A442" s="13"/>
      <c r="B442" s="226"/>
      <c r="C442" s="227"/>
      <c r="D442" s="228" t="s">
        <v>145</v>
      </c>
      <c r="E442" s="229" t="s">
        <v>32</v>
      </c>
      <c r="F442" s="230" t="s">
        <v>299</v>
      </c>
      <c r="G442" s="227"/>
      <c r="H442" s="229" t="s">
        <v>32</v>
      </c>
      <c r="I442" s="231"/>
      <c r="J442" s="227"/>
      <c r="K442" s="227"/>
      <c r="L442" s="232"/>
      <c r="M442" s="233"/>
      <c r="N442" s="234"/>
      <c r="O442" s="234"/>
      <c r="P442" s="234"/>
      <c r="Q442" s="234"/>
      <c r="R442" s="234"/>
      <c r="S442" s="234"/>
      <c r="T442" s="235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6" t="s">
        <v>145</v>
      </c>
      <c r="AU442" s="236" t="s">
        <v>85</v>
      </c>
      <c r="AV442" s="13" t="s">
        <v>83</v>
      </c>
      <c r="AW442" s="13" t="s">
        <v>39</v>
      </c>
      <c r="AX442" s="13" t="s">
        <v>77</v>
      </c>
      <c r="AY442" s="236" t="s">
        <v>135</v>
      </c>
    </row>
    <row r="443" s="14" customFormat="1">
      <c r="A443" s="14"/>
      <c r="B443" s="237"/>
      <c r="C443" s="238"/>
      <c r="D443" s="228" t="s">
        <v>145</v>
      </c>
      <c r="E443" s="239" t="s">
        <v>32</v>
      </c>
      <c r="F443" s="240" t="s">
        <v>491</v>
      </c>
      <c r="G443" s="238"/>
      <c r="H443" s="241">
        <v>1</v>
      </c>
      <c r="I443" s="242"/>
      <c r="J443" s="238"/>
      <c r="K443" s="238"/>
      <c r="L443" s="243"/>
      <c r="M443" s="244"/>
      <c r="N443" s="245"/>
      <c r="O443" s="245"/>
      <c r="P443" s="245"/>
      <c r="Q443" s="245"/>
      <c r="R443" s="245"/>
      <c r="S443" s="245"/>
      <c r="T443" s="246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7" t="s">
        <v>145</v>
      </c>
      <c r="AU443" s="247" t="s">
        <v>85</v>
      </c>
      <c r="AV443" s="14" t="s">
        <v>85</v>
      </c>
      <c r="AW443" s="14" t="s">
        <v>39</v>
      </c>
      <c r="AX443" s="14" t="s">
        <v>77</v>
      </c>
      <c r="AY443" s="247" t="s">
        <v>135</v>
      </c>
    </row>
    <row r="444" s="15" customFormat="1">
      <c r="A444" s="15"/>
      <c r="B444" s="248"/>
      <c r="C444" s="249"/>
      <c r="D444" s="228" t="s">
        <v>145</v>
      </c>
      <c r="E444" s="250" t="s">
        <v>32</v>
      </c>
      <c r="F444" s="251" t="s">
        <v>149</v>
      </c>
      <c r="G444" s="249"/>
      <c r="H444" s="252">
        <v>1</v>
      </c>
      <c r="I444" s="253"/>
      <c r="J444" s="249"/>
      <c r="K444" s="249"/>
      <c r="L444" s="254"/>
      <c r="M444" s="255"/>
      <c r="N444" s="256"/>
      <c r="O444" s="256"/>
      <c r="P444" s="256"/>
      <c r="Q444" s="256"/>
      <c r="R444" s="256"/>
      <c r="S444" s="256"/>
      <c r="T444" s="257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58" t="s">
        <v>145</v>
      </c>
      <c r="AU444" s="258" t="s">
        <v>85</v>
      </c>
      <c r="AV444" s="15" t="s">
        <v>134</v>
      </c>
      <c r="AW444" s="15" t="s">
        <v>39</v>
      </c>
      <c r="AX444" s="15" t="s">
        <v>83</v>
      </c>
      <c r="AY444" s="258" t="s">
        <v>135</v>
      </c>
    </row>
    <row r="445" s="2" customFormat="1" ht="24.15" customHeight="1">
      <c r="A445" s="39"/>
      <c r="B445" s="40"/>
      <c r="C445" s="213" t="s">
        <v>597</v>
      </c>
      <c r="D445" s="213" t="s">
        <v>138</v>
      </c>
      <c r="E445" s="214" t="s">
        <v>493</v>
      </c>
      <c r="F445" s="215" t="s">
        <v>494</v>
      </c>
      <c r="G445" s="216" t="s">
        <v>141</v>
      </c>
      <c r="H445" s="217">
        <v>2</v>
      </c>
      <c r="I445" s="218"/>
      <c r="J445" s="219">
        <f>ROUND(I445*H445,2)</f>
        <v>0</v>
      </c>
      <c r="K445" s="215" t="s">
        <v>142</v>
      </c>
      <c r="L445" s="45"/>
      <c r="M445" s="220" t="s">
        <v>32</v>
      </c>
      <c r="N445" s="221" t="s">
        <v>48</v>
      </c>
      <c r="O445" s="85"/>
      <c r="P445" s="222">
        <f>O445*H445</f>
        <v>0</v>
      </c>
      <c r="Q445" s="222">
        <v>0</v>
      </c>
      <c r="R445" s="222">
        <f>Q445*H445</f>
        <v>0</v>
      </c>
      <c r="S445" s="222">
        <v>0</v>
      </c>
      <c r="T445" s="223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24" t="s">
        <v>143</v>
      </c>
      <c r="AT445" s="224" t="s">
        <v>138</v>
      </c>
      <c r="AU445" s="224" t="s">
        <v>85</v>
      </c>
      <c r="AY445" s="17" t="s">
        <v>135</v>
      </c>
      <c r="BE445" s="225">
        <f>IF(N445="základní",J445,0)</f>
        <v>0</v>
      </c>
      <c r="BF445" s="225">
        <f>IF(N445="snížená",J445,0)</f>
        <v>0</v>
      </c>
      <c r="BG445" s="225">
        <f>IF(N445="zákl. přenesená",J445,0)</f>
        <v>0</v>
      </c>
      <c r="BH445" s="225">
        <f>IF(N445="sníž. přenesená",J445,0)</f>
        <v>0</v>
      </c>
      <c r="BI445" s="225">
        <f>IF(N445="nulová",J445,0)</f>
        <v>0</v>
      </c>
      <c r="BJ445" s="17" t="s">
        <v>83</v>
      </c>
      <c r="BK445" s="225">
        <f>ROUND(I445*H445,2)</f>
        <v>0</v>
      </c>
      <c r="BL445" s="17" t="s">
        <v>143</v>
      </c>
      <c r="BM445" s="224" t="s">
        <v>1507</v>
      </c>
    </row>
    <row r="446" s="13" customFormat="1">
      <c r="A446" s="13"/>
      <c r="B446" s="226"/>
      <c r="C446" s="227"/>
      <c r="D446" s="228" t="s">
        <v>145</v>
      </c>
      <c r="E446" s="229" t="s">
        <v>32</v>
      </c>
      <c r="F446" s="230" t="s">
        <v>299</v>
      </c>
      <c r="G446" s="227"/>
      <c r="H446" s="229" t="s">
        <v>32</v>
      </c>
      <c r="I446" s="231"/>
      <c r="J446" s="227"/>
      <c r="K446" s="227"/>
      <c r="L446" s="232"/>
      <c r="M446" s="233"/>
      <c r="N446" s="234"/>
      <c r="O446" s="234"/>
      <c r="P446" s="234"/>
      <c r="Q446" s="234"/>
      <c r="R446" s="234"/>
      <c r="S446" s="234"/>
      <c r="T446" s="235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6" t="s">
        <v>145</v>
      </c>
      <c r="AU446" s="236" t="s">
        <v>85</v>
      </c>
      <c r="AV446" s="13" t="s">
        <v>83</v>
      </c>
      <c r="AW446" s="13" t="s">
        <v>39</v>
      </c>
      <c r="AX446" s="13" t="s">
        <v>77</v>
      </c>
      <c r="AY446" s="236" t="s">
        <v>135</v>
      </c>
    </row>
    <row r="447" s="14" customFormat="1">
      <c r="A447" s="14"/>
      <c r="B447" s="237"/>
      <c r="C447" s="238"/>
      <c r="D447" s="228" t="s">
        <v>145</v>
      </c>
      <c r="E447" s="239" t="s">
        <v>32</v>
      </c>
      <c r="F447" s="240" t="s">
        <v>1098</v>
      </c>
      <c r="G447" s="238"/>
      <c r="H447" s="241">
        <v>2</v>
      </c>
      <c r="I447" s="242"/>
      <c r="J447" s="238"/>
      <c r="K447" s="238"/>
      <c r="L447" s="243"/>
      <c r="M447" s="244"/>
      <c r="N447" s="245"/>
      <c r="O447" s="245"/>
      <c r="P447" s="245"/>
      <c r="Q447" s="245"/>
      <c r="R447" s="245"/>
      <c r="S447" s="245"/>
      <c r="T447" s="246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7" t="s">
        <v>145</v>
      </c>
      <c r="AU447" s="247" t="s">
        <v>85</v>
      </c>
      <c r="AV447" s="14" t="s">
        <v>85</v>
      </c>
      <c r="AW447" s="14" t="s">
        <v>39</v>
      </c>
      <c r="AX447" s="14" t="s">
        <v>77</v>
      </c>
      <c r="AY447" s="247" t="s">
        <v>135</v>
      </c>
    </row>
    <row r="448" s="15" customFormat="1">
      <c r="A448" s="15"/>
      <c r="B448" s="248"/>
      <c r="C448" s="249"/>
      <c r="D448" s="228" t="s">
        <v>145</v>
      </c>
      <c r="E448" s="250" t="s">
        <v>32</v>
      </c>
      <c r="F448" s="251" t="s">
        <v>149</v>
      </c>
      <c r="G448" s="249"/>
      <c r="H448" s="252">
        <v>2</v>
      </c>
      <c r="I448" s="253"/>
      <c r="J448" s="249"/>
      <c r="K448" s="249"/>
      <c r="L448" s="254"/>
      <c r="M448" s="255"/>
      <c r="N448" s="256"/>
      <c r="O448" s="256"/>
      <c r="P448" s="256"/>
      <c r="Q448" s="256"/>
      <c r="R448" s="256"/>
      <c r="S448" s="256"/>
      <c r="T448" s="257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58" t="s">
        <v>145</v>
      </c>
      <c r="AU448" s="258" t="s">
        <v>85</v>
      </c>
      <c r="AV448" s="15" t="s">
        <v>134</v>
      </c>
      <c r="AW448" s="15" t="s">
        <v>39</v>
      </c>
      <c r="AX448" s="15" t="s">
        <v>83</v>
      </c>
      <c r="AY448" s="258" t="s">
        <v>135</v>
      </c>
    </row>
    <row r="449" s="2" customFormat="1" ht="24.15" customHeight="1">
      <c r="A449" s="39"/>
      <c r="B449" s="40"/>
      <c r="C449" s="213" t="s">
        <v>599</v>
      </c>
      <c r="D449" s="213" t="s">
        <v>138</v>
      </c>
      <c r="E449" s="214" t="s">
        <v>1508</v>
      </c>
      <c r="F449" s="215" t="s">
        <v>1509</v>
      </c>
      <c r="G449" s="216" t="s">
        <v>141</v>
      </c>
      <c r="H449" s="217">
        <v>1</v>
      </c>
      <c r="I449" s="218"/>
      <c r="J449" s="219">
        <f>ROUND(I449*H449,2)</f>
        <v>0</v>
      </c>
      <c r="K449" s="215" t="s">
        <v>142</v>
      </c>
      <c r="L449" s="45"/>
      <c r="M449" s="220" t="s">
        <v>32</v>
      </c>
      <c r="N449" s="221" t="s">
        <v>48</v>
      </c>
      <c r="O449" s="85"/>
      <c r="P449" s="222">
        <f>O449*H449</f>
        <v>0</v>
      </c>
      <c r="Q449" s="222">
        <v>0</v>
      </c>
      <c r="R449" s="222">
        <f>Q449*H449</f>
        <v>0</v>
      </c>
      <c r="S449" s="222">
        <v>0</v>
      </c>
      <c r="T449" s="223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24" t="s">
        <v>143</v>
      </c>
      <c r="AT449" s="224" t="s">
        <v>138</v>
      </c>
      <c r="AU449" s="224" t="s">
        <v>85</v>
      </c>
      <c r="AY449" s="17" t="s">
        <v>135</v>
      </c>
      <c r="BE449" s="225">
        <f>IF(N449="základní",J449,0)</f>
        <v>0</v>
      </c>
      <c r="BF449" s="225">
        <f>IF(N449="snížená",J449,0)</f>
        <v>0</v>
      </c>
      <c r="BG449" s="225">
        <f>IF(N449="zákl. přenesená",J449,0)</f>
        <v>0</v>
      </c>
      <c r="BH449" s="225">
        <f>IF(N449="sníž. přenesená",J449,0)</f>
        <v>0</v>
      </c>
      <c r="BI449" s="225">
        <f>IF(N449="nulová",J449,0)</f>
        <v>0</v>
      </c>
      <c r="BJ449" s="17" t="s">
        <v>83</v>
      </c>
      <c r="BK449" s="225">
        <f>ROUND(I449*H449,2)</f>
        <v>0</v>
      </c>
      <c r="BL449" s="17" t="s">
        <v>143</v>
      </c>
      <c r="BM449" s="224" t="s">
        <v>1510</v>
      </c>
    </row>
    <row r="450" s="13" customFormat="1">
      <c r="A450" s="13"/>
      <c r="B450" s="226"/>
      <c r="C450" s="227"/>
      <c r="D450" s="228" t="s">
        <v>145</v>
      </c>
      <c r="E450" s="229" t="s">
        <v>32</v>
      </c>
      <c r="F450" s="230" t="s">
        <v>299</v>
      </c>
      <c r="G450" s="227"/>
      <c r="H450" s="229" t="s">
        <v>32</v>
      </c>
      <c r="I450" s="231"/>
      <c r="J450" s="227"/>
      <c r="K450" s="227"/>
      <c r="L450" s="232"/>
      <c r="M450" s="233"/>
      <c r="N450" s="234"/>
      <c r="O450" s="234"/>
      <c r="P450" s="234"/>
      <c r="Q450" s="234"/>
      <c r="R450" s="234"/>
      <c r="S450" s="234"/>
      <c r="T450" s="235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6" t="s">
        <v>145</v>
      </c>
      <c r="AU450" s="236" t="s">
        <v>85</v>
      </c>
      <c r="AV450" s="13" t="s">
        <v>83</v>
      </c>
      <c r="AW450" s="13" t="s">
        <v>39</v>
      </c>
      <c r="AX450" s="13" t="s">
        <v>77</v>
      </c>
      <c r="AY450" s="236" t="s">
        <v>135</v>
      </c>
    </row>
    <row r="451" s="14" customFormat="1">
      <c r="A451" s="14"/>
      <c r="B451" s="237"/>
      <c r="C451" s="238"/>
      <c r="D451" s="228" t="s">
        <v>145</v>
      </c>
      <c r="E451" s="239" t="s">
        <v>32</v>
      </c>
      <c r="F451" s="240" t="s">
        <v>501</v>
      </c>
      <c r="G451" s="238"/>
      <c r="H451" s="241">
        <v>1</v>
      </c>
      <c r="I451" s="242"/>
      <c r="J451" s="238"/>
      <c r="K451" s="238"/>
      <c r="L451" s="243"/>
      <c r="M451" s="244"/>
      <c r="N451" s="245"/>
      <c r="O451" s="245"/>
      <c r="P451" s="245"/>
      <c r="Q451" s="245"/>
      <c r="R451" s="245"/>
      <c r="S451" s="245"/>
      <c r="T451" s="246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47" t="s">
        <v>145</v>
      </c>
      <c r="AU451" s="247" t="s">
        <v>85</v>
      </c>
      <c r="AV451" s="14" t="s">
        <v>85</v>
      </c>
      <c r="AW451" s="14" t="s">
        <v>39</v>
      </c>
      <c r="AX451" s="14" t="s">
        <v>77</v>
      </c>
      <c r="AY451" s="247" t="s">
        <v>135</v>
      </c>
    </row>
    <row r="452" s="15" customFormat="1">
      <c r="A452" s="15"/>
      <c r="B452" s="248"/>
      <c r="C452" s="249"/>
      <c r="D452" s="228" t="s">
        <v>145</v>
      </c>
      <c r="E452" s="250" t="s">
        <v>32</v>
      </c>
      <c r="F452" s="251" t="s">
        <v>149</v>
      </c>
      <c r="G452" s="249"/>
      <c r="H452" s="252">
        <v>1</v>
      </c>
      <c r="I452" s="253"/>
      <c r="J452" s="249"/>
      <c r="K452" s="249"/>
      <c r="L452" s="254"/>
      <c r="M452" s="255"/>
      <c r="N452" s="256"/>
      <c r="O452" s="256"/>
      <c r="P452" s="256"/>
      <c r="Q452" s="256"/>
      <c r="R452" s="256"/>
      <c r="S452" s="256"/>
      <c r="T452" s="257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58" t="s">
        <v>145</v>
      </c>
      <c r="AU452" s="258" t="s">
        <v>85</v>
      </c>
      <c r="AV452" s="15" t="s">
        <v>134</v>
      </c>
      <c r="AW452" s="15" t="s">
        <v>39</v>
      </c>
      <c r="AX452" s="15" t="s">
        <v>83</v>
      </c>
      <c r="AY452" s="258" t="s">
        <v>135</v>
      </c>
    </row>
    <row r="453" s="2" customFormat="1" ht="33" customHeight="1">
      <c r="A453" s="39"/>
      <c r="B453" s="40"/>
      <c r="C453" s="213" t="s">
        <v>601</v>
      </c>
      <c r="D453" s="213" t="s">
        <v>138</v>
      </c>
      <c r="E453" s="214" t="s">
        <v>498</v>
      </c>
      <c r="F453" s="215" t="s">
        <v>499</v>
      </c>
      <c r="G453" s="216" t="s">
        <v>141</v>
      </c>
      <c r="H453" s="217">
        <v>9</v>
      </c>
      <c r="I453" s="218"/>
      <c r="J453" s="219">
        <f>ROUND(I453*H453,2)</f>
        <v>0</v>
      </c>
      <c r="K453" s="215" t="s">
        <v>142</v>
      </c>
      <c r="L453" s="45"/>
      <c r="M453" s="220" t="s">
        <v>32</v>
      </c>
      <c r="N453" s="221" t="s">
        <v>48</v>
      </c>
      <c r="O453" s="85"/>
      <c r="P453" s="222">
        <f>O453*H453</f>
        <v>0</v>
      </c>
      <c r="Q453" s="222">
        <v>0</v>
      </c>
      <c r="R453" s="222">
        <f>Q453*H453</f>
        <v>0</v>
      </c>
      <c r="S453" s="222">
        <v>0</v>
      </c>
      <c r="T453" s="223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24" t="s">
        <v>143</v>
      </c>
      <c r="AT453" s="224" t="s">
        <v>138</v>
      </c>
      <c r="AU453" s="224" t="s">
        <v>85</v>
      </c>
      <c r="AY453" s="17" t="s">
        <v>135</v>
      </c>
      <c r="BE453" s="225">
        <f>IF(N453="základní",J453,0)</f>
        <v>0</v>
      </c>
      <c r="BF453" s="225">
        <f>IF(N453="snížená",J453,0)</f>
        <v>0</v>
      </c>
      <c r="BG453" s="225">
        <f>IF(N453="zákl. přenesená",J453,0)</f>
        <v>0</v>
      </c>
      <c r="BH453" s="225">
        <f>IF(N453="sníž. přenesená",J453,0)</f>
        <v>0</v>
      </c>
      <c r="BI453" s="225">
        <f>IF(N453="nulová",J453,0)</f>
        <v>0</v>
      </c>
      <c r="BJ453" s="17" t="s">
        <v>83</v>
      </c>
      <c r="BK453" s="225">
        <f>ROUND(I453*H453,2)</f>
        <v>0</v>
      </c>
      <c r="BL453" s="17" t="s">
        <v>143</v>
      </c>
      <c r="BM453" s="224" t="s">
        <v>1511</v>
      </c>
    </row>
    <row r="454" s="13" customFormat="1">
      <c r="A454" s="13"/>
      <c r="B454" s="226"/>
      <c r="C454" s="227"/>
      <c r="D454" s="228" t="s">
        <v>145</v>
      </c>
      <c r="E454" s="229" t="s">
        <v>32</v>
      </c>
      <c r="F454" s="230" t="s">
        <v>299</v>
      </c>
      <c r="G454" s="227"/>
      <c r="H454" s="229" t="s">
        <v>32</v>
      </c>
      <c r="I454" s="231"/>
      <c r="J454" s="227"/>
      <c r="K454" s="227"/>
      <c r="L454" s="232"/>
      <c r="M454" s="233"/>
      <c r="N454" s="234"/>
      <c r="O454" s="234"/>
      <c r="P454" s="234"/>
      <c r="Q454" s="234"/>
      <c r="R454" s="234"/>
      <c r="S454" s="234"/>
      <c r="T454" s="235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6" t="s">
        <v>145</v>
      </c>
      <c r="AU454" s="236" t="s">
        <v>85</v>
      </c>
      <c r="AV454" s="13" t="s">
        <v>83</v>
      </c>
      <c r="AW454" s="13" t="s">
        <v>39</v>
      </c>
      <c r="AX454" s="13" t="s">
        <v>77</v>
      </c>
      <c r="AY454" s="236" t="s">
        <v>135</v>
      </c>
    </row>
    <row r="455" s="14" customFormat="1">
      <c r="A455" s="14"/>
      <c r="B455" s="237"/>
      <c r="C455" s="238"/>
      <c r="D455" s="228" t="s">
        <v>145</v>
      </c>
      <c r="E455" s="239" t="s">
        <v>32</v>
      </c>
      <c r="F455" s="240" t="s">
        <v>1512</v>
      </c>
      <c r="G455" s="238"/>
      <c r="H455" s="241">
        <v>9</v>
      </c>
      <c r="I455" s="242"/>
      <c r="J455" s="238"/>
      <c r="K455" s="238"/>
      <c r="L455" s="243"/>
      <c r="M455" s="244"/>
      <c r="N455" s="245"/>
      <c r="O455" s="245"/>
      <c r="P455" s="245"/>
      <c r="Q455" s="245"/>
      <c r="R455" s="245"/>
      <c r="S455" s="245"/>
      <c r="T455" s="246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7" t="s">
        <v>145</v>
      </c>
      <c r="AU455" s="247" t="s">
        <v>85</v>
      </c>
      <c r="AV455" s="14" t="s">
        <v>85</v>
      </c>
      <c r="AW455" s="14" t="s">
        <v>39</v>
      </c>
      <c r="AX455" s="14" t="s">
        <v>77</v>
      </c>
      <c r="AY455" s="247" t="s">
        <v>135</v>
      </c>
    </row>
    <row r="456" s="15" customFormat="1">
      <c r="A456" s="15"/>
      <c r="B456" s="248"/>
      <c r="C456" s="249"/>
      <c r="D456" s="228" t="s">
        <v>145</v>
      </c>
      <c r="E456" s="250" t="s">
        <v>32</v>
      </c>
      <c r="F456" s="251" t="s">
        <v>149</v>
      </c>
      <c r="G456" s="249"/>
      <c r="H456" s="252">
        <v>9</v>
      </c>
      <c r="I456" s="253"/>
      <c r="J456" s="249"/>
      <c r="K456" s="249"/>
      <c r="L456" s="254"/>
      <c r="M456" s="255"/>
      <c r="N456" s="256"/>
      <c r="O456" s="256"/>
      <c r="P456" s="256"/>
      <c r="Q456" s="256"/>
      <c r="R456" s="256"/>
      <c r="S456" s="256"/>
      <c r="T456" s="257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58" t="s">
        <v>145</v>
      </c>
      <c r="AU456" s="258" t="s">
        <v>85</v>
      </c>
      <c r="AV456" s="15" t="s">
        <v>134</v>
      </c>
      <c r="AW456" s="15" t="s">
        <v>39</v>
      </c>
      <c r="AX456" s="15" t="s">
        <v>83</v>
      </c>
      <c r="AY456" s="258" t="s">
        <v>135</v>
      </c>
    </row>
    <row r="457" s="2" customFormat="1" ht="24.15" customHeight="1">
      <c r="A457" s="39"/>
      <c r="B457" s="40"/>
      <c r="C457" s="213" t="s">
        <v>603</v>
      </c>
      <c r="D457" s="213" t="s">
        <v>138</v>
      </c>
      <c r="E457" s="214" t="s">
        <v>1101</v>
      </c>
      <c r="F457" s="215" t="s">
        <v>1102</v>
      </c>
      <c r="G457" s="216" t="s">
        <v>141</v>
      </c>
      <c r="H457" s="217">
        <v>1</v>
      </c>
      <c r="I457" s="218"/>
      <c r="J457" s="219">
        <f>ROUND(I457*H457,2)</f>
        <v>0</v>
      </c>
      <c r="K457" s="215" t="s">
        <v>142</v>
      </c>
      <c r="L457" s="45"/>
      <c r="M457" s="220" t="s">
        <v>32</v>
      </c>
      <c r="N457" s="221" t="s">
        <v>48</v>
      </c>
      <c r="O457" s="85"/>
      <c r="P457" s="222">
        <f>O457*H457</f>
        <v>0</v>
      </c>
      <c r="Q457" s="222">
        <v>0</v>
      </c>
      <c r="R457" s="222">
        <f>Q457*H457</f>
        <v>0</v>
      </c>
      <c r="S457" s="222">
        <v>0</v>
      </c>
      <c r="T457" s="223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24" t="s">
        <v>143</v>
      </c>
      <c r="AT457" s="224" t="s">
        <v>138</v>
      </c>
      <c r="AU457" s="224" t="s">
        <v>85</v>
      </c>
      <c r="AY457" s="17" t="s">
        <v>135</v>
      </c>
      <c r="BE457" s="225">
        <f>IF(N457="základní",J457,0)</f>
        <v>0</v>
      </c>
      <c r="BF457" s="225">
        <f>IF(N457="snížená",J457,0)</f>
        <v>0</v>
      </c>
      <c r="BG457" s="225">
        <f>IF(N457="zákl. přenesená",J457,0)</f>
        <v>0</v>
      </c>
      <c r="BH457" s="225">
        <f>IF(N457="sníž. přenesená",J457,0)</f>
        <v>0</v>
      </c>
      <c r="BI457" s="225">
        <f>IF(N457="nulová",J457,0)</f>
        <v>0</v>
      </c>
      <c r="BJ457" s="17" t="s">
        <v>83</v>
      </c>
      <c r="BK457" s="225">
        <f>ROUND(I457*H457,2)</f>
        <v>0</v>
      </c>
      <c r="BL457" s="17" t="s">
        <v>143</v>
      </c>
      <c r="BM457" s="224" t="s">
        <v>1513</v>
      </c>
    </row>
    <row r="458" s="13" customFormat="1">
      <c r="A458" s="13"/>
      <c r="B458" s="226"/>
      <c r="C458" s="227"/>
      <c r="D458" s="228" t="s">
        <v>145</v>
      </c>
      <c r="E458" s="229" t="s">
        <v>32</v>
      </c>
      <c r="F458" s="230" t="s">
        <v>299</v>
      </c>
      <c r="G458" s="227"/>
      <c r="H458" s="229" t="s">
        <v>32</v>
      </c>
      <c r="I458" s="231"/>
      <c r="J458" s="227"/>
      <c r="K458" s="227"/>
      <c r="L458" s="232"/>
      <c r="M458" s="233"/>
      <c r="N458" s="234"/>
      <c r="O458" s="234"/>
      <c r="P458" s="234"/>
      <c r="Q458" s="234"/>
      <c r="R458" s="234"/>
      <c r="S458" s="234"/>
      <c r="T458" s="235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6" t="s">
        <v>145</v>
      </c>
      <c r="AU458" s="236" t="s">
        <v>85</v>
      </c>
      <c r="AV458" s="13" t="s">
        <v>83</v>
      </c>
      <c r="AW458" s="13" t="s">
        <v>39</v>
      </c>
      <c r="AX458" s="13" t="s">
        <v>77</v>
      </c>
      <c r="AY458" s="236" t="s">
        <v>135</v>
      </c>
    </row>
    <row r="459" s="14" customFormat="1">
      <c r="A459" s="14"/>
      <c r="B459" s="237"/>
      <c r="C459" s="238"/>
      <c r="D459" s="228" t="s">
        <v>145</v>
      </c>
      <c r="E459" s="239" t="s">
        <v>32</v>
      </c>
      <c r="F459" s="240" t="s">
        <v>1514</v>
      </c>
      <c r="G459" s="238"/>
      <c r="H459" s="241">
        <v>1</v>
      </c>
      <c r="I459" s="242"/>
      <c r="J459" s="238"/>
      <c r="K459" s="238"/>
      <c r="L459" s="243"/>
      <c r="M459" s="244"/>
      <c r="N459" s="245"/>
      <c r="O459" s="245"/>
      <c r="P459" s="245"/>
      <c r="Q459" s="245"/>
      <c r="R459" s="245"/>
      <c r="S459" s="245"/>
      <c r="T459" s="246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7" t="s">
        <v>145</v>
      </c>
      <c r="AU459" s="247" t="s">
        <v>85</v>
      </c>
      <c r="AV459" s="14" t="s">
        <v>85</v>
      </c>
      <c r="AW459" s="14" t="s">
        <v>39</v>
      </c>
      <c r="AX459" s="14" t="s">
        <v>77</v>
      </c>
      <c r="AY459" s="247" t="s">
        <v>135</v>
      </c>
    </row>
    <row r="460" s="15" customFormat="1">
      <c r="A460" s="15"/>
      <c r="B460" s="248"/>
      <c r="C460" s="249"/>
      <c r="D460" s="228" t="s">
        <v>145</v>
      </c>
      <c r="E460" s="250" t="s">
        <v>32</v>
      </c>
      <c r="F460" s="251" t="s">
        <v>149</v>
      </c>
      <c r="G460" s="249"/>
      <c r="H460" s="252">
        <v>1</v>
      </c>
      <c r="I460" s="253"/>
      <c r="J460" s="249"/>
      <c r="K460" s="249"/>
      <c r="L460" s="254"/>
      <c r="M460" s="255"/>
      <c r="N460" s="256"/>
      <c r="O460" s="256"/>
      <c r="P460" s="256"/>
      <c r="Q460" s="256"/>
      <c r="R460" s="256"/>
      <c r="S460" s="256"/>
      <c r="T460" s="257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58" t="s">
        <v>145</v>
      </c>
      <c r="AU460" s="258" t="s">
        <v>85</v>
      </c>
      <c r="AV460" s="15" t="s">
        <v>134</v>
      </c>
      <c r="AW460" s="15" t="s">
        <v>39</v>
      </c>
      <c r="AX460" s="15" t="s">
        <v>83</v>
      </c>
      <c r="AY460" s="258" t="s">
        <v>135</v>
      </c>
    </row>
    <row r="461" s="2" customFormat="1" ht="24.15" customHeight="1">
      <c r="A461" s="39"/>
      <c r="B461" s="40"/>
      <c r="C461" s="213" t="s">
        <v>605</v>
      </c>
      <c r="D461" s="213" t="s">
        <v>138</v>
      </c>
      <c r="E461" s="214" t="s">
        <v>503</v>
      </c>
      <c r="F461" s="215" t="s">
        <v>504</v>
      </c>
      <c r="G461" s="216" t="s">
        <v>141</v>
      </c>
      <c r="H461" s="217">
        <v>1</v>
      </c>
      <c r="I461" s="218"/>
      <c r="J461" s="219">
        <f>ROUND(I461*H461,2)</f>
        <v>0</v>
      </c>
      <c r="K461" s="215" t="s">
        <v>142</v>
      </c>
      <c r="L461" s="45"/>
      <c r="M461" s="220" t="s">
        <v>32</v>
      </c>
      <c r="N461" s="221" t="s">
        <v>48</v>
      </c>
      <c r="O461" s="85"/>
      <c r="P461" s="222">
        <f>O461*H461</f>
        <v>0</v>
      </c>
      <c r="Q461" s="222">
        <v>0</v>
      </c>
      <c r="R461" s="222">
        <f>Q461*H461</f>
        <v>0</v>
      </c>
      <c r="S461" s="222">
        <v>0</v>
      </c>
      <c r="T461" s="223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24" t="s">
        <v>143</v>
      </c>
      <c r="AT461" s="224" t="s">
        <v>138</v>
      </c>
      <c r="AU461" s="224" t="s">
        <v>85</v>
      </c>
      <c r="AY461" s="17" t="s">
        <v>135</v>
      </c>
      <c r="BE461" s="225">
        <f>IF(N461="základní",J461,0)</f>
        <v>0</v>
      </c>
      <c r="BF461" s="225">
        <f>IF(N461="snížená",J461,0)</f>
        <v>0</v>
      </c>
      <c r="BG461" s="225">
        <f>IF(N461="zákl. přenesená",J461,0)</f>
        <v>0</v>
      </c>
      <c r="BH461" s="225">
        <f>IF(N461="sníž. přenesená",J461,0)</f>
        <v>0</v>
      </c>
      <c r="BI461" s="225">
        <f>IF(N461="nulová",J461,0)</f>
        <v>0</v>
      </c>
      <c r="BJ461" s="17" t="s">
        <v>83</v>
      </c>
      <c r="BK461" s="225">
        <f>ROUND(I461*H461,2)</f>
        <v>0</v>
      </c>
      <c r="BL461" s="17" t="s">
        <v>143</v>
      </c>
      <c r="BM461" s="224" t="s">
        <v>1515</v>
      </c>
    </row>
    <row r="462" s="13" customFormat="1">
      <c r="A462" s="13"/>
      <c r="B462" s="226"/>
      <c r="C462" s="227"/>
      <c r="D462" s="228" t="s">
        <v>145</v>
      </c>
      <c r="E462" s="229" t="s">
        <v>32</v>
      </c>
      <c r="F462" s="230" t="s">
        <v>299</v>
      </c>
      <c r="G462" s="227"/>
      <c r="H462" s="229" t="s">
        <v>32</v>
      </c>
      <c r="I462" s="231"/>
      <c r="J462" s="227"/>
      <c r="K462" s="227"/>
      <c r="L462" s="232"/>
      <c r="M462" s="233"/>
      <c r="N462" s="234"/>
      <c r="O462" s="234"/>
      <c r="P462" s="234"/>
      <c r="Q462" s="234"/>
      <c r="R462" s="234"/>
      <c r="S462" s="234"/>
      <c r="T462" s="235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6" t="s">
        <v>145</v>
      </c>
      <c r="AU462" s="236" t="s">
        <v>85</v>
      </c>
      <c r="AV462" s="13" t="s">
        <v>83</v>
      </c>
      <c r="AW462" s="13" t="s">
        <v>39</v>
      </c>
      <c r="AX462" s="13" t="s">
        <v>77</v>
      </c>
      <c r="AY462" s="236" t="s">
        <v>135</v>
      </c>
    </row>
    <row r="463" s="14" customFormat="1">
      <c r="A463" s="14"/>
      <c r="B463" s="237"/>
      <c r="C463" s="238"/>
      <c r="D463" s="228" t="s">
        <v>145</v>
      </c>
      <c r="E463" s="239" t="s">
        <v>32</v>
      </c>
      <c r="F463" s="240" t="s">
        <v>506</v>
      </c>
      <c r="G463" s="238"/>
      <c r="H463" s="241">
        <v>1</v>
      </c>
      <c r="I463" s="242"/>
      <c r="J463" s="238"/>
      <c r="K463" s="238"/>
      <c r="L463" s="243"/>
      <c r="M463" s="244"/>
      <c r="N463" s="245"/>
      <c r="O463" s="245"/>
      <c r="P463" s="245"/>
      <c r="Q463" s="245"/>
      <c r="R463" s="245"/>
      <c r="S463" s="245"/>
      <c r="T463" s="246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47" t="s">
        <v>145</v>
      </c>
      <c r="AU463" s="247" t="s">
        <v>85</v>
      </c>
      <c r="AV463" s="14" t="s">
        <v>85</v>
      </c>
      <c r="AW463" s="14" t="s">
        <v>39</v>
      </c>
      <c r="AX463" s="14" t="s">
        <v>77</v>
      </c>
      <c r="AY463" s="247" t="s">
        <v>135</v>
      </c>
    </row>
    <row r="464" s="15" customFormat="1">
      <c r="A464" s="15"/>
      <c r="B464" s="248"/>
      <c r="C464" s="249"/>
      <c r="D464" s="228" t="s">
        <v>145</v>
      </c>
      <c r="E464" s="250" t="s">
        <v>32</v>
      </c>
      <c r="F464" s="251" t="s">
        <v>149</v>
      </c>
      <c r="G464" s="249"/>
      <c r="H464" s="252">
        <v>1</v>
      </c>
      <c r="I464" s="253"/>
      <c r="J464" s="249"/>
      <c r="K464" s="249"/>
      <c r="L464" s="254"/>
      <c r="M464" s="255"/>
      <c r="N464" s="256"/>
      <c r="O464" s="256"/>
      <c r="P464" s="256"/>
      <c r="Q464" s="256"/>
      <c r="R464" s="256"/>
      <c r="S464" s="256"/>
      <c r="T464" s="257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58" t="s">
        <v>145</v>
      </c>
      <c r="AU464" s="258" t="s">
        <v>85</v>
      </c>
      <c r="AV464" s="15" t="s">
        <v>134</v>
      </c>
      <c r="AW464" s="15" t="s">
        <v>39</v>
      </c>
      <c r="AX464" s="15" t="s">
        <v>83</v>
      </c>
      <c r="AY464" s="258" t="s">
        <v>135</v>
      </c>
    </row>
    <row r="465" s="2" customFormat="1" ht="24.15" customHeight="1">
      <c r="A465" s="39"/>
      <c r="B465" s="40"/>
      <c r="C465" s="213" t="s">
        <v>607</v>
      </c>
      <c r="D465" s="213" t="s">
        <v>138</v>
      </c>
      <c r="E465" s="214" t="s">
        <v>802</v>
      </c>
      <c r="F465" s="215" t="s">
        <v>803</v>
      </c>
      <c r="G465" s="216" t="s">
        <v>141</v>
      </c>
      <c r="H465" s="217">
        <v>1</v>
      </c>
      <c r="I465" s="218"/>
      <c r="J465" s="219">
        <f>ROUND(I465*H465,2)</f>
        <v>0</v>
      </c>
      <c r="K465" s="215" t="s">
        <v>142</v>
      </c>
      <c r="L465" s="45"/>
      <c r="M465" s="220" t="s">
        <v>32</v>
      </c>
      <c r="N465" s="221" t="s">
        <v>48</v>
      </c>
      <c r="O465" s="85"/>
      <c r="P465" s="222">
        <f>O465*H465</f>
        <v>0</v>
      </c>
      <c r="Q465" s="222">
        <v>0</v>
      </c>
      <c r="R465" s="222">
        <f>Q465*H465</f>
        <v>0</v>
      </c>
      <c r="S465" s="222">
        <v>0</v>
      </c>
      <c r="T465" s="223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24" t="s">
        <v>143</v>
      </c>
      <c r="AT465" s="224" t="s">
        <v>138</v>
      </c>
      <c r="AU465" s="224" t="s">
        <v>85</v>
      </c>
      <c r="AY465" s="17" t="s">
        <v>135</v>
      </c>
      <c r="BE465" s="225">
        <f>IF(N465="základní",J465,0)</f>
        <v>0</v>
      </c>
      <c r="BF465" s="225">
        <f>IF(N465="snížená",J465,0)</f>
        <v>0</v>
      </c>
      <c r="BG465" s="225">
        <f>IF(N465="zákl. přenesená",J465,0)</f>
        <v>0</v>
      </c>
      <c r="BH465" s="225">
        <f>IF(N465="sníž. přenesená",J465,0)</f>
        <v>0</v>
      </c>
      <c r="BI465" s="225">
        <f>IF(N465="nulová",J465,0)</f>
        <v>0</v>
      </c>
      <c r="BJ465" s="17" t="s">
        <v>83</v>
      </c>
      <c r="BK465" s="225">
        <f>ROUND(I465*H465,2)</f>
        <v>0</v>
      </c>
      <c r="BL465" s="17" t="s">
        <v>143</v>
      </c>
      <c r="BM465" s="224" t="s">
        <v>1516</v>
      </c>
    </row>
    <row r="466" s="13" customFormat="1">
      <c r="A466" s="13"/>
      <c r="B466" s="226"/>
      <c r="C466" s="227"/>
      <c r="D466" s="228" t="s">
        <v>145</v>
      </c>
      <c r="E466" s="229" t="s">
        <v>32</v>
      </c>
      <c r="F466" s="230" t="s">
        <v>299</v>
      </c>
      <c r="G466" s="227"/>
      <c r="H466" s="229" t="s">
        <v>32</v>
      </c>
      <c r="I466" s="231"/>
      <c r="J466" s="227"/>
      <c r="K466" s="227"/>
      <c r="L466" s="232"/>
      <c r="M466" s="233"/>
      <c r="N466" s="234"/>
      <c r="O466" s="234"/>
      <c r="P466" s="234"/>
      <c r="Q466" s="234"/>
      <c r="R466" s="234"/>
      <c r="S466" s="234"/>
      <c r="T466" s="235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6" t="s">
        <v>145</v>
      </c>
      <c r="AU466" s="236" t="s">
        <v>85</v>
      </c>
      <c r="AV466" s="13" t="s">
        <v>83</v>
      </c>
      <c r="AW466" s="13" t="s">
        <v>39</v>
      </c>
      <c r="AX466" s="13" t="s">
        <v>77</v>
      </c>
      <c r="AY466" s="236" t="s">
        <v>135</v>
      </c>
    </row>
    <row r="467" s="14" customFormat="1">
      <c r="A467" s="14"/>
      <c r="B467" s="237"/>
      <c r="C467" s="238"/>
      <c r="D467" s="228" t="s">
        <v>145</v>
      </c>
      <c r="E467" s="239" t="s">
        <v>32</v>
      </c>
      <c r="F467" s="240" t="s">
        <v>805</v>
      </c>
      <c r="G467" s="238"/>
      <c r="H467" s="241">
        <v>1</v>
      </c>
      <c r="I467" s="242"/>
      <c r="J467" s="238"/>
      <c r="K467" s="238"/>
      <c r="L467" s="243"/>
      <c r="M467" s="244"/>
      <c r="N467" s="245"/>
      <c r="O467" s="245"/>
      <c r="P467" s="245"/>
      <c r="Q467" s="245"/>
      <c r="R467" s="245"/>
      <c r="S467" s="245"/>
      <c r="T467" s="246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7" t="s">
        <v>145</v>
      </c>
      <c r="AU467" s="247" t="s">
        <v>85</v>
      </c>
      <c r="AV467" s="14" t="s">
        <v>85</v>
      </c>
      <c r="AW467" s="14" t="s">
        <v>39</v>
      </c>
      <c r="AX467" s="14" t="s">
        <v>77</v>
      </c>
      <c r="AY467" s="247" t="s">
        <v>135</v>
      </c>
    </row>
    <row r="468" s="15" customFormat="1">
      <c r="A468" s="15"/>
      <c r="B468" s="248"/>
      <c r="C468" s="249"/>
      <c r="D468" s="228" t="s">
        <v>145</v>
      </c>
      <c r="E468" s="250" t="s">
        <v>32</v>
      </c>
      <c r="F468" s="251" t="s">
        <v>149</v>
      </c>
      <c r="G468" s="249"/>
      <c r="H468" s="252">
        <v>1</v>
      </c>
      <c r="I468" s="253"/>
      <c r="J468" s="249"/>
      <c r="K468" s="249"/>
      <c r="L468" s="254"/>
      <c r="M468" s="255"/>
      <c r="N468" s="256"/>
      <c r="O468" s="256"/>
      <c r="P468" s="256"/>
      <c r="Q468" s="256"/>
      <c r="R468" s="256"/>
      <c r="S468" s="256"/>
      <c r="T468" s="257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58" t="s">
        <v>145</v>
      </c>
      <c r="AU468" s="258" t="s">
        <v>85</v>
      </c>
      <c r="AV468" s="15" t="s">
        <v>134</v>
      </c>
      <c r="AW468" s="15" t="s">
        <v>39</v>
      </c>
      <c r="AX468" s="15" t="s">
        <v>83</v>
      </c>
      <c r="AY468" s="258" t="s">
        <v>135</v>
      </c>
    </row>
    <row r="469" s="2" customFormat="1" ht="24.15" customHeight="1">
      <c r="A469" s="39"/>
      <c r="B469" s="40"/>
      <c r="C469" s="213" t="s">
        <v>609</v>
      </c>
      <c r="D469" s="213" t="s">
        <v>138</v>
      </c>
      <c r="E469" s="214" t="s">
        <v>508</v>
      </c>
      <c r="F469" s="215" t="s">
        <v>509</v>
      </c>
      <c r="G469" s="216" t="s">
        <v>141</v>
      </c>
      <c r="H469" s="217">
        <v>2</v>
      </c>
      <c r="I469" s="218"/>
      <c r="J469" s="219">
        <f>ROUND(I469*H469,2)</f>
        <v>0</v>
      </c>
      <c r="K469" s="215" t="s">
        <v>142</v>
      </c>
      <c r="L469" s="45"/>
      <c r="M469" s="220" t="s">
        <v>32</v>
      </c>
      <c r="N469" s="221" t="s">
        <v>48</v>
      </c>
      <c r="O469" s="85"/>
      <c r="P469" s="222">
        <f>O469*H469</f>
        <v>0</v>
      </c>
      <c r="Q469" s="222">
        <v>0</v>
      </c>
      <c r="R469" s="222">
        <f>Q469*H469</f>
        <v>0</v>
      </c>
      <c r="S469" s="222">
        <v>0</v>
      </c>
      <c r="T469" s="223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24" t="s">
        <v>143</v>
      </c>
      <c r="AT469" s="224" t="s">
        <v>138</v>
      </c>
      <c r="AU469" s="224" t="s">
        <v>85</v>
      </c>
      <c r="AY469" s="17" t="s">
        <v>135</v>
      </c>
      <c r="BE469" s="225">
        <f>IF(N469="základní",J469,0)</f>
        <v>0</v>
      </c>
      <c r="BF469" s="225">
        <f>IF(N469="snížená",J469,0)</f>
        <v>0</v>
      </c>
      <c r="BG469" s="225">
        <f>IF(N469="zákl. přenesená",J469,0)</f>
        <v>0</v>
      </c>
      <c r="BH469" s="225">
        <f>IF(N469="sníž. přenesená",J469,0)</f>
        <v>0</v>
      </c>
      <c r="BI469" s="225">
        <f>IF(N469="nulová",J469,0)</f>
        <v>0</v>
      </c>
      <c r="BJ469" s="17" t="s">
        <v>83</v>
      </c>
      <c r="BK469" s="225">
        <f>ROUND(I469*H469,2)</f>
        <v>0</v>
      </c>
      <c r="BL469" s="17" t="s">
        <v>143</v>
      </c>
      <c r="BM469" s="224" t="s">
        <v>1517</v>
      </c>
    </row>
    <row r="470" s="13" customFormat="1">
      <c r="A470" s="13"/>
      <c r="B470" s="226"/>
      <c r="C470" s="227"/>
      <c r="D470" s="228" t="s">
        <v>145</v>
      </c>
      <c r="E470" s="229" t="s">
        <v>32</v>
      </c>
      <c r="F470" s="230" t="s">
        <v>299</v>
      </c>
      <c r="G470" s="227"/>
      <c r="H470" s="229" t="s">
        <v>32</v>
      </c>
      <c r="I470" s="231"/>
      <c r="J470" s="227"/>
      <c r="K470" s="227"/>
      <c r="L470" s="232"/>
      <c r="M470" s="233"/>
      <c r="N470" s="234"/>
      <c r="O470" s="234"/>
      <c r="P470" s="234"/>
      <c r="Q470" s="234"/>
      <c r="R470" s="234"/>
      <c r="S470" s="234"/>
      <c r="T470" s="235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6" t="s">
        <v>145</v>
      </c>
      <c r="AU470" s="236" t="s">
        <v>85</v>
      </c>
      <c r="AV470" s="13" t="s">
        <v>83</v>
      </c>
      <c r="AW470" s="13" t="s">
        <v>39</v>
      </c>
      <c r="AX470" s="13" t="s">
        <v>77</v>
      </c>
      <c r="AY470" s="236" t="s">
        <v>135</v>
      </c>
    </row>
    <row r="471" s="14" customFormat="1">
      <c r="A471" s="14"/>
      <c r="B471" s="237"/>
      <c r="C471" s="238"/>
      <c r="D471" s="228" t="s">
        <v>145</v>
      </c>
      <c r="E471" s="239" t="s">
        <v>32</v>
      </c>
      <c r="F471" s="240" t="s">
        <v>1110</v>
      </c>
      <c r="G471" s="238"/>
      <c r="H471" s="241">
        <v>2</v>
      </c>
      <c r="I471" s="242"/>
      <c r="J471" s="238"/>
      <c r="K471" s="238"/>
      <c r="L471" s="243"/>
      <c r="M471" s="244"/>
      <c r="N471" s="245"/>
      <c r="O471" s="245"/>
      <c r="P471" s="245"/>
      <c r="Q471" s="245"/>
      <c r="R471" s="245"/>
      <c r="S471" s="245"/>
      <c r="T471" s="246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47" t="s">
        <v>145</v>
      </c>
      <c r="AU471" s="247" t="s">
        <v>85</v>
      </c>
      <c r="AV471" s="14" t="s">
        <v>85</v>
      </c>
      <c r="AW471" s="14" t="s">
        <v>39</v>
      </c>
      <c r="AX471" s="14" t="s">
        <v>77</v>
      </c>
      <c r="AY471" s="247" t="s">
        <v>135</v>
      </c>
    </row>
    <row r="472" s="15" customFormat="1">
      <c r="A472" s="15"/>
      <c r="B472" s="248"/>
      <c r="C472" s="249"/>
      <c r="D472" s="228" t="s">
        <v>145</v>
      </c>
      <c r="E472" s="250" t="s">
        <v>32</v>
      </c>
      <c r="F472" s="251" t="s">
        <v>149</v>
      </c>
      <c r="G472" s="249"/>
      <c r="H472" s="252">
        <v>2</v>
      </c>
      <c r="I472" s="253"/>
      <c r="J472" s="249"/>
      <c r="K472" s="249"/>
      <c r="L472" s="254"/>
      <c r="M472" s="255"/>
      <c r="N472" s="256"/>
      <c r="O472" s="256"/>
      <c r="P472" s="256"/>
      <c r="Q472" s="256"/>
      <c r="R472" s="256"/>
      <c r="S472" s="256"/>
      <c r="T472" s="257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58" t="s">
        <v>145</v>
      </c>
      <c r="AU472" s="258" t="s">
        <v>85</v>
      </c>
      <c r="AV472" s="15" t="s">
        <v>134</v>
      </c>
      <c r="AW472" s="15" t="s">
        <v>39</v>
      </c>
      <c r="AX472" s="15" t="s">
        <v>83</v>
      </c>
      <c r="AY472" s="258" t="s">
        <v>135</v>
      </c>
    </row>
    <row r="473" s="2" customFormat="1" ht="24.15" customHeight="1">
      <c r="A473" s="39"/>
      <c r="B473" s="40"/>
      <c r="C473" s="213" t="s">
        <v>613</v>
      </c>
      <c r="D473" s="213" t="s">
        <v>138</v>
      </c>
      <c r="E473" s="214" t="s">
        <v>1111</v>
      </c>
      <c r="F473" s="215" t="s">
        <v>1112</v>
      </c>
      <c r="G473" s="216" t="s">
        <v>141</v>
      </c>
      <c r="H473" s="217">
        <v>1</v>
      </c>
      <c r="I473" s="218"/>
      <c r="J473" s="219">
        <f>ROUND(I473*H473,2)</f>
        <v>0</v>
      </c>
      <c r="K473" s="215" t="s">
        <v>142</v>
      </c>
      <c r="L473" s="45"/>
      <c r="M473" s="220" t="s">
        <v>32</v>
      </c>
      <c r="N473" s="221" t="s">
        <v>48</v>
      </c>
      <c r="O473" s="85"/>
      <c r="P473" s="222">
        <f>O473*H473</f>
        <v>0</v>
      </c>
      <c r="Q473" s="222">
        <v>0</v>
      </c>
      <c r="R473" s="222">
        <f>Q473*H473</f>
        <v>0</v>
      </c>
      <c r="S473" s="222">
        <v>0</v>
      </c>
      <c r="T473" s="223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24" t="s">
        <v>143</v>
      </c>
      <c r="AT473" s="224" t="s">
        <v>138</v>
      </c>
      <c r="AU473" s="224" t="s">
        <v>85</v>
      </c>
      <c r="AY473" s="17" t="s">
        <v>135</v>
      </c>
      <c r="BE473" s="225">
        <f>IF(N473="základní",J473,0)</f>
        <v>0</v>
      </c>
      <c r="BF473" s="225">
        <f>IF(N473="snížená",J473,0)</f>
        <v>0</v>
      </c>
      <c r="BG473" s="225">
        <f>IF(N473="zákl. přenesená",J473,0)</f>
        <v>0</v>
      </c>
      <c r="BH473" s="225">
        <f>IF(N473="sníž. přenesená",J473,0)</f>
        <v>0</v>
      </c>
      <c r="BI473" s="225">
        <f>IF(N473="nulová",J473,0)</f>
        <v>0</v>
      </c>
      <c r="BJ473" s="17" t="s">
        <v>83</v>
      </c>
      <c r="BK473" s="225">
        <f>ROUND(I473*H473,2)</f>
        <v>0</v>
      </c>
      <c r="BL473" s="17" t="s">
        <v>143</v>
      </c>
      <c r="BM473" s="224" t="s">
        <v>1518</v>
      </c>
    </row>
    <row r="474" s="13" customFormat="1">
      <c r="A474" s="13"/>
      <c r="B474" s="226"/>
      <c r="C474" s="227"/>
      <c r="D474" s="228" t="s">
        <v>145</v>
      </c>
      <c r="E474" s="229" t="s">
        <v>32</v>
      </c>
      <c r="F474" s="230" t="s">
        <v>299</v>
      </c>
      <c r="G474" s="227"/>
      <c r="H474" s="229" t="s">
        <v>32</v>
      </c>
      <c r="I474" s="231"/>
      <c r="J474" s="227"/>
      <c r="K474" s="227"/>
      <c r="L474" s="232"/>
      <c r="M474" s="233"/>
      <c r="N474" s="234"/>
      <c r="O474" s="234"/>
      <c r="P474" s="234"/>
      <c r="Q474" s="234"/>
      <c r="R474" s="234"/>
      <c r="S474" s="234"/>
      <c r="T474" s="235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6" t="s">
        <v>145</v>
      </c>
      <c r="AU474" s="236" t="s">
        <v>85</v>
      </c>
      <c r="AV474" s="13" t="s">
        <v>83</v>
      </c>
      <c r="AW474" s="13" t="s">
        <v>39</v>
      </c>
      <c r="AX474" s="13" t="s">
        <v>77</v>
      </c>
      <c r="AY474" s="236" t="s">
        <v>135</v>
      </c>
    </row>
    <row r="475" s="14" customFormat="1">
      <c r="A475" s="14"/>
      <c r="B475" s="237"/>
      <c r="C475" s="238"/>
      <c r="D475" s="228" t="s">
        <v>145</v>
      </c>
      <c r="E475" s="239" t="s">
        <v>32</v>
      </c>
      <c r="F475" s="240" t="s">
        <v>1114</v>
      </c>
      <c r="G475" s="238"/>
      <c r="H475" s="241">
        <v>1</v>
      </c>
      <c r="I475" s="242"/>
      <c r="J475" s="238"/>
      <c r="K475" s="238"/>
      <c r="L475" s="243"/>
      <c r="M475" s="244"/>
      <c r="N475" s="245"/>
      <c r="O475" s="245"/>
      <c r="P475" s="245"/>
      <c r="Q475" s="245"/>
      <c r="R475" s="245"/>
      <c r="S475" s="245"/>
      <c r="T475" s="246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7" t="s">
        <v>145</v>
      </c>
      <c r="AU475" s="247" t="s">
        <v>85</v>
      </c>
      <c r="AV475" s="14" t="s">
        <v>85</v>
      </c>
      <c r="AW475" s="14" t="s">
        <v>39</v>
      </c>
      <c r="AX475" s="14" t="s">
        <v>77</v>
      </c>
      <c r="AY475" s="247" t="s">
        <v>135</v>
      </c>
    </row>
    <row r="476" s="15" customFormat="1">
      <c r="A476" s="15"/>
      <c r="B476" s="248"/>
      <c r="C476" s="249"/>
      <c r="D476" s="228" t="s">
        <v>145</v>
      </c>
      <c r="E476" s="250" t="s">
        <v>32</v>
      </c>
      <c r="F476" s="251" t="s">
        <v>149</v>
      </c>
      <c r="G476" s="249"/>
      <c r="H476" s="252">
        <v>1</v>
      </c>
      <c r="I476" s="253"/>
      <c r="J476" s="249"/>
      <c r="K476" s="249"/>
      <c r="L476" s="254"/>
      <c r="M476" s="255"/>
      <c r="N476" s="256"/>
      <c r="O476" s="256"/>
      <c r="P476" s="256"/>
      <c r="Q476" s="256"/>
      <c r="R476" s="256"/>
      <c r="S476" s="256"/>
      <c r="T476" s="257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58" t="s">
        <v>145</v>
      </c>
      <c r="AU476" s="258" t="s">
        <v>85</v>
      </c>
      <c r="AV476" s="15" t="s">
        <v>134</v>
      </c>
      <c r="AW476" s="15" t="s">
        <v>39</v>
      </c>
      <c r="AX476" s="15" t="s">
        <v>83</v>
      </c>
      <c r="AY476" s="258" t="s">
        <v>135</v>
      </c>
    </row>
    <row r="477" s="2" customFormat="1" ht="24.15" customHeight="1">
      <c r="A477" s="39"/>
      <c r="B477" s="40"/>
      <c r="C477" s="213" t="s">
        <v>620</v>
      </c>
      <c r="D477" s="213" t="s">
        <v>138</v>
      </c>
      <c r="E477" s="214" t="s">
        <v>807</v>
      </c>
      <c r="F477" s="215" t="s">
        <v>808</v>
      </c>
      <c r="G477" s="216" t="s">
        <v>141</v>
      </c>
      <c r="H477" s="217">
        <v>1</v>
      </c>
      <c r="I477" s="218"/>
      <c r="J477" s="219">
        <f>ROUND(I477*H477,2)</f>
        <v>0</v>
      </c>
      <c r="K477" s="215" t="s">
        <v>142</v>
      </c>
      <c r="L477" s="45"/>
      <c r="M477" s="220" t="s">
        <v>32</v>
      </c>
      <c r="N477" s="221" t="s">
        <v>48</v>
      </c>
      <c r="O477" s="85"/>
      <c r="P477" s="222">
        <f>O477*H477</f>
        <v>0</v>
      </c>
      <c r="Q477" s="222">
        <v>0</v>
      </c>
      <c r="R477" s="222">
        <f>Q477*H477</f>
        <v>0</v>
      </c>
      <c r="S477" s="222">
        <v>0</v>
      </c>
      <c r="T477" s="223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24" t="s">
        <v>143</v>
      </c>
      <c r="AT477" s="224" t="s">
        <v>138</v>
      </c>
      <c r="AU477" s="224" t="s">
        <v>85</v>
      </c>
      <c r="AY477" s="17" t="s">
        <v>135</v>
      </c>
      <c r="BE477" s="225">
        <f>IF(N477="základní",J477,0)</f>
        <v>0</v>
      </c>
      <c r="BF477" s="225">
        <f>IF(N477="snížená",J477,0)</f>
        <v>0</v>
      </c>
      <c r="BG477" s="225">
        <f>IF(N477="zákl. přenesená",J477,0)</f>
        <v>0</v>
      </c>
      <c r="BH477" s="225">
        <f>IF(N477="sníž. přenesená",J477,0)</f>
        <v>0</v>
      </c>
      <c r="BI477" s="225">
        <f>IF(N477="nulová",J477,0)</f>
        <v>0</v>
      </c>
      <c r="BJ477" s="17" t="s">
        <v>83</v>
      </c>
      <c r="BK477" s="225">
        <f>ROUND(I477*H477,2)</f>
        <v>0</v>
      </c>
      <c r="BL477" s="17" t="s">
        <v>143</v>
      </c>
      <c r="BM477" s="224" t="s">
        <v>1519</v>
      </c>
    </row>
    <row r="478" s="13" customFormat="1">
      <c r="A478" s="13"/>
      <c r="B478" s="226"/>
      <c r="C478" s="227"/>
      <c r="D478" s="228" t="s">
        <v>145</v>
      </c>
      <c r="E478" s="229" t="s">
        <v>32</v>
      </c>
      <c r="F478" s="230" t="s">
        <v>299</v>
      </c>
      <c r="G478" s="227"/>
      <c r="H478" s="229" t="s">
        <v>32</v>
      </c>
      <c r="I478" s="231"/>
      <c r="J478" s="227"/>
      <c r="K478" s="227"/>
      <c r="L478" s="232"/>
      <c r="M478" s="233"/>
      <c r="N478" s="234"/>
      <c r="O478" s="234"/>
      <c r="P478" s="234"/>
      <c r="Q478" s="234"/>
      <c r="R478" s="234"/>
      <c r="S478" s="234"/>
      <c r="T478" s="235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6" t="s">
        <v>145</v>
      </c>
      <c r="AU478" s="236" t="s">
        <v>85</v>
      </c>
      <c r="AV478" s="13" t="s">
        <v>83</v>
      </c>
      <c r="AW478" s="13" t="s">
        <v>39</v>
      </c>
      <c r="AX478" s="13" t="s">
        <v>77</v>
      </c>
      <c r="AY478" s="236" t="s">
        <v>135</v>
      </c>
    </row>
    <row r="479" s="14" customFormat="1">
      <c r="A479" s="14"/>
      <c r="B479" s="237"/>
      <c r="C479" s="238"/>
      <c r="D479" s="228" t="s">
        <v>145</v>
      </c>
      <c r="E479" s="239" t="s">
        <v>32</v>
      </c>
      <c r="F479" s="240" t="s">
        <v>810</v>
      </c>
      <c r="G479" s="238"/>
      <c r="H479" s="241">
        <v>1</v>
      </c>
      <c r="I479" s="242"/>
      <c r="J479" s="238"/>
      <c r="K479" s="238"/>
      <c r="L479" s="243"/>
      <c r="M479" s="244"/>
      <c r="N479" s="245"/>
      <c r="O479" s="245"/>
      <c r="P479" s="245"/>
      <c r="Q479" s="245"/>
      <c r="R479" s="245"/>
      <c r="S479" s="245"/>
      <c r="T479" s="246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7" t="s">
        <v>145</v>
      </c>
      <c r="AU479" s="247" t="s">
        <v>85</v>
      </c>
      <c r="AV479" s="14" t="s">
        <v>85</v>
      </c>
      <c r="AW479" s="14" t="s">
        <v>39</v>
      </c>
      <c r="AX479" s="14" t="s">
        <v>77</v>
      </c>
      <c r="AY479" s="247" t="s">
        <v>135</v>
      </c>
    </row>
    <row r="480" s="15" customFormat="1">
      <c r="A480" s="15"/>
      <c r="B480" s="248"/>
      <c r="C480" s="249"/>
      <c r="D480" s="228" t="s">
        <v>145</v>
      </c>
      <c r="E480" s="250" t="s">
        <v>32</v>
      </c>
      <c r="F480" s="251" t="s">
        <v>149</v>
      </c>
      <c r="G480" s="249"/>
      <c r="H480" s="252">
        <v>1</v>
      </c>
      <c r="I480" s="253"/>
      <c r="J480" s="249"/>
      <c r="K480" s="249"/>
      <c r="L480" s="254"/>
      <c r="M480" s="255"/>
      <c r="N480" s="256"/>
      <c r="O480" s="256"/>
      <c r="P480" s="256"/>
      <c r="Q480" s="256"/>
      <c r="R480" s="256"/>
      <c r="S480" s="256"/>
      <c r="T480" s="257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58" t="s">
        <v>145</v>
      </c>
      <c r="AU480" s="258" t="s">
        <v>85</v>
      </c>
      <c r="AV480" s="15" t="s">
        <v>134</v>
      </c>
      <c r="AW480" s="15" t="s">
        <v>39</v>
      </c>
      <c r="AX480" s="15" t="s">
        <v>83</v>
      </c>
      <c r="AY480" s="258" t="s">
        <v>135</v>
      </c>
    </row>
    <row r="481" s="2" customFormat="1" ht="24.15" customHeight="1">
      <c r="A481" s="39"/>
      <c r="B481" s="40"/>
      <c r="C481" s="213" t="s">
        <v>625</v>
      </c>
      <c r="D481" s="213" t="s">
        <v>138</v>
      </c>
      <c r="E481" s="214" t="s">
        <v>513</v>
      </c>
      <c r="F481" s="215" t="s">
        <v>514</v>
      </c>
      <c r="G481" s="216" t="s">
        <v>141</v>
      </c>
      <c r="H481" s="217">
        <v>2</v>
      </c>
      <c r="I481" s="218"/>
      <c r="J481" s="219">
        <f>ROUND(I481*H481,2)</f>
        <v>0</v>
      </c>
      <c r="K481" s="215" t="s">
        <v>142</v>
      </c>
      <c r="L481" s="45"/>
      <c r="M481" s="220" t="s">
        <v>32</v>
      </c>
      <c r="N481" s="221" t="s">
        <v>48</v>
      </c>
      <c r="O481" s="85"/>
      <c r="P481" s="222">
        <f>O481*H481</f>
        <v>0</v>
      </c>
      <c r="Q481" s="222">
        <v>0</v>
      </c>
      <c r="R481" s="222">
        <f>Q481*H481</f>
        <v>0</v>
      </c>
      <c r="S481" s="222">
        <v>0</v>
      </c>
      <c r="T481" s="223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24" t="s">
        <v>143</v>
      </c>
      <c r="AT481" s="224" t="s">
        <v>138</v>
      </c>
      <c r="AU481" s="224" t="s">
        <v>85</v>
      </c>
      <c r="AY481" s="17" t="s">
        <v>135</v>
      </c>
      <c r="BE481" s="225">
        <f>IF(N481="základní",J481,0)</f>
        <v>0</v>
      </c>
      <c r="BF481" s="225">
        <f>IF(N481="snížená",J481,0)</f>
        <v>0</v>
      </c>
      <c r="BG481" s="225">
        <f>IF(N481="zákl. přenesená",J481,0)</f>
        <v>0</v>
      </c>
      <c r="BH481" s="225">
        <f>IF(N481="sníž. přenesená",J481,0)</f>
        <v>0</v>
      </c>
      <c r="BI481" s="225">
        <f>IF(N481="nulová",J481,0)</f>
        <v>0</v>
      </c>
      <c r="BJ481" s="17" t="s">
        <v>83</v>
      </c>
      <c r="BK481" s="225">
        <f>ROUND(I481*H481,2)</f>
        <v>0</v>
      </c>
      <c r="BL481" s="17" t="s">
        <v>143</v>
      </c>
      <c r="BM481" s="224" t="s">
        <v>1520</v>
      </c>
    </row>
    <row r="482" s="13" customFormat="1">
      <c r="A482" s="13"/>
      <c r="B482" s="226"/>
      <c r="C482" s="227"/>
      <c r="D482" s="228" t="s">
        <v>145</v>
      </c>
      <c r="E482" s="229" t="s">
        <v>32</v>
      </c>
      <c r="F482" s="230" t="s">
        <v>299</v>
      </c>
      <c r="G482" s="227"/>
      <c r="H482" s="229" t="s">
        <v>32</v>
      </c>
      <c r="I482" s="231"/>
      <c r="J482" s="227"/>
      <c r="K482" s="227"/>
      <c r="L482" s="232"/>
      <c r="M482" s="233"/>
      <c r="N482" s="234"/>
      <c r="O482" s="234"/>
      <c r="P482" s="234"/>
      <c r="Q482" s="234"/>
      <c r="R482" s="234"/>
      <c r="S482" s="234"/>
      <c r="T482" s="235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6" t="s">
        <v>145</v>
      </c>
      <c r="AU482" s="236" t="s">
        <v>85</v>
      </c>
      <c r="AV482" s="13" t="s">
        <v>83</v>
      </c>
      <c r="AW482" s="13" t="s">
        <v>39</v>
      </c>
      <c r="AX482" s="13" t="s">
        <v>77</v>
      </c>
      <c r="AY482" s="236" t="s">
        <v>135</v>
      </c>
    </row>
    <row r="483" s="14" customFormat="1">
      <c r="A483" s="14"/>
      <c r="B483" s="237"/>
      <c r="C483" s="238"/>
      <c r="D483" s="228" t="s">
        <v>145</v>
      </c>
      <c r="E483" s="239" t="s">
        <v>32</v>
      </c>
      <c r="F483" s="240" t="s">
        <v>1118</v>
      </c>
      <c r="G483" s="238"/>
      <c r="H483" s="241">
        <v>2</v>
      </c>
      <c r="I483" s="242"/>
      <c r="J483" s="238"/>
      <c r="K483" s="238"/>
      <c r="L483" s="243"/>
      <c r="M483" s="244"/>
      <c r="N483" s="245"/>
      <c r="O483" s="245"/>
      <c r="P483" s="245"/>
      <c r="Q483" s="245"/>
      <c r="R483" s="245"/>
      <c r="S483" s="245"/>
      <c r="T483" s="246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7" t="s">
        <v>145</v>
      </c>
      <c r="AU483" s="247" t="s">
        <v>85</v>
      </c>
      <c r="AV483" s="14" t="s">
        <v>85</v>
      </c>
      <c r="AW483" s="14" t="s">
        <v>39</v>
      </c>
      <c r="AX483" s="14" t="s">
        <v>77</v>
      </c>
      <c r="AY483" s="247" t="s">
        <v>135</v>
      </c>
    </row>
    <row r="484" s="15" customFormat="1">
      <c r="A484" s="15"/>
      <c r="B484" s="248"/>
      <c r="C484" s="249"/>
      <c r="D484" s="228" t="s">
        <v>145</v>
      </c>
      <c r="E484" s="250" t="s">
        <v>32</v>
      </c>
      <c r="F484" s="251" t="s">
        <v>149</v>
      </c>
      <c r="G484" s="249"/>
      <c r="H484" s="252">
        <v>2</v>
      </c>
      <c r="I484" s="253"/>
      <c r="J484" s="249"/>
      <c r="K484" s="249"/>
      <c r="L484" s="254"/>
      <c r="M484" s="255"/>
      <c r="N484" s="256"/>
      <c r="O484" s="256"/>
      <c r="P484" s="256"/>
      <c r="Q484" s="256"/>
      <c r="R484" s="256"/>
      <c r="S484" s="256"/>
      <c r="T484" s="257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58" t="s">
        <v>145</v>
      </c>
      <c r="AU484" s="258" t="s">
        <v>85</v>
      </c>
      <c r="AV484" s="15" t="s">
        <v>134</v>
      </c>
      <c r="AW484" s="15" t="s">
        <v>39</v>
      </c>
      <c r="AX484" s="15" t="s">
        <v>83</v>
      </c>
      <c r="AY484" s="258" t="s">
        <v>135</v>
      </c>
    </row>
    <row r="485" s="2" customFormat="1" ht="24.15" customHeight="1">
      <c r="A485" s="39"/>
      <c r="B485" s="40"/>
      <c r="C485" s="213" t="s">
        <v>629</v>
      </c>
      <c r="D485" s="213" t="s">
        <v>138</v>
      </c>
      <c r="E485" s="214" t="s">
        <v>812</v>
      </c>
      <c r="F485" s="215" t="s">
        <v>813</v>
      </c>
      <c r="G485" s="216" t="s">
        <v>141</v>
      </c>
      <c r="H485" s="217">
        <v>1</v>
      </c>
      <c r="I485" s="218"/>
      <c r="J485" s="219">
        <f>ROUND(I485*H485,2)</f>
        <v>0</v>
      </c>
      <c r="K485" s="215" t="s">
        <v>142</v>
      </c>
      <c r="L485" s="45"/>
      <c r="M485" s="220" t="s">
        <v>32</v>
      </c>
      <c r="N485" s="221" t="s">
        <v>48</v>
      </c>
      <c r="O485" s="85"/>
      <c r="P485" s="222">
        <f>O485*H485</f>
        <v>0</v>
      </c>
      <c r="Q485" s="222">
        <v>0</v>
      </c>
      <c r="R485" s="222">
        <f>Q485*H485</f>
        <v>0</v>
      </c>
      <c r="S485" s="222">
        <v>0</v>
      </c>
      <c r="T485" s="223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24" t="s">
        <v>143</v>
      </c>
      <c r="AT485" s="224" t="s">
        <v>138</v>
      </c>
      <c r="AU485" s="224" t="s">
        <v>85</v>
      </c>
      <c r="AY485" s="17" t="s">
        <v>135</v>
      </c>
      <c r="BE485" s="225">
        <f>IF(N485="základní",J485,0)</f>
        <v>0</v>
      </c>
      <c r="BF485" s="225">
        <f>IF(N485="snížená",J485,0)</f>
        <v>0</v>
      </c>
      <c r="BG485" s="225">
        <f>IF(N485="zákl. přenesená",J485,0)</f>
        <v>0</v>
      </c>
      <c r="BH485" s="225">
        <f>IF(N485="sníž. přenesená",J485,0)</f>
        <v>0</v>
      </c>
      <c r="BI485" s="225">
        <f>IF(N485="nulová",J485,0)</f>
        <v>0</v>
      </c>
      <c r="BJ485" s="17" t="s">
        <v>83</v>
      </c>
      <c r="BK485" s="225">
        <f>ROUND(I485*H485,2)</f>
        <v>0</v>
      </c>
      <c r="BL485" s="17" t="s">
        <v>143</v>
      </c>
      <c r="BM485" s="224" t="s">
        <v>1521</v>
      </c>
    </row>
    <row r="486" s="13" customFormat="1">
      <c r="A486" s="13"/>
      <c r="B486" s="226"/>
      <c r="C486" s="227"/>
      <c r="D486" s="228" t="s">
        <v>145</v>
      </c>
      <c r="E486" s="229" t="s">
        <v>32</v>
      </c>
      <c r="F486" s="230" t="s">
        <v>299</v>
      </c>
      <c r="G486" s="227"/>
      <c r="H486" s="229" t="s">
        <v>32</v>
      </c>
      <c r="I486" s="231"/>
      <c r="J486" s="227"/>
      <c r="K486" s="227"/>
      <c r="L486" s="232"/>
      <c r="M486" s="233"/>
      <c r="N486" s="234"/>
      <c r="O486" s="234"/>
      <c r="P486" s="234"/>
      <c r="Q486" s="234"/>
      <c r="R486" s="234"/>
      <c r="S486" s="234"/>
      <c r="T486" s="235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6" t="s">
        <v>145</v>
      </c>
      <c r="AU486" s="236" t="s">
        <v>85</v>
      </c>
      <c r="AV486" s="13" t="s">
        <v>83</v>
      </c>
      <c r="AW486" s="13" t="s">
        <v>39</v>
      </c>
      <c r="AX486" s="13" t="s">
        <v>77</v>
      </c>
      <c r="AY486" s="236" t="s">
        <v>135</v>
      </c>
    </row>
    <row r="487" s="14" customFormat="1">
      <c r="A487" s="14"/>
      <c r="B487" s="237"/>
      <c r="C487" s="238"/>
      <c r="D487" s="228" t="s">
        <v>145</v>
      </c>
      <c r="E487" s="239" t="s">
        <v>32</v>
      </c>
      <c r="F487" s="240" t="s">
        <v>815</v>
      </c>
      <c r="G487" s="238"/>
      <c r="H487" s="241">
        <v>1</v>
      </c>
      <c r="I487" s="242"/>
      <c r="J487" s="238"/>
      <c r="K487" s="238"/>
      <c r="L487" s="243"/>
      <c r="M487" s="244"/>
      <c r="N487" s="245"/>
      <c r="O487" s="245"/>
      <c r="P487" s="245"/>
      <c r="Q487" s="245"/>
      <c r="R487" s="245"/>
      <c r="S487" s="245"/>
      <c r="T487" s="246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47" t="s">
        <v>145</v>
      </c>
      <c r="AU487" s="247" t="s">
        <v>85</v>
      </c>
      <c r="AV487" s="14" t="s">
        <v>85</v>
      </c>
      <c r="AW487" s="14" t="s">
        <v>39</v>
      </c>
      <c r="AX487" s="14" t="s">
        <v>77</v>
      </c>
      <c r="AY487" s="247" t="s">
        <v>135</v>
      </c>
    </row>
    <row r="488" s="15" customFormat="1">
      <c r="A488" s="15"/>
      <c r="B488" s="248"/>
      <c r="C488" s="249"/>
      <c r="D488" s="228" t="s">
        <v>145</v>
      </c>
      <c r="E488" s="250" t="s">
        <v>32</v>
      </c>
      <c r="F488" s="251" t="s">
        <v>149</v>
      </c>
      <c r="G488" s="249"/>
      <c r="H488" s="252">
        <v>1</v>
      </c>
      <c r="I488" s="253"/>
      <c r="J488" s="249"/>
      <c r="K488" s="249"/>
      <c r="L488" s="254"/>
      <c r="M488" s="255"/>
      <c r="N488" s="256"/>
      <c r="O488" s="256"/>
      <c r="P488" s="256"/>
      <c r="Q488" s="256"/>
      <c r="R488" s="256"/>
      <c r="S488" s="256"/>
      <c r="T488" s="257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58" t="s">
        <v>145</v>
      </c>
      <c r="AU488" s="258" t="s">
        <v>85</v>
      </c>
      <c r="AV488" s="15" t="s">
        <v>134</v>
      </c>
      <c r="AW488" s="15" t="s">
        <v>39</v>
      </c>
      <c r="AX488" s="15" t="s">
        <v>83</v>
      </c>
      <c r="AY488" s="258" t="s">
        <v>135</v>
      </c>
    </row>
    <row r="489" s="2" customFormat="1" ht="24.15" customHeight="1">
      <c r="A489" s="39"/>
      <c r="B489" s="40"/>
      <c r="C489" s="213" t="s">
        <v>633</v>
      </c>
      <c r="D489" s="213" t="s">
        <v>138</v>
      </c>
      <c r="E489" s="214" t="s">
        <v>1361</v>
      </c>
      <c r="F489" s="215" t="s">
        <v>1362</v>
      </c>
      <c r="G489" s="216" t="s">
        <v>141</v>
      </c>
      <c r="H489" s="217">
        <v>1</v>
      </c>
      <c r="I489" s="218"/>
      <c r="J489" s="219">
        <f>ROUND(I489*H489,2)</f>
        <v>0</v>
      </c>
      <c r="K489" s="215" t="s">
        <v>142</v>
      </c>
      <c r="L489" s="45"/>
      <c r="M489" s="220" t="s">
        <v>32</v>
      </c>
      <c r="N489" s="221" t="s">
        <v>48</v>
      </c>
      <c r="O489" s="85"/>
      <c r="P489" s="222">
        <f>O489*H489</f>
        <v>0</v>
      </c>
      <c r="Q489" s="222">
        <v>0</v>
      </c>
      <c r="R489" s="222">
        <f>Q489*H489</f>
        <v>0</v>
      </c>
      <c r="S489" s="222">
        <v>0</v>
      </c>
      <c r="T489" s="223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24" t="s">
        <v>143</v>
      </c>
      <c r="AT489" s="224" t="s">
        <v>138</v>
      </c>
      <c r="AU489" s="224" t="s">
        <v>85</v>
      </c>
      <c r="AY489" s="17" t="s">
        <v>135</v>
      </c>
      <c r="BE489" s="225">
        <f>IF(N489="základní",J489,0)</f>
        <v>0</v>
      </c>
      <c r="BF489" s="225">
        <f>IF(N489="snížená",J489,0)</f>
        <v>0</v>
      </c>
      <c r="BG489" s="225">
        <f>IF(N489="zákl. přenesená",J489,0)</f>
        <v>0</v>
      </c>
      <c r="BH489" s="225">
        <f>IF(N489="sníž. přenesená",J489,0)</f>
        <v>0</v>
      </c>
      <c r="BI489" s="225">
        <f>IF(N489="nulová",J489,0)</f>
        <v>0</v>
      </c>
      <c r="BJ489" s="17" t="s">
        <v>83</v>
      </c>
      <c r="BK489" s="225">
        <f>ROUND(I489*H489,2)</f>
        <v>0</v>
      </c>
      <c r="BL489" s="17" t="s">
        <v>143</v>
      </c>
      <c r="BM489" s="224" t="s">
        <v>1522</v>
      </c>
    </row>
    <row r="490" s="13" customFormat="1">
      <c r="A490" s="13"/>
      <c r="B490" s="226"/>
      <c r="C490" s="227"/>
      <c r="D490" s="228" t="s">
        <v>145</v>
      </c>
      <c r="E490" s="229" t="s">
        <v>32</v>
      </c>
      <c r="F490" s="230" t="s">
        <v>299</v>
      </c>
      <c r="G490" s="227"/>
      <c r="H490" s="229" t="s">
        <v>32</v>
      </c>
      <c r="I490" s="231"/>
      <c r="J490" s="227"/>
      <c r="K490" s="227"/>
      <c r="L490" s="232"/>
      <c r="M490" s="233"/>
      <c r="N490" s="234"/>
      <c r="O490" s="234"/>
      <c r="P490" s="234"/>
      <c r="Q490" s="234"/>
      <c r="R490" s="234"/>
      <c r="S490" s="234"/>
      <c r="T490" s="235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6" t="s">
        <v>145</v>
      </c>
      <c r="AU490" s="236" t="s">
        <v>85</v>
      </c>
      <c r="AV490" s="13" t="s">
        <v>83</v>
      </c>
      <c r="AW490" s="13" t="s">
        <v>39</v>
      </c>
      <c r="AX490" s="13" t="s">
        <v>77</v>
      </c>
      <c r="AY490" s="236" t="s">
        <v>135</v>
      </c>
    </row>
    <row r="491" s="14" customFormat="1">
      <c r="A491" s="14"/>
      <c r="B491" s="237"/>
      <c r="C491" s="238"/>
      <c r="D491" s="228" t="s">
        <v>145</v>
      </c>
      <c r="E491" s="239" t="s">
        <v>32</v>
      </c>
      <c r="F491" s="240" t="s">
        <v>521</v>
      </c>
      <c r="G491" s="238"/>
      <c r="H491" s="241">
        <v>1</v>
      </c>
      <c r="I491" s="242"/>
      <c r="J491" s="238"/>
      <c r="K491" s="238"/>
      <c r="L491" s="243"/>
      <c r="M491" s="244"/>
      <c r="N491" s="245"/>
      <c r="O491" s="245"/>
      <c r="P491" s="245"/>
      <c r="Q491" s="245"/>
      <c r="R491" s="245"/>
      <c r="S491" s="245"/>
      <c r="T491" s="246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47" t="s">
        <v>145</v>
      </c>
      <c r="AU491" s="247" t="s">
        <v>85</v>
      </c>
      <c r="AV491" s="14" t="s">
        <v>85</v>
      </c>
      <c r="AW491" s="14" t="s">
        <v>39</v>
      </c>
      <c r="AX491" s="14" t="s">
        <v>77</v>
      </c>
      <c r="AY491" s="247" t="s">
        <v>135</v>
      </c>
    </row>
    <row r="492" s="15" customFormat="1">
      <c r="A492" s="15"/>
      <c r="B492" s="248"/>
      <c r="C492" s="249"/>
      <c r="D492" s="228" t="s">
        <v>145</v>
      </c>
      <c r="E492" s="250" t="s">
        <v>32</v>
      </c>
      <c r="F492" s="251" t="s">
        <v>149</v>
      </c>
      <c r="G492" s="249"/>
      <c r="H492" s="252">
        <v>1</v>
      </c>
      <c r="I492" s="253"/>
      <c r="J492" s="249"/>
      <c r="K492" s="249"/>
      <c r="L492" s="254"/>
      <c r="M492" s="255"/>
      <c r="N492" s="256"/>
      <c r="O492" s="256"/>
      <c r="P492" s="256"/>
      <c r="Q492" s="256"/>
      <c r="R492" s="256"/>
      <c r="S492" s="256"/>
      <c r="T492" s="257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58" t="s">
        <v>145</v>
      </c>
      <c r="AU492" s="258" t="s">
        <v>85</v>
      </c>
      <c r="AV492" s="15" t="s">
        <v>134</v>
      </c>
      <c r="AW492" s="15" t="s">
        <v>39</v>
      </c>
      <c r="AX492" s="15" t="s">
        <v>83</v>
      </c>
      <c r="AY492" s="258" t="s">
        <v>135</v>
      </c>
    </row>
    <row r="493" s="2" customFormat="1" ht="33" customHeight="1">
      <c r="A493" s="39"/>
      <c r="B493" s="40"/>
      <c r="C493" s="213" t="s">
        <v>866</v>
      </c>
      <c r="D493" s="213" t="s">
        <v>138</v>
      </c>
      <c r="E493" s="214" t="s">
        <v>518</v>
      </c>
      <c r="F493" s="215" t="s">
        <v>519</v>
      </c>
      <c r="G493" s="216" t="s">
        <v>141</v>
      </c>
      <c r="H493" s="217">
        <v>8</v>
      </c>
      <c r="I493" s="218"/>
      <c r="J493" s="219">
        <f>ROUND(I493*H493,2)</f>
        <v>0</v>
      </c>
      <c r="K493" s="215" t="s">
        <v>142</v>
      </c>
      <c r="L493" s="45"/>
      <c r="M493" s="220" t="s">
        <v>32</v>
      </c>
      <c r="N493" s="221" t="s">
        <v>48</v>
      </c>
      <c r="O493" s="85"/>
      <c r="P493" s="222">
        <f>O493*H493</f>
        <v>0</v>
      </c>
      <c r="Q493" s="222">
        <v>0</v>
      </c>
      <c r="R493" s="222">
        <f>Q493*H493</f>
        <v>0</v>
      </c>
      <c r="S493" s="222">
        <v>0</v>
      </c>
      <c r="T493" s="223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24" t="s">
        <v>143</v>
      </c>
      <c r="AT493" s="224" t="s">
        <v>138</v>
      </c>
      <c r="AU493" s="224" t="s">
        <v>85</v>
      </c>
      <c r="AY493" s="17" t="s">
        <v>135</v>
      </c>
      <c r="BE493" s="225">
        <f>IF(N493="základní",J493,0)</f>
        <v>0</v>
      </c>
      <c r="BF493" s="225">
        <f>IF(N493="snížená",J493,0)</f>
        <v>0</v>
      </c>
      <c r="BG493" s="225">
        <f>IF(N493="zákl. přenesená",J493,0)</f>
        <v>0</v>
      </c>
      <c r="BH493" s="225">
        <f>IF(N493="sníž. přenesená",J493,0)</f>
        <v>0</v>
      </c>
      <c r="BI493" s="225">
        <f>IF(N493="nulová",J493,0)</f>
        <v>0</v>
      </c>
      <c r="BJ493" s="17" t="s">
        <v>83</v>
      </c>
      <c r="BK493" s="225">
        <f>ROUND(I493*H493,2)</f>
        <v>0</v>
      </c>
      <c r="BL493" s="17" t="s">
        <v>143</v>
      </c>
      <c r="BM493" s="224" t="s">
        <v>1523</v>
      </c>
    </row>
    <row r="494" s="13" customFormat="1">
      <c r="A494" s="13"/>
      <c r="B494" s="226"/>
      <c r="C494" s="227"/>
      <c r="D494" s="228" t="s">
        <v>145</v>
      </c>
      <c r="E494" s="229" t="s">
        <v>32</v>
      </c>
      <c r="F494" s="230" t="s">
        <v>299</v>
      </c>
      <c r="G494" s="227"/>
      <c r="H494" s="229" t="s">
        <v>32</v>
      </c>
      <c r="I494" s="231"/>
      <c r="J494" s="227"/>
      <c r="K494" s="227"/>
      <c r="L494" s="232"/>
      <c r="M494" s="233"/>
      <c r="N494" s="234"/>
      <c r="O494" s="234"/>
      <c r="P494" s="234"/>
      <c r="Q494" s="234"/>
      <c r="R494" s="234"/>
      <c r="S494" s="234"/>
      <c r="T494" s="235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6" t="s">
        <v>145</v>
      </c>
      <c r="AU494" s="236" t="s">
        <v>85</v>
      </c>
      <c r="AV494" s="13" t="s">
        <v>83</v>
      </c>
      <c r="AW494" s="13" t="s">
        <v>39</v>
      </c>
      <c r="AX494" s="13" t="s">
        <v>77</v>
      </c>
      <c r="AY494" s="236" t="s">
        <v>135</v>
      </c>
    </row>
    <row r="495" s="14" customFormat="1">
      <c r="A495" s="14"/>
      <c r="B495" s="237"/>
      <c r="C495" s="238"/>
      <c r="D495" s="228" t="s">
        <v>145</v>
      </c>
      <c r="E495" s="239" t="s">
        <v>32</v>
      </c>
      <c r="F495" s="240" t="s">
        <v>1524</v>
      </c>
      <c r="G495" s="238"/>
      <c r="H495" s="241">
        <v>8</v>
      </c>
      <c r="I495" s="242"/>
      <c r="J495" s="238"/>
      <c r="K495" s="238"/>
      <c r="L495" s="243"/>
      <c r="M495" s="244"/>
      <c r="N495" s="245"/>
      <c r="O495" s="245"/>
      <c r="P495" s="245"/>
      <c r="Q495" s="245"/>
      <c r="R495" s="245"/>
      <c r="S495" s="245"/>
      <c r="T495" s="246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7" t="s">
        <v>145</v>
      </c>
      <c r="AU495" s="247" t="s">
        <v>85</v>
      </c>
      <c r="AV495" s="14" t="s">
        <v>85</v>
      </c>
      <c r="AW495" s="14" t="s">
        <v>39</v>
      </c>
      <c r="AX495" s="14" t="s">
        <v>77</v>
      </c>
      <c r="AY495" s="247" t="s">
        <v>135</v>
      </c>
    </row>
    <row r="496" s="15" customFormat="1">
      <c r="A496" s="15"/>
      <c r="B496" s="248"/>
      <c r="C496" s="249"/>
      <c r="D496" s="228" t="s">
        <v>145</v>
      </c>
      <c r="E496" s="250" t="s">
        <v>32</v>
      </c>
      <c r="F496" s="251" t="s">
        <v>149</v>
      </c>
      <c r="G496" s="249"/>
      <c r="H496" s="252">
        <v>8</v>
      </c>
      <c r="I496" s="253"/>
      <c r="J496" s="249"/>
      <c r="K496" s="249"/>
      <c r="L496" s="254"/>
      <c r="M496" s="255"/>
      <c r="N496" s="256"/>
      <c r="O496" s="256"/>
      <c r="P496" s="256"/>
      <c r="Q496" s="256"/>
      <c r="R496" s="256"/>
      <c r="S496" s="256"/>
      <c r="T496" s="257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58" t="s">
        <v>145</v>
      </c>
      <c r="AU496" s="258" t="s">
        <v>85</v>
      </c>
      <c r="AV496" s="15" t="s">
        <v>134</v>
      </c>
      <c r="AW496" s="15" t="s">
        <v>39</v>
      </c>
      <c r="AX496" s="15" t="s">
        <v>83</v>
      </c>
      <c r="AY496" s="258" t="s">
        <v>135</v>
      </c>
    </row>
    <row r="497" s="2" customFormat="1" ht="24.15" customHeight="1">
      <c r="A497" s="39"/>
      <c r="B497" s="40"/>
      <c r="C497" s="213" t="s">
        <v>869</v>
      </c>
      <c r="D497" s="213" t="s">
        <v>138</v>
      </c>
      <c r="E497" s="214" t="s">
        <v>523</v>
      </c>
      <c r="F497" s="215" t="s">
        <v>524</v>
      </c>
      <c r="G497" s="216" t="s">
        <v>141</v>
      </c>
      <c r="H497" s="217">
        <v>2</v>
      </c>
      <c r="I497" s="218"/>
      <c r="J497" s="219">
        <f>ROUND(I497*H497,2)</f>
        <v>0</v>
      </c>
      <c r="K497" s="215" t="s">
        <v>142</v>
      </c>
      <c r="L497" s="45"/>
      <c r="M497" s="220" t="s">
        <v>32</v>
      </c>
      <c r="N497" s="221" t="s">
        <v>48</v>
      </c>
      <c r="O497" s="85"/>
      <c r="P497" s="222">
        <f>O497*H497</f>
        <v>0</v>
      </c>
      <c r="Q497" s="222">
        <v>0</v>
      </c>
      <c r="R497" s="222">
        <f>Q497*H497</f>
        <v>0</v>
      </c>
      <c r="S497" s="222">
        <v>0</v>
      </c>
      <c r="T497" s="223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24" t="s">
        <v>143</v>
      </c>
      <c r="AT497" s="224" t="s">
        <v>138</v>
      </c>
      <c r="AU497" s="224" t="s">
        <v>85</v>
      </c>
      <c r="AY497" s="17" t="s">
        <v>135</v>
      </c>
      <c r="BE497" s="225">
        <f>IF(N497="základní",J497,0)</f>
        <v>0</v>
      </c>
      <c r="BF497" s="225">
        <f>IF(N497="snížená",J497,0)</f>
        <v>0</v>
      </c>
      <c r="BG497" s="225">
        <f>IF(N497="zákl. přenesená",J497,0)</f>
        <v>0</v>
      </c>
      <c r="BH497" s="225">
        <f>IF(N497="sníž. přenesená",J497,0)</f>
        <v>0</v>
      </c>
      <c r="BI497" s="225">
        <f>IF(N497="nulová",J497,0)</f>
        <v>0</v>
      </c>
      <c r="BJ497" s="17" t="s">
        <v>83</v>
      </c>
      <c r="BK497" s="225">
        <f>ROUND(I497*H497,2)</f>
        <v>0</v>
      </c>
      <c r="BL497" s="17" t="s">
        <v>143</v>
      </c>
      <c r="BM497" s="224" t="s">
        <v>1525</v>
      </c>
    </row>
    <row r="498" s="13" customFormat="1">
      <c r="A498" s="13"/>
      <c r="B498" s="226"/>
      <c r="C498" s="227"/>
      <c r="D498" s="228" t="s">
        <v>145</v>
      </c>
      <c r="E498" s="229" t="s">
        <v>32</v>
      </c>
      <c r="F498" s="230" t="s">
        <v>299</v>
      </c>
      <c r="G498" s="227"/>
      <c r="H498" s="229" t="s">
        <v>32</v>
      </c>
      <c r="I498" s="231"/>
      <c r="J498" s="227"/>
      <c r="K498" s="227"/>
      <c r="L498" s="232"/>
      <c r="M498" s="233"/>
      <c r="N498" s="234"/>
      <c r="O498" s="234"/>
      <c r="P498" s="234"/>
      <c r="Q498" s="234"/>
      <c r="R498" s="234"/>
      <c r="S498" s="234"/>
      <c r="T498" s="235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6" t="s">
        <v>145</v>
      </c>
      <c r="AU498" s="236" t="s">
        <v>85</v>
      </c>
      <c r="AV498" s="13" t="s">
        <v>83</v>
      </c>
      <c r="AW498" s="13" t="s">
        <v>39</v>
      </c>
      <c r="AX498" s="13" t="s">
        <v>77</v>
      </c>
      <c r="AY498" s="236" t="s">
        <v>135</v>
      </c>
    </row>
    <row r="499" s="14" customFormat="1">
      <c r="A499" s="14"/>
      <c r="B499" s="237"/>
      <c r="C499" s="238"/>
      <c r="D499" s="228" t="s">
        <v>145</v>
      </c>
      <c r="E499" s="239" t="s">
        <v>32</v>
      </c>
      <c r="F499" s="240" t="s">
        <v>1526</v>
      </c>
      <c r="G499" s="238"/>
      <c r="H499" s="241">
        <v>2</v>
      </c>
      <c r="I499" s="242"/>
      <c r="J499" s="238"/>
      <c r="K499" s="238"/>
      <c r="L499" s="243"/>
      <c r="M499" s="244"/>
      <c r="N499" s="245"/>
      <c r="O499" s="245"/>
      <c r="P499" s="245"/>
      <c r="Q499" s="245"/>
      <c r="R499" s="245"/>
      <c r="S499" s="245"/>
      <c r="T499" s="246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47" t="s">
        <v>145</v>
      </c>
      <c r="AU499" s="247" t="s">
        <v>85</v>
      </c>
      <c r="AV499" s="14" t="s">
        <v>85</v>
      </c>
      <c r="AW499" s="14" t="s">
        <v>39</v>
      </c>
      <c r="AX499" s="14" t="s">
        <v>77</v>
      </c>
      <c r="AY499" s="247" t="s">
        <v>135</v>
      </c>
    </row>
    <row r="500" s="15" customFormat="1">
      <c r="A500" s="15"/>
      <c r="B500" s="248"/>
      <c r="C500" s="249"/>
      <c r="D500" s="228" t="s">
        <v>145</v>
      </c>
      <c r="E500" s="250" t="s">
        <v>32</v>
      </c>
      <c r="F500" s="251" t="s">
        <v>149</v>
      </c>
      <c r="G500" s="249"/>
      <c r="H500" s="252">
        <v>2</v>
      </c>
      <c r="I500" s="253"/>
      <c r="J500" s="249"/>
      <c r="K500" s="249"/>
      <c r="L500" s="254"/>
      <c r="M500" s="255"/>
      <c r="N500" s="256"/>
      <c r="O500" s="256"/>
      <c r="P500" s="256"/>
      <c r="Q500" s="256"/>
      <c r="R500" s="256"/>
      <c r="S500" s="256"/>
      <c r="T500" s="257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T500" s="258" t="s">
        <v>145</v>
      </c>
      <c r="AU500" s="258" t="s">
        <v>85</v>
      </c>
      <c r="AV500" s="15" t="s">
        <v>134</v>
      </c>
      <c r="AW500" s="15" t="s">
        <v>39</v>
      </c>
      <c r="AX500" s="15" t="s">
        <v>83</v>
      </c>
      <c r="AY500" s="258" t="s">
        <v>135</v>
      </c>
    </row>
    <row r="501" s="2" customFormat="1" ht="24.15" customHeight="1">
      <c r="A501" s="39"/>
      <c r="B501" s="40"/>
      <c r="C501" s="213" t="s">
        <v>871</v>
      </c>
      <c r="D501" s="213" t="s">
        <v>138</v>
      </c>
      <c r="E501" s="214" t="s">
        <v>528</v>
      </c>
      <c r="F501" s="215" t="s">
        <v>529</v>
      </c>
      <c r="G501" s="216" t="s">
        <v>141</v>
      </c>
      <c r="H501" s="217">
        <v>2</v>
      </c>
      <c r="I501" s="218"/>
      <c r="J501" s="219">
        <f>ROUND(I501*H501,2)</f>
        <v>0</v>
      </c>
      <c r="K501" s="215" t="s">
        <v>142</v>
      </c>
      <c r="L501" s="45"/>
      <c r="M501" s="220" t="s">
        <v>32</v>
      </c>
      <c r="N501" s="221" t="s">
        <v>48</v>
      </c>
      <c r="O501" s="85"/>
      <c r="P501" s="222">
        <f>O501*H501</f>
        <v>0</v>
      </c>
      <c r="Q501" s="222">
        <v>0</v>
      </c>
      <c r="R501" s="222">
        <f>Q501*H501</f>
        <v>0</v>
      </c>
      <c r="S501" s="222">
        <v>0</v>
      </c>
      <c r="T501" s="223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24" t="s">
        <v>143</v>
      </c>
      <c r="AT501" s="224" t="s">
        <v>138</v>
      </c>
      <c r="AU501" s="224" t="s">
        <v>85</v>
      </c>
      <c r="AY501" s="17" t="s">
        <v>135</v>
      </c>
      <c r="BE501" s="225">
        <f>IF(N501="základní",J501,0)</f>
        <v>0</v>
      </c>
      <c r="BF501" s="225">
        <f>IF(N501="snížená",J501,0)</f>
        <v>0</v>
      </c>
      <c r="BG501" s="225">
        <f>IF(N501="zákl. přenesená",J501,0)</f>
        <v>0</v>
      </c>
      <c r="BH501" s="225">
        <f>IF(N501="sníž. přenesená",J501,0)</f>
        <v>0</v>
      </c>
      <c r="BI501" s="225">
        <f>IF(N501="nulová",J501,0)</f>
        <v>0</v>
      </c>
      <c r="BJ501" s="17" t="s">
        <v>83</v>
      </c>
      <c r="BK501" s="225">
        <f>ROUND(I501*H501,2)</f>
        <v>0</v>
      </c>
      <c r="BL501" s="17" t="s">
        <v>143</v>
      </c>
      <c r="BM501" s="224" t="s">
        <v>1527</v>
      </c>
    </row>
    <row r="502" s="13" customFormat="1">
      <c r="A502" s="13"/>
      <c r="B502" s="226"/>
      <c r="C502" s="227"/>
      <c r="D502" s="228" t="s">
        <v>145</v>
      </c>
      <c r="E502" s="229" t="s">
        <v>32</v>
      </c>
      <c r="F502" s="230" t="s">
        <v>299</v>
      </c>
      <c r="G502" s="227"/>
      <c r="H502" s="229" t="s">
        <v>32</v>
      </c>
      <c r="I502" s="231"/>
      <c r="J502" s="227"/>
      <c r="K502" s="227"/>
      <c r="L502" s="232"/>
      <c r="M502" s="233"/>
      <c r="N502" s="234"/>
      <c r="O502" s="234"/>
      <c r="P502" s="234"/>
      <c r="Q502" s="234"/>
      <c r="R502" s="234"/>
      <c r="S502" s="234"/>
      <c r="T502" s="235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6" t="s">
        <v>145</v>
      </c>
      <c r="AU502" s="236" t="s">
        <v>85</v>
      </c>
      <c r="AV502" s="13" t="s">
        <v>83</v>
      </c>
      <c r="AW502" s="13" t="s">
        <v>39</v>
      </c>
      <c r="AX502" s="13" t="s">
        <v>77</v>
      </c>
      <c r="AY502" s="236" t="s">
        <v>135</v>
      </c>
    </row>
    <row r="503" s="14" customFormat="1">
      <c r="A503" s="14"/>
      <c r="B503" s="237"/>
      <c r="C503" s="238"/>
      <c r="D503" s="228" t="s">
        <v>145</v>
      </c>
      <c r="E503" s="239" t="s">
        <v>32</v>
      </c>
      <c r="F503" s="240" t="s">
        <v>1528</v>
      </c>
      <c r="G503" s="238"/>
      <c r="H503" s="241">
        <v>2</v>
      </c>
      <c r="I503" s="242"/>
      <c r="J503" s="238"/>
      <c r="K503" s="238"/>
      <c r="L503" s="243"/>
      <c r="M503" s="244"/>
      <c r="N503" s="245"/>
      <c r="O503" s="245"/>
      <c r="P503" s="245"/>
      <c r="Q503" s="245"/>
      <c r="R503" s="245"/>
      <c r="S503" s="245"/>
      <c r="T503" s="246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7" t="s">
        <v>145</v>
      </c>
      <c r="AU503" s="247" t="s">
        <v>85</v>
      </c>
      <c r="AV503" s="14" t="s">
        <v>85</v>
      </c>
      <c r="AW503" s="14" t="s">
        <v>39</v>
      </c>
      <c r="AX503" s="14" t="s">
        <v>77</v>
      </c>
      <c r="AY503" s="247" t="s">
        <v>135</v>
      </c>
    </row>
    <row r="504" s="15" customFormat="1">
      <c r="A504" s="15"/>
      <c r="B504" s="248"/>
      <c r="C504" s="249"/>
      <c r="D504" s="228" t="s">
        <v>145</v>
      </c>
      <c r="E504" s="250" t="s">
        <v>32</v>
      </c>
      <c r="F504" s="251" t="s">
        <v>149</v>
      </c>
      <c r="G504" s="249"/>
      <c r="H504" s="252">
        <v>2</v>
      </c>
      <c r="I504" s="253"/>
      <c r="J504" s="249"/>
      <c r="K504" s="249"/>
      <c r="L504" s="254"/>
      <c r="M504" s="255"/>
      <c r="N504" s="256"/>
      <c r="O504" s="256"/>
      <c r="P504" s="256"/>
      <c r="Q504" s="256"/>
      <c r="R504" s="256"/>
      <c r="S504" s="256"/>
      <c r="T504" s="257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58" t="s">
        <v>145</v>
      </c>
      <c r="AU504" s="258" t="s">
        <v>85</v>
      </c>
      <c r="AV504" s="15" t="s">
        <v>134</v>
      </c>
      <c r="AW504" s="15" t="s">
        <v>39</v>
      </c>
      <c r="AX504" s="15" t="s">
        <v>83</v>
      </c>
      <c r="AY504" s="258" t="s">
        <v>135</v>
      </c>
    </row>
    <row r="505" s="2" customFormat="1" ht="24.15" customHeight="1">
      <c r="A505" s="39"/>
      <c r="B505" s="40"/>
      <c r="C505" s="213" t="s">
        <v>873</v>
      </c>
      <c r="D505" s="213" t="s">
        <v>138</v>
      </c>
      <c r="E505" s="214" t="s">
        <v>823</v>
      </c>
      <c r="F505" s="215" t="s">
        <v>824</v>
      </c>
      <c r="G505" s="216" t="s">
        <v>141</v>
      </c>
      <c r="H505" s="217">
        <v>1</v>
      </c>
      <c r="I505" s="218"/>
      <c r="J505" s="219">
        <f>ROUND(I505*H505,2)</f>
        <v>0</v>
      </c>
      <c r="K505" s="215" t="s">
        <v>142</v>
      </c>
      <c r="L505" s="45"/>
      <c r="M505" s="220" t="s">
        <v>32</v>
      </c>
      <c r="N505" s="221" t="s">
        <v>48</v>
      </c>
      <c r="O505" s="85"/>
      <c r="P505" s="222">
        <f>O505*H505</f>
        <v>0</v>
      </c>
      <c r="Q505" s="222">
        <v>0</v>
      </c>
      <c r="R505" s="222">
        <f>Q505*H505</f>
        <v>0</v>
      </c>
      <c r="S505" s="222">
        <v>0</v>
      </c>
      <c r="T505" s="223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24" t="s">
        <v>143</v>
      </c>
      <c r="AT505" s="224" t="s">
        <v>138</v>
      </c>
      <c r="AU505" s="224" t="s">
        <v>85</v>
      </c>
      <c r="AY505" s="17" t="s">
        <v>135</v>
      </c>
      <c r="BE505" s="225">
        <f>IF(N505="základní",J505,0)</f>
        <v>0</v>
      </c>
      <c r="BF505" s="225">
        <f>IF(N505="snížená",J505,0)</f>
        <v>0</v>
      </c>
      <c r="BG505" s="225">
        <f>IF(N505="zákl. přenesená",J505,0)</f>
        <v>0</v>
      </c>
      <c r="BH505" s="225">
        <f>IF(N505="sníž. přenesená",J505,0)</f>
        <v>0</v>
      </c>
      <c r="BI505" s="225">
        <f>IF(N505="nulová",J505,0)</f>
        <v>0</v>
      </c>
      <c r="BJ505" s="17" t="s">
        <v>83</v>
      </c>
      <c r="BK505" s="225">
        <f>ROUND(I505*H505,2)</f>
        <v>0</v>
      </c>
      <c r="BL505" s="17" t="s">
        <v>143</v>
      </c>
      <c r="BM505" s="224" t="s">
        <v>1529</v>
      </c>
    </row>
    <row r="506" s="13" customFormat="1">
      <c r="A506" s="13"/>
      <c r="B506" s="226"/>
      <c r="C506" s="227"/>
      <c r="D506" s="228" t="s">
        <v>145</v>
      </c>
      <c r="E506" s="229" t="s">
        <v>32</v>
      </c>
      <c r="F506" s="230" t="s">
        <v>299</v>
      </c>
      <c r="G506" s="227"/>
      <c r="H506" s="229" t="s">
        <v>32</v>
      </c>
      <c r="I506" s="231"/>
      <c r="J506" s="227"/>
      <c r="K506" s="227"/>
      <c r="L506" s="232"/>
      <c r="M506" s="233"/>
      <c r="N506" s="234"/>
      <c r="O506" s="234"/>
      <c r="P506" s="234"/>
      <c r="Q506" s="234"/>
      <c r="R506" s="234"/>
      <c r="S506" s="234"/>
      <c r="T506" s="235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6" t="s">
        <v>145</v>
      </c>
      <c r="AU506" s="236" t="s">
        <v>85</v>
      </c>
      <c r="AV506" s="13" t="s">
        <v>83</v>
      </c>
      <c r="AW506" s="13" t="s">
        <v>39</v>
      </c>
      <c r="AX506" s="13" t="s">
        <v>77</v>
      </c>
      <c r="AY506" s="236" t="s">
        <v>135</v>
      </c>
    </row>
    <row r="507" s="14" customFormat="1">
      <c r="A507" s="14"/>
      <c r="B507" s="237"/>
      <c r="C507" s="238"/>
      <c r="D507" s="228" t="s">
        <v>145</v>
      </c>
      <c r="E507" s="239" t="s">
        <v>32</v>
      </c>
      <c r="F507" s="240" t="s">
        <v>826</v>
      </c>
      <c r="G507" s="238"/>
      <c r="H507" s="241">
        <v>1</v>
      </c>
      <c r="I507" s="242"/>
      <c r="J507" s="238"/>
      <c r="K507" s="238"/>
      <c r="L507" s="243"/>
      <c r="M507" s="244"/>
      <c r="N507" s="245"/>
      <c r="O507" s="245"/>
      <c r="P507" s="245"/>
      <c r="Q507" s="245"/>
      <c r="R507" s="245"/>
      <c r="S507" s="245"/>
      <c r="T507" s="246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7" t="s">
        <v>145</v>
      </c>
      <c r="AU507" s="247" t="s">
        <v>85</v>
      </c>
      <c r="AV507" s="14" t="s">
        <v>85</v>
      </c>
      <c r="AW507" s="14" t="s">
        <v>39</v>
      </c>
      <c r="AX507" s="14" t="s">
        <v>77</v>
      </c>
      <c r="AY507" s="247" t="s">
        <v>135</v>
      </c>
    </row>
    <row r="508" s="15" customFormat="1">
      <c r="A508" s="15"/>
      <c r="B508" s="248"/>
      <c r="C508" s="249"/>
      <c r="D508" s="228" t="s">
        <v>145</v>
      </c>
      <c r="E508" s="250" t="s">
        <v>32</v>
      </c>
      <c r="F508" s="251" t="s">
        <v>149</v>
      </c>
      <c r="G508" s="249"/>
      <c r="H508" s="252">
        <v>1</v>
      </c>
      <c r="I508" s="253"/>
      <c r="J508" s="249"/>
      <c r="K508" s="249"/>
      <c r="L508" s="254"/>
      <c r="M508" s="255"/>
      <c r="N508" s="256"/>
      <c r="O508" s="256"/>
      <c r="P508" s="256"/>
      <c r="Q508" s="256"/>
      <c r="R508" s="256"/>
      <c r="S508" s="256"/>
      <c r="T508" s="257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58" t="s">
        <v>145</v>
      </c>
      <c r="AU508" s="258" t="s">
        <v>85</v>
      </c>
      <c r="AV508" s="15" t="s">
        <v>134</v>
      </c>
      <c r="AW508" s="15" t="s">
        <v>39</v>
      </c>
      <c r="AX508" s="15" t="s">
        <v>83</v>
      </c>
      <c r="AY508" s="258" t="s">
        <v>135</v>
      </c>
    </row>
    <row r="509" s="2" customFormat="1" ht="24.15" customHeight="1">
      <c r="A509" s="39"/>
      <c r="B509" s="40"/>
      <c r="C509" s="213" t="s">
        <v>876</v>
      </c>
      <c r="D509" s="213" t="s">
        <v>138</v>
      </c>
      <c r="E509" s="214" t="s">
        <v>533</v>
      </c>
      <c r="F509" s="215" t="s">
        <v>534</v>
      </c>
      <c r="G509" s="216" t="s">
        <v>141</v>
      </c>
      <c r="H509" s="217">
        <v>2</v>
      </c>
      <c r="I509" s="218"/>
      <c r="J509" s="219">
        <f>ROUND(I509*H509,2)</f>
        <v>0</v>
      </c>
      <c r="K509" s="215" t="s">
        <v>142</v>
      </c>
      <c r="L509" s="45"/>
      <c r="M509" s="220" t="s">
        <v>32</v>
      </c>
      <c r="N509" s="221" t="s">
        <v>48</v>
      </c>
      <c r="O509" s="85"/>
      <c r="P509" s="222">
        <f>O509*H509</f>
        <v>0</v>
      </c>
      <c r="Q509" s="222">
        <v>0</v>
      </c>
      <c r="R509" s="222">
        <f>Q509*H509</f>
        <v>0</v>
      </c>
      <c r="S509" s="222">
        <v>0</v>
      </c>
      <c r="T509" s="223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24" t="s">
        <v>143</v>
      </c>
      <c r="AT509" s="224" t="s">
        <v>138</v>
      </c>
      <c r="AU509" s="224" t="s">
        <v>85</v>
      </c>
      <c r="AY509" s="17" t="s">
        <v>135</v>
      </c>
      <c r="BE509" s="225">
        <f>IF(N509="základní",J509,0)</f>
        <v>0</v>
      </c>
      <c r="BF509" s="225">
        <f>IF(N509="snížená",J509,0)</f>
        <v>0</v>
      </c>
      <c r="BG509" s="225">
        <f>IF(N509="zákl. přenesená",J509,0)</f>
        <v>0</v>
      </c>
      <c r="BH509" s="225">
        <f>IF(N509="sníž. přenesená",J509,0)</f>
        <v>0</v>
      </c>
      <c r="BI509" s="225">
        <f>IF(N509="nulová",J509,0)</f>
        <v>0</v>
      </c>
      <c r="BJ509" s="17" t="s">
        <v>83</v>
      </c>
      <c r="BK509" s="225">
        <f>ROUND(I509*H509,2)</f>
        <v>0</v>
      </c>
      <c r="BL509" s="17" t="s">
        <v>143</v>
      </c>
      <c r="BM509" s="224" t="s">
        <v>1530</v>
      </c>
    </row>
    <row r="510" s="13" customFormat="1">
      <c r="A510" s="13"/>
      <c r="B510" s="226"/>
      <c r="C510" s="227"/>
      <c r="D510" s="228" t="s">
        <v>145</v>
      </c>
      <c r="E510" s="229" t="s">
        <v>32</v>
      </c>
      <c r="F510" s="230" t="s">
        <v>299</v>
      </c>
      <c r="G510" s="227"/>
      <c r="H510" s="229" t="s">
        <v>32</v>
      </c>
      <c r="I510" s="231"/>
      <c r="J510" s="227"/>
      <c r="K510" s="227"/>
      <c r="L510" s="232"/>
      <c r="M510" s="233"/>
      <c r="N510" s="234"/>
      <c r="O510" s="234"/>
      <c r="P510" s="234"/>
      <c r="Q510" s="234"/>
      <c r="R510" s="234"/>
      <c r="S510" s="234"/>
      <c r="T510" s="235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6" t="s">
        <v>145</v>
      </c>
      <c r="AU510" s="236" t="s">
        <v>85</v>
      </c>
      <c r="AV510" s="13" t="s">
        <v>83</v>
      </c>
      <c r="AW510" s="13" t="s">
        <v>39</v>
      </c>
      <c r="AX510" s="13" t="s">
        <v>77</v>
      </c>
      <c r="AY510" s="236" t="s">
        <v>135</v>
      </c>
    </row>
    <row r="511" s="14" customFormat="1">
      <c r="A511" s="14"/>
      <c r="B511" s="237"/>
      <c r="C511" s="238"/>
      <c r="D511" s="228" t="s">
        <v>145</v>
      </c>
      <c r="E511" s="239" t="s">
        <v>32</v>
      </c>
      <c r="F511" s="240" t="s">
        <v>1128</v>
      </c>
      <c r="G511" s="238"/>
      <c r="H511" s="241">
        <v>2</v>
      </c>
      <c r="I511" s="242"/>
      <c r="J511" s="238"/>
      <c r="K511" s="238"/>
      <c r="L511" s="243"/>
      <c r="M511" s="244"/>
      <c r="N511" s="245"/>
      <c r="O511" s="245"/>
      <c r="P511" s="245"/>
      <c r="Q511" s="245"/>
      <c r="R511" s="245"/>
      <c r="S511" s="245"/>
      <c r="T511" s="246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47" t="s">
        <v>145</v>
      </c>
      <c r="AU511" s="247" t="s">
        <v>85</v>
      </c>
      <c r="AV511" s="14" t="s">
        <v>85</v>
      </c>
      <c r="AW511" s="14" t="s">
        <v>39</v>
      </c>
      <c r="AX511" s="14" t="s">
        <v>77</v>
      </c>
      <c r="AY511" s="247" t="s">
        <v>135</v>
      </c>
    </row>
    <row r="512" s="15" customFormat="1">
      <c r="A512" s="15"/>
      <c r="B512" s="248"/>
      <c r="C512" s="249"/>
      <c r="D512" s="228" t="s">
        <v>145</v>
      </c>
      <c r="E512" s="250" t="s">
        <v>32</v>
      </c>
      <c r="F512" s="251" t="s">
        <v>149</v>
      </c>
      <c r="G512" s="249"/>
      <c r="H512" s="252">
        <v>2</v>
      </c>
      <c r="I512" s="253"/>
      <c r="J512" s="249"/>
      <c r="K512" s="249"/>
      <c r="L512" s="254"/>
      <c r="M512" s="255"/>
      <c r="N512" s="256"/>
      <c r="O512" s="256"/>
      <c r="P512" s="256"/>
      <c r="Q512" s="256"/>
      <c r="R512" s="256"/>
      <c r="S512" s="256"/>
      <c r="T512" s="257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58" t="s">
        <v>145</v>
      </c>
      <c r="AU512" s="258" t="s">
        <v>85</v>
      </c>
      <c r="AV512" s="15" t="s">
        <v>134</v>
      </c>
      <c r="AW512" s="15" t="s">
        <v>39</v>
      </c>
      <c r="AX512" s="15" t="s">
        <v>83</v>
      </c>
      <c r="AY512" s="258" t="s">
        <v>135</v>
      </c>
    </row>
    <row r="513" s="2" customFormat="1" ht="24.15" customHeight="1">
      <c r="A513" s="39"/>
      <c r="B513" s="40"/>
      <c r="C513" s="213" t="s">
        <v>879</v>
      </c>
      <c r="D513" s="213" t="s">
        <v>138</v>
      </c>
      <c r="E513" s="214" t="s">
        <v>538</v>
      </c>
      <c r="F513" s="215" t="s">
        <v>539</v>
      </c>
      <c r="G513" s="216" t="s">
        <v>141</v>
      </c>
      <c r="H513" s="217">
        <v>2</v>
      </c>
      <c r="I513" s="218"/>
      <c r="J513" s="219">
        <f>ROUND(I513*H513,2)</f>
        <v>0</v>
      </c>
      <c r="K513" s="215" t="s">
        <v>142</v>
      </c>
      <c r="L513" s="45"/>
      <c r="M513" s="220" t="s">
        <v>32</v>
      </c>
      <c r="N513" s="221" t="s">
        <v>48</v>
      </c>
      <c r="O513" s="85"/>
      <c r="P513" s="222">
        <f>O513*H513</f>
        <v>0</v>
      </c>
      <c r="Q513" s="222">
        <v>0</v>
      </c>
      <c r="R513" s="222">
        <f>Q513*H513</f>
        <v>0</v>
      </c>
      <c r="S513" s="222">
        <v>0</v>
      </c>
      <c r="T513" s="223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24" t="s">
        <v>143</v>
      </c>
      <c r="AT513" s="224" t="s">
        <v>138</v>
      </c>
      <c r="AU513" s="224" t="s">
        <v>85</v>
      </c>
      <c r="AY513" s="17" t="s">
        <v>135</v>
      </c>
      <c r="BE513" s="225">
        <f>IF(N513="základní",J513,0)</f>
        <v>0</v>
      </c>
      <c r="BF513" s="225">
        <f>IF(N513="snížená",J513,0)</f>
        <v>0</v>
      </c>
      <c r="BG513" s="225">
        <f>IF(N513="zákl. přenesená",J513,0)</f>
        <v>0</v>
      </c>
      <c r="BH513" s="225">
        <f>IF(N513="sníž. přenesená",J513,0)</f>
        <v>0</v>
      </c>
      <c r="BI513" s="225">
        <f>IF(N513="nulová",J513,0)</f>
        <v>0</v>
      </c>
      <c r="BJ513" s="17" t="s">
        <v>83</v>
      </c>
      <c r="BK513" s="225">
        <f>ROUND(I513*H513,2)</f>
        <v>0</v>
      </c>
      <c r="BL513" s="17" t="s">
        <v>143</v>
      </c>
      <c r="BM513" s="224" t="s">
        <v>1531</v>
      </c>
    </row>
    <row r="514" s="13" customFormat="1">
      <c r="A514" s="13"/>
      <c r="B514" s="226"/>
      <c r="C514" s="227"/>
      <c r="D514" s="228" t="s">
        <v>145</v>
      </c>
      <c r="E514" s="229" t="s">
        <v>32</v>
      </c>
      <c r="F514" s="230" t="s">
        <v>299</v>
      </c>
      <c r="G514" s="227"/>
      <c r="H514" s="229" t="s">
        <v>32</v>
      </c>
      <c r="I514" s="231"/>
      <c r="J514" s="227"/>
      <c r="K514" s="227"/>
      <c r="L514" s="232"/>
      <c r="M514" s="233"/>
      <c r="N514" s="234"/>
      <c r="O514" s="234"/>
      <c r="P514" s="234"/>
      <c r="Q514" s="234"/>
      <c r="R514" s="234"/>
      <c r="S514" s="234"/>
      <c r="T514" s="235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6" t="s">
        <v>145</v>
      </c>
      <c r="AU514" s="236" t="s">
        <v>85</v>
      </c>
      <c r="AV514" s="13" t="s">
        <v>83</v>
      </c>
      <c r="AW514" s="13" t="s">
        <v>39</v>
      </c>
      <c r="AX514" s="13" t="s">
        <v>77</v>
      </c>
      <c r="AY514" s="236" t="s">
        <v>135</v>
      </c>
    </row>
    <row r="515" s="14" customFormat="1">
      <c r="A515" s="14"/>
      <c r="B515" s="237"/>
      <c r="C515" s="238"/>
      <c r="D515" s="228" t="s">
        <v>145</v>
      </c>
      <c r="E515" s="239" t="s">
        <v>32</v>
      </c>
      <c r="F515" s="240" t="s">
        <v>1130</v>
      </c>
      <c r="G515" s="238"/>
      <c r="H515" s="241">
        <v>2</v>
      </c>
      <c r="I515" s="242"/>
      <c r="J515" s="238"/>
      <c r="K515" s="238"/>
      <c r="L515" s="243"/>
      <c r="M515" s="244"/>
      <c r="N515" s="245"/>
      <c r="O515" s="245"/>
      <c r="P515" s="245"/>
      <c r="Q515" s="245"/>
      <c r="R515" s="245"/>
      <c r="S515" s="245"/>
      <c r="T515" s="246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7" t="s">
        <v>145</v>
      </c>
      <c r="AU515" s="247" t="s">
        <v>85</v>
      </c>
      <c r="AV515" s="14" t="s">
        <v>85</v>
      </c>
      <c r="AW515" s="14" t="s">
        <v>39</v>
      </c>
      <c r="AX515" s="14" t="s">
        <v>77</v>
      </c>
      <c r="AY515" s="247" t="s">
        <v>135</v>
      </c>
    </row>
    <row r="516" s="15" customFormat="1">
      <c r="A516" s="15"/>
      <c r="B516" s="248"/>
      <c r="C516" s="249"/>
      <c r="D516" s="228" t="s">
        <v>145</v>
      </c>
      <c r="E516" s="250" t="s">
        <v>32</v>
      </c>
      <c r="F516" s="251" t="s">
        <v>149</v>
      </c>
      <c r="G516" s="249"/>
      <c r="H516" s="252">
        <v>2</v>
      </c>
      <c r="I516" s="253"/>
      <c r="J516" s="249"/>
      <c r="K516" s="249"/>
      <c r="L516" s="254"/>
      <c r="M516" s="255"/>
      <c r="N516" s="256"/>
      <c r="O516" s="256"/>
      <c r="P516" s="256"/>
      <c r="Q516" s="256"/>
      <c r="R516" s="256"/>
      <c r="S516" s="256"/>
      <c r="T516" s="257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58" t="s">
        <v>145</v>
      </c>
      <c r="AU516" s="258" t="s">
        <v>85</v>
      </c>
      <c r="AV516" s="15" t="s">
        <v>134</v>
      </c>
      <c r="AW516" s="15" t="s">
        <v>39</v>
      </c>
      <c r="AX516" s="15" t="s">
        <v>83</v>
      </c>
      <c r="AY516" s="258" t="s">
        <v>135</v>
      </c>
    </row>
    <row r="517" s="2" customFormat="1" ht="24.15" customHeight="1">
      <c r="A517" s="39"/>
      <c r="B517" s="40"/>
      <c r="C517" s="213" t="s">
        <v>882</v>
      </c>
      <c r="D517" s="213" t="s">
        <v>138</v>
      </c>
      <c r="E517" s="214" t="s">
        <v>543</v>
      </c>
      <c r="F517" s="215" t="s">
        <v>544</v>
      </c>
      <c r="G517" s="216" t="s">
        <v>141</v>
      </c>
      <c r="H517" s="217">
        <v>2</v>
      </c>
      <c r="I517" s="218"/>
      <c r="J517" s="219">
        <f>ROUND(I517*H517,2)</f>
        <v>0</v>
      </c>
      <c r="K517" s="215" t="s">
        <v>142</v>
      </c>
      <c r="L517" s="45"/>
      <c r="M517" s="220" t="s">
        <v>32</v>
      </c>
      <c r="N517" s="221" t="s">
        <v>48</v>
      </c>
      <c r="O517" s="85"/>
      <c r="P517" s="222">
        <f>O517*H517</f>
        <v>0</v>
      </c>
      <c r="Q517" s="222">
        <v>0</v>
      </c>
      <c r="R517" s="222">
        <f>Q517*H517</f>
        <v>0</v>
      </c>
      <c r="S517" s="222">
        <v>0</v>
      </c>
      <c r="T517" s="223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24" t="s">
        <v>143</v>
      </c>
      <c r="AT517" s="224" t="s">
        <v>138</v>
      </c>
      <c r="AU517" s="224" t="s">
        <v>85</v>
      </c>
      <c r="AY517" s="17" t="s">
        <v>135</v>
      </c>
      <c r="BE517" s="225">
        <f>IF(N517="základní",J517,0)</f>
        <v>0</v>
      </c>
      <c r="BF517" s="225">
        <f>IF(N517="snížená",J517,0)</f>
        <v>0</v>
      </c>
      <c r="BG517" s="225">
        <f>IF(N517="zákl. přenesená",J517,0)</f>
        <v>0</v>
      </c>
      <c r="BH517" s="225">
        <f>IF(N517="sníž. přenesená",J517,0)</f>
        <v>0</v>
      </c>
      <c r="BI517" s="225">
        <f>IF(N517="nulová",J517,0)</f>
        <v>0</v>
      </c>
      <c r="BJ517" s="17" t="s">
        <v>83</v>
      </c>
      <c r="BK517" s="225">
        <f>ROUND(I517*H517,2)</f>
        <v>0</v>
      </c>
      <c r="BL517" s="17" t="s">
        <v>143</v>
      </c>
      <c r="BM517" s="224" t="s">
        <v>1532</v>
      </c>
    </row>
    <row r="518" s="13" customFormat="1">
      <c r="A518" s="13"/>
      <c r="B518" s="226"/>
      <c r="C518" s="227"/>
      <c r="D518" s="228" t="s">
        <v>145</v>
      </c>
      <c r="E518" s="229" t="s">
        <v>32</v>
      </c>
      <c r="F518" s="230" t="s">
        <v>299</v>
      </c>
      <c r="G518" s="227"/>
      <c r="H518" s="229" t="s">
        <v>32</v>
      </c>
      <c r="I518" s="231"/>
      <c r="J518" s="227"/>
      <c r="K518" s="227"/>
      <c r="L518" s="232"/>
      <c r="M518" s="233"/>
      <c r="N518" s="234"/>
      <c r="O518" s="234"/>
      <c r="P518" s="234"/>
      <c r="Q518" s="234"/>
      <c r="R518" s="234"/>
      <c r="S518" s="234"/>
      <c r="T518" s="235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6" t="s">
        <v>145</v>
      </c>
      <c r="AU518" s="236" t="s">
        <v>85</v>
      </c>
      <c r="AV518" s="13" t="s">
        <v>83</v>
      </c>
      <c r="AW518" s="13" t="s">
        <v>39</v>
      </c>
      <c r="AX518" s="13" t="s">
        <v>77</v>
      </c>
      <c r="AY518" s="236" t="s">
        <v>135</v>
      </c>
    </row>
    <row r="519" s="14" customFormat="1">
      <c r="A519" s="14"/>
      <c r="B519" s="237"/>
      <c r="C519" s="238"/>
      <c r="D519" s="228" t="s">
        <v>145</v>
      </c>
      <c r="E519" s="239" t="s">
        <v>32</v>
      </c>
      <c r="F519" s="240" t="s">
        <v>1533</v>
      </c>
      <c r="G519" s="238"/>
      <c r="H519" s="241">
        <v>2</v>
      </c>
      <c r="I519" s="242"/>
      <c r="J519" s="238"/>
      <c r="K519" s="238"/>
      <c r="L519" s="243"/>
      <c r="M519" s="244"/>
      <c r="N519" s="245"/>
      <c r="O519" s="245"/>
      <c r="P519" s="245"/>
      <c r="Q519" s="245"/>
      <c r="R519" s="245"/>
      <c r="S519" s="245"/>
      <c r="T519" s="246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7" t="s">
        <v>145</v>
      </c>
      <c r="AU519" s="247" t="s">
        <v>85</v>
      </c>
      <c r="AV519" s="14" t="s">
        <v>85</v>
      </c>
      <c r="AW519" s="14" t="s">
        <v>39</v>
      </c>
      <c r="AX519" s="14" t="s">
        <v>77</v>
      </c>
      <c r="AY519" s="247" t="s">
        <v>135</v>
      </c>
    </row>
    <row r="520" s="15" customFormat="1">
      <c r="A520" s="15"/>
      <c r="B520" s="248"/>
      <c r="C520" s="249"/>
      <c r="D520" s="228" t="s">
        <v>145</v>
      </c>
      <c r="E520" s="250" t="s">
        <v>32</v>
      </c>
      <c r="F520" s="251" t="s">
        <v>149</v>
      </c>
      <c r="G520" s="249"/>
      <c r="H520" s="252">
        <v>2</v>
      </c>
      <c r="I520" s="253"/>
      <c r="J520" s="249"/>
      <c r="K520" s="249"/>
      <c r="L520" s="254"/>
      <c r="M520" s="255"/>
      <c r="N520" s="256"/>
      <c r="O520" s="256"/>
      <c r="P520" s="256"/>
      <c r="Q520" s="256"/>
      <c r="R520" s="256"/>
      <c r="S520" s="256"/>
      <c r="T520" s="257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58" t="s">
        <v>145</v>
      </c>
      <c r="AU520" s="258" t="s">
        <v>85</v>
      </c>
      <c r="AV520" s="15" t="s">
        <v>134</v>
      </c>
      <c r="AW520" s="15" t="s">
        <v>39</v>
      </c>
      <c r="AX520" s="15" t="s">
        <v>83</v>
      </c>
      <c r="AY520" s="258" t="s">
        <v>135</v>
      </c>
    </row>
    <row r="521" s="2" customFormat="1" ht="24.15" customHeight="1">
      <c r="A521" s="39"/>
      <c r="B521" s="40"/>
      <c r="C521" s="213" t="s">
        <v>884</v>
      </c>
      <c r="D521" s="213" t="s">
        <v>138</v>
      </c>
      <c r="E521" s="214" t="s">
        <v>831</v>
      </c>
      <c r="F521" s="215" t="s">
        <v>832</v>
      </c>
      <c r="G521" s="216" t="s">
        <v>141</v>
      </c>
      <c r="H521" s="217">
        <v>1</v>
      </c>
      <c r="I521" s="218"/>
      <c r="J521" s="219">
        <f>ROUND(I521*H521,2)</f>
        <v>0</v>
      </c>
      <c r="K521" s="215" t="s">
        <v>142</v>
      </c>
      <c r="L521" s="45"/>
      <c r="M521" s="220" t="s">
        <v>32</v>
      </c>
      <c r="N521" s="221" t="s">
        <v>48</v>
      </c>
      <c r="O521" s="85"/>
      <c r="P521" s="222">
        <f>O521*H521</f>
        <v>0</v>
      </c>
      <c r="Q521" s="222">
        <v>0</v>
      </c>
      <c r="R521" s="222">
        <f>Q521*H521</f>
        <v>0</v>
      </c>
      <c r="S521" s="222">
        <v>0</v>
      </c>
      <c r="T521" s="223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24" t="s">
        <v>143</v>
      </c>
      <c r="AT521" s="224" t="s">
        <v>138</v>
      </c>
      <c r="AU521" s="224" t="s">
        <v>85</v>
      </c>
      <c r="AY521" s="17" t="s">
        <v>135</v>
      </c>
      <c r="BE521" s="225">
        <f>IF(N521="základní",J521,0)</f>
        <v>0</v>
      </c>
      <c r="BF521" s="225">
        <f>IF(N521="snížená",J521,0)</f>
        <v>0</v>
      </c>
      <c r="BG521" s="225">
        <f>IF(N521="zákl. přenesená",J521,0)</f>
        <v>0</v>
      </c>
      <c r="BH521" s="225">
        <f>IF(N521="sníž. přenesená",J521,0)</f>
        <v>0</v>
      </c>
      <c r="BI521" s="225">
        <f>IF(N521="nulová",J521,0)</f>
        <v>0</v>
      </c>
      <c r="BJ521" s="17" t="s">
        <v>83</v>
      </c>
      <c r="BK521" s="225">
        <f>ROUND(I521*H521,2)</f>
        <v>0</v>
      </c>
      <c r="BL521" s="17" t="s">
        <v>143</v>
      </c>
      <c r="BM521" s="224" t="s">
        <v>1534</v>
      </c>
    </row>
    <row r="522" s="13" customFormat="1">
      <c r="A522" s="13"/>
      <c r="B522" s="226"/>
      <c r="C522" s="227"/>
      <c r="D522" s="228" t="s">
        <v>145</v>
      </c>
      <c r="E522" s="229" t="s">
        <v>32</v>
      </c>
      <c r="F522" s="230" t="s">
        <v>299</v>
      </c>
      <c r="G522" s="227"/>
      <c r="H522" s="229" t="s">
        <v>32</v>
      </c>
      <c r="I522" s="231"/>
      <c r="J522" s="227"/>
      <c r="K522" s="227"/>
      <c r="L522" s="232"/>
      <c r="M522" s="233"/>
      <c r="N522" s="234"/>
      <c r="O522" s="234"/>
      <c r="P522" s="234"/>
      <c r="Q522" s="234"/>
      <c r="R522" s="234"/>
      <c r="S522" s="234"/>
      <c r="T522" s="235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6" t="s">
        <v>145</v>
      </c>
      <c r="AU522" s="236" t="s">
        <v>85</v>
      </c>
      <c r="AV522" s="13" t="s">
        <v>83</v>
      </c>
      <c r="AW522" s="13" t="s">
        <v>39</v>
      </c>
      <c r="AX522" s="13" t="s">
        <v>77</v>
      </c>
      <c r="AY522" s="236" t="s">
        <v>135</v>
      </c>
    </row>
    <row r="523" s="14" customFormat="1">
      <c r="A523" s="14"/>
      <c r="B523" s="237"/>
      <c r="C523" s="238"/>
      <c r="D523" s="228" t="s">
        <v>145</v>
      </c>
      <c r="E523" s="239" t="s">
        <v>32</v>
      </c>
      <c r="F523" s="240" t="s">
        <v>834</v>
      </c>
      <c r="G523" s="238"/>
      <c r="H523" s="241">
        <v>1</v>
      </c>
      <c r="I523" s="242"/>
      <c r="J523" s="238"/>
      <c r="K523" s="238"/>
      <c r="L523" s="243"/>
      <c r="M523" s="244"/>
      <c r="N523" s="245"/>
      <c r="O523" s="245"/>
      <c r="P523" s="245"/>
      <c r="Q523" s="245"/>
      <c r="R523" s="245"/>
      <c r="S523" s="245"/>
      <c r="T523" s="246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7" t="s">
        <v>145</v>
      </c>
      <c r="AU523" s="247" t="s">
        <v>85</v>
      </c>
      <c r="AV523" s="14" t="s">
        <v>85</v>
      </c>
      <c r="AW523" s="14" t="s">
        <v>39</v>
      </c>
      <c r="AX523" s="14" t="s">
        <v>77</v>
      </c>
      <c r="AY523" s="247" t="s">
        <v>135</v>
      </c>
    </row>
    <row r="524" s="15" customFormat="1">
      <c r="A524" s="15"/>
      <c r="B524" s="248"/>
      <c r="C524" s="249"/>
      <c r="D524" s="228" t="s">
        <v>145</v>
      </c>
      <c r="E524" s="250" t="s">
        <v>32</v>
      </c>
      <c r="F524" s="251" t="s">
        <v>149</v>
      </c>
      <c r="G524" s="249"/>
      <c r="H524" s="252">
        <v>1</v>
      </c>
      <c r="I524" s="253"/>
      <c r="J524" s="249"/>
      <c r="K524" s="249"/>
      <c r="L524" s="254"/>
      <c r="M524" s="255"/>
      <c r="N524" s="256"/>
      <c r="O524" s="256"/>
      <c r="P524" s="256"/>
      <c r="Q524" s="256"/>
      <c r="R524" s="256"/>
      <c r="S524" s="256"/>
      <c r="T524" s="257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58" t="s">
        <v>145</v>
      </c>
      <c r="AU524" s="258" t="s">
        <v>85</v>
      </c>
      <c r="AV524" s="15" t="s">
        <v>134</v>
      </c>
      <c r="AW524" s="15" t="s">
        <v>39</v>
      </c>
      <c r="AX524" s="15" t="s">
        <v>83</v>
      </c>
      <c r="AY524" s="258" t="s">
        <v>135</v>
      </c>
    </row>
    <row r="525" s="2" customFormat="1" ht="24.15" customHeight="1">
      <c r="A525" s="39"/>
      <c r="B525" s="40"/>
      <c r="C525" s="213" t="s">
        <v>886</v>
      </c>
      <c r="D525" s="213" t="s">
        <v>138</v>
      </c>
      <c r="E525" s="214" t="s">
        <v>240</v>
      </c>
      <c r="F525" s="215" t="s">
        <v>241</v>
      </c>
      <c r="G525" s="216" t="s">
        <v>141</v>
      </c>
      <c r="H525" s="217">
        <v>2</v>
      </c>
      <c r="I525" s="218"/>
      <c r="J525" s="219">
        <f>ROUND(I525*H525,2)</f>
        <v>0</v>
      </c>
      <c r="K525" s="215" t="s">
        <v>142</v>
      </c>
      <c r="L525" s="45"/>
      <c r="M525" s="220" t="s">
        <v>32</v>
      </c>
      <c r="N525" s="221" t="s">
        <v>48</v>
      </c>
      <c r="O525" s="85"/>
      <c r="P525" s="222">
        <f>O525*H525</f>
        <v>0</v>
      </c>
      <c r="Q525" s="222">
        <v>0</v>
      </c>
      <c r="R525" s="222">
        <f>Q525*H525</f>
        <v>0</v>
      </c>
      <c r="S525" s="222">
        <v>0</v>
      </c>
      <c r="T525" s="223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24" t="s">
        <v>143</v>
      </c>
      <c r="AT525" s="224" t="s">
        <v>138</v>
      </c>
      <c r="AU525" s="224" t="s">
        <v>85</v>
      </c>
      <c r="AY525" s="17" t="s">
        <v>135</v>
      </c>
      <c r="BE525" s="225">
        <f>IF(N525="základní",J525,0)</f>
        <v>0</v>
      </c>
      <c r="BF525" s="225">
        <f>IF(N525="snížená",J525,0)</f>
        <v>0</v>
      </c>
      <c r="BG525" s="225">
        <f>IF(N525="zákl. přenesená",J525,0)</f>
        <v>0</v>
      </c>
      <c r="BH525" s="225">
        <f>IF(N525="sníž. přenesená",J525,0)</f>
        <v>0</v>
      </c>
      <c r="BI525" s="225">
        <f>IF(N525="nulová",J525,0)</f>
        <v>0</v>
      </c>
      <c r="BJ525" s="17" t="s">
        <v>83</v>
      </c>
      <c r="BK525" s="225">
        <f>ROUND(I525*H525,2)</f>
        <v>0</v>
      </c>
      <c r="BL525" s="17" t="s">
        <v>143</v>
      </c>
      <c r="BM525" s="224" t="s">
        <v>1535</v>
      </c>
    </row>
    <row r="526" s="13" customFormat="1">
      <c r="A526" s="13"/>
      <c r="B526" s="226"/>
      <c r="C526" s="227"/>
      <c r="D526" s="228" t="s">
        <v>145</v>
      </c>
      <c r="E526" s="229" t="s">
        <v>32</v>
      </c>
      <c r="F526" s="230" t="s">
        <v>299</v>
      </c>
      <c r="G526" s="227"/>
      <c r="H526" s="229" t="s">
        <v>32</v>
      </c>
      <c r="I526" s="231"/>
      <c r="J526" s="227"/>
      <c r="K526" s="227"/>
      <c r="L526" s="232"/>
      <c r="M526" s="233"/>
      <c r="N526" s="234"/>
      <c r="O526" s="234"/>
      <c r="P526" s="234"/>
      <c r="Q526" s="234"/>
      <c r="R526" s="234"/>
      <c r="S526" s="234"/>
      <c r="T526" s="235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6" t="s">
        <v>145</v>
      </c>
      <c r="AU526" s="236" t="s">
        <v>85</v>
      </c>
      <c r="AV526" s="13" t="s">
        <v>83</v>
      </c>
      <c r="AW526" s="13" t="s">
        <v>39</v>
      </c>
      <c r="AX526" s="13" t="s">
        <v>77</v>
      </c>
      <c r="AY526" s="236" t="s">
        <v>135</v>
      </c>
    </row>
    <row r="527" s="14" customFormat="1">
      <c r="A527" s="14"/>
      <c r="B527" s="237"/>
      <c r="C527" s="238"/>
      <c r="D527" s="228" t="s">
        <v>145</v>
      </c>
      <c r="E527" s="239" t="s">
        <v>32</v>
      </c>
      <c r="F527" s="240" t="s">
        <v>1135</v>
      </c>
      <c r="G527" s="238"/>
      <c r="H527" s="241">
        <v>2</v>
      </c>
      <c r="I527" s="242"/>
      <c r="J527" s="238"/>
      <c r="K527" s="238"/>
      <c r="L527" s="243"/>
      <c r="M527" s="244"/>
      <c r="N527" s="245"/>
      <c r="O527" s="245"/>
      <c r="P527" s="245"/>
      <c r="Q527" s="245"/>
      <c r="R527" s="245"/>
      <c r="S527" s="245"/>
      <c r="T527" s="246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7" t="s">
        <v>145</v>
      </c>
      <c r="AU527" s="247" t="s">
        <v>85</v>
      </c>
      <c r="AV527" s="14" t="s">
        <v>85</v>
      </c>
      <c r="AW527" s="14" t="s">
        <v>39</v>
      </c>
      <c r="AX527" s="14" t="s">
        <v>77</v>
      </c>
      <c r="AY527" s="247" t="s">
        <v>135</v>
      </c>
    </row>
    <row r="528" s="15" customFormat="1">
      <c r="A528" s="15"/>
      <c r="B528" s="248"/>
      <c r="C528" s="249"/>
      <c r="D528" s="228" t="s">
        <v>145</v>
      </c>
      <c r="E528" s="250" t="s">
        <v>32</v>
      </c>
      <c r="F528" s="251" t="s">
        <v>149</v>
      </c>
      <c r="G528" s="249"/>
      <c r="H528" s="252">
        <v>2</v>
      </c>
      <c r="I528" s="253"/>
      <c r="J528" s="249"/>
      <c r="K528" s="249"/>
      <c r="L528" s="254"/>
      <c r="M528" s="255"/>
      <c r="N528" s="256"/>
      <c r="O528" s="256"/>
      <c r="P528" s="256"/>
      <c r="Q528" s="256"/>
      <c r="R528" s="256"/>
      <c r="S528" s="256"/>
      <c r="T528" s="257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58" t="s">
        <v>145</v>
      </c>
      <c r="AU528" s="258" t="s">
        <v>85</v>
      </c>
      <c r="AV528" s="15" t="s">
        <v>134</v>
      </c>
      <c r="AW528" s="15" t="s">
        <v>39</v>
      </c>
      <c r="AX528" s="15" t="s">
        <v>83</v>
      </c>
      <c r="AY528" s="258" t="s">
        <v>135</v>
      </c>
    </row>
    <row r="529" s="2" customFormat="1" ht="24.15" customHeight="1">
      <c r="A529" s="39"/>
      <c r="B529" s="40"/>
      <c r="C529" s="213" t="s">
        <v>888</v>
      </c>
      <c r="D529" s="213" t="s">
        <v>138</v>
      </c>
      <c r="E529" s="214" t="s">
        <v>836</v>
      </c>
      <c r="F529" s="215" t="s">
        <v>837</v>
      </c>
      <c r="G529" s="216" t="s">
        <v>141</v>
      </c>
      <c r="H529" s="217">
        <v>2</v>
      </c>
      <c r="I529" s="218"/>
      <c r="J529" s="219">
        <f>ROUND(I529*H529,2)</f>
        <v>0</v>
      </c>
      <c r="K529" s="215" t="s">
        <v>142</v>
      </c>
      <c r="L529" s="45"/>
      <c r="M529" s="220" t="s">
        <v>32</v>
      </c>
      <c r="N529" s="221" t="s">
        <v>48</v>
      </c>
      <c r="O529" s="85"/>
      <c r="P529" s="222">
        <f>O529*H529</f>
        <v>0</v>
      </c>
      <c r="Q529" s="222">
        <v>0</v>
      </c>
      <c r="R529" s="222">
        <f>Q529*H529</f>
        <v>0</v>
      </c>
      <c r="S529" s="222">
        <v>0</v>
      </c>
      <c r="T529" s="223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24" t="s">
        <v>143</v>
      </c>
      <c r="AT529" s="224" t="s">
        <v>138</v>
      </c>
      <c r="AU529" s="224" t="s">
        <v>85</v>
      </c>
      <c r="AY529" s="17" t="s">
        <v>135</v>
      </c>
      <c r="BE529" s="225">
        <f>IF(N529="základní",J529,0)</f>
        <v>0</v>
      </c>
      <c r="BF529" s="225">
        <f>IF(N529="snížená",J529,0)</f>
        <v>0</v>
      </c>
      <c r="BG529" s="225">
        <f>IF(N529="zákl. přenesená",J529,0)</f>
        <v>0</v>
      </c>
      <c r="BH529" s="225">
        <f>IF(N529="sníž. přenesená",J529,0)</f>
        <v>0</v>
      </c>
      <c r="BI529" s="225">
        <f>IF(N529="nulová",J529,0)</f>
        <v>0</v>
      </c>
      <c r="BJ529" s="17" t="s">
        <v>83</v>
      </c>
      <c r="BK529" s="225">
        <f>ROUND(I529*H529,2)</f>
        <v>0</v>
      </c>
      <c r="BL529" s="17" t="s">
        <v>143</v>
      </c>
      <c r="BM529" s="224" t="s">
        <v>1536</v>
      </c>
    </row>
    <row r="530" s="13" customFormat="1">
      <c r="A530" s="13"/>
      <c r="B530" s="226"/>
      <c r="C530" s="227"/>
      <c r="D530" s="228" t="s">
        <v>145</v>
      </c>
      <c r="E530" s="229" t="s">
        <v>32</v>
      </c>
      <c r="F530" s="230" t="s">
        <v>299</v>
      </c>
      <c r="G530" s="227"/>
      <c r="H530" s="229" t="s">
        <v>32</v>
      </c>
      <c r="I530" s="231"/>
      <c r="J530" s="227"/>
      <c r="K530" s="227"/>
      <c r="L530" s="232"/>
      <c r="M530" s="233"/>
      <c r="N530" s="234"/>
      <c r="O530" s="234"/>
      <c r="P530" s="234"/>
      <c r="Q530" s="234"/>
      <c r="R530" s="234"/>
      <c r="S530" s="234"/>
      <c r="T530" s="235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6" t="s">
        <v>145</v>
      </c>
      <c r="AU530" s="236" t="s">
        <v>85</v>
      </c>
      <c r="AV530" s="13" t="s">
        <v>83</v>
      </c>
      <c r="AW530" s="13" t="s">
        <v>39</v>
      </c>
      <c r="AX530" s="13" t="s">
        <v>77</v>
      </c>
      <c r="AY530" s="236" t="s">
        <v>135</v>
      </c>
    </row>
    <row r="531" s="14" customFormat="1">
      <c r="A531" s="14"/>
      <c r="B531" s="237"/>
      <c r="C531" s="238"/>
      <c r="D531" s="228" t="s">
        <v>145</v>
      </c>
      <c r="E531" s="239" t="s">
        <v>32</v>
      </c>
      <c r="F531" s="240" t="s">
        <v>1137</v>
      </c>
      <c r="G531" s="238"/>
      <c r="H531" s="241">
        <v>2</v>
      </c>
      <c r="I531" s="242"/>
      <c r="J531" s="238"/>
      <c r="K531" s="238"/>
      <c r="L531" s="243"/>
      <c r="M531" s="244"/>
      <c r="N531" s="245"/>
      <c r="O531" s="245"/>
      <c r="P531" s="245"/>
      <c r="Q531" s="245"/>
      <c r="R531" s="245"/>
      <c r="S531" s="245"/>
      <c r="T531" s="246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7" t="s">
        <v>145</v>
      </c>
      <c r="AU531" s="247" t="s">
        <v>85</v>
      </c>
      <c r="AV531" s="14" t="s">
        <v>85</v>
      </c>
      <c r="AW531" s="14" t="s">
        <v>39</v>
      </c>
      <c r="AX531" s="14" t="s">
        <v>77</v>
      </c>
      <c r="AY531" s="247" t="s">
        <v>135</v>
      </c>
    </row>
    <row r="532" s="15" customFormat="1">
      <c r="A532" s="15"/>
      <c r="B532" s="248"/>
      <c r="C532" s="249"/>
      <c r="D532" s="228" t="s">
        <v>145</v>
      </c>
      <c r="E532" s="250" t="s">
        <v>32</v>
      </c>
      <c r="F532" s="251" t="s">
        <v>149</v>
      </c>
      <c r="G532" s="249"/>
      <c r="H532" s="252">
        <v>2</v>
      </c>
      <c r="I532" s="253"/>
      <c r="J532" s="249"/>
      <c r="K532" s="249"/>
      <c r="L532" s="254"/>
      <c r="M532" s="255"/>
      <c r="N532" s="256"/>
      <c r="O532" s="256"/>
      <c r="P532" s="256"/>
      <c r="Q532" s="256"/>
      <c r="R532" s="256"/>
      <c r="S532" s="256"/>
      <c r="T532" s="257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58" t="s">
        <v>145</v>
      </c>
      <c r="AU532" s="258" t="s">
        <v>85</v>
      </c>
      <c r="AV532" s="15" t="s">
        <v>134</v>
      </c>
      <c r="AW532" s="15" t="s">
        <v>39</v>
      </c>
      <c r="AX532" s="15" t="s">
        <v>83</v>
      </c>
      <c r="AY532" s="258" t="s">
        <v>135</v>
      </c>
    </row>
    <row r="533" s="2" customFormat="1" ht="24.15" customHeight="1">
      <c r="A533" s="39"/>
      <c r="B533" s="40"/>
      <c r="C533" s="213" t="s">
        <v>890</v>
      </c>
      <c r="D533" s="213" t="s">
        <v>138</v>
      </c>
      <c r="E533" s="214" t="s">
        <v>548</v>
      </c>
      <c r="F533" s="215" t="s">
        <v>549</v>
      </c>
      <c r="G533" s="216" t="s">
        <v>141</v>
      </c>
      <c r="H533" s="217">
        <v>6</v>
      </c>
      <c r="I533" s="218"/>
      <c r="J533" s="219">
        <f>ROUND(I533*H533,2)</f>
        <v>0</v>
      </c>
      <c r="K533" s="215" t="s">
        <v>142</v>
      </c>
      <c r="L533" s="45"/>
      <c r="M533" s="220" t="s">
        <v>32</v>
      </c>
      <c r="N533" s="221" t="s">
        <v>48</v>
      </c>
      <c r="O533" s="85"/>
      <c r="P533" s="222">
        <f>O533*H533</f>
        <v>0</v>
      </c>
      <c r="Q533" s="222">
        <v>0</v>
      </c>
      <c r="R533" s="222">
        <f>Q533*H533</f>
        <v>0</v>
      </c>
      <c r="S533" s="222">
        <v>0</v>
      </c>
      <c r="T533" s="223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24" t="s">
        <v>143</v>
      </c>
      <c r="AT533" s="224" t="s">
        <v>138</v>
      </c>
      <c r="AU533" s="224" t="s">
        <v>85</v>
      </c>
      <c r="AY533" s="17" t="s">
        <v>135</v>
      </c>
      <c r="BE533" s="225">
        <f>IF(N533="základní",J533,0)</f>
        <v>0</v>
      </c>
      <c r="BF533" s="225">
        <f>IF(N533="snížená",J533,0)</f>
        <v>0</v>
      </c>
      <c r="BG533" s="225">
        <f>IF(N533="zákl. přenesená",J533,0)</f>
        <v>0</v>
      </c>
      <c r="BH533" s="225">
        <f>IF(N533="sníž. přenesená",J533,0)</f>
        <v>0</v>
      </c>
      <c r="BI533" s="225">
        <f>IF(N533="nulová",J533,0)</f>
        <v>0</v>
      </c>
      <c r="BJ533" s="17" t="s">
        <v>83</v>
      </c>
      <c r="BK533" s="225">
        <f>ROUND(I533*H533,2)</f>
        <v>0</v>
      </c>
      <c r="BL533" s="17" t="s">
        <v>143</v>
      </c>
      <c r="BM533" s="224" t="s">
        <v>1537</v>
      </c>
    </row>
    <row r="534" s="13" customFormat="1">
      <c r="A534" s="13"/>
      <c r="B534" s="226"/>
      <c r="C534" s="227"/>
      <c r="D534" s="228" t="s">
        <v>145</v>
      </c>
      <c r="E534" s="229" t="s">
        <v>32</v>
      </c>
      <c r="F534" s="230" t="s">
        <v>299</v>
      </c>
      <c r="G534" s="227"/>
      <c r="H534" s="229" t="s">
        <v>32</v>
      </c>
      <c r="I534" s="231"/>
      <c r="J534" s="227"/>
      <c r="K534" s="227"/>
      <c r="L534" s="232"/>
      <c r="M534" s="233"/>
      <c r="N534" s="234"/>
      <c r="O534" s="234"/>
      <c r="P534" s="234"/>
      <c r="Q534" s="234"/>
      <c r="R534" s="234"/>
      <c r="S534" s="234"/>
      <c r="T534" s="235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6" t="s">
        <v>145</v>
      </c>
      <c r="AU534" s="236" t="s">
        <v>85</v>
      </c>
      <c r="AV534" s="13" t="s">
        <v>83</v>
      </c>
      <c r="AW534" s="13" t="s">
        <v>39</v>
      </c>
      <c r="AX534" s="13" t="s">
        <v>77</v>
      </c>
      <c r="AY534" s="236" t="s">
        <v>135</v>
      </c>
    </row>
    <row r="535" s="14" customFormat="1">
      <c r="A535" s="14"/>
      <c r="B535" s="237"/>
      <c r="C535" s="238"/>
      <c r="D535" s="228" t="s">
        <v>145</v>
      </c>
      <c r="E535" s="239" t="s">
        <v>32</v>
      </c>
      <c r="F535" s="240" t="s">
        <v>1538</v>
      </c>
      <c r="G535" s="238"/>
      <c r="H535" s="241">
        <v>6</v>
      </c>
      <c r="I535" s="242"/>
      <c r="J535" s="238"/>
      <c r="K535" s="238"/>
      <c r="L535" s="243"/>
      <c r="M535" s="244"/>
      <c r="N535" s="245"/>
      <c r="O535" s="245"/>
      <c r="P535" s="245"/>
      <c r="Q535" s="245"/>
      <c r="R535" s="245"/>
      <c r="S535" s="245"/>
      <c r="T535" s="246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7" t="s">
        <v>145</v>
      </c>
      <c r="AU535" s="247" t="s">
        <v>85</v>
      </c>
      <c r="AV535" s="14" t="s">
        <v>85</v>
      </c>
      <c r="AW535" s="14" t="s">
        <v>39</v>
      </c>
      <c r="AX535" s="14" t="s">
        <v>77</v>
      </c>
      <c r="AY535" s="247" t="s">
        <v>135</v>
      </c>
    </row>
    <row r="536" s="15" customFormat="1">
      <c r="A536" s="15"/>
      <c r="B536" s="248"/>
      <c r="C536" s="249"/>
      <c r="D536" s="228" t="s">
        <v>145</v>
      </c>
      <c r="E536" s="250" t="s">
        <v>32</v>
      </c>
      <c r="F536" s="251" t="s">
        <v>149</v>
      </c>
      <c r="G536" s="249"/>
      <c r="H536" s="252">
        <v>6</v>
      </c>
      <c r="I536" s="253"/>
      <c r="J536" s="249"/>
      <c r="K536" s="249"/>
      <c r="L536" s="254"/>
      <c r="M536" s="255"/>
      <c r="N536" s="256"/>
      <c r="O536" s="256"/>
      <c r="P536" s="256"/>
      <c r="Q536" s="256"/>
      <c r="R536" s="256"/>
      <c r="S536" s="256"/>
      <c r="T536" s="257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58" t="s">
        <v>145</v>
      </c>
      <c r="AU536" s="258" t="s">
        <v>85</v>
      </c>
      <c r="AV536" s="15" t="s">
        <v>134</v>
      </c>
      <c r="AW536" s="15" t="s">
        <v>39</v>
      </c>
      <c r="AX536" s="15" t="s">
        <v>83</v>
      </c>
      <c r="AY536" s="258" t="s">
        <v>135</v>
      </c>
    </row>
    <row r="537" s="2" customFormat="1" ht="24.15" customHeight="1">
      <c r="A537" s="39"/>
      <c r="B537" s="40"/>
      <c r="C537" s="213" t="s">
        <v>892</v>
      </c>
      <c r="D537" s="213" t="s">
        <v>138</v>
      </c>
      <c r="E537" s="214" t="s">
        <v>842</v>
      </c>
      <c r="F537" s="215" t="s">
        <v>843</v>
      </c>
      <c r="G537" s="216" t="s">
        <v>141</v>
      </c>
      <c r="H537" s="217">
        <v>1</v>
      </c>
      <c r="I537" s="218"/>
      <c r="J537" s="219">
        <f>ROUND(I537*H537,2)</f>
        <v>0</v>
      </c>
      <c r="K537" s="215" t="s">
        <v>142</v>
      </c>
      <c r="L537" s="45"/>
      <c r="M537" s="220" t="s">
        <v>32</v>
      </c>
      <c r="N537" s="221" t="s">
        <v>48</v>
      </c>
      <c r="O537" s="85"/>
      <c r="P537" s="222">
        <f>O537*H537</f>
        <v>0</v>
      </c>
      <c r="Q537" s="222">
        <v>0</v>
      </c>
      <c r="R537" s="222">
        <f>Q537*H537</f>
        <v>0</v>
      </c>
      <c r="S537" s="222">
        <v>0</v>
      </c>
      <c r="T537" s="223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24" t="s">
        <v>143</v>
      </c>
      <c r="AT537" s="224" t="s">
        <v>138</v>
      </c>
      <c r="AU537" s="224" t="s">
        <v>85</v>
      </c>
      <c r="AY537" s="17" t="s">
        <v>135</v>
      </c>
      <c r="BE537" s="225">
        <f>IF(N537="základní",J537,0)</f>
        <v>0</v>
      </c>
      <c r="BF537" s="225">
        <f>IF(N537="snížená",J537,0)</f>
        <v>0</v>
      </c>
      <c r="BG537" s="225">
        <f>IF(N537="zákl. přenesená",J537,0)</f>
        <v>0</v>
      </c>
      <c r="BH537" s="225">
        <f>IF(N537="sníž. přenesená",J537,0)</f>
        <v>0</v>
      </c>
      <c r="BI537" s="225">
        <f>IF(N537="nulová",J537,0)</f>
        <v>0</v>
      </c>
      <c r="BJ537" s="17" t="s">
        <v>83</v>
      </c>
      <c r="BK537" s="225">
        <f>ROUND(I537*H537,2)</f>
        <v>0</v>
      </c>
      <c r="BL537" s="17" t="s">
        <v>143</v>
      </c>
      <c r="BM537" s="224" t="s">
        <v>1539</v>
      </c>
    </row>
    <row r="538" s="13" customFormat="1">
      <c r="A538" s="13"/>
      <c r="B538" s="226"/>
      <c r="C538" s="227"/>
      <c r="D538" s="228" t="s">
        <v>145</v>
      </c>
      <c r="E538" s="229" t="s">
        <v>32</v>
      </c>
      <c r="F538" s="230" t="s">
        <v>299</v>
      </c>
      <c r="G538" s="227"/>
      <c r="H538" s="229" t="s">
        <v>32</v>
      </c>
      <c r="I538" s="231"/>
      <c r="J538" s="227"/>
      <c r="K538" s="227"/>
      <c r="L538" s="232"/>
      <c r="M538" s="233"/>
      <c r="N538" s="234"/>
      <c r="O538" s="234"/>
      <c r="P538" s="234"/>
      <c r="Q538" s="234"/>
      <c r="R538" s="234"/>
      <c r="S538" s="234"/>
      <c r="T538" s="235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6" t="s">
        <v>145</v>
      </c>
      <c r="AU538" s="236" t="s">
        <v>85</v>
      </c>
      <c r="AV538" s="13" t="s">
        <v>83</v>
      </c>
      <c r="AW538" s="13" t="s">
        <v>39</v>
      </c>
      <c r="AX538" s="13" t="s">
        <v>77</v>
      </c>
      <c r="AY538" s="236" t="s">
        <v>135</v>
      </c>
    </row>
    <row r="539" s="14" customFormat="1">
      <c r="A539" s="14"/>
      <c r="B539" s="237"/>
      <c r="C539" s="238"/>
      <c r="D539" s="228" t="s">
        <v>145</v>
      </c>
      <c r="E539" s="239" t="s">
        <v>32</v>
      </c>
      <c r="F539" s="240" t="s">
        <v>845</v>
      </c>
      <c r="G539" s="238"/>
      <c r="H539" s="241">
        <v>1</v>
      </c>
      <c r="I539" s="242"/>
      <c r="J539" s="238"/>
      <c r="K539" s="238"/>
      <c r="L539" s="243"/>
      <c r="M539" s="244"/>
      <c r="N539" s="245"/>
      <c r="O539" s="245"/>
      <c r="P539" s="245"/>
      <c r="Q539" s="245"/>
      <c r="R539" s="245"/>
      <c r="S539" s="245"/>
      <c r="T539" s="246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7" t="s">
        <v>145</v>
      </c>
      <c r="AU539" s="247" t="s">
        <v>85</v>
      </c>
      <c r="AV539" s="14" t="s">
        <v>85</v>
      </c>
      <c r="AW539" s="14" t="s">
        <v>39</v>
      </c>
      <c r="AX539" s="14" t="s">
        <v>77</v>
      </c>
      <c r="AY539" s="247" t="s">
        <v>135</v>
      </c>
    </row>
    <row r="540" s="15" customFormat="1">
      <c r="A540" s="15"/>
      <c r="B540" s="248"/>
      <c r="C540" s="249"/>
      <c r="D540" s="228" t="s">
        <v>145</v>
      </c>
      <c r="E540" s="250" t="s">
        <v>32</v>
      </c>
      <c r="F540" s="251" t="s">
        <v>149</v>
      </c>
      <c r="G540" s="249"/>
      <c r="H540" s="252">
        <v>1</v>
      </c>
      <c r="I540" s="253"/>
      <c r="J540" s="249"/>
      <c r="K540" s="249"/>
      <c r="L540" s="254"/>
      <c r="M540" s="255"/>
      <c r="N540" s="256"/>
      <c r="O540" s="256"/>
      <c r="P540" s="256"/>
      <c r="Q540" s="256"/>
      <c r="R540" s="256"/>
      <c r="S540" s="256"/>
      <c r="T540" s="257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T540" s="258" t="s">
        <v>145</v>
      </c>
      <c r="AU540" s="258" t="s">
        <v>85</v>
      </c>
      <c r="AV540" s="15" t="s">
        <v>134</v>
      </c>
      <c r="AW540" s="15" t="s">
        <v>39</v>
      </c>
      <c r="AX540" s="15" t="s">
        <v>83</v>
      </c>
      <c r="AY540" s="258" t="s">
        <v>135</v>
      </c>
    </row>
    <row r="541" s="2" customFormat="1" ht="24.15" customHeight="1">
      <c r="A541" s="39"/>
      <c r="B541" s="40"/>
      <c r="C541" s="213" t="s">
        <v>896</v>
      </c>
      <c r="D541" s="213" t="s">
        <v>138</v>
      </c>
      <c r="E541" s="214" t="s">
        <v>1540</v>
      </c>
      <c r="F541" s="215" t="s">
        <v>1541</v>
      </c>
      <c r="G541" s="216" t="s">
        <v>141</v>
      </c>
      <c r="H541" s="217">
        <v>1</v>
      </c>
      <c r="I541" s="218"/>
      <c r="J541" s="219">
        <f>ROUND(I541*H541,2)</f>
        <v>0</v>
      </c>
      <c r="K541" s="215" t="s">
        <v>142</v>
      </c>
      <c r="L541" s="45"/>
      <c r="M541" s="220" t="s">
        <v>32</v>
      </c>
      <c r="N541" s="221" t="s">
        <v>48</v>
      </c>
      <c r="O541" s="85"/>
      <c r="P541" s="222">
        <f>O541*H541</f>
        <v>0</v>
      </c>
      <c r="Q541" s="222">
        <v>0</v>
      </c>
      <c r="R541" s="222">
        <f>Q541*H541</f>
        <v>0</v>
      </c>
      <c r="S541" s="222">
        <v>0</v>
      </c>
      <c r="T541" s="223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24" t="s">
        <v>143</v>
      </c>
      <c r="AT541" s="224" t="s">
        <v>138</v>
      </c>
      <c r="AU541" s="224" t="s">
        <v>85</v>
      </c>
      <c r="AY541" s="17" t="s">
        <v>135</v>
      </c>
      <c r="BE541" s="225">
        <f>IF(N541="základní",J541,0)</f>
        <v>0</v>
      </c>
      <c r="BF541" s="225">
        <f>IF(N541="snížená",J541,0)</f>
        <v>0</v>
      </c>
      <c r="BG541" s="225">
        <f>IF(N541="zákl. přenesená",J541,0)</f>
        <v>0</v>
      </c>
      <c r="BH541" s="225">
        <f>IF(N541="sníž. přenesená",J541,0)</f>
        <v>0</v>
      </c>
      <c r="BI541" s="225">
        <f>IF(N541="nulová",J541,0)</f>
        <v>0</v>
      </c>
      <c r="BJ541" s="17" t="s">
        <v>83</v>
      </c>
      <c r="BK541" s="225">
        <f>ROUND(I541*H541,2)</f>
        <v>0</v>
      </c>
      <c r="BL541" s="17" t="s">
        <v>143</v>
      </c>
      <c r="BM541" s="224" t="s">
        <v>1542</v>
      </c>
    </row>
    <row r="542" s="13" customFormat="1">
      <c r="A542" s="13"/>
      <c r="B542" s="226"/>
      <c r="C542" s="227"/>
      <c r="D542" s="228" t="s">
        <v>145</v>
      </c>
      <c r="E542" s="229" t="s">
        <v>32</v>
      </c>
      <c r="F542" s="230" t="s">
        <v>299</v>
      </c>
      <c r="G542" s="227"/>
      <c r="H542" s="229" t="s">
        <v>32</v>
      </c>
      <c r="I542" s="231"/>
      <c r="J542" s="227"/>
      <c r="K542" s="227"/>
      <c r="L542" s="232"/>
      <c r="M542" s="233"/>
      <c r="N542" s="234"/>
      <c r="O542" s="234"/>
      <c r="P542" s="234"/>
      <c r="Q542" s="234"/>
      <c r="R542" s="234"/>
      <c r="S542" s="234"/>
      <c r="T542" s="235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6" t="s">
        <v>145</v>
      </c>
      <c r="AU542" s="236" t="s">
        <v>85</v>
      </c>
      <c r="AV542" s="13" t="s">
        <v>83</v>
      </c>
      <c r="AW542" s="13" t="s">
        <v>39</v>
      </c>
      <c r="AX542" s="13" t="s">
        <v>77</v>
      </c>
      <c r="AY542" s="236" t="s">
        <v>135</v>
      </c>
    </row>
    <row r="543" s="14" customFormat="1">
      <c r="A543" s="14"/>
      <c r="B543" s="237"/>
      <c r="C543" s="238"/>
      <c r="D543" s="228" t="s">
        <v>145</v>
      </c>
      <c r="E543" s="239" t="s">
        <v>32</v>
      </c>
      <c r="F543" s="240" t="s">
        <v>248</v>
      </c>
      <c r="G543" s="238"/>
      <c r="H543" s="241">
        <v>1</v>
      </c>
      <c r="I543" s="242"/>
      <c r="J543" s="238"/>
      <c r="K543" s="238"/>
      <c r="L543" s="243"/>
      <c r="M543" s="244"/>
      <c r="N543" s="245"/>
      <c r="O543" s="245"/>
      <c r="P543" s="245"/>
      <c r="Q543" s="245"/>
      <c r="R543" s="245"/>
      <c r="S543" s="245"/>
      <c r="T543" s="246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7" t="s">
        <v>145</v>
      </c>
      <c r="AU543" s="247" t="s">
        <v>85</v>
      </c>
      <c r="AV543" s="14" t="s">
        <v>85</v>
      </c>
      <c r="AW543" s="14" t="s">
        <v>39</v>
      </c>
      <c r="AX543" s="14" t="s">
        <v>77</v>
      </c>
      <c r="AY543" s="247" t="s">
        <v>135</v>
      </c>
    </row>
    <row r="544" s="15" customFormat="1">
      <c r="A544" s="15"/>
      <c r="B544" s="248"/>
      <c r="C544" s="249"/>
      <c r="D544" s="228" t="s">
        <v>145</v>
      </c>
      <c r="E544" s="250" t="s">
        <v>32</v>
      </c>
      <c r="F544" s="251" t="s">
        <v>149</v>
      </c>
      <c r="G544" s="249"/>
      <c r="H544" s="252">
        <v>1</v>
      </c>
      <c r="I544" s="253"/>
      <c r="J544" s="249"/>
      <c r="K544" s="249"/>
      <c r="L544" s="254"/>
      <c r="M544" s="255"/>
      <c r="N544" s="256"/>
      <c r="O544" s="256"/>
      <c r="P544" s="256"/>
      <c r="Q544" s="256"/>
      <c r="R544" s="256"/>
      <c r="S544" s="256"/>
      <c r="T544" s="257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T544" s="258" t="s">
        <v>145</v>
      </c>
      <c r="AU544" s="258" t="s">
        <v>85</v>
      </c>
      <c r="AV544" s="15" t="s">
        <v>134</v>
      </c>
      <c r="AW544" s="15" t="s">
        <v>39</v>
      </c>
      <c r="AX544" s="15" t="s">
        <v>83</v>
      </c>
      <c r="AY544" s="258" t="s">
        <v>135</v>
      </c>
    </row>
    <row r="545" s="2" customFormat="1" ht="37.8" customHeight="1">
      <c r="A545" s="39"/>
      <c r="B545" s="40"/>
      <c r="C545" s="213" t="s">
        <v>898</v>
      </c>
      <c r="D545" s="213" t="s">
        <v>138</v>
      </c>
      <c r="E545" s="214" t="s">
        <v>553</v>
      </c>
      <c r="F545" s="215" t="s">
        <v>554</v>
      </c>
      <c r="G545" s="216" t="s">
        <v>141</v>
      </c>
      <c r="H545" s="217">
        <v>2</v>
      </c>
      <c r="I545" s="218"/>
      <c r="J545" s="219">
        <f>ROUND(I545*H545,2)</f>
        <v>0</v>
      </c>
      <c r="K545" s="215" t="s">
        <v>142</v>
      </c>
      <c r="L545" s="45"/>
      <c r="M545" s="220" t="s">
        <v>32</v>
      </c>
      <c r="N545" s="221" t="s">
        <v>48</v>
      </c>
      <c r="O545" s="85"/>
      <c r="P545" s="222">
        <f>O545*H545</f>
        <v>0</v>
      </c>
      <c r="Q545" s="222">
        <v>0</v>
      </c>
      <c r="R545" s="222">
        <f>Q545*H545</f>
        <v>0</v>
      </c>
      <c r="S545" s="222">
        <v>0</v>
      </c>
      <c r="T545" s="223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24" t="s">
        <v>143</v>
      </c>
      <c r="AT545" s="224" t="s">
        <v>138</v>
      </c>
      <c r="AU545" s="224" t="s">
        <v>85</v>
      </c>
      <c r="AY545" s="17" t="s">
        <v>135</v>
      </c>
      <c r="BE545" s="225">
        <f>IF(N545="základní",J545,0)</f>
        <v>0</v>
      </c>
      <c r="BF545" s="225">
        <f>IF(N545="snížená",J545,0)</f>
        <v>0</v>
      </c>
      <c r="BG545" s="225">
        <f>IF(N545="zákl. přenesená",J545,0)</f>
        <v>0</v>
      </c>
      <c r="BH545" s="225">
        <f>IF(N545="sníž. přenesená",J545,0)</f>
        <v>0</v>
      </c>
      <c r="BI545" s="225">
        <f>IF(N545="nulová",J545,0)</f>
        <v>0</v>
      </c>
      <c r="BJ545" s="17" t="s">
        <v>83</v>
      </c>
      <c r="BK545" s="225">
        <f>ROUND(I545*H545,2)</f>
        <v>0</v>
      </c>
      <c r="BL545" s="17" t="s">
        <v>143</v>
      </c>
      <c r="BM545" s="224" t="s">
        <v>1543</v>
      </c>
    </row>
    <row r="546" s="13" customFormat="1">
      <c r="A546" s="13"/>
      <c r="B546" s="226"/>
      <c r="C546" s="227"/>
      <c r="D546" s="228" t="s">
        <v>145</v>
      </c>
      <c r="E546" s="229" t="s">
        <v>32</v>
      </c>
      <c r="F546" s="230" t="s">
        <v>299</v>
      </c>
      <c r="G546" s="227"/>
      <c r="H546" s="229" t="s">
        <v>32</v>
      </c>
      <c r="I546" s="231"/>
      <c r="J546" s="227"/>
      <c r="K546" s="227"/>
      <c r="L546" s="232"/>
      <c r="M546" s="233"/>
      <c r="N546" s="234"/>
      <c r="O546" s="234"/>
      <c r="P546" s="234"/>
      <c r="Q546" s="234"/>
      <c r="R546" s="234"/>
      <c r="S546" s="234"/>
      <c r="T546" s="235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6" t="s">
        <v>145</v>
      </c>
      <c r="AU546" s="236" t="s">
        <v>85</v>
      </c>
      <c r="AV546" s="13" t="s">
        <v>83</v>
      </c>
      <c r="AW546" s="13" t="s">
        <v>39</v>
      </c>
      <c r="AX546" s="13" t="s">
        <v>77</v>
      </c>
      <c r="AY546" s="236" t="s">
        <v>135</v>
      </c>
    </row>
    <row r="547" s="14" customFormat="1">
      <c r="A547" s="14"/>
      <c r="B547" s="237"/>
      <c r="C547" s="238"/>
      <c r="D547" s="228" t="s">
        <v>145</v>
      </c>
      <c r="E547" s="239" t="s">
        <v>32</v>
      </c>
      <c r="F547" s="240" t="s">
        <v>847</v>
      </c>
      <c r="G547" s="238"/>
      <c r="H547" s="241">
        <v>2</v>
      </c>
      <c r="I547" s="242"/>
      <c r="J547" s="238"/>
      <c r="K547" s="238"/>
      <c r="L547" s="243"/>
      <c r="M547" s="244"/>
      <c r="N547" s="245"/>
      <c r="O547" s="245"/>
      <c r="P547" s="245"/>
      <c r="Q547" s="245"/>
      <c r="R547" s="245"/>
      <c r="S547" s="245"/>
      <c r="T547" s="246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7" t="s">
        <v>145</v>
      </c>
      <c r="AU547" s="247" t="s">
        <v>85</v>
      </c>
      <c r="AV547" s="14" t="s">
        <v>85</v>
      </c>
      <c r="AW547" s="14" t="s">
        <v>39</v>
      </c>
      <c r="AX547" s="14" t="s">
        <v>77</v>
      </c>
      <c r="AY547" s="247" t="s">
        <v>135</v>
      </c>
    </row>
    <row r="548" s="15" customFormat="1">
      <c r="A548" s="15"/>
      <c r="B548" s="248"/>
      <c r="C548" s="249"/>
      <c r="D548" s="228" t="s">
        <v>145</v>
      </c>
      <c r="E548" s="250" t="s">
        <v>32</v>
      </c>
      <c r="F548" s="251" t="s">
        <v>149</v>
      </c>
      <c r="G548" s="249"/>
      <c r="H548" s="252">
        <v>2</v>
      </c>
      <c r="I548" s="253"/>
      <c r="J548" s="249"/>
      <c r="K548" s="249"/>
      <c r="L548" s="254"/>
      <c r="M548" s="255"/>
      <c r="N548" s="256"/>
      <c r="O548" s="256"/>
      <c r="P548" s="256"/>
      <c r="Q548" s="256"/>
      <c r="R548" s="256"/>
      <c r="S548" s="256"/>
      <c r="T548" s="257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58" t="s">
        <v>145</v>
      </c>
      <c r="AU548" s="258" t="s">
        <v>85</v>
      </c>
      <c r="AV548" s="15" t="s">
        <v>134</v>
      </c>
      <c r="AW548" s="15" t="s">
        <v>39</v>
      </c>
      <c r="AX548" s="15" t="s">
        <v>83</v>
      </c>
      <c r="AY548" s="258" t="s">
        <v>135</v>
      </c>
    </row>
    <row r="549" s="2" customFormat="1" ht="24.15" customHeight="1">
      <c r="A549" s="39"/>
      <c r="B549" s="40"/>
      <c r="C549" s="213" t="s">
        <v>902</v>
      </c>
      <c r="D549" s="213" t="s">
        <v>138</v>
      </c>
      <c r="E549" s="214" t="s">
        <v>849</v>
      </c>
      <c r="F549" s="215" t="s">
        <v>850</v>
      </c>
      <c r="G549" s="216" t="s">
        <v>141</v>
      </c>
      <c r="H549" s="217">
        <v>1</v>
      </c>
      <c r="I549" s="218"/>
      <c r="J549" s="219">
        <f>ROUND(I549*H549,2)</f>
        <v>0</v>
      </c>
      <c r="K549" s="215" t="s">
        <v>142</v>
      </c>
      <c r="L549" s="45"/>
      <c r="M549" s="220" t="s">
        <v>32</v>
      </c>
      <c r="N549" s="221" t="s">
        <v>48</v>
      </c>
      <c r="O549" s="85"/>
      <c r="P549" s="222">
        <f>O549*H549</f>
        <v>0</v>
      </c>
      <c r="Q549" s="222">
        <v>0</v>
      </c>
      <c r="R549" s="222">
        <f>Q549*H549</f>
        <v>0</v>
      </c>
      <c r="S549" s="222">
        <v>0</v>
      </c>
      <c r="T549" s="223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24" t="s">
        <v>143</v>
      </c>
      <c r="AT549" s="224" t="s">
        <v>138</v>
      </c>
      <c r="AU549" s="224" t="s">
        <v>85</v>
      </c>
      <c r="AY549" s="17" t="s">
        <v>135</v>
      </c>
      <c r="BE549" s="225">
        <f>IF(N549="základní",J549,0)</f>
        <v>0</v>
      </c>
      <c r="BF549" s="225">
        <f>IF(N549="snížená",J549,0)</f>
        <v>0</v>
      </c>
      <c r="BG549" s="225">
        <f>IF(N549="zákl. přenesená",J549,0)</f>
        <v>0</v>
      </c>
      <c r="BH549" s="225">
        <f>IF(N549="sníž. přenesená",J549,0)</f>
        <v>0</v>
      </c>
      <c r="BI549" s="225">
        <f>IF(N549="nulová",J549,0)</f>
        <v>0</v>
      </c>
      <c r="BJ549" s="17" t="s">
        <v>83</v>
      </c>
      <c r="BK549" s="225">
        <f>ROUND(I549*H549,2)</f>
        <v>0</v>
      </c>
      <c r="BL549" s="17" t="s">
        <v>143</v>
      </c>
      <c r="BM549" s="224" t="s">
        <v>1544</v>
      </c>
    </row>
    <row r="550" s="13" customFormat="1">
      <c r="A550" s="13"/>
      <c r="B550" s="226"/>
      <c r="C550" s="227"/>
      <c r="D550" s="228" t="s">
        <v>145</v>
      </c>
      <c r="E550" s="229" t="s">
        <v>32</v>
      </c>
      <c r="F550" s="230" t="s">
        <v>299</v>
      </c>
      <c r="G550" s="227"/>
      <c r="H550" s="229" t="s">
        <v>32</v>
      </c>
      <c r="I550" s="231"/>
      <c r="J550" s="227"/>
      <c r="K550" s="227"/>
      <c r="L550" s="232"/>
      <c r="M550" s="233"/>
      <c r="N550" s="234"/>
      <c r="O550" s="234"/>
      <c r="P550" s="234"/>
      <c r="Q550" s="234"/>
      <c r="R550" s="234"/>
      <c r="S550" s="234"/>
      <c r="T550" s="235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6" t="s">
        <v>145</v>
      </c>
      <c r="AU550" s="236" t="s">
        <v>85</v>
      </c>
      <c r="AV550" s="13" t="s">
        <v>83</v>
      </c>
      <c r="AW550" s="13" t="s">
        <v>39</v>
      </c>
      <c r="AX550" s="13" t="s">
        <v>77</v>
      </c>
      <c r="AY550" s="236" t="s">
        <v>135</v>
      </c>
    </row>
    <row r="551" s="14" customFormat="1">
      <c r="A551" s="14"/>
      <c r="B551" s="237"/>
      <c r="C551" s="238"/>
      <c r="D551" s="228" t="s">
        <v>145</v>
      </c>
      <c r="E551" s="239" t="s">
        <v>32</v>
      </c>
      <c r="F551" s="240" t="s">
        <v>852</v>
      </c>
      <c r="G551" s="238"/>
      <c r="H551" s="241">
        <v>1</v>
      </c>
      <c r="I551" s="242"/>
      <c r="J551" s="238"/>
      <c r="K551" s="238"/>
      <c r="L551" s="243"/>
      <c r="M551" s="244"/>
      <c r="N551" s="245"/>
      <c r="O551" s="245"/>
      <c r="P551" s="245"/>
      <c r="Q551" s="245"/>
      <c r="R551" s="245"/>
      <c r="S551" s="245"/>
      <c r="T551" s="246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47" t="s">
        <v>145</v>
      </c>
      <c r="AU551" s="247" t="s">
        <v>85</v>
      </c>
      <c r="AV551" s="14" t="s">
        <v>85</v>
      </c>
      <c r="AW551" s="14" t="s">
        <v>39</v>
      </c>
      <c r="AX551" s="14" t="s">
        <v>77</v>
      </c>
      <c r="AY551" s="247" t="s">
        <v>135</v>
      </c>
    </row>
    <row r="552" s="15" customFormat="1">
      <c r="A552" s="15"/>
      <c r="B552" s="248"/>
      <c r="C552" s="249"/>
      <c r="D552" s="228" t="s">
        <v>145</v>
      </c>
      <c r="E552" s="250" t="s">
        <v>32</v>
      </c>
      <c r="F552" s="251" t="s">
        <v>149</v>
      </c>
      <c r="G552" s="249"/>
      <c r="H552" s="252">
        <v>1</v>
      </c>
      <c r="I552" s="253"/>
      <c r="J552" s="249"/>
      <c r="K552" s="249"/>
      <c r="L552" s="254"/>
      <c r="M552" s="255"/>
      <c r="N552" s="256"/>
      <c r="O552" s="256"/>
      <c r="P552" s="256"/>
      <c r="Q552" s="256"/>
      <c r="R552" s="256"/>
      <c r="S552" s="256"/>
      <c r="T552" s="257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58" t="s">
        <v>145</v>
      </c>
      <c r="AU552" s="258" t="s">
        <v>85</v>
      </c>
      <c r="AV552" s="15" t="s">
        <v>134</v>
      </c>
      <c r="AW552" s="15" t="s">
        <v>39</v>
      </c>
      <c r="AX552" s="15" t="s">
        <v>83</v>
      </c>
      <c r="AY552" s="258" t="s">
        <v>135</v>
      </c>
    </row>
    <row r="553" s="12" customFormat="1" ht="22.8" customHeight="1">
      <c r="A553" s="12"/>
      <c r="B553" s="197"/>
      <c r="C553" s="198"/>
      <c r="D553" s="199" t="s">
        <v>76</v>
      </c>
      <c r="E553" s="211" t="s">
        <v>1</v>
      </c>
      <c r="F553" s="211" t="s">
        <v>556</v>
      </c>
      <c r="G553" s="198"/>
      <c r="H553" s="198"/>
      <c r="I553" s="201"/>
      <c r="J553" s="212">
        <f>BK553</f>
        <v>0</v>
      </c>
      <c r="K553" s="198"/>
      <c r="L553" s="203"/>
      <c r="M553" s="204"/>
      <c r="N553" s="205"/>
      <c r="O553" s="205"/>
      <c r="P553" s="206">
        <f>SUM(P554:P557)</f>
        <v>0</v>
      </c>
      <c r="Q553" s="205"/>
      <c r="R553" s="206">
        <f>SUM(R554:R557)</f>
        <v>0</v>
      </c>
      <c r="S553" s="205"/>
      <c r="T553" s="207">
        <f>SUM(T554:T557)</f>
        <v>0</v>
      </c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R553" s="208" t="s">
        <v>83</v>
      </c>
      <c r="AT553" s="209" t="s">
        <v>76</v>
      </c>
      <c r="AU553" s="209" t="s">
        <v>83</v>
      </c>
      <c r="AY553" s="208" t="s">
        <v>135</v>
      </c>
      <c r="BK553" s="210">
        <f>SUM(BK554:BK557)</f>
        <v>0</v>
      </c>
    </row>
    <row r="554" s="2" customFormat="1" ht="24.15" customHeight="1">
      <c r="A554" s="39"/>
      <c r="B554" s="40"/>
      <c r="C554" s="213" t="s">
        <v>907</v>
      </c>
      <c r="D554" s="213" t="s">
        <v>138</v>
      </c>
      <c r="E554" s="214" t="s">
        <v>558</v>
      </c>
      <c r="F554" s="215" t="s">
        <v>559</v>
      </c>
      <c r="G554" s="216" t="s">
        <v>141</v>
      </c>
      <c r="H554" s="217">
        <v>2</v>
      </c>
      <c r="I554" s="218"/>
      <c r="J554" s="219">
        <f>ROUND(I554*H554,2)</f>
        <v>0</v>
      </c>
      <c r="K554" s="215" t="s">
        <v>142</v>
      </c>
      <c r="L554" s="45"/>
      <c r="M554" s="220" t="s">
        <v>32</v>
      </c>
      <c r="N554" s="221" t="s">
        <v>48</v>
      </c>
      <c r="O554" s="85"/>
      <c r="P554" s="222">
        <f>O554*H554</f>
        <v>0</v>
      </c>
      <c r="Q554" s="222">
        <v>0</v>
      </c>
      <c r="R554" s="222">
        <f>Q554*H554</f>
        <v>0</v>
      </c>
      <c r="S554" s="222">
        <v>0</v>
      </c>
      <c r="T554" s="223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24" t="s">
        <v>134</v>
      </c>
      <c r="AT554" s="224" t="s">
        <v>138</v>
      </c>
      <c r="AU554" s="224" t="s">
        <v>85</v>
      </c>
      <c r="AY554" s="17" t="s">
        <v>135</v>
      </c>
      <c r="BE554" s="225">
        <f>IF(N554="základní",J554,0)</f>
        <v>0</v>
      </c>
      <c r="BF554" s="225">
        <f>IF(N554="snížená",J554,0)</f>
        <v>0</v>
      </c>
      <c r="BG554" s="225">
        <f>IF(N554="zákl. přenesená",J554,0)</f>
        <v>0</v>
      </c>
      <c r="BH554" s="225">
        <f>IF(N554="sníž. přenesená",J554,0)</f>
        <v>0</v>
      </c>
      <c r="BI554" s="225">
        <f>IF(N554="nulová",J554,0)</f>
        <v>0</v>
      </c>
      <c r="BJ554" s="17" t="s">
        <v>83</v>
      </c>
      <c r="BK554" s="225">
        <f>ROUND(I554*H554,2)</f>
        <v>0</v>
      </c>
      <c r="BL554" s="17" t="s">
        <v>134</v>
      </c>
      <c r="BM554" s="224" t="s">
        <v>1545</v>
      </c>
    </row>
    <row r="555" s="13" customFormat="1">
      <c r="A555" s="13"/>
      <c r="B555" s="226"/>
      <c r="C555" s="227"/>
      <c r="D555" s="228" t="s">
        <v>145</v>
      </c>
      <c r="E555" s="229" t="s">
        <v>32</v>
      </c>
      <c r="F555" s="230" t="s">
        <v>299</v>
      </c>
      <c r="G555" s="227"/>
      <c r="H555" s="229" t="s">
        <v>32</v>
      </c>
      <c r="I555" s="231"/>
      <c r="J555" s="227"/>
      <c r="K555" s="227"/>
      <c r="L555" s="232"/>
      <c r="M555" s="233"/>
      <c r="N555" s="234"/>
      <c r="O555" s="234"/>
      <c r="P555" s="234"/>
      <c r="Q555" s="234"/>
      <c r="R555" s="234"/>
      <c r="S555" s="234"/>
      <c r="T555" s="235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6" t="s">
        <v>145</v>
      </c>
      <c r="AU555" s="236" t="s">
        <v>85</v>
      </c>
      <c r="AV555" s="13" t="s">
        <v>83</v>
      </c>
      <c r="AW555" s="13" t="s">
        <v>39</v>
      </c>
      <c r="AX555" s="13" t="s">
        <v>77</v>
      </c>
      <c r="AY555" s="236" t="s">
        <v>135</v>
      </c>
    </row>
    <row r="556" s="14" customFormat="1">
      <c r="A556" s="14"/>
      <c r="B556" s="237"/>
      <c r="C556" s="238"/>
      <c r="D556" s="228" t="s">
        <v>145</v>
      </c>
      <c r="E556" s="239" t="s">
        <v>32</v>
      </c>
      <c r="F556" s="240" t="s">
        <v>561</v>
      </c>
      <c r="G556" s="238"/>
      <c r="H556" s="241">
        <v>2</v>
      </c>
      <c r="I556" s="242"/>
      <c r="J556" s="238"/>
      <c r="K556" s="238"/>
      <c r="L556" s="243"/>
      <c r="M556" s="244"/>
      <c r="N556" s="245"/>
      <c r="O556" s="245"/>
      <c r="P556" s="245"/>
      <c r="Q556" s="245"/>
      <c r="R556" s="245"/>
      <c r="S556" s="245"/>
      <c r="T556" s="246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7" t="s">
        <v>145</v>
      </c>
      <c r="AU556" s="247" t="s">
        <v>85</v>
      </c>
      <c r="AV556" s="14" t="s">
        <v>85</v>
      </c>
      <c r="AW556" s="14" t="s">
        <v>39</v>
      </c>
      <c r="AX556" s="14" t="s">
        <v>77</v>
      </c>
      <c r="AY556" s="247" t="s">
        <v>135</v>
      </c>
    </row>
    <row r="557" s="15" customFormat="1">
      <c r="A557" s="15"/>
      <c r="B557" s="248"/>
      <c r="C557" s="249"/>
      <c r="D557" s="228" t="s">
        <v>145</v>
      </c>
      <c r="E557" s="250" t="s">
        <v>32</v>
      </c>
      <c r="F557" s="251" t="s">
        <v>149</v>
      </c>
      <c r="G557" s="249"/>
      <c r="H557" s="252">
        <v>2</v>
      </c>
      <c r="I557" s="253"/>
      <c r="J557" s="249"/>
      <c r="K557" s="249"/>
      <c r="L557" s="254"/>
      <c r="M557" s="255"/>
      <c r="N557" s="256"/>
      <c r="O557" s="256"/>
      <c r="P557" s="256"/>
      <c r="Q557" s="256"/>
      <c r="R557" s="256"/>
      <c r="S557" s="256"/>
      <c r="T557" s="257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58" t="s">
        <v>145</v>
      </c>
      <c r="AU557" s="258" t="s">
        <v>85</v>
      </c>
      <c r="AV557" s="15" t="s">
        <v>134</v>
      </c>
      <c r="AW557" s="15" t="s">
        <v>39</v>
      </c>
      <c r="AX557" s="15" t="s">
        <v>83</v>
      </c>
      <c r="AY557" s="258" t="s">
        <v>135</v>
      </c>
    </row>
    <row r="558" s="12" customFormat="1" ht="22.8" customHeight="1">
      <c r="A558" s="12"/>
      <c r="B558" s="197"/>
      <c r="C558" s="198"/>
      <c r="D558" s="199" t="s">
        <v>76</v>
      </c>
      <c r="E558" s="211" t="s">
        <v>562</v>
      </c>
      <c r="F558" s="211" t="s">
        <v>563</v>
      </c>
      <c r="G558" s="198"/>
      <c r="H558" s="198"/>
      <c r="I558" s="201"/>
      <c r="J558" s="212">
        <f>BK558</f>
        <v>0</v>
      </c>
      <c r="K558" s="198"/>
      <c r="L558" s="203"/>
      <c r="M558" s="204"/>
      <c r="N558" s="205"/>
      <c r="O558" s="205"/>
      <c r="P558" s="206">
        <f>SUM(P559:P565)</f>
        <v>0</v>
      </c>
      <c r="Q558" s="205"/>
      <c r="R558" s="206">
        <f>SUM(R559:R565)</f>
        <v>0</v>
      </c>
      <c r="S558" s="205"/>
      <c r="T558" s="207">
        <f>SUM(T559:T565)</f>
        <v>0</v>
      </c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R558" s="208" t="s">
        <v>134</v>
      </c>
      <c r="AT558" s="209" t="s">
        <v>76</v>
      </c>
      <c r="AU558" s="209" t="s">
        <v>83</v>
      </c>
      <c r="AY558" s="208" t="s">
        <v>135</v>
      </c>
      <c r="BK558" s="210">
        <f>SUM(BK559:BK565)</f>
        <v>0</v>
      </c>
    </row>
    <row r="559" s="2" customFormat="1" ht="24.15" customHeight="1">
      <c r="A559" s="39"/>
      <c r="B559" s="40"/>
      <c r="C559" s="213" t="s">
        <v>1142</v>
      </c>
      <c r="D559" s="213" t="s">
        <v>138</v>
      </c>
      <c r="E559" s="214" t="s">
        <v>565</v>
      </c>
      <c r="F559" s="215" t="s">
        <v>566</v>
      </c>
      <c r="G559" s="216" t="s">
        <v>141</v>
      </c>
      <c r="H559" s="217">
        <v>10</v>
      </c>
      <c r="I559" s="218"/>
      <c r="J559" s="219">
        <f>ROUND(I559*H559,2)</f>
        <v>0</v>
      </c>
      <c r="K559" s="215" t="s">
        <v>142</v>
      </c>
      <c r="L559" s="45"/>
      <c r="M559" s="220" t="s">
        <v>32</v>
      </c>
      <c r="N559" s="221" t="s">
        <v>48</v>
      </c>
      <c r="O559" s="85"/>
      <c r="P559" s="222">
        <f>O559*H559</f>
        <v>0</v>
      </c>
      <c r="Q559" s="222">
        <v>0</v>
      </c>
      <c r="R559" s="222">
        <f>Q559*H559</f>
        <v>0</v>
      </c>
      <c r="S559" s="222">
        <v>0</v>
      </c>
      <c r="T559" s="223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24" t="s">
        <v>143</v>
      </c>
      <c r="AT559" s="224" t="s">
        <v>138</v>
      </c>
      <c r="AU559" s="224" t="s">
        <v>85</v>
      </c>
      <c r="AY559" s="17" t="s">
        <v>135</v>
      </c>
      <c r="BE559" s="225">
        <f>IF(N559="základní",J559,0)</f>
        <v>0</v>
      </c>
      <c r="BF559" s="225">
        <f>IF(N559="snížená",J559,0)</f>
        <v>0</v>
      </c>
      <c r="BG559" s="225">
        <f>IF(N559="zákl. přenesená",J559,0)</f>
        <v>0</v>
      </c>
      <c r="BH559" s="225">
        <f>IF(N559="sníž. přenesená",J559,0)</f>
        <v>0</v>
      </c>
      <c r="BI559" s="225">
        <f>IF(N559="nulová",J559,0)</f>
        <v>0</v>
      </c>
      <c r="BJ559" s="17" t="s">
        <v>83</v>
      </c>
      <c r="BK559" s="225">
        <f>ROUND(I559*H559,2)</f>
        <v>0</v>
      </c>
      <c r="BL559" s="17" t="s">
        <v>143</v>
      </c>
      <c r="BM559" s="224" t="s">
        <v>1546</v>
      </c>
    </row>
    <row r="560" s="13" customFormat="1">
      <c r="A560" s="13"/>
      <c r="B560" s="226"/>
      <c r="C560" s="227"/>
      <c r="D560" s="228" t="s">
        <v>145</v>
      </c>
      <c r="E560" s="229" t="s">
        <v>32</v>
      </c>
      <c r="F560" s="230" t="s">
        <v>299</v>
      </c>
      <c r="G560" s="227"/>
      <c r="H560" s="229" t="s">
        <v>32</v>
      </c>
      <c r="I560" s="231"/>
      <c r="J560" s="227"/>
      <c r="K560" s="227"/>
      <c r="L560" s="232"/>
      <c r="M560" s="233"/>
      <c r="N560" s="234"/>
      <c r="O560" s="234"/>
      <c r="P560" s="234"/>
      <c r="Q560" s="234"/>
      <c r="R560" s="234"/>
      <c r="S560" s="234"/>
      <c r="T560" s="235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6" t="s">
        <v>145</v>
      </c>
      <c r="AU560" s="236" t="s">
        <v>85</v>
      </c>
      <c r="AV560" s="13" t="s">
        <v>83</v>
      </c>
      <c r="AW560" s="13" t="s">
        <v>39</v>
      </c>
      <c r="AX560" s="13" t="s">
        <v>77</v>
      </c>
      <c r="AY560" s="236" t="s">
        <v>135</v>
      </c>
    </row>
    <row r="561" s="14" customFormat="1">
      <c r="A561" s="14"/>
      <c r="B561" s="237"/>
      <c r="C561" s="238"/>
      <c r="D561" s="228" t="s">
        <v>145</v>
      </c>
      <c r="E561" s="239" t="s">
        <v>32</v>
      </c>
      <c r="F561" s="240" t="s">
        <v>1370</v>
      </c>
      <c r="G561" s="238"/>
      <c r="H561" s="241">
        <v>2</v>
      </c>
      <c r="I561" s="242"/>
      <c r="J561" s="238"/>
      <c r="K561" s="238"/>
      <c r="L561" s="243"/>
      <c r="M561" s="244"/>
      <c r="N561" s="245"/>
      <c r="O561" s="245"/>
      <c r="P561" s="245"/>
      <c r="Q561" s="245"/>
      <c r="R561" s="245"/>
      <c r="S561" s="245"/>
      <c r="T561" s="246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47" t="s">
        <v>145</v>
      </c>
      <c r="AU561" s="247" t="s">
        <v>85</v>
      </c>
      <c r="AV561" s="14" t="s">
        <v>85</v>
      </c>
      <c r="AW561" s="14" t="s">
        <v>39</v>
      </c>
      <c r="AX561" s="14" t="s">
        <v>77</v>
      </c>
      <c r="AY561" s="247" t="s">
        <v>135</v>
      </c>
    </row>
    <row r="562" s="14" customFormat="1">
      <c r="A562" s="14"/>
      <c r="B562" s="237"/>
      <c r="C562" s="238"/>
      <c r="D562" s="228" t="s">
        <v>145</v>
      </c>
      <c r="E562" s="239" t="s">
        <v>32</v>
      </c>
      <c r="F562" s="240" t="s">
        <v>1371</v>
      </c>
      <c r="G562" s="238"/>
      <c r="H562" s="241">
        <v>2</v>
      </c>
      <c r="I562" s="242"/>
      <c r="J562" s="238"/>
      <c r="K562" s="238"/>
      <c r="L562" s="243"/>
      <c r="M562" s="244"/>
      <c r="N562" s="245"/>
      <c r="O562" s="245"/>
      <c r="P562" s="245"/>
      <c r="Q562" s="245"/>
      <c r="R562" s="245"/>
      <c r="S562" s="245"/>
      <c r="T562" s="246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7" t="s">
        <v>145</v>
      </c>
      <c r="AU562" s="247" t="s">
        <v>85</v>
      </c>
      <c r="AV562" s="14" t="s">
        <v>85</v>
      </c>
      <c r="AW562" s="14" t="s">
        <v>39</v>
      </c>
      <c r="AX562" s="14" t="s">
        <v>77</v>
      </c>
      <c r="AY562" s="247" t="s">
        <v>135</v>
      </c>
    </row>
    <row r="563" s="14" customFormat="1">
      <c r="A563" s="14"/>
      <c r="B563" s="237"/>
      <c r="C563" s="238"/>
      <c r="D563" s="228" t="s">
        <v>145</v>
      </c>
      <c r="E563" s="239" t="s">
        <v>32</v>
      </c>
      <c r="F563" s="240" t="s">
        <v>1547</v>
      </c>
      <c r="G563" s="238"/>
      <c r="H563" s="241">
        <v>4</v>
      </c>
      <c r="I563" s="242"/>
      <c r="J563" s="238"/>
      <c r="K563" s="238"/>
      <c r="L563" s="243"/>
      <c r="M563" s="244"/>
      <c r="N563" s="245"/>
      <c r="O563" s="245"/>
      <c r="P563" s="245"/>
      <c r="Q563" s="245"/>
      <c r="R563" s="245"/>
      <c r="S563" s="245"/>
      <c r="T563" s="246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7" t="s">
        <v>145</v>
      </c>
      <c r="AU563" s="247" t="s">
        <v>85</v>
      </c>
      <c r="AV563" s="14" t="s">
        <v>85</v>
      </c>
      <c r="AW563" s="14" t="s">
        <v>39</v>
      </c>
      <c r="AX563" s="14" t="s">
        <v>77</v>
      </c>
      <c r="AY563" s="247" t="s">
        <v>135</v>
      </c>
    </row>
    <row r="564" s="14" customFormat="1">
      <c r="A564" s="14"/>
      <c r="B564" s="237"/>
      <c r="C564" s="238"/>
      <c r="D564" s="228" t="s">
        <v>145</v>
      </c>
      <c r="E564" s="239" t="s">
        <v>32</v>
      </c>
      <c r="F564" s="240" t="s">
        <v>1151</v>
      </c>
      <c r="G564" s="238"/>
      <c r="H564" s="241">
        <v>2</v>
      </c>
      <c r="I564" s="242"/>
      <c r="J564" s="238"/>
      <c r="K564" s="238"/>
      <c r="L564" s="243"/>
      <c r="M564" s="244"/>
      <c r="N564" s="245"/>
      <c r="O564" s="245"/>
      <c r="P564" s="245"/>
      <c r="Q564" s="245"/>
      <c r="R564" s="245"/>
      <c r="S564" s="245"/>
      <c r="T564" s="246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47" t="s">
        <v>145</v>
      </c>
      <c r="AU564" s="247" t="s">
        <v>85</v>
      </c>
      <c r="AV564" s="14" t="s">
        <v>85</v>
      </c>
      <c r="AW564" s="14" t="s">
        <v>39</v>
      </c>
      <c r="AX564" s="14" t="s">
        <v>77</v>
      </c>
      <c r="AY564" s="247" t="s">
        <v>135</v>
      </c>
    </row>
    <row r="565" s="15" customFormat="1">
      <c r="A565" s="15"/>
      <c r="B565" s="248"/>
      <c r="C565" s="249"/>
      <c r="D565" s="228" t="s">
        <v>145</v>
      </c>
      <c r="E565" s="250" t="s">
        <v>32</v>
      </c>
      <c r="F565" s="251" t="s">
        <v>149</v>
      </c>
      <c r="G565" s="249"/>
      <c r="H565" s="252">
        <v>10</v>
      </c>
      <c r="I565" s="253"/>
      <c r="J565" s="249"/>
      <c r="K565" s="249"/>
      <c r="L565" s="254"/>
      <c r="M565" s="255"/>
      <c r="N565" s="256"/>
      <c r="O565" s="256"/>
      <c r="P565" s="256"/>
      <c r="Q565" s="256"/>
      <c r="R565" s="256"/>
      <c r="S565" s="256"/>
      <c r="T565" s="257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58" t="s">
        <v>145</v>
      </c>
      <c r="AU565" s="258" t="s">
        <v>85</v>
      </c>
      <c r="AV565" s="15" t="s">
        <v>134</v>
      </c>
      <c r="AW565" s="15" t="s">
        <v>39</v>
      </c>
      <c r="AX565" s="15" t="s">
        <v>83</v>
      </c>
      <c r="AY565" s="258" t="s">
        <v>135</v>
      </c>
    </row>
    <row r="566" s="12" customFormat="1" ht="22.8" customHeight="1">
      <c r="A566" s="12"/>
      <c r="B566" s="197"/>
      <c r="C566" s="198"/>
      <c r="D566" s="199" t="s">
        <v>76</v>
      </c>
      <c r="E566" s="211" t="s">
        <v>249</v>
      </c>
      <c r="F566" s="211" t="s">
        <v>572</v>
      </c>
      <c r="G566" s="198"/>
      <c r="H566" s="198"/>
      <c r="I566" s="201"/>
      <c r="J566" s="212">
        <f>BK566</f>
        <v>0</v>
      </c>
      <c r="K566" s="198"/>
      <c r="L566" s="203"/>
      <c r="M566" s="204"/>
      <c r="N566" s="205"/>
      <c r="O566" s="205"/>
      <c r="P566" s="206">
        <f>SUM(P567:P615)</f>
        <v>0</v>
      </c>
      <c r="Q566" s="205"/>
      <c r="R566" s="206">
        <f>SUM(R567:R615)</f>
        <v>0</v>
      </c>
      <c r="S566" s="205"/>
      <c r="T566" s="207">
        <f>SUM(T567:T615)</f>
        <v>0</v>
      </c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R566" s="208" t="s">
        <v>85</v>
      </c>
      <c r="AT566" s="209" t="s">
        <v>76</v>
      </c>
      <c r="AU566" s="209" t="s">
        <v>83</v>
      </c>
      <c r="AY566" s="208" t="s">
        <v>135</v>
      </c>
      <c r="BK566" s="210">
        <f>SUM(BK567:BK615)</f>
        <v>0</v>
      </c>
    </row>
    <row r="567" s="2" customFormat="1" ht="24.15" customHeight="1">
      <c r="A567" s="39"/>
      <c r="B567" s="40"/>
      <c r="C567" s="213" t="s">
        <v>1144</v>
      </c>
      <c r="D567" s="213" t="s">
        <v>138</v>
      </c>
      <c r="E567" s="214" t="s">
        <v>574</v>
      </c>
      <c r="F567" s="215" t="s">
        <v>575</v>
      </c>
      <c r="G567" s="216" t="s">
        <v>141</v>
      </c>
      <c r="H567" s="217">
        <v>2</v>
      </c>
      <c r="I567" s="218"/>
      <c r="J567" s="219">
        <f>ROUND(I567*H567,2)</f>
        <v>0</v>
      </c>
      <c r="K567" s="215" t="s">
        <v>142</v>
      </c>
      <c r="L567" s="45"/>
      <c r="M567" s="220" t="s">
        <v>32</v>
      </c>
      <c r="N567" s="221" t="s">
        <v>48</v>
      </c>
      <c r="O567" s="85"/>
      <c r="P567" s="222">
        <f>O567*H567</f>
        <v>0</v>
      </c>
      <c r="Q567" s="222">
        <v>0</v>
      </c>
      <c r="R567" s="222">
        <f>Q567*H567</f>
        <v>0</v>
      </c>
      <c r="S567" s="222">
        <v>0</v>
      </c>
      <c r="T567" s="223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24" t="s">
        <v>239</v>
      </c>
      <c r="AT567" s="224" t="s">
        <v>138</v>
      </c>
      <c r="AU567" s="224" t="s">
        <v>85</v>
      </c>
      <c r="AY567" s="17" t="s">
        <v>135</v>
      </c>
      <c r="BE567" s="225">
        <f>IF(N567="základní",J567,0)</f>
        <v>0</v>
      </c>
      <c r="BF567" s="225">
        <f>IF(N567="snížená",J567,0)</f>
        <v>0</v>
      </c>
      <c r="BG567" s="225">
        <f>IF(N567="zákl. přenesená",J567,0)</f>
        <v>0</v>
      </c>
      <c r="BH567" s="225">
        <f>IF(N567="sníž. přenesená",J567,0)</f>
        <v>0</v>
      </c>
      <c r="BI567" s="225">
        <f>IF(N567="nulová",J567,0)</f>
        <v>0</v>
      </c>
      <c r="BJ567" s="17" t="s">
        <v>83</v>
      </c>
      <c r="BK567" s="225">
        <f>ROUND(I567*H567,2)</f>
        <v>0</v>
      </c>
      <c r="BL567" s="17" t="s">
        <v>239</v>
      </c>
      <c r="BM567" s="224" t="s">
        <v>1548</v>
      </c>
    </row>
    <row r="568" s="13" customFormat="1">
      <c r="A568" s="13"/>
      <c r="B568" s="226"/>
      <c r="C568" s="227"/>
      <c r="D568" s="228" t="s">
        <v>145</v>
      </c>
      <c r="E568" s="229" t="s">
        <v>32</v>
      </c>
      <c r="F568" s="230" t="s">
        <v>299</v>
      </c>
      <c r="G568" s="227"/>
      <c r="H568" s="229" t="s">
        <v>32</v>
      </c>
      <c r="I568" s="231"/>
      <c r="J568" s="227"/>
      <c r="K568" s="227"/>
      <c r="L568" s="232"/>
      <c r="M568" s="233"/>
      <c r="N568" s="234"/>
      <c r="O568" s="234"/>
      <c r="P568" s="234"/>
      <c r="Q568" s="234"/>
      <c r="R568" s="234"/>
      <c r="S568" s="234"/>
      <c r="T568" s="235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6" t="s">
        <v>145</v>
      </c>
      <c r="AU568" s="236" t="s">
        <v>85</v>
      </c>
      <c r="AV568" s="13" t="s">
        <v>83</v>
      </c>
      <c r="AW568" s="13" t="s">
        <v>39</v>
      </c>
      <c r="AX568" s="13" t="s">
        <v>77</v>
      </c>
      <c r="AY568" s="236" t="s">
        <v>135</v>
      </c>
    </row>
    <row r="569" s="14" customFormat="1">
      <c r="A569" s="14"/>
      <c r="B569" s="237"/>
      <c r="C569" s="238"/>
      <c r="D569" s="228" t="s">
        <v>145</v>
      </c>
      <c r="E569" s="239" t="s">
        <v>32</v>
      </c>
      <c r="F569" s="240" t="s">
        <v>577</v>
      </c>
      <c r="G569" s="238"/>
      <c r="H569" s="241">
        <v>1</v>
      </c>
      <c r="I569" s="242"/>
      <c r="J569" s="238"/>
      <c r="K569" s="238"/>
      <c r="L569" s="243"/>
      <c r="M569" s="244"/>
      <c r="N569" s="245"/>
      <c r="O569" s="245"/>
      <c r="P569" s="245"/>
      <c r="Q569" s="245"/>
      <c r="R569" s="245"/>
      <c r="S569" s="245"/>
      <c r="T569" s="246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47" t="s">
        <v>145</v>
      </c>
      <c r="AU569" s="247" t="s">
        <v>85</v>
      </c>
      <c r="AV569" s="14" t="s">
        <v>85</v>
      </c>
      <c r="AW569" s="14" t="s">
        <v>39</v>
      </c>
      <c r="AX569" s="14" t="s">
        <v>77</v>
      </c>
      <c r="AY569" s="247" t="s">
        <v>135</v>
      </c>
    </row>
    <row r="570" s="14" customFormat="1">
      <c r="A570" s="14"/>
      <c r="B570" s="237"/>
      <c r="C570" s="238"/>
      <c r="D570" s="228" t="s">
        <v>145</v>
      </c>
      <c r="E570" s="239" t="s">
        <v>32</v>
      </c>
      <c r="F570" s="240" t="s">
        <v>578</v>
      </c>
      <c r="G570" s="238"/>
      <c r="H570" s="241">
        <v>1</v>
      </c>
      <c r="I570" s="242"/>
      <c r="J570" s="238"/>
      <c r="K570" s="238"/>
      <c r="L570" s="243"/>
      <c r="M570" s="244"/>
      <c r="N570" s="245"/>
      <c r="O570" s="245"/>
      <c r="P570" s="245"/>
      <c r="Q570" s="245"/>
      <c r="R570" s="245"/>
      <c r="S570" s="245"/>
      <c r="T570" s="246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47" t="s">
        <v>145</v>
      </c>
      <c r="AU570" s="247" t="s">
        <v>85</v>
      </c>
      <c r="AV570" s="14" t="s">
        <v>85</v>
      </c>
      <c r="AW570" s="14" t="s">
        <v>39</v>
      </c>
      <c r="AX570" s="14" t="s">
        <v>77</v>
      </c>
      <c r="AY570" s="247" t="s">
        <v>135</v>
      </c>
    </row>
    <row r="571" s="15" customFormat="1">
      <c r="A571" s="15"/>
      <c r="B571" s="248"/>
      <c r="C571" s="249"/>
      <c r="D571" s="228" t="s">
        <v>145</v>
      </c>
      <c r="E571" s="250" t="s">
        <v>32</v>
      </c>
      <c r="F571" s="251" t="s">
        <v>149</v>
      </c>
      <c r="G571" s="249"/>
      <c r="H571" s="252">
        <v>2</v>
      </c>
      <c r="I571" s="253"/>
      <c r="J571" s="249"/>
      <c r="K571" s="249"/>
      <c r="L571" s="254"/>
      <c r="M571" s="255"/>
      <c r="N571" s="256"/>
      <c r="O571" s="256"/>
      <c r="P571" s="256"/>
      <c r="Q571" s="256"/>
      <c r="R571" s="256"/>
      <c r="S571" s="256"/>
      <c r="T571" s="257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58" t="s">
        <v>145</v>
      </c>
      <c r="AU571" s="258" t="s">
        <v>85</v>
      </c>
      <c r="AV571" s="15" t="s">
        <v>134</v>
      </c>
      <c r="AW571" s="15" t="s">
        <v>39</v>
      </c>
      <c r="AX571" s="15" t="s">
        <v>83</v>
      </c>
      <c r="AY571" s="258" t="s">
        <v>135</v>
      </c>
    </row>
    <row r="572" s="2" customFormat="1" ht="24.15" customHeight="1">
      <c r="A572" s="39"/>
      <c r="B572" s="40"/>
      <c r="C572" s="213" t="s">
        <v>1146</v>
      </c>
      <c r="D572" s="213" t="s">
        <v>138</v>
      </c>
      <c r="E572" s="214" t="s">
        <v>580</v>
      </c>
      <c r="F572" s="215" t="s">
        <v>581</v>
      </c>
      <c r="G572" s="216" t="s">
        <v>141</v>
      </c>
      <c r="H572" s="217">
        <v>2</v>
      </c>
      <c r="I572" s="218"/>
      <c r="J572" s="219">
        <f>ROUND(I572*H572,2)</f>
        <v>0</v>
      </c>
      <c r="K572" s="215" t="s">
        <v>142</v>
      </c>
      <c r="L572" s="45"/>
      <c r="M572" s="220" t="s">
        <v>32</v>
      </c>
      <c r="N572" s="221" t="s">
        <v>48</v>
      </c>
      <c r="O572" s="85"/>
      <c r="P572" s="222">
        <f>O572*H572</f>
        <v>0</v>
      </c>
      <c r="Q572" s="222">
        <v>0</v>
      </c>
      <c r="R572" s="222">
        <f>Q572*H572</f>
        <v>0</v>
      </c>
      <c r="S572" s="222">
        <v>0</v>
      </c>
      <c r="T572" s="223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24" t="s">
        <v>143</v>
      </c>
      <c r="AT572" s="224" t="s">
        <v>138</v>
      </c>
      <c r="AU572" s="224" t="s">
        <v>85</v>
      </c>
      <c r="AY572" s="17" t="s">
        <v>135</v>
      </c>
      <c r="BE572" s="225">
        <f>IF(N572="základní",J572,0)</f>
        <v>0</v>
      </c>
      <c r="BF572" s="225">
        <f>IF(N572="snížená",J572,0)</f>
        <v>0</v>
      </c>
      <c r="BG572" s="225">
        <f>IF(N572="zákl. přenesená",J572,0)</f>
        <v>0</v>
      </c>
      <c r="BH572" s="225">
        <f>IF(N572="sníž. přenesená",J572,0)</f>
        <v>0</v>
      </c>
      <c r="BI572" s="225">
        <f>IF(N572="nulová",J572,0)</f>
        <v>0</v>
      </c>
      <c r="BJ572" s="17" t="s">
        <v>83</v>
      </c>
      <c r="BK572" s="225">
        <f>ROUND(I572*H572,2)</f>
        <v>0</v>
      </c>
      <c r="BL572" s="17" t="s">
        <v>143</v>
      </c>
      <c r="BM572" s="224" t="s">
        <v>1549</v>
      </c>
    </row>
    <row r="573" s="13" customFormat="1">
      <c r="A573" s="13"/>
      <c r="B573" s="226"/>
      <c r="C573" s="227"/>
      <c r="D573" s="228" t="s">
        <v>145</v>
      </c>
      <c r="E573" s="229" t="s">
        <v>32</v>
      </c>
      <c r="F573" s="230" t="s">
        <v>299</v>
      </c>
      <c r="G573" s="227"/>
      <c r="H573" s="229" t="s">
        <v>32</v>
      </c>
      <c r="I573" s="231"/>
      <c r="J573" s="227"/>
      <c r="K573" s="227"/>
      <c r="L573" s="232"/>
      <c r="M573" s="233"/>
      <c r="N573" s="234"/>
      <c r="O573" s="234"/>
      <c r="P573" s="234"/>
      <c r="Q573" s="234"/>
      <c r="R573" s="234"/>
      <c r="S573" s="234"/>
      <c r="T573" s="235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6" t="s">
        <v>145</v>
      </c>
      <c r="AU573" s="236" t="s">
        <v>85</v>
      </c>
      <c r="AV573" s="13" t="s">
        <v>83</v>
      </c>
      <c r="AW573" s="13" t="s">
        <v>39</v>
      </c>
      <c r="AX573" s="13" t="s">
        <v>77</v>
      </c>
      <c r="AY573" s="236" t="s">
        <v>135</v>
      </c>
    </row>
    <row r="574" s="14" customFormat="1">
      <c r="A574" s="14"/>
      <c r="B574" s="237"/>
      <c r="C574" s="238"/>
      <c r="D574" s="228" t="s">
        <v>145</v>
      </c>
      <c r="E574" s="239" t="s">
        <v>32</v>
      </c>
      <c r="F574" s="240" t="s">
        <v>1550</v>
      </c>
      <c r="G574" s="238"/>
      <c r="H574" s="241">
        <v>2</v>
      </c>
      <c r="I574" s="242"/>
      <c r="J574" s="238"/>
      <c r="K574" s="238"/>
      <c r="L574" s="243"/>
      <c r="M574" s="244"/>
      <c r="N574" s="245"/>
      <c r="O574" s="245"/>
      <c r="P574" s="245"/>
      <c r="Q574" s="245"/>
      <c r="R574" s="245"/>
      <c r="S574" s="245"/>
      <c r="T574" s="246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7" t="s">
        <v>145</v>
      </c>
      <c r="AU574" s="247" t="s">
        <v>85</v>
      </c>
      <c r="AV574" s="14" t="s">
        <v>85</v>
      </c>
      <c r="AW574" s="14" t="s">
        <v>39</v>
      </c>
      <c r="AX574" s="14" t="s">
        <v>77</v>
      </c>
      <c r="AY574" s="247" t="s">
        <v>135</v>
      </c>
    </row>
    <row r="575" s="15" customFormat="1">
      <c r="A575" s="15"/>
      <c r="B575" s="248"/>
      <c r="C575" s="249"/>
      <c r="D575" s="228" t="s">
        <v>145</v>
      </c>
      <c r="E575" s="250" t="s">
        <v>32</v>
      </c>
      <c r="F575" s="251" t="s">
        <v>149</v>
      </c>
      <c r="G575" s="249"/>
      <c r="H575" s="252">
        <v>2</v>
      </c>
      <c r="I575" s="253"/>
      <c r="J575" s="249"/>
      <c r="K575" s="249"/>
      <c r="L575" s="254"/>
      <c r="M575" s="255"/>
      <c r="N575" s="256"/>
      <c r="O575" s="256"/>
      <c r="P575" s="256"/>
      <c r="Q575" s="256"/>
      <c r="R575" s="256"/>
      <c r="S575" s="256"/>
      <c r="T575" s="257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T575" s="258" t="s">
        <v>145</v>
      </c>
      <c r="AU575" s="258" t="s">
        <v>85</v>
      </c>
      <c r="AV575" s="15" t="s">
        <v>134</v>
      </c>
      <c r="AW575" s="15" t="s">
        <v>39</v>
      </c>
      <c r="AX575" s="15" t="s">
        <v>83</v>
      </c>
      <c r="AY575" s="258" t="s">
        <v>135</v>
      </c>
    </row>
    <row r="576" s="2" customFormat="1" ht="24.15" customHeight="1">
      <c r="A576" s="39"/>
      <c r="B576" s="40"/>
      <c r="C576" s="213" t="s">
        <v>1152</v>
      </c>
      <c r="D576" s="213" t="s">
        <v>138</v>
      </c>
      <c r="E576" s="214" t="s">
        <v>585</v>
      </c>
      <c r="F576" s="215" t="s">
        <v>586</v>
      </c>
      <c r="G576" s="216" t="s">
        <v>141</v>
      </c>
      <c r="H576" s="217">
        <v>1</v>
      </c>
      <c r="I576" s="218"/>
      <c r="J576" s="219">
        <f>ROUND(I576*H576,2)</f>
        <v>0</v>
      </c>
      <c r="K576" s="215" t="s">
        <v>142</v>
      </c>
      <c r="L576" s="45"/>
      <c r="M576" s="220" t="s">
        <v>32</v>
      </c>
      <c r="N576" s="221" t="s">
        <v>48</v>
      </c>
      <c r="O576" s="85"/>
      <c r="P576" s="222">
        <f>O576*H576</f>
        <v>0</v>
      </c>
      <c r="Q576" s="222">
        <v>0</v>
      </c>
      <c r="R576" s="222">
        <f>Q576*H576</f>
        <v>0</v>
      </c>
      <c r="S576" s="222">
        <v>0</v>
      </c>
      <c r="T576" s="223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24" t="s">
        <v>143</v>
      </c>
      <c r="AT576" s="224" t="s">
        <v>138</v>
      </c>
      <c r="AU576" s="224" t="s">
        <v>85</v>
      </c>
      <c r="AY576" s="17" t="s">
        <v>135</v>
      </c>
      <c r="BE576" s="225">
        <f>IF(N576="základní",J576,0)</f>
        <v>0</v>
      </c>
      <c r="BF576" s="225">
        <f>IF(N576="snížená",J576,0)</f>
        <v>0</v>
      </c>
      <c r="BG576" s="225">
        <f>IF(N576="zákl. přenesená",J576,0)</f>
        <v>0</v>
      </c>
      <c r="BH576" s="225">
        <f>IF(N576="sníž. přenesená",J576,0)</f>
        <v>0</v>
      </c>
      <c r="BI576" s="225">
        <f>IF(N576="nulová",J576,0)</f>
        <v>0</v>
      </c>
      <c r="BJ576" s="17" t="s">
        <v>83</v>
      </c>
      <c r="BK576" s="225">
        <f>ROUND(I576*H576,2)</f>
        <v>0</v>
      </c>
      <c r="BL576" s="17" t="s">
        <v>143</v>
      </c>
      <c r="BM576" s="224" t="s">
        <v>1551</v>
      </c>
    </row>
    <row r="577" s="13" customFormat="1">
      <c r="A577" s="13"/>
      <c r="B577" s="226"/>
      <c r="C577" s="227"/>
      <c r="D577" s="228" t="s">
        <v>145</v>
      </c>
      <c r="E577" s="229" t="s">
        <v>32</v>
      </c>
      <c r="F577" s="230" t="s">
        <v>299</v>
      </c>
      <c r="G577" s="227"/>
      <c r="H577" s="229" t="s">
        <v>32</v>
      </c>
      <c r="I577" s="231"/>
      <c r="J577" s="227"/>
      <c r="K577" s="227"/>
      <c r="L577" s="232"/>
      <c r="M577" s="233"/>
      <c r="N577" s="234"/>
      <c r="O577" s="234"/>
      <c r="P577" s="234"/>
      <c r="Q577" s="234"/>
      <c r="R577" s="234"/>
      <c r="S577" s="234"/>
      <c r="T577" s="235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6" t="s">
        <v>145</v>
      </c>
      <c r="AU577" s="236" t="s">
        <v>85</v>
      </c>
      <c r="AV577" s="13" t="s">
        <v>83</v>
      </c>
      <c r="AW577" s="13" t="s">
        <v>39</v>
      </c>
      <c r="AX577" s="13" t="s">
        <v>77</v>
      </c>
      <c r="AY577" s="236" t="s">
        <v>135</v>
      </c>
    </row>
    <row r="578" s="14" customFormat="1">
      <c r="A578" s="14"/>
      <c r="B578" s="237"/>
      <c r="C578" s="238"/>
      <c r="D578" s="228" t="s">
        <v>145</v>
      </c>
      <c r="E578" s="239" t="s">
        <v>32</v>
      </c>
      <c r="F578" s="240" t="s">
        <v>588</v>
      </c>
      <c r="G578" s="238"/>
      <c r="H578" s="241">
        <v>1</v>
      </c>
      <c r="I578" s="242"/>
      <c r="J578" s="238"/>
      <c r="K578" s="238"/>
      <c r="L578" s="243"/>
      <c r="M578" s="244"/>
      <c r="N578" s="245"/>
      <c r="O578" s="245"/>
      <c r="P578" s="245"/>
      <c r="Q578" s="245"/>
      <c r="R578" s="245"/>
      <c r="S578" s="245"/>
      <c r="T578" s="246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47" t="s">
        <v>145</v>
      </c>
      <c r="AU578" s="247" t="s">
        <v>85</v>
      </c>
      <c r="AV578" s="14" t="s">
        <v>85</v>
      </c>
      <c r="AW578" s="14" t="s">
        <v>39</v>
      </c>
      <c r="AX578" s="14" t="s">
        <v>77</v>
      </c>
      <c r="AY578" s="247" t="s">
        <v>135</v>
      </c>
    </row>
    <row r="579" s="15" customFormat="1">
      <c r="A579" s="15"/>
      <c r="B579" s="248"/>
      <c r="C579" s="249"/>
      <c r="D579" s="228" t="s">
        <v>145</v>
      </c>
      <c r="E579" s="250" t="s">
        <v>32</v>
      </c>
      <c r="F579" s="251" t="s">
        <v>149</v>
      </c>
      <c r="G579" s="249"/>
      <c r="H579" s="252">
        <v>1</v>
      </c>
      <c r="I579" s="253"/>
      <c r="J579" s="249"/>
      <c r="K579" s="249"/>
      <c r="L579" s="254"/>
      <c r="M579" s="255"/>
      <c r="N579" s="256"/>
      <c r="O579" s="256"/>
      <c r="P579" s="256"/>
      <c r="Q579" s="256"/>
      <c r="R579" s="256"/>
      <c r="S579" s="256"/>
      <c r="T579" s="257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T579" s="258" t="s">
        <v>145</v>
      </c>
      <c r="AU579" s="258" t="s">
        <v>85</v>
      </c>
      <c r="AV579" s="15" t="s">
        <v>134</v>
      </c>
      <c r="AW579" s="15" t="s">
        <v>39</v>
      </c>
      <c r="AX579" s="15" t="s">
        <v>83</v>
      </c>
      <c r="AY579" s="258" t="s">
        <v>135</v>
      </c>
    </row>
    <row r="580" s="2" customFormat="1" ht="24.15" customHeight="1">
      <c r="A580" s="39"/>
      <c r="B580" s="40"/>
      <c r="C580" s="213" t="s">
        <v>1155</v>
      </c>
      <c r="D580" s="213" t="s">
        <v>138</v>
      </c>
      <c r="E580" s="214" t="s">
        <v>590</v>
      </c>
      <c r="F580" s="215" t="s">
        <v>591</v>
      </c>
      <c r="G580" s="216" t="s">
        <v>141</v>
      </c>
      <c r="H580" s="217">
        <v>1</v>
      </c>
      <c r="I580" s="218"/>
      <c r="J580" s="219">
        <f>ROUND(I580*H580,2)</f>
        <v>0</v>
      </c>
      <c r="K580" s="215" t="s">
        <v>142</v>
      </c>
      <c r="L580" s="45"/>
      <c r="M580" s="220" t="s">
        <v>32</v>
      </c>
      <c r="N580" s="221" t="s">
        <v>48</v>
      </c>
      <c r="O580" s="85"/>
      <c r="P580" s="222">
        <f>O580*H580</f>
        <v>0</v>
      </c>
      <c r="Q580" s="222">
        <v>0</v>
      </c>
      <c r="R580" s="222">
        <f>Q580*H580</f>
        <v>0</v>
      </c>
      <c r="S580" s="222">
        <v>0</v>
      </c>
      <c r="T580" s="223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24" t="s">
        <v>143</v>
      </c>
      <c r="AT580" s="224" t="s">
        <v>138</v>
      </c>
      <c r="AU580" s="224" t="s">
        <v>85</v>
      </c>
      <c r="AY580" s="17" t="s">
        <v>135</v>
      </c>
      <c r="BE580" s="225">
        <f>IF(N580="základní",J580,0)</f>
        <v>0</v>
      </c>
      <c r="BF580" s="225">
        <f>IF(N580="snížená",J580,0)</f>
        <v>0</v>
      </c>
      <c r="BG580" s="225">
        <f>IF(N580="zákl. přenesená",J580,0)</f>
        <v>0</v>
      </c>
      <c r="BH580" s="225">
        <f>IF(N580="sníž. přenesená",J580,0)</f>
        <v>0</v>
      </c>
      <c r="BI580" s="225">
        <f>IF(N580="nulová",J580,0)</f>
        <v>0</v>
      </c>
      <c r="BJ580" s="17" t="s">
        <v>83</v>
      </c>
      <c r="BK580" s="225">
        <f>ROUND(I580*H580,2)</f>
        <v>0</v>
      </c>
      <c r="BL580" s="17" t="s">
        <v>143</v>
      </c>
      <c r="BM580" s="224" t="s">
        <v>1552</v>
      </c>
    </row>
    <row r="581" s="13" customFormat="1">
      <c r="A581" s="13"/>
      <c r="B581" s="226"/>
      <c r="C581" s="227"/>
      <c r="D581" s="228" t="s">
        <v>145</v>
      </c>
      <c r="E581" s="229" t="s">
        <v>32</v>
      </c>
      <c r="F581" s="230" t="s">
        <v>299</v>
      </c>
      <c r="G581" s="227"/>
      <c r="H581" s="229" t="s">
        <v>32</v>
      </c>
      <c r="I581" s="231"/>
      <c r="J581" s="227"/>
      <c r="K581" s="227"/>
      <c r="L581" s="232"/>
      <c r="M581" s="233"/>
      <c r="N581" s="234"/>
      <c r="O581" s="234"/>
      <c r="P581" s="234"/>
      <c r="Q581" s="234"/>
      <c r="R581" s="234"/>
      <c r="S581" s="234"/>
      <c r="T581" s="235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6" t="s">
        <v>145</v>
      </c>
      <c r="AU581" s="236" t="s">
        <v>85</v>
      </c>
      <c r="AV581" s="13" t="s">
        <v>83</v>
      </c>
      <c r="AW581" s="13" t="s">
        <v>39</v>
      </c>
      <c r="AX581" s="13" t="s">
        <v>77</v>
      </c>
      <c r="AY581" s="236" t="s">
        <v>135</v>
      </c>
    </row>
    <row r="582" s="14" customFormat="1">
      <c r="A582" s="14"/>
      <c r="B582" s="237"/>
      <c r="C582" s="238"/>
      <c r="D582" s="228" t="s">
        <v>145</v>
      </c>
      <c r="E582" s="239" t="s">
        <v>32</v>
      </c>
      <c r="F582" s="240" t="s">
        <v>593</v>
      </c>
      <c r="G582" s="238"/>
      <c r="H582" s="241">
        <v>1</v>
      </c>
      <c r="I582" s="242"/>
      <c r="J582" s="238"/>
      <c r="K582" s="238"/>
      <c r="L582" s="243"/>
      <c r="M582" s="244"/>
      <c r="N582" s="245"/>
      <c r="O582" s="245"/>
      <c r="P582" s="245"/>
      <c r="Q582" s="245"/>
      <c r="R582" s="245"/>
      <c r="S582" s="245"/>
      <c r="T582" s="246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47" t="s">
        <v>145</v>
      </c>
      <c r="AU582" s="247" t="s">
        <v>85</v>
      </c>
      <c r="AV582" s="14" t="s">
        <v>85</v>
      </c>
      <c r="AW582" s="14" t="s">
        <v>39</v>
      </c>
      <c r="AX582" s="14" t="s">
        <v>77</v>
      </c>
      <c r="AY582" s="247" t="s">
        <v>135</v>
      </c>
    </row>
    <row r="583" s="15" customFormat="1">
      <c r="A583" s="15"/>
      <c r="B583" s="248"/>
      <c r="C583" s="249"/>
      <c r="D583" s="228" t="s">
        <v>145</v>
      </c>
      <c r="E583" s="250" t="s">
        <v>32</v>
      </c>
      <c r="F583" s="251" t="s">
        <v>149</v>
      </c>
      <c r="G583" s="249"/>
      <c r="H583" s="252">
        <v>1</v>
      </c>
      <c r="I583" s="253"/>
      <c r="J583" s="249"/>
      <c r="K583" s="249"/>
      <c r="L583" s="254"/>
      <c r="M583" s="255"/>
      <c r="N583" s="256"/>
      <c r="O583" s="256"/>
      <c r="P583" s="256"/>
      <c r="Q583" s="256"/>
      <c r="R583" s="256"/>
      <c r="S583" s="256"/>
      <c r="T583" s="257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58" t="s">
        <v>145</v>
      </c>
      <c r="AU583" s="258" t="s">
        <v>85</v>
      </c>
      <c r="AV583" s="15" t="s">
        <v>134</v>
      </c>
      <c r="AW583" s="15" t="s">
        <v>39</v>
      </c>
      <c r="AX583" s="15" t="s">
        <v>83</v>
      </c>
      <c r="AY583" s="258" t="s">
        <v>135</v>
      </c>
    </row>
    <row r="584" s="2" customFormat="1" ht="16.5" customHeight="1">
      <c r="A584" s="39"/>
      <c r="B584" s="40"/>
      <c r="C584" s="213" t="s">
        <v>1158</v>
      </c>
      <c r="D584" s="213" t="s">
        <v>138</v>
      </c>
      <c r="E584" s="214" t="s">
        <v>252</v>
      </c>
      <c r="F584" s="215" t="s">
        <v>253</v>
      </c>
      <c r="G584" s="216" t="s">
        <v>141</v>
      </c>
      <c r="H584" s="217">
        <v>35</v>
      </c>
      <c r="I584" s="218"/>
      <c r="J584" s="219">
        <f>ROUND(I584*H584,2)</f>
        <v>0</v>
      </c>
      <c r="K584" s="215" t="s">
        <v>142</v>
      </c>
      <c r="L584" s="45"/>
      <c r="M584" s="220" t="s">
        <v>32</v>
      </c>
      <c r="N584" s="221" t="s">
        <v>48</v>
      </c>
      <c r="O584" s="85"/>
      <c r="P584" s="222">
        <f>O584*H584</f>
        <v>0</v>
      </c>
      <c r="Q584" s="222">
        <v>0</v>
      </c>
      <c r="R584" s="222">
        <f>Q584*H584</f>
        <v>0</v>
      </c>
      <c r="S584" s="222">
        <v>0</v>
      </c>
      <c r="T584" s="223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24" t="s">
        <v>143</v>
      </c>
      <c r="AT584" s="224" t="s">
        <v>138</v>
      </c>
      <c r="AU584" s="224" t="s">
        <v>85</v>
      </c>
      <c r="AY584" s="17" t="s">
        <v>135</v>
      </c>
      <c r="BE584" s="225">
        <f>IF(N584="základní",J584,0)</f>
        <v>0</v>
      </c>
      <c r="BF584" s="225">
        <f>IF(N584="snížená",J584,0)</f>
        <v>0</v>
      </c>
      <c r="BG584" s="225">
        <f>IF(N584="zákl. přenesená",J584,0)</f>
        <v>0</v>
      </c>
      <c r="BH584" s="225">
        <f>IF(N584="sníž. přenesená",J584,0)</f>
        <v>0</v>
      </c>
      <c r="BI584" s="225">
        <f>IF(N584="nulová",J584,0)</f>
        <v>0</v>
      </c>
      <c r="BJ584" s="17" t="s">
        <v>83</v>
      </c>
      <c r="BK584" s="225">
        <f>ROUND(I584*H584,2)</f>
        <v>0</v>
      </c>
      <c r="BL584" s="17" t="s">
        <v>143</v>
      </c>
      <c r="BM584" s="224" t="s">
        <v>1553</v>
      </c>
    </row>
    <row r="585" s="13" customFormat="1">
      <c r="A585" s="13"/>
      <c r="B585" s="226"/>
      <c r="C585" s="227"/>
      <c r="D585" s="228" t="s">
        <v>145</v>
      </c>
      <c r="E585" s="229" t="s">
        <v>32</v>
      </c>
      <c r="F585" s="230" t="s">
        <v>299</v>
      </c>
      <c r="G585" s="227"/>
      <c r="H585" s="229" t="s">
        <v>32</v>
      </c>
      <c r="I585" s="231"/>
      <c r="J585" s="227"/>
      <c r="K585" s="227"/>
      <c r="L585" s="232"/>
      <c r="M585" s="233"/>
      <c r="N585" s="234"/>
      <c r="O585" s="234"/>
      <c r="P585" s="234"/>
      <c r="Q585" s="234"/>
      <c r="R585" s="234"/>
      <c r="S585" s="234"/>
      <c r="T585" s="235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6" t="s">
        <v>145</v>
      </c>
      <c r="AU585" s="236" t="s">
        <v>85</v>
      </c>
      <c r="AV585" s="13" t="s">
        <v>83</v>
      </c>
      <c r="AW585" s="13" t="s">
        <v>39</v>
      </c>
      <c r="AX585" s="13" t="s">
        <v>77</v>
      </c>
      <c r="AY585" s="236" t="s">
        <v>135</v>
      </c>
    </row>
    <row r="586" s="14" customFormat="1">
      <c r="A586" s="14"/>
      <c r="B586" s="237"/>
      <c r="C586" s="238"/>
      <c r="D586" s="228" t="s">
        <v>145</v>
      </c>
      <c r="E586" s="239" t="s">
        <v>32</v>
      </c>
      <c r="F586" s="240" t="s">
        <v>1554</v>
      </c>
      <c r="G586" s="238"/>
      <c r="H586" s="241">
        <v>35</v>
      </c>
      <c r="I586" s="242"/>
      <c r="J586" s="238"/>
      <c r="K586" s="238"/>
      <c r="L586" s="243"/>
      <c r="M586" s="244"/>
      <c r="N586" s="245"/>
      <c r="O586" s="245"/>
      <c r="P586" s="245"/>
      <c r="Q586" s="245"/>
      <c r="R586" s="245"/>
      <c r="S586" s="245"/>
      <c r="T586" s="246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47" t="s">
        <v>145</v>
      </c>
      <c r="AU586" s="247" t="s">
        <v>85</v>
      </c>
      <c r="AV586" s="14" t="s">
        <v>85</v>
      </c>
      <c r="AW586" s="14" t="s">
        <v>39</v>
      </c>
      <c r="AX586" s="14" t="s">
        <v>77</v>
      </c>
      <c r="AY586" s="247" t="s">
        <v>135</v>
      </c>
    </row>
    <row r="587" s="15" customFormat="1">
      <c r="A587" s="15"/>
      <c r="B587" s="248"/>
      <c r="C587" s="249"/>
      <c r="D587" s="228" t="s">
        <v>145</v>
      </c>
      <c r="E587" s="250" t="s">
        <v>32</v>
      </c>
      <c r="F587" s="251" t="s">
        <v>149</v>
      </c>
      <c r="G587" s="249"/>
      <c r="H587" s="252">
        <v>35</v>
      </c>
      <c r="I587" s="253"/>
      <c r="J587" s="249"/>
      <c r="K587" s="249"/>
      <c r="L587" s="254"/>
      <c r="M587" s="255"/>
      <c r="N587" s="256"/>
      <c r="O587" s="256"/>
      <c r="P587" s="256"/>
      <c r="Q587" s="256"/>
      <c r="R587" s="256"/>
      <c r="S587" s="256"/>
      <c r="T587" s="257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T587" s="258" t="s">
        <v>145</v>
      </c>
      <c r="AU587" s="258" t="s">
        <v>85</v>
      </c>
      <c r="AV587" s="15" t="s">
        <v>134</v>
      </c>
      <c r="AW587" s="15" t="s">
        <v>39</v>
      </c>
      <c r="AX587" s="15" t="s">
        <v>83</v>
      </c>
      <c r="AY587" s="258" t="s">
        <v>135</v>
      </c>
    </row>
    <row r="588" s="2" customFormat="1" ht="16.5" customHeight="1">
      <c r="A588" s="39"/>
      <c r="B588" s="40"/>
      <c r="C588" s="213" t="s">
        <v>1160</v>
      </c>
      <c r="D588" s="213" t="s">
        <v>138</v>
      </c>
      <c r="E588" s="214" t="s">
        <v>257</v>
      </c>
      <c r="F588" s="215" t="s">
        <v>258</v>
      </c>
      <c r="G588" s="216" t="s">
        <v>141</v>
      </c>
      <c r="H588" s="217">
        <v>35</v>
      </c>
      <c r="I588" s="218"/>
      <c r="J588" s="219">
        <f>ROUND(I588*H588,2)</f>
        <v>0</v>
      </c>
      <c r="K588" s="215" t="s">
        <v>142</v>
      </c>
      <c r="L588" s="45"/>
      <c r="M588" s="220" t="s">
        <v>32</v>
      </c>
      <c r="N588" s="221" t="s">
        <v>48</v>
      </c>
      <c r="O588" s="85"/>
      <c r="P588" s="222">
        <f>O588*H588</f>
        <v>0</v>
      </c>
      <c r="Q588" s="222">
        <v>0</v>
      </c>
      <c r="R588" s="222">
        <f>Q588*H588</f>
        <v>0</v>
      </c>
      <c r="S588" s="222">
        <v>0</v>
      </c>
      <c r="T588" s="223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24" t="s">
        <v>143</v>
      </c>
      <c r="AT588" s="224" t="s">
        <v>138</v>
      </c>
      <c r="AU588" s="224" t="s">
        <v>85</v>
      </c>
      <c r="AY588" s="17" t="s">
        <v>135</v>
      </c>
      <c r="BE588" s="225">
        <f>IF(N588="základní",J588,0)</f>
        <v>0</v>
      </c>
      <c r="BF588" s="225">
        <f>IF(N588="snížená",J588,0)</f>
        <v>0</v>
      </c>
      <c r="BG588" s="225">
        <f>IF(N588="zákl. přenesená",J588,0)</f>
        <v>0</v>
      </c>
      <c r="BH588" s="225">
        <f>IF(N588="sníž. přenesená",J588,0)</f>
        <v>0</v>
      </c>
      <c r="BI588" s="225">
        <f>IF(N588="nulová",J588,0)</f>
        <v>0</v>
      </c>
      <c r="BJ588" s="17" t="s">
        <v>83</v>
      </c>
      <c r="BK588" s="225">
        <f>ROUND(I588*H588,2)</f>
        <v>0</v>
      </c>
      <c r="BL588" s="17" t="s">
        <v>143</v>
      </c>
      <c r="BM588" s="224" t="s">
        <v>1555</v>
      </c>
    </row>
    <row r="589" s="13" customFormat="1">
      <c r="A589" s="13"/>
      <c r="B589" s="226"/>
      <c r="C589" s="227"/>
      <c r="D589" s="228" t="s">
        <v>145</v>
      </c>
      <c r="E589" s="229" t="s">
        <v>32</v>
      </c>
      <c r="F589" s="230" t="s">
        <v>299</v>
      </c>
      <c r="G589" s="227"/>
      <c r="H589" s="229" t="s">
        <v>32</v>
      </c>
      <c r="I589" s="231"/>
      <c r="J589" s="227"/>
      <c r="K589" s="227"/>
      <c r="L589" s="232"/>
      <c r="M589" s="233"/>
      <c r="N589" s="234"/>
      <c r="O589" s="234"/>
      <c r="P589" s="234"/>
      <c r="Q589" s="234"/>
      <c r="R589" s="234"/>
      <c r="S589" s="234"/>
      <c r="T589" s="235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6" t="s">
        <v>145</v>
      </c>
      <c r="AU589" s="236" t="s">
        <v>85</v>
      </c>
      <c r="AV589" s="13" t="s">
        <v>83</v>
      </c>
      <c r="AW589" s="13" t="s">
        <v>39</v>
      </c>
      <c r="AX589" s="13" t="s">
        <v>77</v>
      </c>
      <c r="AY589" s="236" t="s">
        <v>135</v>
      </c>
    </row>
    <row r="590" s="14" customFormat="1">
      <c r="A590" s="14"/>
      <c r="B590" s="237"/>
      <c r="C590" s="238"/>
      <c r="D590" s="228" t="s">
        <v>145</v>
      </c>
      <c r="E590" s="239" t="s">
        <v>32</v>
      </c>
      <c r="F590" s="240" t="s">
        <v>1554</v>
      </c>
      <c r="G590" s="238"/>
      <c r="H590" s="241">
        <v>35</v>
      </c>
      <c r="I590" s="242"/>
      <c r="J590" s="238"/>
      <c r="K590" s="238"/>
      <c r="L590" s="243"/>
      <c r="M590" s="244"/>
      <c r="N590" s="245"/>
      <c r="O590" s="245"/>
      <c r="P590" s="245"/>
      <c r="Q590" s="245"/>
      <c r="R590" s="245"/>
      <c r="S590" s="245"/>
      <c r="T590" s="246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47" t="s">
        <v>145</v>
      </c>
      <c r="AU590" s="247" t="s">
        <v>85</v>
      </c>
      <c r="AV590" s="14" t="s">
        <v>85</v>
      </c>
      <c r="AW590" s="14" t="s">
        <v>39</v>
      </c>
      <c r="AX590" s="14" t="s">
        <v>77</v>
      </c>
      <c r="AY590" s="247" t="s">
        <v>135</v>
      </c>
    </row>
    <row r="591" s="15" customFormat="1">
      <c r="A591" s="15"/>
      <c r="B591" s="248"/>
      <c r="C591" s="249"/>
      <c r="D591" s="228" t="s">
        <v>145</v>
      </c>
      <c r="E591" s="250" t="s">
        <v>32</v>
      </c>
      <c r="F591" s="251" t="s">
        <v>149</v>
      </c>
      <c r="G591" s="249"/>
      <c r="H591" s="252">
        <v>35</v>
      </c>
      <c r="I591" s="253"/>
      <c r="J591" s="249"/>
      <c r="K591" s="249"/>
      <c r="L591" s="254"/>
      <c r="M591" s="255"/>
      <c r="N591" s="256"/>
      <c r="O591" s="256"/>
      <c r="P591" s="256"/>
      <c r="Q591" s="256"/>
      <c r="R591" s="256"/>
      <c r="S591" s="256"/>
      <c r="T591" s="257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T591" s="258" t="s">
        <v>145</v>
      </c>
      <c r="AU591" s="258" t="s">
        <v>85</v>
      </c>
      <c r="AV591" s="15" t="s">
        <v>134</v>
      </c>
      <c r="AW591" s="15" t="s">
        <v>39</v>
      </c>
      <c r="AX591" s="15" t="s">
        <v>83</v>
      </c>
      <c r="AY591" s="258" t="s">
        <v>135</v>
      </c>
    </row>
    <row r="592" s="2" customFormat="1" ht="16.5" customHeight="1">
      <c r="A592" s="39"/>
      <c r="B592" s="40"/>
      <c r="C592" s="213" t="s">
        <v>1162</v>
      </c>
      <c r="D592" s="213" t="s">
        <v>138</v>
      </c>
      <c r="E592" s="214" t="s">
        <v>261</v>
      </c>
      <c r="F592" s="215" t="s">
        <v>262</v>
      </c>
      <c r="G592" s="216" t="s">
        <v>141</v>
      </c>
      <c r="H592" s="217">
        <v>35</v>
      </c>
      <c r="I592" s="218"/>
      <c r="J592" s="219">
        <f>ROUND(I592*H592,2)</f>
        <v>0</v>
      </c>
      <c r="K592" s="215" t="s">
        <v>142</v>
      </c>
      <c r="L592" s="45"/>
      <c r="M592" s="220" t="s">
        <v>32</v>
      </c>
      <c r="N592" s="221" t="s">
        <v>48</v>
      </c>
      <c r="O592" s="85"/>
      <c r="P592" s="222">
        <f>O592*H592</f>
        <v>0</v>
      </c>
      <c r="Q592" s="222">
        <v>0</v>
      </c>
      <c r="R592" s="222">
        <f>Q592*H592</f>
        <v>0</v>
      </c>
      <c r="S592" s="222">
        <v>0</v>
      </c>
      <c r="T592" s="223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24" t="s">
        <v>143</v>
      </c>
      <c r="AT592" s="224" t="s">
        <v>138</v>
      </c>
      <c r="AU592" s="224" t="s">
        <v>85</v>
      </c>
      <c r="AY592" s="17" t="s">
        <v>135</v>
      </c>
      <c r="BE592" s="225">
        <f>IF(N592="základní",J592,0)</f>
        <v>0</v>
      </c>
      <c r="BF592" s="225">
        <f>IF(N592="snížená",J592,0)</f>
        <v>0</v>
      </c>
      <c r="BG592" s="225">
        <f>IF(N592="zákl. přenesená",J592,0)</f>
        <v>0</v>
      </c>
      <c r="BH592" s="225">
        <f>IF(N592="sníž. přenesená",J592,0)</f>
        <v>0</v>
      </c>
      <c r="BI592" s="225">
        <f>IF(N592="nulová",J592,0)</f>
        <v>0</v>
      </c>
      <c r="BJ592" s="17" t="s">
        <v>83</v>
      </c>
      <c r="BK592" s="225">
        <f>ROUND(I592*H592,2)</f>
        <v>0</v>
      </c>
      <c r="BL592" s="17" t="s">
        <v>143</v>
      </c>
      <c r="BM592" s="224" t="s">
        <v>1556</v>
      </c>
    </row>
    <row r="593" s="13" customFormat="1">
      <c r="A593" s="13"/>
      <c r="B593" s="226"/>
      <c r="C593" s="227"/>
      <c r="D593" s="228" t="s">
        <v>145</v>
      </c>
      <c r="E593" s="229" t="s">
        <v>32</v>
      </c>
      <c r="F593" s="230" t="s">
        <v>299</v>
      </c>
      <c r="G593" s="227"/>
      <c r="H593" s="229" t="s">
        <v>32</v>
      </c>
      <c r="I593" s="231"/>
      <c r="J593" s="227"/>
      <c r="K593" s="227"/>
      <c r="L593" s="232"/>
      <c r="M593" s="233"/>
      <c r="N593" s="234"/>
      <c r="O593" s="234"/>
      <c r="P593" s="234"/>
      <c r="Q593" s="234"/>
      <c r="R593" s="234"/>
      <c r="S593" s="234"/>
      <c r="T593" s="235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6" t="s">
        <v>145</v>
      </c>
      <c r="AU593" s="236" t="s">
        <v>85</v>
      </c>
      <c r="AV593" s="13" t="s">
        <v>83</v>
      </c>
      <c r="AW593" s="13" t="s">
        <v>39</v>
      </c>
      <c r="AX593" s="13" t="s">
        <v>77</v>
      </c>
      <c r="AY593" s="236" t="s">
        <v>135</v>
      </c>
    </row>
    <row r="594" s="14" customFormat="1">
      <c r="A594" s="14"/>
      <c r="B594" s="237"/>
      <c r="C594" s="238"/>
      <c r="D594" s="228" t="s">
        <v>145</v>
      </c>
      <c r="E594" s="239" t="s">
        <v>32</v>
      </c>
      <c r="F594" s="240" t="s">
        <v>1554</v>
      </c>
      <c r="G594" s="238"/>
      <c r="H594" s="241">
        <v>35</v>
      </c>
      <c r="I594" s="242"/>
      <c r="J594" s="238"/>
      <c r="K594" s="238"/>
      <c r="L594" s="243"/>
      <c r="M594" s="244"/>
      <c r="N594" s="245"/>
      <c r="O594" s="245"/>
      <c r="P594" s="245"/>
      <c r="Q594" s="245"/>
      <c r="R594" s="245"/>
      <c r="S594" s="245"/>
      <c r="T594" s="246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47" t="s">
        <v>145</v>
      </c>
      <c r="AU594" s="247" t="s">
        <v>85</v>
      </c>
      <c r="AV594" s="14" t="s">
        <v>85</v>
      </c>
      <c r="AW594" s="14" t="s">
        <v>39</v>
      </c>
      <c r="AX594" s="14" t="s">
        <v>77</v>
      </c>
      <c r="AY594" s="247" t="s">
        <v>135</v>
      </c>
    </row>
    <row r="595" s="15" customFormat="1">
      <c r="A595" s="15"/>
      <c r="B595" s="248"/>
      <c r="C595" s="249"/>
      <c r="D595" s="228" t="s">
        <v>145</v>
      </c>
      <c r="E595" s="250" t="s">
        <v>32</v>
      </c>
      <c r="F595" s="251" t="s">
        <v>149</v>
      </c>
      <c r="G595" s="249"/>
      <c r="H595" s="252">
        <v>35</v>
      </c>
      <c r="I595" s="253"/>
      <c r="J595" s="249"/>
      <c r="K595" s="249"/>
      <c r="L595" s="254"/>
      <c r="M595" s="255"/>
      <c r="N595" s="256"/>
      <c r="O595" s="256"/>
      <c r="P595" s="256"/>
      <c r="Q595" s="256"/>
      <c r="R595" s="256"/>
      <c r="S595" s="256"/>
      <c r="T595" s="257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T595" s="258" t="s">
        <v>145</v>
      </c>
      <c r="AU595" s="258" t="s">
        <v>85</v>
      </c>
      <c r="AV595" s="15" t="s">
        <v>134</v>
      </c>
      <c r="AW595" s="15" t="s">
        <v>39</v>
      </c>
      <c r="AX595" s="15" t="s">
        <v>83</v>
      </c>
      <c r="AY595" s="258" t="s">
        <v>135</v>
      </c>
    </row>
    <row r="596" s="2" customFormat="1" ht="16.5" customHeight="1">
      <c r="A596" s="39"/>
      <c r="B596" s="40"/>
      <c r="C596" s="213" t="s">
        <v>1164</v>
      </c>
      <c r="D596" s="213" t="s">
        <v>138</v>
      </c>
      <c r="E596" s="214" t="s">
        <v>264</v>
      </c>
      <c r="F596" s="215" t="s">
        <v>265</v>
      </c>
      <c r="G596" s="216" t="s">
        <v>141</v>
      </c>
      <c r="H596" s="217">
        <v>35</v>
      </c>
      <c r="I596" s="218"/>
      <c r="J596" s="219">
        <f>ROUND(I596*H596,2)</f>
        <v>0</v>
      </c>
      <c r="K596" s="215" t="s">
        <v>142</v>
      </c>
      <c r="L596" s="45"/>
      <c r="M596" s="220" t="s">
        <v>32</v>
      </c>
      <c r="N596" s="221" t="s">
        <v>48</v>
      </c>
      <c r="O596" s="85"/>
      <c r="P596" s="222">
        <f>O596*H596</f>
        <v>0</v>
      </c>
      <c r="Q596" s="222">
        <v>0</v>
      </c>
      <c r="R596" s="222">
        <f>Q596*H596</f>
        <v>0</v>
      </c>
      <c r="S596" s="222">
        <v>0</v>
      </c>
      <c r="T596" s="223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24" t="s">
        <v>143</v>
      </c>
      <c r="AT596" s="224" t="s">
        <v>138</v>
      </c>
      <c r="AU596" s="224" t="s">
        <v>85</v>
      </c>
      <c r="AY596" s="17" t="s">
        <v>135</v>
      </c>
      <c r="BE596" s="225">
        <f>IF(N596="základní",J596,0)</f>
        <v>0</v>
      </c>
      <c r="BF596" s="225">
        <f>IF(N596="snížená",J596,0)</f>
        <v>0</v>
      </c>
      <c r="BG596" s="225">
        <f>IF(N596="zákl. přenesená",J596,0)</f>
        <v>0</v>
      </c>
      <c r="BH596" s="225">
        <f>IF(N596="sníž. přenesená",J596,0)</f>
        <v>0</v>
      </c>
      <c r="BI596" s="225">
        <f>IF(N596="nulová",J596,0)</f>
        <v>0</v>
      </c>
      <c r="BJ596" s="17" t="s">
        <v>83</v>
      </c>
      <c r="BK596" s="225">
        <f>ROUND(I596*H596,2)</f>
        <v>0</v>
      </c>
      <c r="BL596" s="17" t="s">
        <v>143</v>
      </c>
      <c r="BM596" s="224" t="s">
        <v>1557</v>
      </c>
    </row>
    <row r="597" s="13" customFormat="1">
      <c r="A597" s="13"/>
      <c r="B597" s="226"/>
      <c r="C597" s="227"/>
      <c r="D597" s="228" t="s">
        <v>145</v>
      </c>
      <c r="E597" s="229" t="s">
        <v>32</v>
      </c>
      <c r="F597" s="230" t="s">
        <v>299</v>
      </c>
      <c r="G597" s="227"/>
      <c r="H597" s="229" t="s">
        <v>32</v>
      </c>
      <c r="I597" s="231"/>
      <c r="J597" s="227"/>
      <c r="K597" s="227"/>
      <c r="L597" s="232"/>
      <c r="M597" s="233"/>
      <c r="N597" s="234"/>
      <c r="O597" s="234"/>
      <c r="P597" s="234"/>
      <c r="Q597" s="234"/>
      <c r="R597" s="234"/>
      <c r="S597" s="234"/>
      <c r="T597" s="235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6" t="s">
        <v>145</v>
      </c>
      <c r="AU597" s="236" t="s">
        <v>85</v>
      </c>
      <c r="AV597" s="13" t="s">
        <v>83</v>
      </c>
      <c r="AW597" s="13" t="s">
        <v>39</v>
      </c>
      <c r="AX597" s="13" t="s">
        <v>77</v>
      </c>
      <c r="AY597" s="236" t="s">
        <v>135</v>
      </c>
    </row>
    <row r="598" s="14" customFormat="1">
      <c r="A598" s="14"/>
      <c r="B598" s="237"/>
      <c r="C598" s="238"/>
      <c r="D598" s="228" t="s">
        <v>145</v>
      </c>
      <c r="E598" s="239" t="s">
        <v>32</v>
      </c>
      <c r="F598" s="240" t="s">
        <v>1554</v>
      </c>
      <c r="G598" s="238"/>
      <c r="H598" s="241">
        <v>35</v>
      </c>
      <c r="I598" s="242"/>
      <c r="J598" s="238"/>
      <c r="K598" s="238"/>
      <c r="L598" s="243"/>
      <c r="M598" s="244"/>
      <c r="N598" s="245"/>
      <c r="O598" s="245"/>
      <c r="P598" s="245"/>
      <c r="Q598" s="245"/>
      <c r="R598" s="245"/>
      <c r="S598" s="245"/>
      <c r="T598" s="246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7" t="s">
        <v>145</v>
      </c>
      <c r="AU598" s="247" t="s">
        <v>85</v>
      </c>
      <c r="AV598" s="14" t="s">
        <v>85</v>
      </c>
      <c r="AW598" s="14" t="s">
        <v>39</v>
      </c>
      <c r="AX598" s="14" t="s">
        <v>77</v>
      </c>
      <c r="AY598" s="247" t="s">
        <v>135</v>
      </c>
    </row>
    <row r="599" s="15" customFormat="1">
      <c r="A599" s="15"/>
      <c r="B599" s="248"/>
      <c r="C599" s="249"/>
      <c r="D599" s="228" t="s">
        <v>145</v>
      </c>
      <c r="E599" s="250" t="s">
        <v>32</v>
      </c>
      <c r="F599" s="251" t="s">
        <v>149</v>
      </c>
      <c r="G599" s="249"/>
      <c r="H599" s="252">
        <v>35</v>
      </c>
      <c r="I599" s="253"/>
      <c r="J599" s="249"/>
      <c r="K599" s="249"/>
      <c r="L599" s="254"/>
      <c r="M599" s="255"/>
      <c r="N599" s="256"/>
      <c r="O599" s="256"/>
      <c r="P599" s="256"/>
      <c r="Q599" s="256"/>
      <c r="R599" s="256"/>
      <c r="S599" s="256"/>
      <c r="T599" s="257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T599" s="258" t="s">
        <v>145</v>
      </c>
      <c r="AU599" s="258" t="s">
        <v>85</v>
      </c>
      <c r="AV599" s="15" t="s">
        <v>134</v>
      </c>
      <c r="AW599" s="15" t="s">
        <v>39</v>
      </c>
      <c r="AX599" s="15" t="s">
        <v>83</v>
      </c>
      <c r="AY599" s="258" t="s">
        <v>135</v>
      </c>
    </row>
    <row r="600" s="2" customFormat="1" ht="16.5" customHeight="1">
      <c r="A600" s="39"/>
      <c r="B600" s="40"/>
      <c r="C600" s="213" t="s">
        <v>1166</v>
      </c>
      <c r="D600" s="213" t="s">
        <v>138</v>
      </c>
      <c r="E600" s="214" t="s">
        <v>269</v>
      </c>
      <c r="F600" s="215" t="s">
        <v>270</v>
      </c>
      <c r="G600" s="216" t="s">
        <v>141</v>
      </c>
      <c r="H600" s="217">
        <v>25</v>
      </c>
      <c r="I600" s="218"/>
      <c r="J600" s="219">
        <f>ROUND(I600*H600,2)</f>
        <v>0</v>
      </c>
      <c r="K600" s="215" t="s">
        <v>142</v>
      </c>
      <c r="L600" s="45"/>
      <c r="M600" s="220" t="s">
        <v>32</v>
      </c>
      <c r="N600" s="221" t="s">
        <v>48</v>
      </c>
      <c r="O600" s="85"/>
      <c r="P600" s="222">
        <f>O600*H600</f>
        <v>0</v>
      </c>
      <c r="Q600" s="222">
        <v>0</v>
      </c>
      <c r="R600" s="222">
        <f>Q600*H600</f>
        <v>0</v>
      </c>
      <c r="S600" s="222">
        <v>0</v>
      </c>
      <c r="T600" s="223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24" t="s">
        <v>143</v>
      </c>
      <c r="AT600" s="224" t="s">
        <v>138</v>
      </c>
      <c r="AU600" s="224" t="s">
        <v>85</v>
      </c>
      <c r="AY600" s="17" t="s">
        <v>135</v>
      </c>
      <c r="BE600" s="225">
        <f>IF(N600="základní",J600,0)</f>
        <v>0</v>
      </c>
      <c r="BF600" s="225">
        <f>IF(N600="snížená",J600,0)</f>
        <v>0</v>
      </c>
      <c r="BG600" s="225">
        <f>IF(N600="zákl. přenesená",J600,0)</f>
        <v>0</v>
      </c>
      <c r="BH600" s="225">
        <f>IF(N600="sníž. přenesená",J600,0)</f>
        <v>0</v>
      </c>
      <c r="BI600" s="225">
        <f>IF(N600="nulová",J600,0)</f>
        <v>0</v>
      </c>
      <c r="BJ600" s="17" t="s">
        <v>83</v>
      </c>
      <c r="BK600" s="225">
        <f>ROUND(I600*H600,2)</f>
        <v>0</v>
      </c>
      <c r="BL600" s="17" t="s">
        <v>143</v>
      </c>
      <c r="BM600" s="224" t="s">
        <v>1558</v>
      </c>
    </row>
    <row r="601" s="13" customFormat="1">
      <c r="A601" s="13"/>
      <c r="B601" s="226"/>
      <c r="C601" s="227"/>
      <c r="D601" s="228" t="s">
        <v>145</v>
      </c>
      <c r="E601" s="229" t="s">
        <v>32</v>
      </c>
      <c r="F601" s="230" t="s">
        <v>299</v>
      </c>
      <c r="G601" s="227"/>
      <c r="H601" s="229" t="s">
        <v>32</v>
      </c>
      <c r="I601" s="231"/>
      <c r="J601" s="227"/>
      <c r="K601" s="227"/>
      <c r="L601" s="232"/>
      <c r="M601" s="233"/>
      <c r="N601" s="234"/>
      <c r="O601" s="234"/>
      <c r="P601" s="234"/>
      <c r="Q601" s="234"/>
      <c r="R601" s="234"/>
      <c r="S601" s="234"/>
      <c r="T601" s="235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36" t="s">
        <v>145</v>
      </c>
      <c r="AU601" s="236" t="s">
        <v>85</v>
      </c>
      <c r="AV601" s="13" t="s">
        <v>83</v>
      </c>
      <c r="AW601" s="13" t="s">
        <v>39</v>
      </c>
      <c r="AX601" s="13" t="s">
        <v>77</v>
      </c>
      <c r="AY601" s="236" t="s">
        <v>135</v>
      </c>
    </row>
    <row r="602" s="14" customFormat="1">
      <c r="A602" s="14"/>
      <c r="B602" s="237"/>
      <c r="C602" s="238"/>
      <c r="D602" s="228" t="s">
        <v>145</v>
      </c>
      <c r="E602" s="239" t="s">
        <v>32</v>
      </c>
      <c r="F602" s="240" t="s">
        <v>1559</v>
      </c>
      <c r="G602" s="238"/>
      <c r="H602" s="241">
        <v>25</v>
      </c>
      <c r="I602" s="242"/>
      <c r="J602" s="238"/>
      <c r="K602" s="238"/>
      <c r="L602" s="243"/>
      <c r="M602" s="244"/>
      <c r="N602" s="245"/>
      <c r="O602" s="245"/>
      <c r="P602" s="245"/>
      <c r="Q602" s="245"/>
      <c r="R602" s="245"/>
      <c r="S602" s="245"/>
      <c r="T602" s="246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47" t="s">
        <v>145</v>
      </c>
      <c r="AU602" s="247" t="s">
        <v>85</v>
      </c>
      <c r="AV602" s="14" t="s">
        <v>85</v>
      </c>
      <c r="AW602" s="14" t="s">
        <v>39</v>
      </c>
      <c r="AX602" s="14" t="s">
        <v>77</v>
      </c>
      <c r="AY602" s="247" t="s">
        <v>135</v>
      </c>
    </row>
    <row r="603" s="15" customFormat="1">
      <c r="A603" s="15"/>
      <c r="B603" s="248"/>
      <c r="C603" s="249"/>
      <c r="D603" s="228" t="s">
        <v>145</v>
      </c>
      <c r="E603" s="250" t="s">
        <v>32</v>
      </c>
      <c r="F603" s="251" t="s">
        <v>149</v>
      </c>
      <c r="G603" s="249"/>
      <c r="H603" s="252">
        <v>25</v>
      </c>
      <c r="I603" s="253"/>
      <c r="J603" s="249"/>
      <c r="K603" s="249"/>
      <c r="L603" s="254"/>
      <c r="M603" s="255"/>
      <c r="N603" s="256"/>
      <c r="O603" s="256"/>
      <c r="P603" s="256"/>
      <c r="Q603" s="256"/>
      <c r="R603" s="256"/>
      <c r="S603" s="256"/>
      <c r="T603" s="257"/>
      <c r="U603" s="15"/>
      <c r="V603" s="15"/>
      <c r="W603" s="15"/>
      <c r="X603" s="15"/>
      <c r="Y603" s="15"/>
      <c r="Z603" s="15"/>
      <c r="AA603" s="15"/>
      <c r="AB603" s="15"/>
      <c r="AC603" s="15"/>
      <c r="AD603" s="15"/>
      <c r="AE603" s="15"/>
      <c r="AT603" s="258" t="s">
        <v>145</v>
      </c>
      <c r="AU603" s="258" t="s">
        <v>85</v>
      </c>
      <c r="AV603" s="15" t="s">
        <v>134</v>
      </c>
      <c r="AW603" s="15" t="s">
        <v>39</v>
      </c>
      <c r="AX603" s="15" t="s">
        <v>83</v>
      </c>
      <c r="AY603" s="258" t="s">
        <v>135</v>
      </c>
    </row>
    <row r="604" s="2" customFormat="1" ht="16.5" customHeight="1">
      <c r="A604" s="39"/>
      <c r="B604" s="40"/>
      <c r="C604" s="213" t="s">
        <v>1168</v>
      </c>
      <c r="D604" s="213" t="s">
        <v>138</v>
      </c>
      <c r="E604" s="214" t="s">
        <v>273</v>
      </c>
      <c r="F604" s="215" t="s">
        <v>274</v>
      </c>
      <c r="G604" s="216" t="s">
        <v>141</v>
      </c>
      <c r="H604" s="217">
        <v>10</v>
      </c>
      <c r="I604" s="218"/>
      <c r="J604" s="219">
        <f>ROUND(I604*H604,2)</f>
        <v>0</v>
      </c>
      <c r="K604" s="215" t="s">
        <v>142</v>
      </c>
      <c r="L604" s="45"/>
      <c r="M604" s="220" t="s">
        <v>32</v>
      </c>
      <c r="N604" s="221" t="s">
        <v>48</v>
      </c>
      <c r="O604" s="85"/>
      <c r="P604" s="222">
        <f>O604*H604</f>
        <v>0</v>
      </c>
      <c r="Q604" s="222">
        <v>0</v>
      </c>
      <c r="R604" s="222">
        <f>Q604*H604</f>
        <v>0</v>
      </c>
      <c r="S604" s="222">
        <v>0</v>
      </c>
      <c r="T604" s="223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24" t="s">
        <v>143</v>
      </c>
      <c r="AT604" s="224" t="s">
        <v>138</v>
      </c>
      <c r="AU604" s="224" t="s">
        <v>85</v>
      </c>
      <c r="AY604" s="17" t="s">
        <v>135</v>
      </c>
      <c r="BE604" s="225">
        <f>IF(N604="základní",J604,0)</f>
        <v>0</v>
      </c>
      <c r="BF604" s="225">
        <f>IF(N604="snížená",J604,0)</f>
        <v>0</v>
      </c>
      <c r="BG604" s="225">
        <f>IF(N604="zákl. přenesená",J604,0)</f>
        <v>0</v>
      </c>
      <c r="BH604" s="225">
        <f>IF(N604="sníž. přenesená",J604,0)</f>
        <v>0</v>
      </c>
      <c r="BI604" s="225">
        <f>IF(N604="nulová",J604,0)</f>
        <v>0</v>
      </c>
      <c r="BJ604" s="17" t="s">
        <v>83</v>
      </c>
      <c r="BK604" s="225">
        <f>ROUND(I604*H604,2)</f>
        <v>0</v>
      </c>
      <c r="BL604" s="17" t="s">
        <v>143</v>
      </c>
      <c r="BM604" s="224" t="s">
        <v>1560</v>
      </c>
    </row>
    <row r="605" s="13" customFormat="1">
      <c r="A605" s="13"/>
      <c r="B605" s="226"/>
      <c r="C605" s="227"/>
      <c r="D605" s="228" t="s">
        <v>145</v>
      </c>
      <c r="E605" s="229" t="s">
        <v>32</v>
      </c>
      <c r="F605" s="230" t="s">
        <v>299</v>
      </c>
      <c r="G605" s="227"/>
      <c r="H605" s="229" t="s">
        <v>32</v>
      </c>
      <c r="I605" s="231"/>
      <c r="J605" s="227"/>
      <c r="K605" s="227"/>
      <c r="L605" s="232"/>
      <c r="M605" s="233"/>
      <c r="N605" s="234"/>
      <c r="O605" s="234"/>
      <c r="P605" s="234"/>
      <c r="Q605" s="234"/>
      <c r="R605" s="234"/>
      <c r="S605" s="234"/>
      <c r="T605" s="235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6" t="s">
        <v>145</v>
      </c>
      <c r="AU605" s="236" t="s">
        <v>85</v>
      </c>
      <c r="AV605" s="13" t="s">
        <v>83</v>
      </c>
      <c r="AW605" s="13" t="s">
        <v>39</v>
      </c>
      <c r="AX605" s="13" t="s">
        <v>77</v>
      </c>
      <c r="AY605" s="236" t="s">
        <v>135</v>
      </c>
    </row>
    <row r="606" s="14" customFormat="1">
      <c r="A606" s="14"/>
      <c r="B606" s="237"/>
      <c r="C606" s="238"/>
      <c r="D606" s="228" t="s">
        <v>145</v>
      </c>
      <c r="E606" s="239" t="s">
        <v>32</v>
      </c>
      <c r="F606" s="240" t="s">
        <v>596</v>
      </c>
      <c r="G606" s="238"/>
      <c r="H606" s="241">
        <v>10</v>
      </c>
      <c r="I606" s="242"/>
      <c r="J606" s="238"/>
      <c r="K606" s="238"/>
      <c r="L606" s="243"/>
      <c r="M606" s="244"/>
      <c r="N606" s="245"/>
      <c r="O606" s="245"/>
      <c r="P606" s="245"/>
      <c r="Q606" s="245"/>
      <c r="R606" s="245"/>
      <c r="S606" s="245"/>
      <c r="T606" s="246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47" t="s">
        <v>145</v>
      </c>
      <c r="AU606" s="247" t="s">
        <v>85</v>
      </c>
      <c r="AV606" s="14" t="s">
        <v>85</v>
      </c>
      <c r="AW606" s="14" t="s">
        <v>39</v>
      </c>
      <c r="AX606" s="14" t="s">
        <v>77</v>
      </c>
      <c r="AY606" s="247" t="s">
        <v>135</v>
      </c>
    </row>
    <row r="607" s="15" customFormat="1">
      <c r="A607" s="15"/>
      <c r="B607" s="248"/>
      <c r="C607" s="249"/>
      <c r="D607" s="228" t="s">
        <v>145</v>
      </c>
      <c r="E607" s="250" t="s">
        <v>32</v>
      </c>
      <c r="F607" s="251" t="s">
        <v>149</v>
      </c>
      <c r="G607" s="249"/>
      <c r="H607" s="252">
        <v>10</v>
      </c>
      <c r="I607" s="253"/>
      <c r="J607" s="249"/>
      <c r="K607" s="249"/>
      <c r="L607" s="254"/>
      <c r="M607" s="255"/>
      <c r="N607" s="256"/>
      <c r="O607" s="256"/>
      <c r="P607" s="256"/>
      <c r="Q607" s="256"/>
      <c r="R607" s="256"/>
      <c r="S607" s="256"/>
      <c r="T607" s="257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58" t="s">
        <v>145</v>
      </c>
      <c r="AU607" s="258" t="s">
        <v>85</v>
      </c>
      <c r="AV607" s="15" t="s">
        <v>134</v>
      </c>
      <c r="AW607" s="15" t="s">
        <v>39</v>
      </c>
      <c r="AX607" s="15" t="s">
        <v>83</v>
      </c>
      <c r="AY607" s="258" t="s">
        <v>135</v>
      </c>
    </row>
    <row r="608" s="2" customFormat="1" ht="16.5" customHeight="1">
      <c r="A608" s="39"/>
      <c r="B608" s="40"/>
      <c r="C608" s="213" t="s">
        <v>1170</v>
      </c>
      <c r="D608" s="213" t="s">
        <v>138</v>
      </c>
      <c r="E608" s="214" t="s">
        <v>277</v>
      </c>
      <c r="F608" s="215" t="s">
        <v>278</v>
      </c>
      <c r="G608" s="216" t="s">
        <v>141</v>
      </c>
      <c r="H608" s="217">
        <v>20</v>
      </c>
      <c r="I608" s="218"/>
      <c r="J608" s="219">
        <f>ROUND(I608*H608,2)</f>
        <v>0</v>
      </c>
      <c r="K608" s="215" t="s">
        <v>142</v>
      </c>
      <c r="L608" s="45"/>
      <c r="M608" s="220" t="s">
        <v>32</v>
      </c>
      <c r="N608" s="221" t="s">
        <v>48</v>
      </c>
      <c r="O608" s="85"/>
      <c r="P608" s="222">
        <f>O608*H608</f>
        <v>0</v>
      </c>
      <c r="Q608" s="222">
        <v>0</v>
      </c>
      <c r="R608" s="222">
        <f>Q608*H608</f>
        <v>0</v>
      </c>
      <c r="S608" s="222">
        <v>0</v>
      </c>
      <c r="T608" s="223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24" t="s">
        <v>143</v>
      </c>
      <c r="AT608" s="224" t="s">
        <v>138</v>
      </c>
      <c r="AU608" s="224" t="s">
        <v>85</v>
      </c>
      <c r="AY608" s="17" t="s">
        <v>135</v>
      </c>
      <c r="BE608" s="225">
        <f>IF(N608="základní",J608,0)</f>
        <v>0</v>
      </c>
      <c r="BF608" s="225">
        <f>IF(N608="snížená",J608,0)</f>
        <v>0</v>
      </c>
      <c r="BG608" s="225">
        <f>IF(N608="zákl. přenesená",J608,0)</f>
        <v>0</v>
      </c>
      <c r="BH608" s="225">
        <f>IF(N608="sníž. přenesená",J608,0)</f>
        <v>0</v>
      </c>
      <c r="BI608" s="225">
        <f>IF(N608="nulová",J608,0)</f>
        <v>0</v>
      </c>
      <c r="BJ608" s="17" t="s">
        <v>83</v>
      </c>
      <c r="BK608" s="225">
        <f>ROUND(I608*H608,2)</f>
        <v>0</v>
      </c>
      <c r="BL608" s="17" t="s">
        <v>143</v>
      </c>
      <c r="BM608" s="224" t="s">
        <v>1561</v>
      </c>
    </row>
    <row r="609" s="13" customFormat="1">
      <c r="A609" s="13"/>
      <c r="B609" s="226"/>
      <c r="C609" s="227"/>
      <c r="D609" s="228" t="s">
        <v>145</v>
      </c>
      <c r="E609" s="229" t="s">
        <v>32</v>
      </c>
      <c r="F609" s="230" t="s">
        <v>299</v>
      </c>
      <c r="G609" s="227"/>
      <c r="H609" s="229" t="s">
        <v>32</v>
      </c>
      <c r="I609" s="231"/>
      <c r="J609" s="227"/>
      <c r="K609" s="227"/>
      <c r="L609" s="232"/>
      <c r="M609" s="233"/>
      <c r="N609" s="234"/>
      <c r="O609" s="234"/>
      <c r="P609" s="234"/>
      <c r="Q609" s="234"/>
      <c r="R609" s="234"/>
      <c r="S609" s="234"/>
      <c r="T609" s="235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6" t="s">
        <v>145</v>
      </c>
      <c r="AU609" s="236" t="s">
        <v>85</v>
      </c>
      <c r="AV609" s="13" t="s">
        <v>83</v>
      </c>
      <c r="AW609" s="13" t="s">
        <v>39</v>
      </c>
      <c r="AX609" s="13" t="s">
        <v>77</v>
      </c>
      <c r="AY609" s="236" t="s">
        <v>135</v>
      </c>
    </row>
    <row r="610" s="14" customFormat="1">
      <c r="A610" s="14"/>
      <c r="B610" s="237"/>
      <c r="C610" s="238"/>
      <c r="D610" s="228" t="s">
        <v>145</v>
      </c>
      <c r="E610" s="239" t="s">
        <v>32</v>
      </c>
      <c r="F610" s="240" t="s">
        <v>267</v>
      </c>
      <c r="G610" s="238"/>
      <c r="H610" s="241">
        <v>20</v>
      </c>
      <c r="I610" s="242"/>
      <c r="J610" s="238"/>
      <c r="K610" s="238"/>
      <c r="L610" s="243"/>
      <c r="M610" s="244"/>
      <c r="N610" s="245"/>
      <c r="O610" s="245"/>
      <c r="P610" s="245"/>
      <c r="Q610" s="245"/>
      <c r="R610" s="245"/>
      <c r="S610" s="245"/>
      <c r="T610" s="246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47" t="s">
        <v>145</v>
      </c>
      <c r="AU610" s="247" t="s">
        <v>85</v>
      </c>
      <c r="AV610" s="14" t="s">
        <v>85</v>
      </c>
      <c r="AW610" s="14" t="s">
        <v>39</v>
      </c>
      <c r="AX610" s="14" t="s">
        <v>77</v>
      </c>
      <c r="AY610" s="247" t="s">
        <v>135</v>
      </c>
    </row>
    <row r="611" s="15" customFormat="1">
      <c r="A611" s="15"/>
      <c r="B611" s="248"/>
      <c r="C611" s="249"/>
      <c r="D611" s="228" t="s">
        <v>145</v>
      </c>
      <c r="E611" s="250" t="s">
        <v>32</v>
      </c>
      <c r="F611" s="251" t="s">
        <v>149</v>
      </c>
      <c r="G611" s="249"/>
      <c r="H611" s="252">
        <v>20</v>
      </c>
      <c r="I611" s="253"/>
      <c r="J611" s="249"/>
      <c r="K611" s="249"/>
      <c r="L611" s="254"/>
      <c r="M611" s="255"/>
      <c r="N611" s="256"/>
      <c r="O611" s="256"/>
      <c r="P611" s="256"/>
      <c r="Q611" s="256"/>
      <c r="R611" s="256"/>
      <c r="S611" s="256"/>
      <c r="T611" s="257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T611" s="258" t="s">
        <v>145</v>
      </c>
      <c r="AU611" s="258" t="s">
        <v>85</v>
      </c>
      <c r="AV611" s="15" t="s">
        <v>134</v>
      </c>
      <c r="AW611" s="15" t="s">
        <v>39</v>
      </c>
      <c r="AX611" s="15" t="s">
        <v>83</v>
      </c>
      <c r="AY611" s="258" t="s">
        <v>135</v>
      </c>
    </row>
    <row r="612" s="2" customFormat="1" ht="16.5" customHeight="1">
      <c r="A612" s="39"/>
      <c r="B612" s="40"/>
      <c r="C612" s="213" t="s">
        <v>1173</v>
      </c>
      <c r="D612" s="213" t="s">
        <v>138</v>
      </c>
      <c r="E612" s="214" t="s">
        <v>282</v>
      </c>
      <c r="F612" s="215" t="s">
        <v>283</v>
      </c>
      <c r="G612" s="216" t="s">
        <v>141</v>
      </c>
      <c r="H612" s="217">
        <v>15</v>
      </c>
      <c r="I612" s="218"/>
      <c r="J612" s="219">
        <f>ROUND(I612*H612,2)</f>
        <v>0</v>
      </c>
      <c r="K612" s="215" t="s">
        <v>142</v>
      </c>
      <c r="L612" s="45"/>
      <c r="M612" s="220" t="s">
        <v>32</v>
      </c>
      <c r="N612" s="221" t="s">
        <v>48</v>
      </c>
      <c r="O612" s="85"/>
      <c r="P612" s="222">
        <f>O612*H612</f>
        <v>0</v>
      </c>
      <c r="Q612" s="222">
        <v>0</v>
      </c>
      <c r="R612" s="222">
        <f>Q612*H612</f>
        <v>0</v>
      </c>
      <c r="S612" s="222">
        <v>0</v>
      </c>
      <c r="T612" s="223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24" t="s">
        <v>143</v>
      </c>
      <c r="AT612" s="224" t="s">
        <v>138</v>
      </c>
      <c r="AU612" s="224" t="s">
        <v>85</v>
      </c>
      <c r="AY612" s="17" t="s">
        <v>135</v>
      </c>
      <c r="BE612" s="225">
        <f>IF(N612="základní",J612,0)</f>
        <v>0</v>
      </c>
      <c r="BF612" s="225">
        <f>IF(N612="snížená",J612,0)</f>
        <v>0</v>
      </c>
      <c r="BG612" s="225">
        <f>IF(N612="zákl. přenesená",J612,0)</f>
        <v>0</v>
      </c>
      <c r="BH612" s="225">
        <f>IF(N612="sníž. přenesená",J612,0)</f>
        <v>0</v>
      </c>
      <c r="BI612" s="225">
        <f>IF(N612="nulová",J612,0)</f>
        <v>0</v>
      </c>
      <c r="BJ612" s="17" t="s">
        <v>83</v>
      </c>
      <c r="BK612" s="225">
        <f>ROUND(I612*H612,2)</f>
        <v>0</v>
      </c>
      <c r="BL612" s="17" t="s">
        <v>143</v>
      </c>
      <c r="BM612" s="224" t="s">
        <v>1562</v>
      </c>
    </row>
    <row r="613" s="13" customFormat="1">
      <c r="A613" s="13"/>
      <c r="B613" s="226"/>
      <c r="C613" s="227"/>
      <c r="D613" s="228" t="s">
        <v>145</v>
      </c>
      <c r="E613" s="229" t="s">
        <v>32</v>
      </c>
      <c r="F613" s="230" t="s">
        <v>299</v>
      </c>
      <c r="G613" s="227"/>
      <c r="H613" s="229" t="s">
        <v>32</v>
      </c>
      <c r="I613" s="231"/>
      <c r="J613" s="227"/>
      <c r="K613" s="227"/>
      <c r="L613" s="232"/>
      <c r="M613" s="233"/>
      <c r="N613" s="234"/>
      <c r="O613" s="234"/>
      <c r="P613" s="234"/>
      <c r="Q613" s="234"/>
      <c r="R613" s="234"/>
      <c r="S613" s="234"/>
      <c r="T613" s="235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36" t="s">
        <v>145</v>
      </c>
      <c r="AU613" s="236" t="s">
        <v>85</v>
      </c>
      <c r="AV613" s="13" t="s">
        <v>83</v>
      </c>
      <c r="AW613" s="13" t="s">
        <v>39</v>
      </c>
      <c r="AX613" s="13" t="s">
        <v>77</v>
      </c>
      <c r="AY613" s="236" t="s">
        <v>135</v>
      </c>
    </row>
    <row r="614" s="14" customFormat="1">
      <c r="A614" s="14"/>
      <c r="B614" s="237"/>
      <c r="C614" s="238"/>
      <c r="D614" s="228" t="s">
        <v>145</v>
      </c>
      <c r="E614" s="239" t="s">
        <v>32</v>
      </c>
      <c r="F614" s="240" t="s">
        <v>1172</v>
      </c>
      <c r="G614" s="238"/>
      <c r="H614" s="241">
        <v>15</v>
      </c>
      <c r="I614" s="242"/>
      <c r="J614" s="238"/>
      <c r="K614" s="238"/>
      <c r="L614" s="243"/>
      <c r="M614" s="244"/>
      <c r="N614" s="245"/>
      <c r="O614" s="245"/>
      <c r="P614" s="245"/>
      <c r="Q614" s="245"/>
      <c r="R614" s="245"/>
      <c r="S614" s="245"/>
      <c r="T614" s="246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47" t="s">
        <v>145</v>
      </c>
      <c r="AU614" s="247" t="s">
        <v>85</v>
      </c>
      <c r="AV614" s="14" t="s">
        <v>85</v>
      </c>
      <c r="AW614" s="14" t="s">
        <v>39</v>
      </c>
      <c r="AX614" s="14" t="s">
        <v>77</v>
      </c>
      <c r="AY614" s="247" t="s">
        <v>135</v>
      </c>
    </row>
    <row r="615" s="15" customFormat="1">
      <c r="A615" s="15"/>
      <c r="B615" s="248"/>
      <c r="C615" s="249"/>
      <c r="D615" s="228" t="s">
        <v>145</v>
      </c>
      <c r="E615" s="250" t="s">
        <v>32</v>
      </c>
      <c r="F615" s="251" t="s">
        <v>149</v>
      </c>
      <c r="G615" s="249"/>
      <c r="H615" s="252">
        <v>15</v>
      </c>
      <c r="I615" s="253"/>
      <c r="J615" s="249"/>
      <c r="K615" s="249"/>
      <c r="L615" s="254"/>
      <c r="M615" s="255"/>
      <c r="N615" s="256"/>
      <c r="O615" s="256"/>
      <c r="P615" s="256"/>
      <c r="Q615" s="256"/>
      <c r="R615" s="256"/>
      <c r="S615" s="256"/>
      <c r="T615" s="257"/>
      <c r="U615" s="15"/>
      <c r="V615" s="15"/>
      <c r="W615" s="15"/>
      <c r="X615" s="15"/>
      <c r="Y615" s="15"/>
      <c r="Z615" s="15"/>
      <c r="AA615" s="15"/>
      <c r="AB615" s="15"/>
      <c r="AC615" s="15"/>
      <c r="AD615" s="15"/>
      <c r="AE615" s="15"/>
      <c r="AT615" s="258" t="s">
        <v>145</v>
      </c>
      <c r="AU615" s="258" t="s">
        <v>85</v>
      </c>
      <c r="AV615" s="15" t="s">
        <v>134</v>
      </c>
      <c r="AW615" s="15" t="s">
        <v>39</v>
      </c>
      <c r="AX615" s="15" t="s">
        <v>83</v>
      </c>
      <c r="AY615" s="258" t="s">
        <v>135</v>
      </c>
    </row>
    <row r="616" s="12" customFormat="1" ht="22.8" customHeight="1">
      <c r="A616" s="12"/>
      <c r="B616" s="197"/>
      <c r="C616" s="198"/>
      <c r="D616" s="199" t="s">
        <v>76</v>
      </c>
      <c r="E616" s="211" t="s">
        <v>611</v>
      </c>
      <c r="F616" s="211" t="s">
        <v>612</v>
      </c>
      <c r="G616" s="198"/>
      <c r="H616" s="198"/>
      <c r="I616" s="201"/>
      <c r="J616" s="212">
        <f>BK616</f>
        <v>0</v>
      </c>
      <c r="K616" s="198"/>
      <c r="L616" s="203"/>
      <c r="M616" s="204"/>
      <c r="N616" s="205"/>
      <c r="O616" s="205"/>
      <c r="P616" s="206">
        <f>SUM(P617:P664)</f>
        <v>0</v>
      </c>
      <c r="Q616" s="205"/>
      <c r="R616" s="206">
        <f>SUM(R617:R664)</f>
        <v>0</v>
      </c>
      <c r="S616" s="205"/>
      <c r="T616" s="207">
        <f>SUM(T617:T664)</f>
        <v>0</v>
      </c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R616" s="208" t="s">
        <v>134</v>
      </c>
      <c r="AT616" s="209" t="s">
        <v>76</v>
      </c>
      <c r="AU616" s="209" t="s">
        <v>83</v>
      </c>
      <c r="AY616" s="208" t="s">
        <v>135</v>
      </c>
      <c r="BK616" s="210">
        <f>SUM(BK617:BK664)</f>
        <v>0</v>
      </c>
    </row>
    <row r="617" s="2" customFormat="1" ht="16.5" customHeight="1">
      <c r="A617" s="39"/>
      <c r="B617" s="40"/>
      <c r="C617" s="262" t="s">
        <v>1175</v>
      </c>
      <c r="D617" s="262" t="s">
        <v>614</v>
      </c>
      <c r="E617" s="263" t="s">
        <v>1185</v>
      </c>
      <c r="F617" s="264" t="s">
        <v>1186</v>
      </c>
      <c r="G617" s="265" t="s">
        <v>141</v>
      </c>
      <c r="H617" s="266">
        <v>1</v>
      </c>
      <c r="I617" s="267"/>
      <c r="J617" s="268">
        <f>ROUND(I617*H617,2)</f>
        <v>0</v>
      </c>
      <c r="K617" s="264" t="s">
        <v>142</v>
      </c>
      <c r="L617" s="269"/>
      <c r="M617" s="270" t="s">
        <v>32</v>
      </c>
      <c r="N617" s="271" t="s">
        <v>48</v>
      </c>
      <c r="O617" s="85"/>
      <c r="P617" s="222">
        <f>O617*H617</f>
        <v>0</v>
      </c>
      <c r="Q617" s="222">
        <v>0</v>
      </c>
      <c r="R617" s="222">
        <f>Q617*H617</f>
        <v>0</v>
      </c>
      <c r="S617" s="222">
        <v>0</v>
      </c>
      <c r="T617" s="223">
        <f>S617*H617</f>
        <v>0</v>
      </c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R617" s="224" t="s">
        <v>617</v>
      </c>
      <c r="AT617" s="224" t="s">
        <v>614</v>
      </c>
      <c r="AU617" s="224" t="s">
        <v>85</v>
      </c>
      <c r="AY617" s="17" t="s">
        <v>135</v>
      </c>
      <c r="BE617" s="225">
        <f>IF(N617="základní",J617,0)</f>
        <v>0</v>
      </c>
      <c r="BF617" s="225">
        <f>IF(N617="snížená",J617,0)</f>
        <v>0</v>
      </c>
      <c r="BG617" s="225">
        <f>IF(N617="zákl. přenesená",J617,0)</f>
        <v>0</v>
      </c>
      <c r="BH617" s="225">
        <f>IF(N617="sníž. přenesená",J617,0)</f>
        <v>0</v>
      </c>
      <c r="BI617" s="225">
        <f>IF(N617="nulová",J617,0)</f>
        <v>0</v>
      </c>
      <c r="BJ617" s="17" t="s">
        <v>83</v>
      </c>
      <c r="BK617" s="225">
        <f>ROUND(I617*H617,2)</f>
        <v>0</v>
      </c>
      <c r="BL617" s="17" t="s">
        <v>617</v>
      </c>
      <c r="BM617" s="224" t="s">
        <v>1563</v>
      </c>
    </row>
    <row r="618" s="13" customFormat="1">
      <c r="A618" s="13"/>
      <c r="B618" s="226"/>
      <c r="C618" s="227"/>
      <c r="D618" s="228" t="s">
        <v>145</v>
      </c>
      <c r="E618" s="229" t="s">
        <v>32</v>
      </c>
      <c r="F618" s="230" t="s">
        <v>299</v>
      </c>
      <c r="G618" s="227"/>
      <c r="H618" s="229" t="s">
        <v>32</v>
      </c>
      <c r="I618" s="231"/>
      <c r="J618" s="227"/>
      <c r="K618" s="227"/>
      <c r="L618" s="232"/>
      <c r="M618" s="233"/>
      <c r="N618" s="234"/>
      <c r="O618" s="234"/>
      <c r="P618" s="234"/>
      <c r="Q618" s="234"/>
      <c r="R618" s="234"/>
      <c r="S618" s="234"/>
      <c r="T618" s="235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6" t="s">
        <v>145</v>
      </c>
      <c r="AU618" s="236" t="s">
        <v>85</v>
      </c>
      <c r="AV618" s="13" t="s">
        <v>83</v>
      </c>
      <c r="AW618" s="13" t="s">
        <v>39</v>
      </c>
      <c r="AX618" s="13" t="s">
        <v>77</v>
      </c>
      <c r="AY618" s="236" t="s">
        <v>135</v>
      </c>
    </row>
    <row r="619" s="14" customFormat="1">
      <c r="A619" s="14"/>
      <c r="B619" s="237"/>
      <c r="C619" s="238"/>
      <c r="D619" s="228" t="s">
        <v>145</v>
      </c>
      <c r="E619" s="239" t="s">
        <v>32</v>
      </c>
      <c r="F619" s="240" t="s">
        <v>619</v>
      </c>
      <c r="G619" s="238"/>
      <c r="H619" s="241">
        <v>1</v>
      </c>
      <c r="I619" s="242"/>
      <c r="J619" s="238"/>
      <c r="K619" s="238"/>
      <c r="L619" s="243"/>
      <c r="M619" s="244"/>
      <c r="N619" s="245"/>
      <c r="O619" s="245"/>
      <c r="P619" s="245"/>
      <c r="Q619" s="245"/>
      <c r="R619" s="245"/>
      <c r="S619" s="245"/>
      <c r="T619" s="246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47" t="s">
        <v>145</v>
      </c>
      <c r="AU619" s="247" t="s">
        <v>85</v>
      </c>
      <c r="AV619" s="14" t="s">
        <v>85</v>
      </c>
      <c r="AW619" s="14" t="s">
        <v>39</v>
      </c>
      <c r="AX619" s="14" t="s">
        <v>77</v>
      </c>
      <c r="AY619" s="247" t="s">
        <v>135</v>
      </c>
    </row>
    <row r="620" s="15" customFormat="1">
      <c r="A620" s="15"/>
      <c r="B620" s="248"/>
      <c r="C620" s="249"/>
      <c r="D620" s="228" t="s">
        <v>145</v>
      </c>
      <c r="E620" s="250" t="s">
        <v>32</v>
      </c>
      <c r="F620" s="251" t="s">
        <v>149</v>
      </c>
      <c r="G620" s="249"/>
      <c r="H620" s="252">
        <v>1</v>
      </c>
      <c r="I620" s="253"/>
      <c r="J620" s="249"/>
      <c r="K620" s="249"/>
      <c r="L620" s="254"/>
      <c r="M620" s="255"/>
      <c r="N620" s="256"/>
      <c r="O620" s="256"/>
      <c r="P620" s="256"/>
      <c r="Q620" s="256"/>
      <c r="R620" s="256"/>
      <c r="S620" s="256"/>
      <c r="T620" s="257"/>
      <c r="U620" s="15"/>
      <c r="V620" s="15"/>
      <c r="W620" s="15"/>
      <c r="X620" s="15"/>
      <c r="Y620" s="15"/>
      <c r="Z620" s="15"/>
      <c r="AA620" s="15"/>
      <c r="AB620" s="15"/>
      <c r="AC620" s="15"/>
      <c r="AD620" s="15"/>
      <c r="AE620" s="15"/>
      <c r="AT620" s="258" t="s">
        <v>145</v>
      </c>
      <c r="AU620" s="258" t="s">
        <v>85</v>
      </c>
      <c r="AV620" s="15" t="s">
        <v>134</v>
      </c>
      <c r="AW620" s="15" t="s">
        <v>39</v>
      </c>
      <c r="AX620" s="15" t="s">
        <v>83</v>
      </c>
      <c r="AY620" s="258" t="s">
        <v>135</v>
      </c>
    </row>
    <row r="621" s="2" customFormat="1" ht="16.5" customHeight="1">
      <c r="A621" s="39"/>
      <c r="B621" s="40"/>
      <c r="C621" s="262" t="s">
        <v>1178</v>
      </c>
      <c r="D621" s="262" t="s">
        <v>614</v>
      </c>
      <c r="E621" s="263" t="s">
        <v>615</v>
      </c>
      <c r="F621" s="264" t="s">
        <v>616</v>
      </c>
      <c r="G621" s="265" t="s">
        <v>141</v>
      </c>
      <c r="H621" s="266">
        <v>2</v>
      </c>
      <c r="I621" s="267"/>
      <c r="J621" s="268">
        <f>ROUND(I621*H621,2)</f>
        <v>0</v>
      </c>
      <c r="K621" s="264" t="s">
        <v>142</v>
      </c>
      <c r="L621" s="269"/>
      <c r="M621" s="270" t="s">
        <v>32</v>
      </c>
      <c r="N621" s="271" t="s">
        <v>48</v>
      </c>
      <c r="O621" s="85"/>
      <c r="P621" s="222">
        <f>O621*H621</f>
        <v>0</v>
      </c>
      <c r="Q621" s="222">
        <v>0</v>
      </c>
      <c r="R621" s="222">
        <f>Q621*H621</f>
        <v>0</v>
      </c>
      <c r="S621" s="222">
        <v>0</v>
      </c>
      <c r="T621" s="223">
        <f>S621*H621</f>
        <v>0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24" t="s">
        <v>617</v>
      </c>
      <c r="AT621" s="224" t="s">
        <v>614</v>
      </c>
      <c r="AU621" s="224" t="s">
        <v>85</v>
      </c>
      <c r="AY621" s="17" t="s">
        <v>135</v>
      </c>
      <c r="BE621" s="225">
        <f>IF(N621="základní",J621,0)</f>
        <v>0</v>
      </c>
      <c r="BF621" s="225">
        <f>IF(N621="snížená",J621,0)</f>
        <v>0</v>
      </c>
      <c r="BG621" s="225">
        <f>IF(N621="zákl. přenesená",J621,0)</f>
        <v>0</v>
      </c>
      <c r="BH621" s="225">
        <f>IF(N621="sníž. přenesená",J621,0)</f>
        <v>0</v>
      </c>
      <c r="BI621" s="225">
        <f>IF(N621="nulová",J621,0)</f>
        <v>0</v>
      </c>
      <c r="BJ621" s="17" t="s">
        <v>83</v>
      </c>
      <c r="BK621" s="225">
        <f>ROUND(I621*H621,2)</f>
        <v>0</v>
      </c>
      <c r="BL621" s="17" t="s">
        <v>617</v>
      </c>
      <c r="BM621" s="224" t="s">
        <v>1564</v>
      </c>
    </row>
    <row r="622" s="13" customFormat="1">
      <c r="A622" s="13"/>
      <c r="B622" s="226"/>
      <c r="C622" s="227"/>
      <c r="D622" s="228" t="s">
        <v>145</v>
      </c>
      <c r="E622" s="229" t="s">
        <v>32</v>
      </c>
      <c r="F622" s="230" t="s">
        <v>299</v>
      </c>
      <c r="G622" s="227"/>
      <c r="H622" s="229" t="s">
        <v>32</v>
      </c>
      <c r="I622" s="231"/>
      <c r="J622" s="227"/>
      <c r="K622" s="227"/>
      <c r="L622" s="232"/>
      <c r="M622" s="233"/>
      <c r="N622" s="234"/>
      <c r="O622" s="234"/>
      <c r="P622" s="234"/>
      <c r="Q622" s="234"/>
      <c r="R622" s="234"/>
      <c r="S622" s="234"/>
      <c r="T622" s="235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6" t="s">
        <v>145</v>
      </c>
      <c r="AU622" s="236" t="s">
        <v>85</v>
      </c>
      <c r="AV622" s="13" t="s">
        <v>83</v>
      </c>
      <c r="AW622" s="13" t="s">
        <v>39</v>
      </c>
      <c r="AX622" s="13" t="s">
        <v>77</v>
      </c>
      <c r="AY622" s="236" t="s">
        <v>135</v>
      </c>
    </row>
    <row r="623" s="14" customFormat="1">
      <c r="A623" s="14"/>
      <c r="B623" s="237"/>
      <c r="C623" s="238"/>
      <c r="D623" s="228" t="s">
        <v>145</v>
      </c>
      <c r="E623" s="239" t="s">
        <v>32</v>
      </c>
      <c r="F623" s="240" t="s">
        <v>1190</v>
      </c>
      <c r="G623" s="238"/>
      <c r="H623" s="241">
        <v>2</v>
      </c>
      <c r="I623" s="242"/>
      <c r="J623" s="238"/>
      <c r="K623" s="238"/>
      <c r="L623" s="243"/>
      <c r="M623" s="244"/>
      <c r="N623" s="245"/>
      <c r="O623" s="245"/>
      <c r="P623" s="245"/>
      <c r="Q623" s="245"/>
      <c r="R623" s="245"/>
      <c r="S623" s="245"/>
      <c r="T623" s="246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47" t="s">
        <v>145</v>
      </c>
      <c r="AU623" s="247" t="s">
        <v>85</v>
      </c>
      <c r="AV623" s="14" t="s">
        <v>85</v>
      </c>
      <c r="AW623" s="14" t="s">
        <v>39</v>
      </c>
      <c r="AX623" s="14" t="s">
        <v>77</v>
      </c>
      <c r="AY623" s="247" t="s">
        <v>135</v>
      </c>
    </row>
    <row r="624" s="15" customFormat="1">
      <c r="A624" s="15"/>
      <c r="B624" s="248"/>
      <c r="C624" s="249"/>
      <c r="D624" s="228" t="s">
        <v>145</v>
      </c>
      <c r="E624" s="250" t="s">
        <v>32</v>
      </c>
      <c r="F624" s="251" t="s">
        <v>149</v>
      </c>
      <c r="G624" s="249"/>
      <c r="H624" s="252">
        <v>2</v>
      </c>
      <c r="I624" s="253"/>
      <c r="J624" s="249"/>
      <c r="K624" s="249"/>
      <c r="L624" s="254"/>
      <c r="M624" s="255"/>
      <c r="N624" s="256"/>
      <c r="O624" s="256"/>
      <c r="P624" s="256"/>
      <c r="Q624" s="256"/>
      <c r="R624" s="256"/>
      <c r="S624" s="256"/>
      <c r="T624" s="257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58" t="s">
        <v>145</v>
      </c>
      <c r="AU624" s="258" t="s">
        <v>85</v>
      </c>
      <c r="AV624" s="15" t="s">
        <v>134</v>
      </c>
      <c r="AW624" s="15" t="s">
        <v>39</v>
      </c>
      <c r="AX624" s="15" t="s">
        <v>83</v>
      </c>
      <c r="AY624" s="258" t="s">
        <v>135</v>
      </c>
    </row>
    <row r="625" s="2" customFormat="1" ht="16.5" customHeight="1">
      <c r="A625" s="39"/>
      <c r="B625" s="40"/>
      <c r="C625" s="262" t="s">
        <v>1181</v>
      </c>
      <c r="D625" s="262" t="s">
        <v>614</v>
      </c>
      <c r="E625" s="263" t="s">
        <v>1565</v>
      </c>
      <c r="F625" s="264" t="s">
        <v>1566</v>
      </c>
      <c r="G625" s="265" t="s">
        <v>141</v>
      </c>
      <c r="H625" s="266">
        <v>1</v>
      </c>
      <c r="I625" s="267"/>
      <c r="J625" s="268">
        <f>ROUND(I625*H625,2)</f>
        <v>0</v>
      </c>
      <c r="K625" s="264" t="s">
        <v>142</v>
      </c>
      <c r="L625" s="269"/>
      <c r="M625" s="270" t="s">
        <v>32</v>
      </c>
      <c r="N625" s="271" t="s">
        <v>48</v>
      </c>
      <c r="O625" s="85"/>
      <c r="P625" s="222">
        <f>O625*H625</f>
        <v>0</v>
      </c>
      <c r="Q625" s="222">
        <v>0</v>
      </c>
      <c r="R625" s="222">
        <f>Q625*H625</f>
        <v>0</v>
      </c>
      <c r="S625" s="222">
        <v>0</v>
      </c>
      <c r="T625" s="223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24" t="s">
        <v>617</v>
      </c>
      <c r="AT625" s="224" t="s">
        <v>614</v>
      </c>
      <c r="AU625" s="224" t="s">
        <v>85</v>
      </c>
      <c r="AY625" s="17" t="s">
        <v>135</v>
      </c>
      <c r="BE625" s="225">
        <f>IF(N625="základní",J625,0)</f>
        <v>0</v>
      </c>
      <c r="BF625" s="225">
        <f>IF(N625="snížená",J625,0)</f>
        <v>0</v>
      </c>
      <c r="BG625" s="225">
        <f>IF(N625="zákl. přenesená",J625,0)</f>
        <v>0</v>
      </c>
      <c r="BH625" s="225">
        <f>IF(N625="sníž. přenesená",J625,0)</f>
        <v>0</v>
      </c>
      <c r="BI625" s="225">
        <f>IF(N625="nulová",J625,0)</f>
        <v>0</v>
      </c>
      <c r="BJ625" s="17" t="s">
        <v>83</v>
      </c>
      <c r="BK625" s="225">
        <f>ROUND(I625*H625,2)</f>
        <v>0</v>
      </c>
      <c r="BL625" s="17" t="s">
        <v>617</v>
      </c>
      <c r="BM625" s="224" t="s">
        <v>1567</v>
      </c>
    </row>
    <row r="626" s="13" customFormat="1">
      <c r="A626" s="13"/>
      <c r="B626" s="226"/>
      <c r="C626" s="227"/>
      <c r="D626" s="228" t="s">
        <v>145</v>
      </c>
      <c r="E626" s="229" t="s">
        <v>32</v>
      </c>
      <c r="F626" s="230" t="s">
        <v>299</v>
      </c>
      <c r="G626" s="227"/>
      <c r="H626" s="229" t="s">
        <v>32</v>
      </c>
      <c r="I626" s="231"/>
      <c r="J626" s="227"/>
      <c r="K626" s="227"/>
      <c r="L626" s="232"/>
      <c r="M626" s="233"/>
      <c r="N626" s="234"/>
      <c r="O626" s="234"/>
      <c r="P626" s="234"/>
      <c r="Q626" s="234"/>
      <c r="R626" s="234"/>
      <c r="S626" s="234"/>
      <c r="T626" s="235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36" t="s">
        <v>145</v>
      </c>
      <c r="AU626" s="236" t="s">
        <v>85</v>
      </c>
      <c r="AV626" s="13" t="s">
        <v>83</v>
      </c>
      <c r="AW626" s="13" t="s">
        <v>39</v>
      </c>
      <c r="AX626" s="13" t="s">
        <v>77</v>
      </c>
      <c r="AY626" s="236" t="s">
        <v>135</v>
      </c>
    </row>
    <row r="627" s="14" customFormat="1">
      <c r="A627" s="14"/>
      <c r="B627" s="237"/>
      <c r="C627" s="238"/>
      <c r="D627" s="228" t="s">
        <v>145</v>
      </c>
      <c r="E627" s="239" t="s">
        <v>32</v>
      </c>
      <c r="F627" s="240" t="s">
        <v>619</v>
      </c>
      <c r="G627" s="238"/>
      <c r="H627" s="241">
        <v>1</v>
      </c>
      <c r="I627" s="242"/>
      <c r="J627" s="238"/>
      <c r="K627" s="238"/>
      <c r="L627" s="243"/>
      <c r="M627" s="244"/>
      <c r="N627" s="245"/>
      <c r="O627" s="245"/>
      <c r="P627" s="245"/>
      <c r="Q627" s="245"/>
      <c r="R627" s="245"/>
      <c r="S627" s="245"/>
      <c r="T627" s="246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47" t="s">
        <v>145</v>
      </c>
      <c r="AU627" s="247" t="s">
        <v>85</v>
      </c>
      <c r="AV627" s="14" t="s">
        <v>85</v>
      </c>
      <c r="AW627" s="14" t="s">
        <v>39</v>
      </c>
      <c r="AX627" s="14" t="s">
        <v>77</v>
      </c>
      <c r="AY627" s="247" t="s">
        <v>135</v>
      </c>
    </row>
    <row r="628" s="15" customFormat="1">
      <c r="A628" s="15"/>
      <c r="B628" s="248"/>
      <c r="C628" s="249"/>
      <c r="D628" s="228" t="s">
        <v>145</v>
      </c>
      <c r="E628" s="250" t="s">
        <v>32</v>
      </c>
      <c r="F628" s="251" t="s">
        <v>149</v>
      </c>
      <c r="G628" s="249"/>
      <c r="H628" s="252">
        <v>1</v>
      </c>
      <c r="I628" s="253"/>
      <c r="J628" s="249"/>
      <c r="K628" s="249"/>
      <c r="L628" s="254"/>
      <c r="M628" s="255"/>
      <c r="N628" s="256"/>
      <c r="O628" s="256"/>
      <c r="P628" s="256"/>
      <c r="Q628" s="256"/>
      <c r="R628" s="256"/>
      <c r="S628" s="256"/>
      <c r="T628" s="257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58" t="s">
        <v>145</v>
      </c>
      <c r="AU628" s="258" t="s">
        <v>85</v>
      </c>
      <c r="AV628" s="15" t="s">
        <v>134</v>
      </c>
      <c r="AW628" s="15" t="s">
        <v>39</v>
      </c>
      <c r="AX628" s="15" t="s">
        <v>83</v>
      </c>
      <c r="AY628" s="258" t="s">
        <v>135</v>
      </c>
    </row>
    <row r="629" s="2" customFormat="1" ht="16.5" customHeight="1">
      <c r="A629" s="39"/>
      <c r="B629" s="40"/>
      <c r="C629" s="262" t="s">
        <v>1184</v>
      </c>
      <c r="D629" s="262" t="s">
        <v>614</v>
      </c>
      <c r="E629" s="263" t="s">
        <v>621</v>
      </c>
      <c r="F629" s="264" t="s">
        <v>622</v>
      </c>
      <c r="G629" s="265" t="s">
        <v>141</v>
      </c>
      <c r="H629" s="266">
        <v>1</v>
      </c>
      <c r="I629" s="267"/>
      <c r="J629" s="268">
        <f>ROUND(I629*H629,2)</f>
        <v>0</v>
      </c>
      <c r="K629" s="264" t="s">
        <v>32</v>
      </c>
      <c r="L629" s="269"/>
      <c r="M629" s="270" t="s">
        <v>32</v>
      </c>
      <c r="N629" s="271" t="s">
        <v>48</v>
      </c>
      <c r="O629" s="85"/>
      <c r="P629" s="222">
        <f>O629*H629</f>
        <v>0</v>
      </c>
      <c r="Q629" s="222">
        <v>0</v>
      </c>
      <c r="R629" s="222">
        <f>Q629*H629</f>
        <v>0</v>
      </c>
      <c r="S629" s="222">
        <v>0</v>
      </c>
      <c r="T629" s="223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24" t="s">
        <v>617</v>
      </c>
      <c r="AT629" s="224" t="s">
        <v>614</v>
      </c>
      <c r="AU629" s="224" t="s">
        <v>85</v>
      </c>
      <c r="AY629" s="17" t="s">
        <v>135</v>
      </c>
      <c r="BE629" s="225">
        <f>IF(N629="základní",J629,0)</f>
        <v>0</v>
      </c>
      <c r="BF629" s="225">
        <f>IF(N629="snížená",J629,0)</f>
        <v>0</v>
      </c>
      <c r="BG629" s="225">
        <f>IF(N629="zákl. přenesená",J629,0)</f>
        <v>0</v>
      </c>
      <c r="BH629" s="225">
        <f>IF(N629="sníž. přenesená",J629,0)</f>
        <v>0</v>
      </c>
      <c r="BI629" s="225">
        <f>IF(N629="nulová",J629,0)</f>
        <v>0</v>
      </c>
      <c r="BJ629" s="17" t="s">
        <v>83</v>
      </c>
      <c r="BK629" s="225">
        <f>ROUND(I629*H629,2)</f>
        <v>0</v>
      </c>
      <c r="BL629" s="17" t="s">
        <v>617</v>
      </c>
      <c r="BM629" s="224" t="s">
        <v>1568</v>
      </c>
    </row>
    <row r="630" s="13" customFormat="1">
      <c r="A630" s="13"/>
      <c r="B630" s="226"/>
      <c r="C630" s="227"/>
      <c r="D630" s="228" t="s">
        <v>145</v>
      </c>
      <c r="E630" s="229" t="s">
        <v>32</v>
      </c>
      <c r="F630" s="230" t="s">
        <v>299</v>
      </c>
      <c r="G630" s="227"/>
      <c r="H630" s="229" t="s">
        <v>32</v>
      </c>
      <c r="I630" s="231"/>
      <c r="J630" s="227"/>
      <c r="K630" s="227"/>
      <c r="L630" s="232"/>
      <c r="M630" s="233"/>
      <c r="N630" s="234"/>
      <c r="O630" s="234"/>
      <c r="P630" s="234"/>
      <c r="Q630" s="234"/>
      <c r="R630" s="234"/>
      <c r="S630" s="234"/>
      <c r="T630" s="235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6" t="s">
        <v>145</v>
      </c>
      <c r="AU630" s="236" t="s">
        <v>85</v>
      </c>
      <c r="AV630" s="13" t="s">
        <v>83</v>
      </c>
      <c r="AW630" s="13" t="s">
        <v>39</v>
      </c>
      <c r="AX630" s="13" t="s">
        <v>77</v>
      </c>
      <c r="AY630" s="236" t="s">
        <v>135</v>
      </c>
    </row>
    <row r="631" s="14" customFormat="1">
      <c r="A631" s="14"/>
      <c r="B631" s="237"/>
      <c r="C631" s="238"/>
      <c r="D631" s="228" t="s">
        <v>145</v>
      </c>
      <c r="E631" s="239" t="s">
        <v>32</v>
      </c>
      <c r="F631" s="240" t="s">
        <v>619</v>
      </c>
      <c r="G631" s="238"/>
      <c r="H631" s="241">
        <v>1</v>
      </c>
      <c r="I631" s="242"/>
      <c r="J631" s="238"/>
      <c r="K631" s="238"/>
      <c r="L631" s="243"/>
      <c r="M631" s="244"/>
      <c r="N631" s="245"/>
      <c r="O631" s="245"/>
      <c r="P631" s="245"/>
      <c r="Q631" s="245"/>
      <c r="R631" s="245"/>
      <c r="S631" s="245"/>
      <c r="T631" s="246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47" t="s">
        <v>145</v>
      </c>
      <c r="AU631" s="247" t="s">
        <v>85</v>
      </c>
      <c r="AV631" s="14" t="s">
        <v>85</v>
      </c>
      <c r="AW631" s="14" t="s">
        <v>39</v>
      </c>
      <c r="AX631" s="14" t="s">
        <v>77</v>
      </c>
      <c r="AY631" s="247" t="s">
        <v>135</v>
      </c>
    </row>
    <row r="632" s="15" customFormat="1">
      <c r="A632" s="15"/>
      <c r="B632" s="248"/>
      <c r="C632" s="249"/>
      <c r="D632" s="228" t="s">
        <v>145</v>
      </c>
      <c r="E632" s="250" t="s">
        <v>32</v>
      </c>
      <c r="F632" s="251" t="s">
        <v>149</v>
      </c>
      <c r="G632" s="249"/>
      <c r="H632" s="252">
        <v>1</v>
      </c>
      <c r="I632" s="253"/>
      <c r="J632" s="249"/>
      <c r="K632" s="249"/>
      <c r="L632" s="254"/>
      <c r="M632" s="255"/>
      <c r="N632" s="256"/>
      <c r="O632" s="256"/>
      <c r="P632" s="256"/>
      <c r="Q632" s="256"/>
      <c r="R632" s="256"/>
      <c r="S632" s="256"/>
      <c r="T632" s="257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T632" s="258" t="s">
        <v>145</v>
      </c>
      <c r="AU632" s="258" t="s">
        <v>85</v>
      </c>
      <c r="AV632" s="15" t="s">
        <v>134</v>
      </c>
      <c r="AW632" s="15" t="s">
        <v>39</v>
      </c>
      <c r="AX632" s="15" t="s">
        <v>83</v>
      </c>
      <c r="AY632" s="258" t="s">
        <v>135</v>
      </c>
    </row>
    <row r="633" s="2" customFormat="1" ht="16.5" customHeight="1">
      <c r="A633" s="39"/>
      <c r="B633" s="40"/>
      <c r="C633" s="262" t="s">
        <v>1188</v>
      </c>
      <c r="D633" s="262" t="s">
        <v>614</v>
      </c>
      <c r="E633" s="263" t="s">
        <v>626</v>
      </c>
      <c r="F633" s="264" t="s">
        <v>627</v>
      </c>
      <c r="G633" s="265" t="s">
        <v>141</v>
      </c>
      <c r="H633" s="266">
        <v>2</v>
      </c>
      <c r="I633" s="267"/>
      <c r="J633" s="268">
        <f>ROUND(I633*H633,2)</f>
        <v>0</v>
      </c>
      <c r="K633" s="264" t="s">
        <v>142</v>
      </c>
      <c r="L633" s="269"/>
      <c r="M633" s="270" t="s">
        <v>32</v>
      </c>
      <c r="N633" s="271" t="s">
        <v>48</v>
      </c>
      <c r="O633" s="85"/>
      <c r="P633" s="222">
        <f>O633*H633</f>
        <v>0</v>
      </c>
      <c r="Q633" s="222">
        <v>0</v>
      </c>
      <c r="R633" s="222">
        <f>Q633*H633</f>
        <v>0</v>
      </c>
      <c r="S633" s="222">
        <v>0</v>
      </c>
      <c r="T633" s="223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24" t="s">
        <v>617</v>
      </c>
      <c r="AT633" s="224" t="s">
        <v>614</v>
      </c>
      <c r="AU633" s="224" t="s">
        <v>85</v>
      </c>
      <c r="AY633" s="17" t="s">
        <v>135</v>
      </c>
      <c r="BE633" s="225">
        <f>IF(N633="základní",J633,0)</f>
        <v>0</v>
      </c>
      <c r="BF633" s="225">
        <f>IF(N633="snížená",J633,0)</f>
        <v>0</v>
      </c>
      <c r="BG633" s="225">
        <f>IF(N633="zákl. přenesená",J633,0)</f>
        <v>0</v>
      </c>
      <c r="BH633" s="225">
        <f>IF(N633="sníž. přenesená",J633,0)</f>
        <v>0</v>
      </c>
      <c r="BI633" s="225">
        <f>IF(N633="nulová",J633,0)</f>
        <v>0</v>
      </c>
      <c r="BJ633" s="17" t="s">
        <v>83</v>
      </c>
      <c r="BK633" s="225">
        <f>ROUND(I633*H633,2)</f>
        <v>0</v>
      </c>
      <c r="BL633" s="17" t="s">
        <v>617</v>
      </c>
      <c r="BM633" s="224" t="s">
        <v>1569</v>
      </c>
    </row>
    <row r="634" s="13" customFormat="1">
      <c r="A634" s="13"/>
      <c r="B634" s="226"/>
      <c r="C634" s="227"/>
      <c r="D634" s="228" t="s">
        <v>145</v>
      </c>
      <c r="E634" s="229" t="s">
        <v>32</v>
      </c>
      <c r="F634" s="230" t="s">
        <v>299</v>
      </c>
      <c r="G634" s="227"/>
      <c r="H634" s="229" t="s">
        <v>32</v>
      </c>
      <c r="I634" s="231"/>
      <c r="J634" s="227"/>
      <c r="K634" s="227"/>
      <c r="L634" s="232"/>
      <c r="M634" s="233"/>
      <c r="N634" s="234"/>
      <c r="O634" s="234"/>
      <c r="P634" s="234"/>
      <c r="Q634" s="234"/>
      <c r="R634" s="234"/>
      <c r="S634" s="234"/>
      <c r="T634" s="235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6" t="s">
        <v>145</v>
      </c>
      <c r="AU634" s="236" t="s">
        <v>85</v>
      </c>
      <c r="AV634" s="13" t="s">
        <v>83</v>
      </c>
      <c r="AW634" s="13" t="s">
        <v>39</v>
      </c>
      <c r="AX634" s="13" t="s">
        <v>77</v>
      </c>
      <c r="AY634" s="236" t="s">
        <v>135</v>
      </c>
    </row>
    <row r="635" s="14" customFormat="1">
      <c r="A635" s="14"/>
      <c r="B635" s="237"/>
      <c r="C635" s="238"/>
      <c r="D635" s="228" t="s">
        <v>145</v>
      </c>
      <c r="E635" s="239" t="s">
        <v>32</v>
      </c>
      <c r="F635" s="240" t="s">
        <v>1190</v>
      </c>
      <c r="G635" s="238"/>
      <c r="H635" s="241">
        <v>2</v>
      </c>
      <c r="I635" s="242"/>
      <c r="J635" s="238"/>
      <c r="K635" s="238"/>
      <c r="L635" s="243"/>
      <c r="M635" s="244"/>
      <c r="N635" s="245"/>
      <c r="O635" s="245"/>
      <c r="P635" s="245"/>
      <c r="Q635" s="245"/>
      <c r="R635" s="245"/>
      <c r="S635" s="245"/>
      <c r="T635" s="246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47" t="s">
        <v>145</v>
      </c>
      <c r="AU635" s="247" t="s">
        <v>85</v>
      </c>
      <c r="AV635" s="14" t="s">
        <v>85</v>
      </c>
      <c r="AW635" s="14" t="s">
        <v>39</v>
      </c>
      <c r="AX635" s="14" t="s">
        <v>77</v>
      </c>
      <c r="AY635" s="247" t="s">
        <v>135</v>
      </c>
    </row>
    <row r="636" s="15" customFormat="1">
      <c r="A636" s="15"/>
      <c r="B636" s="248"/>
      <c r="C636" s="249"/>
      <c r="D636" s="228" t="s">
        <v>145</v>
      </c>
      <c r="E636" s="250" t="s">
        <v>32</v>
      </c>
      <c r="F636" s="251" t="s">
        <v>149</v>
      </c>
      <c r="G636" s="249"/>
      <c r="H636" s="252">
        <v>2</v>
      </c>
      <c r="I636" s="253"/>
      <c r="J636" s="249"/>
      <c r="K636" s="249"/>
      <c r="L636" s="254"/>
      <c r="M636" s="255"/>
      <c r="N636" s="256"/>
      <c r="O636" s="256"/>
      <c r="P636" s="256"/>
      <c r="Q636" s="256"/>
      <c r="R636" s="256"/>
      <c r="S636" s="256"/>
      <c r="T636" s="257"/>
      <c r="U636" s="15"/>
      <c r="V636" s="15"/>
      <c r="W636" s="15"/>
      <c r="X636" s="15"/>
      <c r="Y636" s="15"/>
      <c r="Z636" s="15"/>
      <c r="AA636" s="15"/>
      <c r="AB636" s="15"/>
      <c r="AC636" s="15"/>
      <c r="AD636" s="15"/>
      <c r="AE636" s="15"/>
      <c r="AT636" s="258" t="s">
        <v>145</v>
      </c>
      <c r="AU636" s="258" t="s">
        <v>85</v>
      </c>
      <c r="AV636" s="15" t="s">
        <v>134</v>
      </c>
      <c r="AW636" s="15" t="s">
        <v>39</v>
      </c>
      <c r="AX636" s="15" t="s">
        <v>83</v>
      </c>
      <c r="AY636" s="258" t="s">
        <v>135</v>
      </c>
    </row>
    <row r="637" s="2" customFormat="1" ht="16.5" customHeight="1">
      <c r="A637" s="39"/>
      <c r="B637" s="40"/>
      <c r="C637" s="262" t="s">
        <v>1191</v>
      </c>
      <c r="D637" s="262" t="s">
        <v>614</v>
      </c>
      <c r="E637" s="263" t="s">
        <v>1200</v>
      </c>
      <c r="F637" s="264" t="s">
        <v>1201</v>
      </c>
      <c r="G637" s="265" t="s">
        <v>141</v>
      </c>
      <c r="H637" s="266">
        <v>1</v>
      </c>
      <c r="I637" s="267"/>
      <c r="J637" s="268">
        <f>ROUND(I637*H637,2)</f>
        <v>0</v>
      </c>
      <c r="K637" s="264" t="s">
        <v>142</v>
      </c>
      <c r="L637" s="269"/>
      <c r="M637" s="270" t="s">
        <v>32</v>
      </c>
      <c r="N637" s="271" t="s">
        <v>48</v>
      </c>
      <c r="O637" s="85"/>
      <c r="P637" s="222">
        <f>O637*H637</f>
        <v>0</v>
      </c>
      <c r="Q637" s="222">
        <v>0</v>
      </c>
      <c r="R637" s="222">
        <f>Q637*H637</f>
        <v>0</v>
      </c>
      <c r="S637" s="222">
        <v>0</v>
      </c>
      <c r="T637" s="223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24" t="s">
        <v>617</v>
      </c>
      <c r="AT637" s="224" t="s">
        <v>614</v>
      </c>
      <c r="AU637" s="224" t="s">
        <v>85</v>
      </c>
      <c r="AY637" s="17" t="s">
        <v>135</v>
      </c>
      <c r="BE637" s="225">
        <f>IF(N637="základní",J637,0)</f>
        <v>0</v>
      </c>
      <c r="BF637" s="225">
        <f>IF(N637="snížená",J637,0)</f>
        <v>0</v>
      </c>
      <c r="BG637" s="225">
        <f>IF(N637="zákl. přenesená",J637,0)</f>
        <v>0</v>
      </c>
      <c r="BH637" s="225">
        <f>IF(N637="sníž. přenesená",J637,0)</f>
        <v>0</v>
      </c>
      <c r="BI637" s="225">
        <f>IF(N637="nulová",J637,0)</f>
        <v>0</v>
      </c>
      <c r="BJ637" s="17" t="s">
        <v>83</v>
      </c>
      <c r="BK637" s="225">
        <f>ROUND(I637*H637,2)</f>
        <v>0</v>
      </c>
      <c r="BL637" s="17" t="s">
        <v>617</v>
      </c>
      <c r="BM637" s="224" t="s">
        <v>1570</v>
      </c>
    </row>
    <row r="638" s="13" customFormat="1">
      <c r="A638" s="13"/>
      <c r="B638" s="226"/>
      <c r="C638" s="227"/>
      <c r="D638" s="228" t="s">
        <v>145</v>
      </c>
      <c r="E638" s="229" t="s">
        <v>32</v>
      </c>
      <c r="F638" s="230" t="s">
        <v>299</v>
      </c>
      <c r="G638" s="227"/>
      <c r="H638" s="229" t="s">
        <v>32</v>
      </c>
      <c r="I638" s="231"/>
      <c r="J638" s="227"/>
      <c r="K638" s="227"/>
      <c r="L638" s="232"/>
      <c r="M638" s="233"/>
      <c r="N638" s="234"/>
      <c r="O638" s="234"/>
      <c r="P638" s="234"/>
      <c r="Q638" s="234"/>
      <c r="R638" s="234"/>
      <c r="S638" s="234"/>
      <c r="T638" s="235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6" t="s">
        <v>145</v>
      </c>
      <c r="AU638" s="236" t="s">
        <v>85</v>
      </c>
      <c r="AV638" s="13" t="s">
        <v>83</v>
      </c>
      <c r="AW638" s="13" t="s">
        <v>39</v>
      </c>
      <c r="AX638" s="13" t="s">
        <v>77</v>
      </c>
      <c r="AY638" s="236" t="s">
        <v>135</v>
      </c>
    </row>
    <row r="639" s="14" customFormat="1">
      <c r="A639" s="14"/>
      <c r="B639" s="237"/>
      <c r="C639" s="238"/>
      <c r="D639" s="228" t="s">
        <v>145</v>
      </c>
      <c r="E639" s="239" t="s">
        <v>32</v>
      </c>
      <c r="F639" s="240" t="s">
        <v>619</v>
      </c>
      <c r="G639" s="238"/>
      <c r="H639" s="241">
        <v>1</v>
      </c>
      <c r="I639" s="242"/>
      <c r="J639" s="238"/>
      <c r="K639" s="238"/>
      <c r="L639" s="243"/>
      <c r="M639" s="244"/>
      <c r="N639" s="245"/>
      <c r="O639" s="245"/>
      <c r="P639" s="245"/>
      <c r="Q639" s="245"/>
      <c r="R639" s="245"/>
      <c r="S639" s="245"/>
      <c r="T639" s="246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47" t="s">
        <v>145</v>
      </c>
      <c r="AU639" s="247" t="s">
        <v>85</v>
      </c>
      <c r="AV639" s="14" t="s">
        <v>85</v>
      </c>
      <c r="AW639" s="14" t="s">
        <v>39</v>
      </c>
      <c r="AX639" s="14" t="s">
        <v>77</v>
      </c>
      <c r="AY639" s="247" t="s">
        <v>135</v>
      </c>
    </row>
    <row r="640" s="15" customFormat="1">
      <c r="A640" s="15"/>
      <c r="B640" s="248"/>
      <c r="C640" s="249"/>
      <c r="D640" s="228" t="s">
        <v>145</v>
      </c>
      <c r="E640" s="250" t="s">
        <v>32</v>
      </c>
      <c r="F640" s="251" t="s">
        <v>149</v>
      </c>
      <c r="G640" s="249"/>
      <c r="H640" s="252">
        <v>1</v>
      </c>
      <c r="I640" s="253"/>
      <c r="J640" s="249"/>
      <c r="K640" s="249"/>
      <c r="L640" s="254"/>
      <c r="M640" s="255"/>
      <c r="N640" s="256"/>
      <c r="O640" s="256"/>
      <c r="P640" s="256"/>
      <c r="Q640" s="256"/>
      <c r="R640" s="256"/>
      <c r="S640" s="256"/>
      <c r="T640" s="257"/>
      <c r="U640" s="15"/>
      <c r="V640" s="15"/>
      <c r="W640" s="15"/>
      <c r="X640" s="15"/>
      <c r="Y640" s="15"/>
      <c r="Z640" s="15"/>
      <c r="AA640" s="15"/>
      <c r="AB640" s="15"/>
      <c r="AC640" s="15"/>
      <c r="AD640" s="15"/>
      <c r="AE640" s="15"/>
      <c r="AT640" s="258" t="s">
        <v>145</v>
      </c>
      <c r="AU640" s="258" t="s">
        <v>85</v>
      </c>
      <c r="AV640" s="15" t="s">
        <v>134</v>
      </c>
      <c r="AW640" s="15" t="s">
        <v>39</v>
      </c>
      <c r="AX640" s="15" t="s">
        <v>83</v>
      </c>
      <c r="AY640" s="258" t="s">
        <v>135</v>
      </c>
    </row>
    <row r="641" s="2" customFormat="1" ht="16.5" customHeight="1">
      <c r="A641" s="39"/>
      <c r="B641" s="40"/>
      <c r="C641" s="262" t="s">
        <v>1193</v>
      </c>
      <c r="D641" s="262" t="s">
        <v>614</v>
      </c>
      <c r="E641" s="263" t="s">
        <v>893</v>
      </c>
      <c r="F641" s="264" t="s">
        <v>894</v>
      </c>
      <c r="G641" s="265" t="s">
        <v>141</v>
      </c>
      <c r="H641" s="266">
        <v>1</v>
      </c>
      <c r="I641" s="267"/>
      <c r="J641" s="268">
        <f>ROUND(I641*H641,2)</f>
        <v>0</v>
      </c>
      <c r="K641" s="264" t="s">
        <v>142</v>
      </c>
      <c r="L641" s="269"/>
      <c r="M641" s="270" t="s">
        <v>32</v>
      </c>
      <c r="N641" s="271" t="s">
        <v>48</v>
      </c>
      <c r="O641" s="85"/>
      <c r="P641" s="222">
        <f>O641*H641</f>
        <v>0</v>
      </c>
      <c r="Q641" s="222">
        <v>0</v>
      </c>
      <c r="R641" s="222">
        <f>Q641*H641</f>
        <v>0</v>
      </c>
      <c r="S641" s="222">
        <v>0</v>
      </c>
      <c r="T641" s="223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24" t="s">
        <v>617</v>
      </c>
      <c r="AT641" s="224" t="s">
        <v>614</v>
      </c>
      <c r="AU641" s="224" t="s">
        <v>85</v>
      </c>
      <c r="AY641" s="17" t="s">
        <v>135</v>
      </c>
      <c r="BE641" s="225">
        <f>IF(N641="základní",J641,0)</f>
        <v>0</v>
      </c>
      <c r="BF641" s="225">
        <f>IF(N641="snížená",J641,0)</f>
        <v>0</v>
      </c>
      <c r="BG641" s="225">
        <f>IF(N641="zákl. přenesená",J641,0)</f>
        <v>0</v>
      </c>
      <c r="BH641" s="225">
        <f>IF(N641="sníž. přenesená",J641,0)</f>
        <v>0</v>
      </c>
      <c r="BI641" s="225">
        <f>IF(N641="nulová",J641,0)</f>
        <v>0</v>
      </c>
      <c r="BJ641" s="17" t="s">
        <v>83</v>
      </c>
      <c r="BK641" s="225">
        <f>ROUND(I641*H641,2)</f>
        <v>0</v>
      </c>
      <c r="BL641" s="17" t="s">
        <v>617</v>
      </c>
      <c r="BM641" s="224" t="s">
        <v>1571</v>
      </c>
    </row>
    <row r="642" s="13" customFormat="1">
      <c r="A642" s="13"/>
      <c r="B642" s="226"/>
      <c r="C642" s="227"/>
      <c r="D642" s="228" t="s">
        <v>145</v>
      </c>
      <c r="E642" s="229" t="s">
        <v>32</v>
      </c>
      <c r="F642" s="230" t="s">
        <v>299</v>
      </c>
      <c r="G642" s="227"/>
      <c r="H642" s="229" t="s">
        <v>32</v>
      </c>
      <c r="I642" s="231"/>
      <c r="J642" s="227"/>
      <c r="K642" s="227"/>
      <c r="L642" s="232"/>
      <c r="M642" s="233"/>
      <c r="N642" s="234"/>
      <c r="O642" s="234"/>
      <c r="P642" s="234"/>
      <c r="Q642" s="234"/>
      <c r="R642" s="234"/>
      <c r="S642" s="234"/>
      <c r="T642" s="235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6" t="s">
        <v>145</v>
      </c>
      <c r="AU642" s="236" t="s">
        <v>85</v>
      </c>
      <c r="AV642" s="13" t="s">
        <v>83</v>
      </c>
      <c r="AW642" s="13" t="s">
        <v>39</v>
      </c>
      <c r="AX642" s="13" t="s">
        <v>77</v>
      </c>
      <c r="AY642" s="236" t="s">
        <v>135</v>
      </c>
    </row>
    <row r="643" s="14" customFormat="1">
      <c r="A643" s="14"/>
      <c r="B643" s="237"/>
      <c r="C643" s="238"/>
      <c r="D643" s="228" t="s">
        <v>145</v>
      </c>
      <c r="E643" s="239" t="s">
        <v>32</v>
      </c>
      <c r="F643" s="240" t="s">
        <v>619</v>
      </c>
      <c r="G643" s="238"/>
      <c r="H643" s="241">
        <v>1</v>
      </c>
      <c r="I643" s="242"/>
      <c r="J643" s="238"/>
      <c r="K643" s="238"/>
      <c r="L643" s="243"/>
      <c r="M643" s="244"/>
      <c r="N643" s="245"/>
      <c r="O643" s="245"/>
      <c r="P643" s="245"/>
      <c r="Q643" s="245"/>
      <c r="R643" s="245"/>
      <c r="S643" s="245"/>
      <c r="T643" s="246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47" t="s">
        <v>145</v>
      </c>
      <c r="AU643" s="247" t="s">
        <v>85</v>
      </c>
      <c r="AV643" s="14" t="s">
        <v>85</v>
      </c>
      <c r="AW643" s="14" t="s">
        <v>39</v>
      </c>
      <c r="AX643" s="14" t="s">
        <v>77</v>
      </c>
      <c r="AY643" s="247" t="s">
        <v>135</v>
      </c>
    </row>
    <row r="644" s="15" customFormat="1">
      <c r="A644" s="15"/>
      <c r="B644" s="248"/>
      <c r="C644" s="249"/>
      <c r="D644" s="228" t="s">
        <v>145</v>
      </c>
      <c r="E644" s="250" t="s">
        <v>32</v>
      </c>
      <c r="F644" s="251" t="s">
        <v>149</v>
      </c>
      <c r="G644" s="249"/>
      <c r="H644" s="252">
        <v>1</v>
      </c>
      <c r="I644" s="253"/>
      <c r="J644" s="249"/>
      <c r="K644" s="249"/>
      <c r="L644" s="254"/>
      <c r="M644" s="255"/>
      <c r="N644" s="256"/>
      <c r="O644" s="256"/>
      <c r="P644" s="256"/>
      <c r="Q644" s="256"/>
      <c r="R644" s="256"/>
      <c r="S644" s="256"/>
      <c r="T644" s="257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58" t="s">
        <v>145</v>
      </c>
      <c r="AU644" s="258" t="s">
        <v>85</v>
      </c>
      <c r="AV644" s="15" t="s">
        <v>134</v>
      </c>
      <c r="AW644" s="15" t="s">
        <v>39</v>
      </c>
      <c r="AX644" s="15" t="s">
        <v>83</v>
      </c>
      <c r="AY644" s="258" t="s">
        <v>135</v>
      </c>
    </row>
    <row r="645" s="2" customFormat="1" ht="16.5" customHeight="1">
      <c r="A645" s="39"/>
      <c r="B645" s="40"/>
      <c r="C645" s="262" t="s">
        <v>1195</v>
      </c>
      <c r="D645" s="262" t="s">
        <v>614</v>
      </c>
      <c r="E645" s="263" t="s">
        <v>630</v>
      </c>
      <c r="F645" s="264" t="s">
        <v>631</v>
      </c>
      <c r="G645" s="265" t="s">
        <v>141</v>
      </c>
      <c r="H645" s="266">
        <v>2</v>
      </c>
      <c r="I645" s="267"/>
      <c r="J645" s="268">
        <f>ROUND(I645*H645,2)</f>
        <v>0</v>
      </c>
      <c r="K645" s="264" t="s">
        <v>142</v>
      </c>
      <c r="L645" s="269"/>
      <c r="M645" s="270" t="s">
        <v>32</v>
      </c>
      <c r="N645" s="271" t="s">
        <v>48</v>
      </c>
      <c r="O645" s="85"/>
      <c r="P645" s="222">
        <f>O645*H645</f>
        <v>0</v>
      </c>
      <c r="Q645" s="222">
        <v>0</v>
      </c>
      <c r="R645" s="222">
        <f>Q645*H645</f>
        <v>0</v>
      </c>
      <c r="S645" s="222">
        <v>0</v>
      </c>
      <c r="T645" s="223">
        <f>S645*H645</f>
        <v>0</v>
      </c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R645" s="224" t="s">
        <v>617</v>
      </c>
      <c r="AT645" s="224" t="s">
        <v>614</v>
      </c>
      <c r="AU645" s="224" t="s">
        <v>85</v>
      </c>
      <c r="AY645" s="17" t="s">
        <v>135</v>
      </c>
      <c r="BE645" s="225">
        <f>IF(N645="základní",J645,0)</f>
        <v>0</v>
      </c>
      <c r="BF645" s="225">
        <f>IF(N645="snížená",J645,0)</f>
        <v>0</v>
      </c>
      <c r="BG645" s="225">
        <f>IF(N645="zákl. přenesená",J645,0)</f>
        <v>0</v>
      </c>
      <c r="BH645" s="225">
        <f>IF(N645="sníž. přenesená",J645,0)</f>
        <v>0</v>
      </c>
      <c r="BI645" s="225">
        <f>IF(N645="nulová",J645,0)</f>
        <v>0</v>
      </c>
      <c r="BJ645" s="17" t="s">
        <v>83</v>
      </c>
      <c r="BK645" s="225">
        <f>ROUND(I645*H645,2)</f>
        <v>0</v>
      </c>
      <c r="BL645" s="17" t="s">
        <v>617</v>
      </c>
      <c r="BM645" s="224" t="s">
        <v>1572</v>
      </c>
    </row>
    <row r="646" s="13" customFormat="1">
      <c r="A646" s="13"/>
      <c r="B646" s="226"/>
      <c r="C646" s="227"/>
      <c r="D646" s="228" t="s">
        <v>145</v>
      </c>
      <c r="E646" s="229" t="s">
        <v>32</v>
      </c>
      <c r="F646" s="230" t="s">
        <v>299</v>
      </c>
      <c r="G646" s="227"/>
      <c r="H646" s="229" t="s">
        <v>32</v>
      </c>
      <c r="I646" s="231"/>
      <c r="J646" s="227"/>
      <c r="K646" s="227"/>
      <c r="L646" s="232"/>
      <c r="M646" s="233"/>
      <c r="N646" s="234"/>
      <c r="O646" s="234"/>
      <c r="P646" s="234"/>
      <c r="Q646" s="234"/>
      <c r="R646" s="234"/>
      <c r="S646" s="234"/>
      <c r="T646" s="235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36" t="s">
        <v>145</v>
      </c>
      <c r="AU646" s="236" t="s">
        <v>85</v>
      </c>
      <c r="AV646" s="13" t="s">
        <v>83</v>
      </c>
      <c r="AW646" s="13" t="s">
        <v>39</v>
      </c>
      <c r="AX646" s="13" t="s">
        <v>77</v>
      </c>
      <c r="AY646" s="236" t="s">
        <v>135</v>
      </c>
    </row>
    <row r="647" s="14" customFormat="1">
      <c r="A647" s="14"/>
      <c r="B647" s="237"/>
      <c r="C647" s="238"/>
      <c r="D647" s="228" t="s">
        <v>145</v>
      </c>
      <c r="E647" s="239" t="s">
        <v>32</v>
      </c>
      <c r="F647" s="240" t="s">
        <v>1190</v>
      </c>
      <c r="G647" s="238"/>
      <c r="H647" s="241">
        <v>2</v>
      </c>
      <c r="I647" s="242"/>
      <c r="J647" s="238"/>
      <c r="K647" s="238"/>
      <c r="L647" s="243"/>
      <c r="M647" s="244"/>
      <c r="N647" s="245"/>
      <c r="O647" s="245"/>
      <c r="P647" s="245"/>
      <c r="Q647" s="245"/>
      <c r="R647" s="245"/>
      <c r="S647" s="245"/>
      <c r="T647" s="246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47" t="s">
        <v>145</v>
      </c>
      <c r="AU647" s="247" t="s">
        <v>85</v>
      </c>
      <c r="AV647" s="14" t="s">
        <v>85</v>
      </c>
      <c r="AW647" s="14" t="s">
        <v>39</v>
      </c>
      <c r="AX647" s="14" t="s">
        <v>77</v>
      </c>
      <c r="AY647" s="247" t="s">
        <v>135</v>
      </c>
    </row>
    <row r="648" s="15" customFormat="1">
      <c r="A648" s="15"/>
      <c r="B648" s="248"/>
      <c r="C648" s="249"/>
      <c r="D648" s="228" t="s">
        <v>145</v>
      </c>
      <c r="E648" s="250" t="s">
        <v>32</v>
      </c>
      <c r="F648" s="251" t="s">
        <v>149</v>
      </c>
      <c r="G648" s="249"/>
      <c r="H648" s="252">
        <v>2</v>
      </c>
      <c r="I648" s="253"/>
      <c r="J648" s="249"/>
      <c r="K648" s="249"/>
      <c r="L648" s="254"/>
      <c r="M648" s="255"/>
      <c r="N648" s="256"/>
      <c r="O648" s="256"/>
      <c r="P648" s="256"/>
      <c r="Q648" s="256"/>
      <c r="R648" s="256"/>
      <c r="S648" s="256"/>
      <c r="T648" s="257"/>
      <c r="U648" s="15"/>
      <c r="V648" s="15"/>
      <c r="W648" s="15"/>
      <c r="X648" s="15"/>
      <c r="Y648" s="15"/>
      <c r="Z648" s="15"/>
      <c r="AA648" s="15"/>
      <c r="AB648" s="15"/>
      <c r="AC648" s="15"/>
      <c r="AD648" s="15"/>
      <c r="AE648" s="15"/>
      <c r="AT648" s="258" t="s">
        <v>145</v>
      </c>
      <c r="AU648" s="258" t="s">
        <v>85</v>
      </c>
      <c r="AV648" s="15" t="s">
        <v>134</v>
      </c>
      <c r="AW648" s="15" t="s">
        <v>39</v>
      </c>
      <c r="AX648" s="15" t="s">
        <v>83</v>
      </c>
      <c r="AY648" s="258" t="s">
        <v>135</v>
      </c>
    </row>
    <row r="649" s="2" customFormat="1" ht="16.5" customHeight="1">
      <c r="A649" s="39"/>
      <c r="B649" s="40"/>
      <c r="C649" s="262" t="s">
        <v>1199</v>
      </c>
      <c r="D649" s="262" t="s">
        <v>614</v>
      </c>
      <c r="E649" s="263" t="s">
        <v>1208</v>
      </c>
      <c r="F649" s="264" t="s">
        <v>1209</v>
      </c>
      <c r="G649" s="265" t="s">
        <v>141</v>
      </c>
      <c r="H649" s="266">
        <v>1</v>
      </c>
      <c r="I649" s="267"/>
      <c r="J649" s="268">
        <f>ROUND(I649*H649,2)</f>
        <v>0</v>
      </c>
      <c r="K649" s="264" t="s">
        <v>142</v>
      </c>
      <c r="L649" s="269"/>
      <c r="M649" s="270" t="s">
        <v>32</v>
      </c>
      <c r="N649" s="271" t="s">
        <v>48</v>
      </c>
      <c r="O649" s="85"/>
      <c r="P649" s="222">
        <f>O649*H649</f>
        <v>0</v>
      </c>
      <c r="Q649" s="222">
        <v>0</v>
      </c>
      <c r="R649" s="222">
        <f>Q649*H649</f>
        <v>0</v>
      </c>
      <c r="S649" s="222">
        <v>0</v>
      </c>
      <c r="T649" s="223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24" t="s">
        <v>617</v>
      </c>
      <c r="AT649" s="224" t="s">
        <v>614</v>
      </c>
      <c r="AU649" s="224" t="s">
        <v>85</v>
      </c>
      <c r="AY649" s="17" t="s">
        <v>135</v>
      </c>
      <c r="BE649" s="225">
        <f>IF(N649="základní",J649,0)</f>
        <v>0</v>
      </c>
      <c r="BF649" s="225">
        <f>IF(N649="snížená",J649,0)</f>
        <v>0</v>
      </c>
      <c r="BG649" s="225">
        <f>IF(N649="zákl. přenesená",J649,0)</f>
        <v>0</v>
      </c>
      <c r="BH649" s="225">
        <f>IF(N649="sníž. přenesená",J649,0)</f>
        <v>0</v>
      </c>
      <c r="BI649" s="225">
        <f>IF(N649="nulová",J649,0)</f>
        <v>0</v>
      </c>
      <c r="BJ649" s="17" t="s">
        <v>83</v>
      </c>
      <c r="BK649" s="225">
        <f>ROUND(I649*H649,2)</f>
        <v>0</v>
      </c>
      <c r="BL649" s="17" t="s">
        <v>617</v>
      </c>
      <c r="BM649" s="224" t="s">
        <v>1573</v>
      </c>
    </row>
    <row r="650" s="13" customFormat="1">
      <c r="A650" s="13"/>
      <c r="B650" s="226"/>
      <c r="C650" s="227"/>
      <c r="D650" s="228" t="s">
        <v>145</v>
      </c>
      <c r="E650" s="229" t="s">
        <v>32</v>
      </c>
      <c r="F650" s="230" t="s">
        <v>299</v>
      </c>
      <c r="G650" s="227"/>
      <c r="H650" s="229" t="s">
        <v>32</v>
      </c>
      <c r="I650" s="231"/>
      <c r="J650" s="227"/>
      <c r="K650" s="227"/>
      <c r="L650" s="232"/>
      <c r="M650" s="233"/>
      <c r="N650" s="234"/>
      <c r="O650" s="234"/>
      <c r="P650" s="234"/>
      <c r="Q650" s="234"/>
      <c r="R650" s="234"/>
      <c r="S650" s="234"/>
      <c r="T650" s="235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36" t="s">
        <v>145</v>
      </c>
      <c r="AU650" s="236" t="s">
        <v>85</v>
      </c>
      <c r="AV650" s="13" t="s">
        <v>83</v>
      </c>
      <c r="AW650" s="13" t="s">
        <v>39</v>
      </c>
      <c r="AX650" s="13" t="s">
        <v>77</v>
      </c>
      <c r="AY650" s="236" t="s">
        <v>135</v>
      </c>
    </row>
    <row r="651" s="14" customFormat="1">
      <c r="A651" s="14"/>
      <c r="B651" s="237"/>
      <c r="C651" s="238"/>
      <c r="D651" s="228" t="s">
        <v>145</v>
      </c>
      <c r="E651" s="239" t="s">
        <v>32</v>
      </c>
      <c r="F651" s="240" t="s">
        <v>619</v>
      </c>
      <c r="G651" s="238"/>
      <c r="H651" s="241">
        <v>1</v>
      </c>
      <c r="I651" s="242"/>
      <c r="J651" s="238"/>
      <c r="K651" s="238"/>
      <c r="L651" s="243"/>
      <c r="M651" s="244"/>
      <c r="N651" s="245"/>
      <c r="O651" s="245"/>
      <c r="P651" s="245"/>
      <c r="Q651" s="245"/>
      <c r="R651" s="245"/>
      <c r="S651" s="245"/>
      <c r="T651" s="246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47" t="s">
        <v>145</v>
      </c>
      <c r="AU651" s="247" t="s">
        <v>85</v>
      </c>
      <c r="AV651" s="14" t="s">
        <v>85</v>
      </c>
      <c r="AW651" s="14" t="s">
        <v>39</v>
      </c>
      <c r="AX651" s="14" t="s">
        <v>77</v>
      </c>
      <c r="AY651" s="247" t="s">
        <v>135</v>
      </c>
    </row>
    <row r="652" s="15" customFormat="1">
      <c r="A652" s="15"/>
      <c r="B652" s="248"/>
      <c r="C652" s="249"/>
      <c r="D652" s="228" t="s">
        <v>145</v>
      </c>
      <c r="E652" s="250" t="s">
        <v>32</v>
      </c>
      <c r="F652" s="251" t="s">
        <v>149</v>
      </c>
      <c r="G652" s="249"/>
      <c r="H652" s="252">
        <v>1</v>
      </c>
      <c r="I652" s="253"/>
      <c r="J652" s="249"/>
      <c r="K652" s="249"/>
      <c r="L652" s="254"/>
      <c r="M652" s="255"/>
      <c r="N652" s="256"/>
      <c r="O652" s="256"/>
      <c r="P652" s="256"/>
      <c r="Q652" s="256"/>
      <c r="R652" s="256"/>
      <c r="S652" s="256"/>
      <c r="T652" s="257"/>
      <c r="U652" s="15"/>
      <c r="V652" s="15"/>
      <c r="W652" s="15"/>
      <c r="X652" s="15"/>
      <c r="Y652" s="15"/>
      <c r="Z652" s="15"/>
      <c r="AA652" s="15"/>
      <c r="AB652" s="15"/>
      <c r="AC652" s="15"/>
      <c r="AD652" s="15"/>
      <c r="AE652" s="15"/>
      <c r="AT652" s="258" t="s">
        <v>145</v>
      </c>
      <c r="AU652" s="258" t="s">
        <v>85</v>
      </c>
      <c r="AV652" s="15" t="s">
        <v>134</v>
      </c>
      <c r="AW652" s="15" t="s">
        <v>39</v>
      </c>
      <c r="AX652" s="15" t="s">
        <v>83</v>
      </c>
      <c r="AY652" s="258" t="s">
        <v>135</v>
      </c>
    </row>
    <row r="653" s="2" customFormat="1" ht="16.5" customHeight="1">
      <c r="A653" s="39"/>
      <c r="B653" s="40"/>
      <c r="C653" s="262" t="s">
        <v>1203</v>
      </c>
      <c r="D653" s="262" t="s">
        <v>614</v>
      </c>
      <c r="E653" s="263" t="s">
        <v>899</v>
      </c>
      <c r="F653" s="264" t="s">
        <v>900</v>
      </c>
      <c r="G653" s="265" t="s">
        <v>141</v>
      </c>
      <c r="H653" s="266">
        <v>1</v>
      </c>
      <c r="I653" s="267"/>
      <c r="J653" s="268">
        <f>ROUND(I653*H653,2)</f>
        <v>0</v>
      </c>
      <c r="K653" s="264" t="s">
        <v>142</v>
      </c>
      <c r="L653" s="269"/>
      <c r="M653" s="270" t="s">
        <v>32</v>
      </c>
      <c r="N653" s="271" t="s">
        <v>48</v>
      </c>
      <c r="O653" s="85"/>
      <c r="P653" s="222">
        <f>O653*H653</f>
        <v>0</v>
      </c>
      <c r="Q653" s="222">
        <v>0</v>
      </c>
      <c r="R653" s="222">
        <f>Q653*H653</f>
        <v>0</v>
      </c>
      <c r="S653" s="222">
        <v>0</v>
      </c>
      <c r="T653" s="223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24" t="s">
        <v>617</v>
      </c>
      <c r="AT653" s="224" t="s">
        <v>614</v>
      </c>
      <c r="AU653" s="224" t="s">
        <v>85</v>
      </c>
      <c r="AY653" s="17" t="s">
        <v>135</v>
      </c>
      <c r="BE653" s="225">
        <f>IF(N653="základní",J653,0)</f>
        <v>0</v>
      </c>
      <c r="BF653" s="225">
        <f>IF(N653="snížená",J653,0)</f>
        <v>0</v>
      </c>
      <c r="BG653" s="225">
        <f>IF(N653="zákl. přenesená",J653,0)</f>
        <v>0</v>
      </c>
      <c r="BH653" s="225">
        <f>IF(N653="sníž. přenesená",J653,0)</f>
        <v>0</v>
      </c>
      <c r="BI653" s="225">
        <f>IF(N653="nulová",J653,0)</f>
        <v>0</v>
      </c>
      <c r="BJ653" s="17" t="s">
        <v>83</v>
      </c>
      <c r="BK653" s="225">
        <f>ROUND(I653*H653,2)</f>
        <v>0</v>
      </c>
      <c r="BL653" s="17" t="s">
        <v>617</v>
      </c>
      <c r="BM653" s="224" t="s">
        <v>1574</v>
      </c>
    </row>
    <row r="654" s="13" customFormat="1">
      <c r="A654" s="13"/>
      <c r="B654" s="226"/>
      <c r="C654" s="227"/>
      <c r="D654" s="228" t="s">
        <v>145</v>
      </c>
      <c r="E654" s="229" t="s">
        <v>32</v>
      </c>
      <c r="F654" s="230" t="s">
        <v>299</v>
      </c>
      <c r="G654" s="227"/>
      <c r="H654" s="229" t="s">
        <v>32</v>
      </c>
      <c r="I654" s="231"/>
      <c r="J654" s="227"/>
      <c r="K654" s="227"/>
      <c r="L654" s="232"/>
      <c r="M654" s="233"/>
      <c r="N654" s="234"/>
      <c r="O654" s="234"/>
      <c r="P654" s="234"/>
      <c r="Q654" s="234"/>
      <c r="R654" s="234"/>
      <c r="S654" s="234"/>
      <c r="T654" s="235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36" t="s">
        <v>145</v>
      </c>
      <c r="AU654" s="236" t="s">
        <v>85</v>
      </c>
      <c r="AV654" s="13" t="s">
        <v>83</v>
      </c>
      <c r="AW654" s="13" t="s">
        <v>39</v>
      </c>
      <c r="AX654" s="13" t="s">
        <v>77</v>
      </c>
      <c r="AY654" s="236" t="s">
        <v>135</v>
      </c>
    </row>
    <row r="655" s="14" customFormat="1">
      <c r="A655" s="14"/>
      <c r="B655" s="237"/>
      <c r="C655" s="238"/>
      <c r="D655" s="228" t="s">
        <v>145</v>
      </c>
      <c r="E655" s="239" t="s">
        <v>32</v>
      </c>
      <c r="F655" s="240" t="s">
        <v>619</v>
      </c>
      <c r="G655" s="238"/>
      <c r="H655" s="241">
        <v>1</v>
      </c>
      <c r="I655" s="242"/>
      <c r="J655" s="238"/>
      <c r="K655" s="238"/>
      <c r="L655" s="243"/>
      <c r="M655" s="244"/>
      <c r="N655" s="245"/>
      <c r="O655" s="245"/>
      <c r="P655" s="245"/>
      <c r="Q655" s="245"/>
      <c r="R655" s="245"/>
      <c r="S655" s="245"/>
      <c r="T655" s="246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47" t="s">
        <v>145</v>
      </c>
      <c r="AU655" s="247" t="s">
        <v>85</v>
      </c>
      <c r="AV655" s="14" t="s">
        <v>85</v>
      </c>
      <c r="AW655" s="14" t="s">
        <v>39</v>
      </c>
      <c r="AX655" s="14" t="s">
        <v>77</v>
      </c>
      <c r="AY655" s="247" t="s">
        <v>135</v>
      </c>
    </row>
    <row r="656" s="15" customFormat="1">
      <c r="A656" s="15"/>
      <c r="B656" s="248"/>
      <c r="C656" s="249"/>
      <c r="D656" s="228" t="s">
        <v>145</v>
      </c>
      <c r="E656" s="250" t="s">
        <v>32</v>
      </c>
      <c r="F656" s="251" t="s">
        <v>149</v>
      </c>
      <c r="G656" s="249"/>
      <c r="H656" s="252">
        <v>1</v>
      </c>
      <c r="I656" s="253"/>
      <c r="J656" s="249"/>
      <c r="K656" s="249"/>
      <c r="L656" s="254"/>
      <c r="M656" s="255"/>
      <c r="N656" s="256"/>
      <c r="O656" s="256"/>
      <c r="P656" s="256"/>
      <c r="Q656" s="256"/>
      <c r="R656" s="256"/>
      <c r="S656" s="256"/>
      <c r="T656" s="257"/>
      <c r="U656" s="15"/>
      <c r="V656" s="15"/>
      <c r="W656" s="15"/>
      <c r="X656" s="15"/>
      <c r="Y656" s="15"/>
      <c r="Z656" s="15"/>
      <c r="AA656" s="15"/>
      <c r="AB656" s="15"/>
      <c r="AC656" s="15"/>
      <c r="AD656" s="15"/>
      <c r="AE656" s="15"/>
      <c r="AT656" s="258" t="s">
        <v>145</v>
      </c>
      <c r="AU656" s="258" t="s">
        <v>85</v>
      </c>
      <c r="AV656" s="15" t="s">
        <v>134</v>
      </c>
      <c r="AW656" s="15" t="s">
        <v>39</v>
      </c>
      <c r="AX656" s="15" t="s">
        <v>83</v>
      </c>
      <c r="AY656" s="258" t="s">
        <v>135</v>
      </c>
    </row>
    <row r="657" s="2" customFormat="1" ht="16.5" customHeight="1">
      <c r="A657" s="39"/>
      <c r="B657" s="40"/>
      <c r="C657" s="262" t="s">
        <v>1205</v>
      </c>
      <c r="D657" s="262" t="s">
        <v>614</v>
      </c>
      <c r="E657" s="263" t="s">
        <v>1214</v>
      </c>
      <c r="F657" s="264" t="s">
        <v>1215</v>
      </c>
      <c r="G657" s="265" t="s">
        <v>141</v>
      </c>
      <c r="H657" s="266">
        <v>1</v>
      </c>
      <c r="I657" s="267"/>
      <c r="J657" s="268">
        <f>ROUND(I657*H657,2)</f>
        <v>0</v>
      </c>
      <c r="K657" s="264" t="s">
        <v>142</v>
      </c>
      <c r="L657" s="269"/>
      <c r="M657" s="270" t="s">
        <v>32</v>
      </c>
      <c r="N657" s="271" t="s">
        <v>48</v>
      </c>
      <c r="O657" s="85"/>
      <c r="P657" s="222">
        <f>O657*H657</f>
        <v>0</v>
      </c>
      <c r="Q657" s="222">
        <v>0</v>
      </c>
      <c r="R657" s="222">
        <f>Q657*H657</f>
        <v>0</v>
      </c>
      <c r="S657" s="222">
        <v>0</v>
      </c>
      <c r="T657" s="223">
        <f>S657*H657</f>
        <v>0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24" t="s">
        <v>617</v>
      </c>
      <c r="AT657" s="224" t="s">
        <v>614</v>
      </c>
      <c r="AU657" s="224" t="s">
        <v>85</v>
      </c>
      <c r="AY657" s="17" t="s">
        <v>135</v>
      </c>
      <c r="BE657" s="225">
        <f>IF(N657="základní",J657,0)</f>
        <v>0</v>
      </c>
      <c r="BF657" s="225">
        <f>IF(N657="snížená",J657,0)</f>
        <v>0</v>
      </c>
      <c r="BG657" s="225">
        <f>IF(N657="zákl. přenesená",J657,0)</f>
        <v>0</v>
      </c>
      <c r="BH657" s="225">
        <f>IF(N657="sníž. přenesená",J657,0)</f>
        <v>0</v>
      </c>
      <c r="BI657" s="225">
        <f>IF(N657="nulová",J657,0)</f>
        <v>0</v>
      </c>
      <c r="BJ657" s="17" t="s">
        <v>83</v>
      </c>
      <c r="BK657" s="225">
        <f>ROUND(I657*H657,2)</f>
        <v>0</v>
      </c>
      <c r="BL657" s="17" t="s">
        <v>617</v>
      </c>
      <c r="BM657" s="224" t="s">
        <v>1575</v>
      </c>
    </row>
    <row r="658" s="13" customFormat="1">
      <c r="A658" s="13"/>
      <c r="B658" s="226"/>
      <c r="C658" s="227"/>
      <c r="D658" s="228" t="s">
        <v>145</v>
      </c>
      <c r="E658" s="229" t="s">
        <v>32</v>
      </c>
      <c r="F658" s="230" t="s">
        <v>299</v>
      </c>
      <c r="G658" s="227"/>
      <c r="H658" s="229" t="s">
        <v>32</v>
      </c>
      <c r="I658" s="231"/>
      <c r="J658" s="227"/>
      <c r="K658" s="227"/>
      <c r="L658" s="232"/>
      <c r="M658" s="233"/>
      <c r="N658" s="234"/>
      <c r="O658" s="234"/>
      <c r="P658" s="234"/>
      <c r="Q658" s="234"/>
      <c r="R658" s="234"/>
      <c r="S658" s="234"/>
      <c r="T658" s="235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36" t="s">
        <v>145</v>
      </c>
      <c r="AU658" s="236" t="s">
        <v>85</v>
      </c>
      <c r="AV658" s="13" t="s">
        <v>83</v>
      </c>
      <c r="AW658" s="13" t="s">
        <v>39</v>
      </c>
      <c r="AX658" s="13" t="s">
        <v>77</v>
      </c>
      <c r="AY658" s="236" t="s">
        <v>135</v>
      </c>
    </row>
    <row r="659" s="14" customFormat="1">
      <c r="A659" s="14"/>
      <c r="B659" s="237"/>
      <c r="C659" s="238"/>
      <c r="D659" s="228" t="s">
        <v>145</v>
      </c>
      <c r="E659" s="239" t="s">
        <v>32</v>
      </c>
      <c r="F659" s="240" t="s">
        <v>619</v>
      </c>
      <c r="G659" s="238"/>
      <c r="H659" s="241">
        <v>1</v>
      </c>
      <c r="I659" s="242"/>
      <c r="J659" s="238"/>
      <c r="K659" s="238"/>
      <c r="L659" s="243"/>
      <c r="M659" s="244"/>
      <c r="N659" s="245"/>
      <c r="O659" s="245"/>
      <c r="P659" s="245"/>
      <c r="Q659" s="245"/>
      <c r="R659" s="245"/>
      <c r="S659" s="245"/>
      <c r="T659" s="246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47" t="s">
        <v>145</v>
      </c>
      <c r="AU659" s="247" t="s">
        <v>85</v>
      </c>
      <c r="AV659" s="14" t="s">
        <v>85</v>
      </c>
      <c r="AW659" s="14" t="s">
        <v>39</v>
      </c>
      <c r="AX659" s="14" t="s">
        <v>77</v>
      </c>
      <c r="AY659" s="247" t="s">
        <v>135</v>
      </c>
    </row>
    <row r="660" s="15" customFormat="1">
      <c r="A660" s="15"/>
      <c r="B660" s="248"/>
      <c r="C660" s="249"/>
      <c r="D660" s="228" t="s">
        <v>145</v>
      </c>
      <c r="E660" s="250" t="s">
        <v>32</v>
      </c>
      <c r="F660" s="251" t="s">
        <v>149</v>
      </c>
      <c r="G660" s="249"/>
      <c r="H660" s="252">
        <v>1</v>
      </c>
      <c r="I660" s="253"/>
      <c r="J660" s="249"/>
      <c r="K660" s="249"/>
      <c r="L660" s="254"/>
      <c r="M660" s="255"/>
      <c r="N660" s="256"/>
      <c r="O660" s="256"/>
      <c r="P660" s="256"/>
      <c r="Q660" s="256"/>
      <c r="R660" s="256"/>
      <c r="S660" s="256"/>
      <c r="T660" s="257"/>
      <c r="U660" s="15"/>
      <c r="V660" s="15"/>
      <c r="W660" s="15"/>
      <c r="X660" s="15"/>
      <c r="Y660" s="15"/>
      <c r="Z660" s="15"/>
      <c r="AA660" s="15"/>
      <c r="AB660" s="15"/>
      <c r="AC660" s="15"/>
      <c r="AD660" s="15"/>
      <c r="AE660" s="15"/>
      <c r="AT660" s="258" t="s">
        <v>145</v>
      </c>
      <c r="AU660" s="258" t="s">
        <v>85</v>
      </c>
      <c r="AV660" s="15" t="s">
        <v>134</v>
      </c>
      <c r="AW660" s="15" t="s">
        <v>39</v>
      </c>
      <c r="AX660" s="15" t="s">
        <v>83</v>
      </c>
      <c r="AY660" s="258" t="s">
        <v>135</v>
      </c>
    </row>
    <row r="661" s="2" customFormat="1" ht="16.5" customHeight="1">
      <c r="A661" s="39"/>
      <c r="B661" s="40"/>
      <c r="C661" s="262" t="s">
        <v>1207</v>
      </c>
      <c r="D661" s="262" t="s">
        <v>614</v>
      </c>
      <c r="E661" s="263" t="s">
        <v>1218</v>
      </c>
      <c r="F661" s="264" t="s">
        <v>1219</v>
      </c>
      <c r="G661" s="265" t="s">
        <v>141</v>
      </c>
      <c r="H661" s="266">
        <v>2</v>
      </c>
      <c r="I661" s="267"/>
      <c r="J661" s="268">
        <f>ROUND(I661*H661,2)</f>
        <v>0</v>
      </c>
      <c r="K661" s="264" t="s">
        <v>142</v>
      </c>
      <c r="L661" s="269"/>
      <c r="M661" s="270" t="s">
        <v>32</v>
      </c>
      <c r="N661" s="271" t="s">
        <v>48</v>
      </c>
      <c r="O661" s="85"/>
      <c r="P661" s="222">
        <f>O661*H661</f>
        <v>0</v>
      </c>
      <c r="Q661" s="222">
        <v>0</v>
      </c>
      <c r="R661" s="222">
        <f>Q661*H661</f>
        <v>0</v>
      </c>
      <c r="S661" s="222">
        <v>0</v>
      </c>
      <c r="T661" s="223">
        <f>S661*H661</f>
        <v>0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24" t="s">
        <v>617</v>
      </c>
      <c r="AT661" s="224" t="s">
        <v>614</v>
      </c>
      <c r="AU661" s="224" t="s">
        <v>85</v>
      </c>
      <c r="AY661" s="17" t="s">
        <v>135</v>
      </c>
      <c r="BE661" s="225">
        <f>IF(N661="základní",J661,0)</f>
        <v>0</v>
      </c>
      <c r="BF661" s="225">
        <f>IF(N661="snížená",J661,0)</f>
        <v>0</v>
      </c>
      <c r="BG661" s="225">
        <f>IF(N661="zákl. přenesená",J661,0)</f>
        <v>0</v>
      </c>
      <c r="BH661" s="225">
        <f>IF(N661="sníž. přenesená",J661,0)</f>
        <v>0</v>
      </c>
      <c r="BI661" s="225">
        <f>IF(N661="nulová",J661,0)</f>
        <v>0</v>
      </c>
      <c r="BJ661" s="17" t="s">
        <v>83</v>
      </c>
      <c r="BK661" s="225">
        <f>ROUND(I661*H661,2)</f>
        <v>0</v>
      </c>
      <c r="BL661" s="17" t="s">
        <v>617</v>
      </c>
      <c r="BM661" s="224" t="s">
        <v>1576</v>
      </c>
    </row>
    <row r="662" s="13" customFormat="1">
      <c r="A662" s="13"/>
      <c r="B662" s="226"/>
      <c r="C662" s="227"/>
      <c r="D662" s="228" t="s">
        <v>145</v>
      </c>
      <c r="E662" s="229" t="s">
        <v>32</v>
      </c>
      <c r="F662" s="230" t="s">
        <v>299</v>
      </c>
      <c r="G662" s="227"/>
      <c r="H662" s="229" t="s">
        <v>32</v>
      </c>
      <c r="I662" s="231"/>
      <c r="J662" s="227"/>
      <c r="K662" s="227"/>
      <c r="L662" s="232"/>
      <c r="M662" s="233"/>
      <c r="N662" s="234"/>
      <c r="O662" s="234"/>
      <c r="P662" s="234"/>
      <c r="Q662" s="234"/>
      <c r="R662" s="234"/>
      <c r="S662" s="234"/>
      <c r="T662" s="235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36" t="s">
        <v>145</v>
      </c>
      <c r="AU662" s="236" t="s">
        <v>85</v>
      </c>
      <c r="AV662" s="13" t="s">
        <v>83</v>
      </c>
      <c r="AW662" s="13" t="s">
        <v>39</v>
      </c>
      <c r="AX662" s="13" t="s">
        <v>77</v>
      </c>
      <c r="AY662" s="236" t="s">
        <v>135</v>
      </c>
    </row>
    <row r="663" s="14" customFormat="1">
      <c r="A663" s="14"/>
      <c r="B663" s="237"/>
      <c r="C663" s="238"/>
      <c r="D663" s="228" t="s">
        <v>145</v>
      </c>
      <c r="E663" s="239" t="s">
        <v>32</v>
      </c>
      <c r="F663" s="240" t="s">
        <v>1190</v>
      </c>
      <c r="G663" s="238"/>
      <c r="H663" s="241">
        <v>2</v>
      </c>
      <c r="I663" s="242"/>
      <c r="J663" s="238"/>
      <c r="K663" s="238"/>
      <c r="L663" s="243"/>
      <c r="M663" s="244"/>
      <c r="N663" s="245"/>
      <c r="O663" s="245"/>
      <c r="P663" s="245"/>
      <c r="Q663" s="245"/>
      <c r="R663" s="245"/>
      <c r="S663" s="245"/>
      <c r="T663" s="246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47" t="s">
        <v>145</v>
      </c>
      <c r="AU663" s="247" t="s">
        <v>85</v>
      </c>
      <c r="AV663" s="14" t="s">
        <v>85</v>
      </c>
      <c r="AW663" s="14" t="s">
        <v>39</v>
      </c>
      <c r="AX663" s="14" t="s">
        <v>77</v>
      </c>
      <c r="AY663" s="247" t="s">
        <v>135</v>
      </c>
    </row>
    <row r="664" s="15" customFormat="1">
      <c r="A664" s="15"/>
      <c r="B664" s="248"/>
      <c r="C664" s="249"/>
      <c r="D664" s="228" t="s">
        <v>145</v>
      </c>
      <c r="E664" s="250" t="s">
        <v>32</v>
      </c>
      <c r="F664" s="251" t="s">
        <v>149</v>
      </c>
      <c r="G664" s="249"/>
      <c r="H664" s="252">
        <v>2</v>
      </c>
      <c r="I664" s="253"/>
      <c r="J664" s="249"/>
      <c r="K664" s="249"/>
      <c r="L664" s="254"/>
      <c r="M664" s="255"/>
      <c r="N664" s="256"/>
      <c r="O664" s="256"/>
      <c r="P664" s="256"/>
      <c r="Q664" s="256"/>
      <c r="R664" s="256"/>
      <c r="S664" s="256"/>
      <c r="T664" s="257"/>
      <c r="U664" s="15"/>
      <c r="V664" s="15"/>
      <c r="W664" s="15"/>
      <c r="X664" s="15"/>
      <c r="Y664" s="15"/>
      <c r="Z664" s="15"/>
      <c r="AA664" s="15"/>
      <c r="AB664" s="15"/>
      <c r="AC664" s="15"/>
      <c r="AD664" s="15"/>
      <c r="AE664" s="15"/>
      <c r="AT664" s="258" t="s">
        <v>145</v>
      </c>
      <c r="AU664" s="258" t="s">
        <v>85</v>
      </c>
      <c r="AV664" s="15" t="s">
        <v>134</v>
      </c>
      <c r="AW664" s="15" t="s">
        <v>39</v>
      </c>
      <c r="AX664" s="15" t="s">
        <v>83</v>
      </c>
      <c r="AY664" s="258" t="s">
        <v>135</v>
      </c>
    </row>
    <row r="665" s="12" customFormat="1" ht="22.8" customHeight="1">
      <c r="A665" s="12"/>
      <c r="B665" s="197"/>
      <c r="C665" s="198"/>
      <c r="D665" s="199" t="s">
        <v>76</v>
      </c>
      <c r="E665" s="211" t="s">
        <v>285</v>
      </c>
      <c r="F665" s="211" t="s">
        <v>286</v>
      </c>
      <c r="G665" s="198"/>
      <c r="H665" s="198"/>
      <c r="I665" s="201"/>
      <c r="J665" s="212">
        <f>BK665</f>
        <v>0</v>
      </c>
      <c r="K665" s="198"/>
      <c r="L665" s="203"/>
      <c r="M665" s="204"/>
      <c r="N665" s="205"/>
      <c r="O665" s="205"/>
      <c r="P665" s="206">
        <f>SUM(P666:P669)</f>
        <v>0</v>
      </c>
      <c r="Q665" s="205"/>
      <c r="R665" s="206">
        <f>SUM(R666:R669)</f>
        <v>0</v>
      </c>
      <c r="S665" s="205"/>
      <c r="T665" s="207">
        <f>SUM(T666:T669)</f>
        <v>0</v>
      </c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R665" s="208" t="s">
        <v>134</v>
      </c>
      <c r="AT665" s="209" t="s">
        <v>76</v>
      </c>
      <c r="AU665" s="209" t="s">
        <v>83</v>
      </c>
      <c r="AY665" s="208" t="s">
        <v>135</v>
      </c>
      <c r="BK665" s="210">
        <f>SUM(BK666:BK669)</f>
        <v>0</v>
      </c>
    </row>
    <row r="666" s="2" customFormat="1" ht="24.15" customHeight="1">
      <c r="A666" s="39"/>
      <c r="B666" s="40"/>
      <c r="C666" s="213" t="s">
        <v>1211</v>
      </c>
      <c r="D666" s="213" t="s">
        <v>138</v>
      </c>
      <c r="E666" s="214" t="s">
        <v>288</v>
      </c>
      <c r="F666" s="215" t="s">
        <v>289</v>
      </c>
      <c r="G666" s="216" t="s">
        <v>141</v>
      </c>
      <c r="H666" s="217">
        <v>2</v>
      </c>
      <c r="I666" s="218"/>
      <c r="J666" s="219">
        <f>ROUND(I666*H666,2)</f>
        <v>0</v>
      </c>
      <c r="K666" s="215" t="s">
        <v>142</v>
      </c>
      <c r="L666" s="45"/>
      <c r="M666" s="220" t="s">
        <v>32</v>
      </c>
      <c r="N666" s="221" t="s">
        <v>48</v>
      </c>
      <c r="O666" s="85"/>
      <c r="P666" s="222">
        <f>O666*H666</f>
        <v>0</v>
      </c>
      <c r="Q666" s="222">
        <v>0</v>
      </c>
      <c r="R666" s="222">
        <f>Q666*H666</f>
        <v>0</v>
      </c>
      <c r="S666" s="222">
        <v>0</v>
      </c>
      <c r="T666" s="223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24" t="s">
        <v>143</v>
      </c>
      <c r="AT666" s="224" t="s">
        <v>138</v>
      </c>
      <c r="AU666" s="224" t="s">
        <v>85</v>
      </c>
      <c r="AY666" s="17" t="s">
        <v>135</v>
      </c>
      <c r="BE666" s="225">
        <f>IF(N666="základní",J666,0)</f>
        <v>0</v>
      </c>
      <c r="BF666" s="225">
        <f>IF(N666="snížená",J666,0)</f>
        <v>0</v>
      </c>
      <c r="BG666" s="225">
        <f>IF(N666="zákl. přenesená",J666,0)</f>
        <v>0</v>
      </c>
      <c r="BH666" s="225">
        <f>IF(N666="sníž. přenesená",J666,0)</f>
        <v>0</v>
      </c>
      <c r="BI666" s="225">
        <f>IF(N666="nulová",J666,0)</f>
        <v>0</v>
      </c>
      <c r="BJ666" s="17" t="s">
        <v>83</v>
      </c>
      <c r="BK666" s="225">
        <f>ROUND(I666*H666,2)</f>
        <v>0</v>
      </c>
      <c r="BL666" s="17" t="s">
        <v>143</v>
      </c>
      <c r="BM666" s="224" t="s">
        <v>1577</v>
      </c>
    </row>
    <row r="667" s="13" customFormat="1">
      <c r="A667" s="13"/>
      <c r="B667" s="226"/>
      <c r="C667" s="227"/>
      <c r="D667" s="228" t="s">
        <v>145</v>
      </c>
      <c r="E667" s="229" t="s">
        <v>32</v>
      </c>
      <c r="F667" s="230" t="s">
        <v>299</v>
      </c>
      <c r="G667" s="227"/>
      <c r="H667" s="229" t="s">
        <v>32</v>
      </c>
      <c r="I667" s="231"/>
      <c r="J667" s="227"/>
      <c r="K667" s="227"/>
      <c r="L667" s="232"/>
      <c r="M667" s="233"/>
      <c r="N667" s="234"/>
      <c r="O667" s="234"/>
      <c r="P667" s="234"/>
      <c r="Q667" s="234"/>
      <c r="R667" s="234"/>
      <c r="S667" s="234"/>
      <c r="T667" s="235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36" t="s">
        <v>145</v>
      </c>
      <c r="AU667" s="236" t="s">
        <v>85</v>
      </c>
      <c r="AV667" s="13" t="s">
        <v>83</v>
      </c>
      <c r="AW667" s="13" t="s">
        <v>39</v>
      </c>
      <c r="AX667" s="13" t="s">
        <v>77</v>
      </c>
      <c r="AY667" s="236" t="s">
        <v>135</v>
      </c>
    </row>
    <row r="668" s="14" customFormat="1">
      <c r="A668" s="14"/>
      <c r="B668" s="237"/>
      <c r="C668" s="238"/>
      <c r="D668" s="228" t="s">
        <v>145</v>
      </c>
      <c r="E668" s="239" t="s">
        <v>32</v>
      </c>
      <c r="F668" s="240" t="s">
        <v>291</v>
      </c>
      <c r="G668" s="238"/>
      <c r="H668" s="241">
        <v>2</v>
      </c>
      <c r="I668" s="242"/>
      <c r="J668" s="238"/>
      <c r="K668" s="238"/>
      <c r="L668" s="243"/>
      <c r="M668" s="244"/>
      <c r="N668" s="245"/>
      <c r="O668" s="245"/>
      <c r="P668" s="245"/>
      <c r="Q668" s="245"/>
      <c r="R668" s="245"/>
      <c r="S668" s="245"/>
      <c r="T668" s="246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47" t="s">
        <v>145</v>
      </c>
      <c r="AU668" s="247" t="s">
        <v>85</v>
      </c>
      <c r="AV668" s="14" t="s">
        <v>85</v>
      </c>
      <c r="AW668" s="14" t="s">
        <v>39</v>
      </c>
      <c r="AX668" s="14" t="s">
        <v>77</v>
      </c>
      <c r="AY668" s="247" t="s">
        <v>135</v>
      </c>
    </row>
    <row r="669" s="15" customFormat="1">
      <c r="A669" s="15"/>
      <c r="B669" s="248"/>
      <c r="C669" s="249"/>
      <c r="D669" s="228" t="s">
        <v>145</v>
      </c>
      <c r="E669" s="250" t="s">
        <v>32</v>
      </c>
      <c r="F669" s="251" t="s">
        <v>149</v>
      </c>
      <c r="G669" s="249"/>
      <c r="H669" s="252">
        <v>2</v>
      </c>
      <c r="I669" s="253"/>
      <c r="J669" s="249"/>
      <c r="K669" s="249"/>
      <c r="L669" s="254"/>
      <c r="M669" s="255"/>
      <c r="N669" s="256"/>
      <c r="O669" s="256"/>
      <c r="P669" s="256"/>
      <c r="Q669" s="256"/>
      <c r="R669" s="256"/>
      <c r="S669" s="256"/>
      <c r="T669" s="257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T669" s="258" t="s">
        <v>145</v>
      </c>
      <c r="AU669" s="258" t="s">
        <v>85</v>
      </c>
      <c r="AV669" s="15" t="s">
        <v>134</v>
      </c>
      <c r="AW669" s="15" t="s">
        <v>39</v>
      </c>
      <c r="AX669" s="15" t="s">
        <v>83</v>
      </c>
      <c r="AY669" s="258" t="s">
        <v>135</v>
      </c>
    </row>
    <row r="670" s="12" customFormat="1" ht="22.8" customHeight="1">
      <c r="A670" s="12"/>
      <c r="B670" s="197"/>
      <c r="C670" s="198"/>
      <c r="D670" s="199" t="s">
        <v>76</v>
      </c>
      <c r="E670" s="211" t="s">
        <v>1223</v>
      </c>
      <c r="F670" s="211" t="s">
        <v>1224</v>
      </c>
      <c r="G670" s="198"/>
      <c r="H670" s="198"/>
      <c r="I670" s="201"/>
      <c r="J670" s="212">
        <f>BK670</f>
        <v>0</v>
      </c>
      <c r="K670" s="198"/>
      <c r="L670" s="203"/>
      <c r="M670" s="204"/>
      <c r="N670" s="205"/>
      <c r="O670" s="205"/>
      <c r="P670" s="206">
        <f>SUM(P671:P678)</f>
        <v>0</v>
      </c>
      <c r="Q670" s="205"/>
      <c r="R670" s="206">
        <f>SUM(R671:R678)</f>
        <v>0</v>
      </c>
      <c r="S670" s="205"/>
      <c r="T670" s="207">
        <f>SUM(T671:T678)</f>
        <v>0</v>
      </c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R670" s="208" t="s">
        <v>134</v>
      </c>
      <c r="AT670" s="209" t="s">
        <v>76</v>
      </c>
      <c r="AU670" s="209" t="s">
        <v>83</v>
      </c>
      <c r="AY670" s="208" t="s">
        <v>135</v>
      </c>
      <c r="BK670" s="210">
        <f>SUM(BK671:BK678)</f>
        <v>0</v>
      </c>
    </row>
    <row r="671" s="2" customFormat="1" ht="24.15" customHeight="1">
      <c r="A671" s="39"/>
      <c r="B671" s="40"/>
      <c r="C671" s="213" t="s">
        <v>1213</v>
      </c>
      <c r="D671" s="213" t="s">
        <v>138</v>
      </c>
      <c r="E671" s="214" t="s">
        <v>1226</v>
      </c>
      <c r="F671" s="215" t="s">
        <v>1227</v>
      </c>
      <c r="G671" s="216" t="s">
        <v>141</v>
      </c>
      <c r="H671" s="217">
        <v>1</v>
      </c>
      <c r="I671" s="218"/>
      <c r="J671" s="219">
        <f>ROUND(I671*H671,2)</f>
        <v>0</v>
      </c>
      <c r="K671" s="215" t="s">
        <v>142</v>
      </c>
      <c r="L671" s="45"/>
      <c r="M671" s="220" t="s">
        <v>32</v>
      </c>
      <c r="N671" s="221" t="s">
        <v>48</v>
      </c>
      <c r="O671" s="85"/>
      <c r="P671" s="222">
        <f>O671*H671</f>
        <v>0</v>
      </c>
      <c r="Q671" s="222">
        <v>0</v>
      </c>
      <c r="R671" s="222">
        <f>Q671*H671</f>
        <v>0</v>
      </c>
      <c r="S671" s="222">
        <v>0</v>
      </c>
      <c r="T671" s="223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24" t="s">
        <v>143</v>
      </c>
      <c r="AT671" s="224" t="s">
        <v>138</v>
      </c>
      <c r="AU671" s="224" t="s">
        <v>85</v>
      </c>
      <c r="AY671" s="17" t="s">
        <v>135</v>
      </c>
      <c r="BE671" s="225">
        <f>IF(N671="základní",J671,0)</f>
        <v>0</v>
      </c>
      <c r="BF671" s="225">
        <f>IF(N671="snížená",J671,0)</f>
        <v>0</v>
      </c>
      <c r="BG671" s="225">
        <f>IF(N671="zákl. přenesená",J671,0)</f>
        <v>0</v>
      </c>
      <c r="BH671" s="225">
        <f>IF(N671="sníž. přenesená",J671,0)</f>
        <v>0</v>
      </c>
      <c r="BI671" s="225">
        <f>IF(N671="nulová",J671,0)</f>
        <v>0</v>
      </c>
      <c r="BJ671" s="17" t="s">
        <v>83</v>
      </c>
      <c r="BK671" s="225">
        <f>ROUND(I671*H671,2)</f>
        <v>0</v>
      </c>
      <c r="BL671" s="17" t="s">
        <v>143</v>
      </c>
      <c r="BM671" s="224" t="s">
        <v>1578</v>
      </c>
    </row>
    <row r="672" s="13" customFormat="1">
      <c r="A672" s="13"/>
      <c r="B672" s="226"/>
      <c r="C672" s="227"/>
      <c r="D672" s="228" t="s">
        <v>145</v>
      </c>
      <c r="E672" s="229" t="s">
        <v>32</v>
      </c>
      <c r="F672" s="230" t="s">
        <v>299</v>
      </c>
      <c r="G672" s="227"/>
      <c r="H672" s="229" t="s">
        <v>32</v>
      </c>
      <c r="I672" s="231"/>
      <c r="J672" s="227"/>
      <c r="K672" s="227"/>
      <c r="L672" s="232"/>
      <c r="M672" s="233"/>
      <c r="N672" s="234"/>
      <c r="O672" s="234"/>
      <c r="P672" s="234"/>
      <c r="Q672" s="234"/>
      <c r="R672" s="234"/>
      <c r="S672" s="234"/>
      <c r="T672" s="235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36" t="s">
        <v>145</v>
      </c>
      <c r="AU672" s="236" t="s">
        <v>85</v>
      </c>
      <c r="AV672" s="13" t="s">
        <v>83</v>
      </c>
      <c r="AW672" s="13" t="s">
        <v>39</v>
      </c>
      <c r="AX672" s="13" t="s">
        <v>77</v>
      </c>
      <c r="AY672" s="236" t="s">
        <v>135</v>
      </c>
    </row>
    <row r="673" s="14" customFormat="1">
      <c r="A673" s="14"/>
      <c r="B673" s="237"/>
      <c r="C673" s="238"/>
      <c r="D673" s="228" t="s">
        <v>145</v>
      </c>
      <c r="E673" s="239" t="s">
        <v>32</v>
      </c>
      <c r="F673" s="240" t="s">
        <v>1229</v>
      </c>
      <c r="G673" s="238"/>
      <c r="H673" s="241">
        <v>1</v>
      </c>
      <c r="I673" s="242"/>
      <c r="J673" s="238"/>
      <c r="K673" s="238"/>
      <c r="L673" s="243"/>
      <c r="M673" s="244"/>
      <c r="N673" s="245"/>
      <c r="O673" s="245"/>
      <c r="P673" s="245"/>
      <c r="Q673" s="245"/>
      <c r="R673" s="245"/>
      <c r="S673" s="245"/>
      <c r="T673" s="246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47" t="s">
        <v>145</v>
      </c>
      <c r="AU673" s="247" t="s">
        <v>85</v>
      </c>
      <c r="AV673" s="14" t="s">
        <v>85</v>
      </c>
      <c r="AW673" s="14" t="s">
        <v>39</v>
      </c>
      <c r="AX673" s="14" t="s">
        <v>77</v>
      </c>
      <c r="AY673" s="247" t="s">
        <v>135</v>
      </c>
    </row>
    <row r="674" s="15" customFormat="1">
      <c r="A674" s="15"/>
      <c r="B674" s="248"/>
      <c r="C674" s="249"/>
      <c r="D674" s="228" t="s">
        <v>145</v>
      </c>
      <c r="E674" s="250" t="s">
        <v>32</v>
      </c>
      <c r="F674" s="251" t="s">
        <v>149</v>
      </c>
      <c r="G674" s="249"/>
      <c r="H674" s="252">
        <v>1</v>
      </c>
      <c r="I674" s="253"/>
      <c r="J674" s="249"/>
      <c r="K674" s="249"/>
      <c r="L674" s="254"/>
      <c r="M674" s="255"/>
      <c r="N674" s="256"/>
      <c r="O674" s="256"/>
      <c r="P674" s="256"/>
      <c r="Q674" s="256"/>
      <c r="R674" s="256"/>
      <c r="S674" s="256"/>
      <c r="T674" s="257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T674" s="258" t="s">
        <v>145</v>
      </c>
      <c r="AU674" s="258" t="s">
        <v>85</v>
      </c>
      <c r="AV674" s="15" t="s">
        <v>134</v>
      </c>
      <c r="AW674" s="15" t="s">
        <v>39</v>
      </c>
      <c r="AX674" s="15" t="s">
        <v>83</v>
      </c>
      <c r="AY674" s="258" t="s">
        <v>135</v>
      </c>
    </row>
    <row r="675" s="2" customFormat="1" ht="24.15" customHeight="1">
      <c r="A675" s="39"/>
      <c r="B675" s="40"/>
      <c r="C675" s="213" t="s">
        <v>1217</v>
      </c>
      <c r="D675" s="213" t="s">
        <v>138</v>
      </c>
      <c r="E675" s="214" t="s">
        <v>1231</v>
      </c>
      <c r="F675" s="215" t="s">
        <v>1232</v>
      </c>
      <c r="G675" s="216" t="s">
        <v>141</v>
      </c>
      <c r="H675" s="217">
        <v>1</v>
      </c>
      <c r="I675" s="218"/>
      <c r="J675" s="219">
        <f>ROUND(I675*H675,2)</f>
        <v>0</v>
      </c>
      <c r="K675" s="215" t="s">
        <v>32</v>
      </c>
      <c r="L675" s="45"/>
      <c r="M675" s="220" t="s">
        <v>32</v>
      </c>
      <c r="N675" s="221" t="s">
        <v>48</v>
      </c>
      <c r="O675" s="85"/>
      <c r="P675" s="222">
        <f>O675*H675</f>
        <v>0</v>
      </c>
      <c r="Q675" s="222">
        <v>0</v>
      </c>
      <c r="R675" s="222">
        <f>Q675*H675</f>
        <v>0</v>
      </c>
      <c r="S675" s="222">
        <v>0</v>
      </c>
      <c r="T675" s="223">
        <f>S675*H675</f>
        <v>0</v>
      </c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R675" s="224" t="s">
        <v>143</v>
      </c>
      <c r="AT675" s="224" t="s">
        <v>138</v>
      </c>
      <c r="AU675" s="224" t="s">
        <v>85</v>
      </c>
      <c r="AY675" s="17" t="s">
        <v>135</v>
      </c>
      <c r="BE675" s="225">
        <f>IF(N675="základní",J675,0)</f>
        <v>0</v>
      </c>
      <c r="BF675" s="225">
        <f>IF(N675="snížená",J675,0)</f>
        <v>0</v>
      </c>
      <c r="BG675" s="225">
        <f>IF(N675="zákl. přenesená",J675,0)</f>
        <v>0</v>
      </c>
      <c r="BH675" s="225">
        <f>IF(N675="sníž. přenesená",J675,0)</f>
        <v>0</v>
      </c>
      <c r="BI675" s="225">
        <f>IF(N675="nulová",J675,0)</f>
        <v>0</v>
      </c>
      <c r="BJ675" s="17" t="s">
        <v>83</v>
      </c>
      <c r="BK675" s="225">
        <f>ROUND(I675*H675,2)</f>
        <v>0</v>
      </c>
      <c r="BL675" s="17" t="s">
        <v>143</v>
      </c>
      <c r="BM675" s="224" t="s">
        <v>1579</v>
      </c>
    </row>
    <row r="676" s="13" customFormat="1">
      <c r="A676" s="13"/>
      <c r="B676" s="226"/>
      <c r="C676" s="227"/>
      <c r="D676" s="228" t="s">
        <v>145</v>
      </c>
      <c r="E676" s="229" t="s">
        <v>32</v>
      </c>
      <c r="F676" s="230" t="s">
        <v>299</v>
      </c>
      <c r="G676" s="227"/>
      <c r="H676" s="229" t="s">
        <v>32</v>
      </c>
      <c r="I676" s="231"/>
      <c r="J676" s="227"/>
      <c r="K676" s="227"/>
      <c r="L676" s="232"/>
      <c r="M676" s="233"/>
      <c r="N676" s="234"/>
      <c r="O676" s="234"/>
      <c r="P676" s="234"/>
      <c r="Q676" s="234"/>
      <c r="R676" s="234"/>
      <c r="S676" s="234"/>
      <c r="T676" s="235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6" t="s">
        <v>145</v>
      </c>
      <c r="AU676" s="236" t="s">
        <v>85</v>
      </c>
      <c r="AV676" s="13" t="s">
        <v>83</v>
      </c>
      <c r="AW676" s="13" t="s">
        <v>39</v>
      </c>
      <c r="AX676" s="13" t="s">
        <v>77</v>
      </c>
      <c r="AY676" s="236" t="s">
        <v>135</v>
      </c>
    </row>
    <row r="677" s="14" customFormat="1">
      <c r="A677" s="14"/>
      <c r="B677" s="237"/>
      <c r="C677" s="238"/>
      <c r="D677" s="228" t="s">
        <v>145</v>
      </c>
      <c r="E677" s="239" t="s">
        <v>32</v>
      </c>
      <c r="F677" s="240" t="s">
        <v>1234</v>
      </c>
      <c r="G677" s="238"/>
      <c r="H677" s="241">
        <v>1</v>
      </c>
      <c r="I677" s="242"/>
      <c r="J677" s="238"/>
      <c r="K677" s="238"/>
      <c r="L677" s="243"/>
      <c r="M677" s="244"/>
      <c r="N677" s="245"/>
      <c r="O677" s="245"/>
      <c r="P677" s="245"/>
      <c r="Q677" s="245"/>
      <c r="R677" s="245"/>
      <c r="S677" s="245"/>
      <c r="T677" s="246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47" t="s">
        <v>145</v>
      </c>
      <c r="AU677" s="247" t="s">
        <v>85</v>
      </c>
      <c r="AV677" s="14" t="s">
        <v>85</v>
      </c>
      <c r="AW677" s="14" t="s">
        <v>39</v>
      </c>
      <c r="AX677" s="14" t="s">
        <v>77</v>
      </c>
      <c r="AY677" s="247" t="s">
        <v>135</v>
      </c>
    </row>
    <row r="678" s="15" customFormat="1">
      <c r="A678" s="15"/>
      <c r="B678" s="248"/>
      <c r="C678" s="249"/>
      <c r="D678" s="228" t="s">
        <v>145</v>
      </c>
      <c r="E678" s="250" t="s">
        <v>32</v>
      </c>
      <c r="F678" s="251" t="s">
        <v>149</v>
      </c>
      <c r="G678" s="249"/>
      <c r="H678" s="252">
        <v>1</v>
      </c>
      <c r="I678" s="253"/>
      <c r="J678" s="249"/>
      <c r="K678" s="249"/>
      <c r="L678" s="254"/>
      <c r="M678" s="259"/>
      <c r="N678" s="260"/>
      <c r="O678" s="260"/>
      <c r="P678" s="260"/>
      <c r="Q678" s="260"/>
      <c r="R678" s="260"/>
      <c r="S678" s="260"/>
      <c r="T678" s="261"/>
      <c r="U678" s="15"/>
      <c r="V678" s="15"/>
      <c r="W678" s="15"/>
      <c r="X678" s="15"/>
      <c r="Y678" s="15"/>
      <c r="Z678" s="15"/>
      <c r="AA678" s="15"/>
      <c r="AB678" s="15"/>
      <c r="AC678" s="15"/>
      <c r="AD678" s="15"/>
      <c r="AE678" s="15"/>
      <c r="AT678" s="258" t="s">
        <v>145</v>
      </c>
      <c r="AU678" s="258" t="s">
        <v>85</v>
      </c>
      <c r="AV678" s="15" t="s">
        <v>134</v>
      </c>
      <c r="AW678" s="15" t="s">
        <v>39</v>
      </c>
      <c r="AX678" s="15" t="s">
        <v>83</v>
      </c>
      <c r="AY678" s="258" t="s">
        <v>135</v>
      </c>
    </row>
    <row r="679" s="2" customFormat="1" ht="6.96" customHeight="1">
      <c r="A679" s="39"/>
      <c r="B679" s="60"/>
      <c r="C679" s="61"/>
      <c r="D679" s="61"/>
      <c r="E679" s="61"/>
      <c r="F679" s="61"/>
      <c r="G679" s="61"/>
      <c r="H679" s="61"/>
      <c r="I679" s="61"/>
      <c r="J679" s="61"/>
      <c r="K679" s="61"/>
      <c r="L679" s="45"/>
      <c r="M679" s="39"/>
      <c r="O679" s="39"/>
      <c r="P679" s="39"/>
      <c r="Q679" s="39"/>
      <c r="R679" s="39"/>
      <c r="S679" s="39"/>
      <c r="T679" s="39"/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</row>
  </sheetData>
  <sheetProtection sheet="1" autoFilter="0" formatColumns="0" formatRows="0" objects="1" scenarios="1" spinCount="100000" saltValue="sc/fDm/oMG9Kwlm4+5FDXDFTQ1rE4cdN9DNwrzcWT2xubMLni1UHl4w6PwUTts4viV5fQl/V5MI6vhRY6+IF9A==" hashValue="lMiHj1wkX4jsEopvlO2KpIlPatCa5d0MWbd6DpWCYEqpHxGKPCbVzNFQt20gSXC55OhvGtlVy/Fmv4ktBNVuaA==" algorithmName="SHA-512" password="CC35"/>
  <autoFilter ref="C98:K67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7:H87"/>
    <mergeCell ref="E89:H89"/>
    <mergeCell ref="E91:H9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Jiroudek Lukáš</dc:creator>
  <cp:lastModifiedBy>Jiroudek Lukáš</cp:lastModifiedBy>
  <dcterms:created xsi:type="dcterms:W3CDTF">2022-07-25T07:40:39Z</dcterms:created>
  <dcterms:modified xsi:type="dcterms:W3CDTF">2022-07-25T07:40:55Z</dcterms:modified>
</cp:coreProperties>
</file>