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OR00000OVANT011\_Úsek_NPI\OVZ\03 Zakázky 2022\63522053-63522055 ...plateb. stanic v obv. Oblast.ředitel. Ostrava 20222023 - PB\01_63522055_ZD\"/>
    </mc:Choice>
  </mc:AlternateContent>
  <bookViews>
    <workbookView xWindow="-105" yWindow="-105" windowWidth="23250" windowHeight="12570"/>
  </bookViews>
  <sheets>
    <sheet name="List 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2" i="2" l="1"/>
  <c r="H19" i="2"/>
  <c r="I19" i="2"/>
  <c r="J18" i="2" l="1"/>
  <c r="J13" i="2"/>
  <c r="J15" i="2"/>
  <c r="J11" i="2"/>
  <c r="J9" i="2"/>
  <c r="J7" i="2"/>
  <c r="J17" i="2"/>
  <c r="J14" i="2"/>
  <c r="J10" i="2"/>
  <c r="J16" i="2"/>
  <c r="J8" i="2"/>
  <c r="J6" i="2"/>
  <c r="J5" i="2"/>
  <c r="J20" i="2" l="1"/>
</calcChain>
</file>

<file path=xl/sharedStrings.xml><?xml version="1.0" encoding="utf-8"?>
<sst xmlns="http://schemas.openxmlformats.org/spreadsheetml/2006/main" count="77" uniqueCount="53">
  <si>
    <t>Celkem za všechna místa plnění</t>
  </si>
  <si>
    <t xml:space="preserve">Účastník vyplňuje pouze buňky označené modrou barvou !!! </t>
  </si>
  <si>
    <t xml:space="preserve">Informace, vysvětlení a pokyny k vyplnění: </t>
  </si>
  <si>
    <t>Celkem za veřejnou zakázku a rok (hodnotící kritérium ve smyslu čl. 13 Výzvy k podání nabídky)</t>
  </si>
  <si>
    <t>Název ŽST/zastávky - místo plnění</t>
  </si>
  <si>
    <t>Příloha 14 - Rozpis ceny</t>
  </si>
  <si>
    <t>2/M</t>
  </si>
  <si>
    <t>3/M</t>
  </si>
  <si>
    <t>1/M</t>
  </si>
  <si>
    <t>1/2M</t>
  </si>
  <si>
    <t>1/3M</t>
  </si>
  <si>
    <t>Četnost pravidelných činností</t>
  </si>
  <si>
    <t>Zahájení plnění</t>
  </si>
  <si>
    <t>Bojkovice</t>
  </si>
  <si>
    <t>Bystřice pod Hostýnem</t>
  </si>
  <si>
    <t>Zlín střed</t>
  </si>
  <si>
    <t>Hulín</t>
  </si>
  <si>
    <t>Kroměříž</t>
  </si>
  <si>
    <t>Kunovice - Loučka</t>
  </si>
  <si>
    <t>Luhačovice</t>
  </si>
  <si>
    <t>Valašské Meziříčí</t>
  </si>
  <si>
    <t>Otrokovice</t>
  </si>
  <si>
    <t>Staré Město u Uherského Hradiště</t>
  </si>
  <si>
    <t>Uherské Hradiště</t>
  </si>
  <si>
    <t>Vizovice</t>
  </si>
  <si>
    <t>Lhotka nad Bečvou</t>
  </si>
  <si>
    <t>Holešov</t>
  </si>
  <si>
    <t>1/T</t>
  </si>
  <si>
    <t>* 01.08.2022</t>
  </si>
  <si>
    <t>* 01.11.2022</t>
  </si>
  <si>
    <t>Veřejná zakázka „Zpracování tržeb z platebních stanic v obvodu Oblastního ředitelství Ostrava 2022/2023“</t>
  </si>
  <si>
    <t>verze 100622</t>
  </si>
  <si>
    <t>Počet platebních stanic</t>
  </si>
  <si>
    <t>Typ platební stanice**</t>
  </si>
  <si>
    <r>
      <rPr>
        <b/>
        <sz val="9"/>
        <rFont val="Verdana"/>
        <family val="2"/>
        <charset val="238"/>
      </rPr>
      <t xml:space="preserve">** </t>
    </r>
    <r>
      <rPr>
        <sz val="9"/>
        <rFont val="Verdana"/>
        <family val="2"/>
        <charset val="238"/>
      </rPr>
      <t>Typ platební stanice: 1 - platební terminál COMINFO, 2 – mincovní automat AZP, 3 – mincovní automat GREEN CENTER, 4 – mincovní automat SANIT CONCEPT, 5 – platební terminál SANIT CONCEPT</t>
    </r>
  </si>
  <si>
    <t>Částka za jednu pravidelnou činnost dle stanovené četnosti v Kč bez DPH***</t>
  </si>
  <si>
    <t>Mimořádné činnosti - hodinová sazba
v Kč bez DPH****</t>
  </si>
  <si>
    <t>Mimořádné činnosti - ostatní náklady
v Kč bez DPH*****</t>
  </si>
  <si>
    <t>Celkem činnosti po přepočtu na rok
v Kč bez DPH******</t>
  </si>
  <si>
    <r>
      <t xml:space="preserve">* </t>
    </r>
    <r>
      <rPr>
        <sz val="9"/>
        <rFont val="Verdana"/>
        <family val="2"/>
        <charset val="238"/>
      </rPr>
      <t>Jedná se pouze o předpokládaný termín zahájení plnění s ohledem na dokončení prací souvisejících s instalací platebních stanic (viz čl. 4 SOD)</t>
    </r>
  </si>
  <si>
    <r>
      <rPr>
        <b/>
        <sz val="9"/>
        <rFont val="Verdana"/>
        <family val="2"/>
        <charset val="238"/>
      </rPr>
      <t xml:space="preserve">*** </t>
    </r>
    <r>
      <rPr>
        <sz val="9"/>
        <rFont val="Verdana"/>
        <family val="2"/>
        <charset val="238"/>
      </rPr>
      <t xml:space="preserve">Cena za požadovanou četnost poskytování všech služeb uvedených v čl. 3.2.1, písm. a. - h. Výzvy k podání nabídky v jednom místě plnění za celý počet všech zařízení - musí obsahovat veškeré náklady  </t>
    </r>
  </si>
  <si>
    <r>
      <rPr>
        <b/>
        <sz val="9"/>
        <color theme="1"/>
        <rFont val="Verdana"/>
        <family val="2"/>
        <charset val="238"/>
        <scheme val="minor"/>
      </rPr>
      <t>****</t>
    </r>
    <r>
      <rPr>
        <sz val="9"/>
        <color theme="1"/>
        <rFont val="Verdana"/>
        <family val="2"/>
        <charset val="238"/>
        <scheme val="minor"/>
      </rPr>
      <t xml:space="preserve"> Hodinová sazba (60 min.) za poskytování služby přímo v místě plnění uvedené v čl. 3.2.2, písm. a. až písm. c. Výzvy k podání nabídky (bez ostatních nákladů spojených s výjezdem pracovníka poskytovatele na místo plnění).</t>
    </r>
  </si>
  <si>
    <t xml:space="preserve">Mimořádné činnosti uvedené v čl. 3.2.2, písm. b. Výzv k podání nabídky budou účtovány dle skutečného počtu minut strávených pracovníkem poskytovatele na místě plnění (rozsah minut strávených na místě je ověřitelný ze servisního protokolu o odstranění závad či provedení profylaktiky) + ostatní náklady. </t>
  </si>
  <si>
    <r>
      <rPr>
        <b/>
        <sz val="9"/>
        <color theme="1"/>
        <rFont val="Verdana"/>
        <family val="2"/>
        <charset val="238"/>
        <scheme val="minor"/>
      </rPr>
      <t xml:space="preserve">***** </t>
    </r>
    <r>
      <rPr>
        <sz val="9"/>
        <color theme="1"/>
        <rFont val="Verdana"/>
        <family val="2"/>
        <charset val="238"/>
        <scheme val="minor"/>
      </rPr>
      <t>Ostatní náklady spojené s poskytováním služeb  uvedené v čl. 3.2.2, písm. a. až c. Výzvy k podání nabídky za 1 jednotku (1 službu). v ostatních nákladech počítáno s náklady souvisejícími s výjezdem na 1 pracovníka poskytovatele, tj. zejména doprava do/z místa plnění (bez hodinové sazby za plnění přímo v místě plnění).</t>
    </r>
  </si>
  <si>
    <t>poskytovatele spojené s poskytování pravidelných služeb.</t>
  </si>
  <si>
    <t>Zařízení pro tisk</t>
  </si>
  <si>
    <t>ano</t>
  </si>
  <si>
    <t>ne</t>
  </si>
  <si>
    <t xml:space="preserve">ne </t>
  </si>
  <si>
    <t>Část zakázky: 63522055</t>
  </si>
  <si>
    <t>Zpracování tržeb z platebních stanic v obvodu Oblastního ředitelství Ostrava 2022/2023 - Zlínský kraj</t>
  </si>
  <si>
    <r>
      <rPr>
        <b/>
        <sz val="9"/>
        <color theme="1"/>
        <rFont val="Verdana"/>
        <family val="2"/>
        <charset val="238"/>
        <scheme val="minor"/>
      </rPr>
      <t xml:space="preserve">****** </t>
    </r>
    <r>
      <rPr>
        <sz val="9"/>
        <color theme="1"/>
        <rFont val="Verdana"/>
        <family val="2"/>
        <charset val="238"/>
        <scheme val="minor"/>
      </rPr>
      <t>Cena celkem za veřejnou zakázku (buňka J20) je dána součtem cen všech pravidelných činností při požadované četnosti za všechna místa plnění od zahájení plnění do konce smluvního vztahu a ročních cen za mimořádné činnosti - hodinová sazba + mimořádné činnosti - ostatní náklady násobeno 6 (roční náklady vychází z předpokladu zadavatele na počet poskytovaných mimořádných služeb, tj. 6 mimořádných služeb na každé místo plnění za rok) - předpoklad zadavatele na počet mimořádných služeb není závazný  a bude vycházet z reálných potřeb v rámci  realizace služeb dle smlouvy.</t>
    </r>
  </si>
  <si>
    <t xml:space="preserve">Mimořádné činnosti uvedené v čl. 3.2.2, písm. a., c. Výzvy k podání nabídky jsou počítány jako paušální sazba za jednu činnost přímo v místě plnění v délce trvání 30 minut a budou účtovány jako polovina hodinové sazby uvedené ve sl. H + ostatní náklady za jednu provedenou mimořádnou činnost.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</si>
</sst>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2" formatCode="_-* #,##0\ &quot;Kč&quot;_-;\-* #,##0\ &quot;Kč&quot;_-;_-* &quot;-&quot;\ &quot;Kč&quot;_-;_-@_-"/>
    <numFmt numFmtId="164" formatCode="0.00\ %"/>
    <numFmt numFmtId="165" formatCode="#,##0.00\ &quot;Kč&quot;"/>
  </numFmts>
  <fonts count="22" x14ac:knownFonts="1">
    <font>
      <sz val="10"/>
      <color theme="1"/>
      <name val="Verdana"/>
      <family val="2"/>
      <charset val="238"/>
      <scheme val="minor"/>
    </font>
    <font>
      <b/>
      <sz val="18"/>
      <color theme="5"/>
      <name val="Verdana"/>
      <family val="2"/>
      <charset val="238"/>
      <scheme val="minor"/>
    </font>
    <font>
      <b/>
      <sz val="12"/>
      <color theme="4"/>
      <name val="Verdana"/>
      <family val="2"/>
      <charset val="238"/>
      <scheme val="minor"/>
    </font>
    <font>
      <b/>
      <sz val="9"/>
      <name val="Verdana"/>
      <family val="2"/>
      <charset val="238"/>
      <scheme val="minor"/>
    </font>
    <font>
      <sz val="24"/>
      <color theme="4"/>
      <name val="Verdana"/>
      <family val="2"/>
      <charset val="238"/>
      <scheme val="major"/>
    </font>
    <font>
      <b/>
      <sz val="10"/>
      <color theme="6"/>
      <name val="Verdana"/>
      <family val="2"/>
      <charset val="238"/>
      <scheme val="minor"/>
    </font>
    <font>
      <sz val="10"/>
      <color theme="1"/>
      <name val="Verdana"/>
      <family val="2"/>
      <charset val="238"/>
      <scheme val="minor"/>
    </font>
    <font>
      <b/>
      <sz val="10"/>
      <color theme="0"/>
      <name val="Verdana"/>
      <family val="2"/>
      <charset val="238"/>
      <scheme val="minor"/>
    </font>
    <font>
      <sz val="8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sz val="9"/>
      <color theme="1" tint="0.499984740745262"/>
      <name val="Verdana"/>
      <family val="2"/>
      <charset val="238"/>
      <scheme val="minor"/>
    </font>
    <font>
      <sz val="9"/>
      <color theme="9"/>
      <name val="Verdana"/>
      <family val="2"/>
      <charset val="238"/>
      <scheme val="minor"/>
    </font>
    <font>
      <sz val="10"/>
      <color theme="3"/>
      <name val="Verdana"/>
      <family val="2"/>
      <charset val="238"/>
      <scheme val="minor"/>
    </font>
    <font>
      <sz val="10"/>
      <name val="Verdana"/>
      <family val="2"/>
      <charset val="238"/>
    </font>
    <font>
      <sz val="10"/>
      <name val="Verdana"/>
      <family val="2"/>
      <charset val="238"/>
      <scheme val="minor"/>
    </font>
    <font>
      <sz val="10"/>
      <color theme="0"/>
      <name val="Verdana"/>
      <family val="2"/>
      <charset val="238"/>
      <scheme val="minor"/>
    </font>
    <font>
      <b/>
      <sz val="9"/>
      <name val="Verdana"/>
      <family val="2"/>
      <charset val="238"/>
    </font>
    <font>
      <sz val="9"/>
      <name val="Verdana"/>
      <family val="2"/>
      <charset val="238"/>
    </font>
    <font>
      <b/>
      <sz val="9"/>
      <color theme="1"/>
      <name val="Verdana"/>
      <family val="2"/>
      <charset val="238"/>
      <scheme val="minor"/>
    </font>
    <font>
      <sz val="9"/>
      <color theme="1"/>
      <name val="Verdana"/>
      <family val="2"/>
      <charset val="238"/>
      <scheme val="minor"/>
    </font>
    <font>
      <i/>
      <sz val="9"/>
      <color theme="1"/>
      <name val="Verdana"/>
      <family val="2"/>
      <charset val="238"/>
      <scheme val="minor"/>
    </font>
    <font>
      <sz val="9"/>
      <name val="Verdana"/>
      <family val="2"/>
      <charset val="238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7499618518631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89999084444715716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39997558519241921"/>
        <bgColor theme="0" tint="-0.14999847407452621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 diagonalUp="1"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</borders>
  <cellStyleXfs count="46">
    <xf numFmtId="0" fontId="0" fillId="0" borderId="0"/>
    <xf numFmtId="0" fontId="4" fillId="0" borderId="0" applyNumberFormat="0" applyFill="0" applyBorder="0" applyAlignment="0" applyProtection="0"/>
    <xf numFmtId="0" fontId="1" fillId="0" borderId="0" applyNumberFormat="0" applyFill="0" applyAlignment="0" applyProtection="0"/>
    <xf numFmtId="0" fontId="2" fillId="0" borderId="0" applyNumberFormat="0" applyFill="0" applyAlignment="0" applyProtection="0"/>
    <xf numFmtId="0" fontId="5" fillId="0" borderId="0" applyNumberFormat="0" applyFill="0" applyAlignment="0" applyProtection="0"/>
    <xf numFmtId="0" fontId="3" fillId="0" borderId="0" applyNumberFormat="0" applyFill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1" borderId="0" applyNumberFormat="0" applyBorder="0" applyAlignment="0" applyProtection="0"/>
    <xf numFmtId="0" fontId="7" fillId="21" borderId="0" applyNumberFormat="0" applyBorder="0" applyAlignment="0" applyProtection="0"/>
    <xf numFmtId="0" fontId="6" fillId="19" borderId="0" applyNumberFormat="0" applyAlignment="0" applyProtection="0"/>
    <xf numFmtId="0" fontId="12" fillId="28" borderId="0" applyNumberFormat="0" applyAlignment="0" applyProtection="0"/>
    <xf numFmtId="0" fontId="7" fillId="27" borderId="0" applyNumberFormat="0" applyAlignment="0" applyProtection="0"/>
    <xf numFmtId="0" fontId="8" fillId="0" borderId="0" applyNumberFormat="0" applyAlignment="0" applyProtection="0"/>
    <xf numFmtId="0" fontId="10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7" fillId="22" borderId="0" applyNumberFormat="0" applyAlignment="0" applyProtection="0"/>
    <xf numFmtId="0" fontId="11" fillId="0" borderId="0" applyNumberFormat="0" applyFill="0" applyBorder="0" applyAlignment="0" applyProtection="0"/>
    <xf numFmtId="0" fontId="7" fillId="21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3" borderId="0" applyNumberFormat="0" applyBorder="0" applyAlignment="0" applyProtection="0"/>
    <xf numFmtId="0" fontId="7" fillId="22" borderId="0" applyNumberFormat="0" applyBorder="0" applyAlignment="0" applyProtection="0"/>
    <xf numFmtId="0" fontId="6" fillId="2" borderId="0" applyNumberFormat="0" applyBorder="0" applyAlignment="0" applyProtection="0"/>
    <xf numFmtId="0" fontId="6" fillId="26" borderId="0" applyNumberFormat="0" applyBorder="0" applyAlignment="0" applyProtection="0"/>
    <xf numFmtId="0" fontId="6" fillId="25" borderId="0" applyNumberFormat="0" applyBorder="0" applyAlignment="0" applyProtection="0"/>
    <xf numFmtId="0" fontId="7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7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0" borderId="3">
      <alignment vertical="center"/>
    </xf>
    <xf numFmtId="164" fontId="6" fillId="0" borderId="0" applyFont="0" applyFill="0" applyBorder="0" applyAlignment="0"/>
    <xf numFmtId="0" fontId="3" fillId="0" borderId="2" applyFont="0"/>
    <xf numFmtId="0" fontId="6" fillId="32" borderId="0" applyNumberFormat="0" applyFont="0" applyBorder="0" applyAlignment="0" applyProtection="0"/>
  </cellStyleXfs>
  <cellXfs count="76">
    <xf numFmtId="0" fontId="0" fillId="0" borderId="0" xfId="0"/>
    <xf numFmtId="0" fontId="1" fillId="0" borderId="0" xfId="2"/>
    <xf numFmtId="0" fontId="0" fillId="0" borderId="0" xfId="0"/>
    <xf numFmtId="0" fontId="13" fillId="0" borderId="0" xfId="0" applyFont="1" applyFill="1" applyBorder="1"/>
    <xf numFmtId="0" fontId="13" fillId="0" borderId="0" xfId="0" applyFont="1" applyFill="1"/>
    <xf numFmtId="0" fontId="0" fillId="19" borderId="0" xfId="0" applyFill="1"/>
    <xf numFmtId="0" fontId="0" fillId="0" borderId="0" xfId="0" applyAlignment="1">
      <alignment horizontal="left"/>
    </xf>
    <xf numFmtId="0" fontId="14" fillId="0" borderId="0" xfId="0" applyFont="1" applyAlignment="1">
      <alignment vertical="center"/>
    </xf>
    <xf numFmtId="0" fontId="0" fillId="0" borderId="0" xfId="0" applyFill="1"/>
    <xf numFmtId="0" fontId="15" fillId="0" borderId="0" xfId="0" applyFont="1"/>
    <xf numFmtId="0" fontId="1" fillId="0" borderId="0" xfId="2" applyNumberFormat="1" applyAlignment="1">
      <alignment horizontal="center"/>
    </xf>
    <xf numFmtId="0" fontId="14" fillId="0" borderId="0" xfId="0" applyNumberFormat="1" applyFont="1" applyAlignment="1">
      <alignment horizontal="center" vertical="center"/>
    </xf>
    <xf numFmtId="0" fontId="0" fillId="0" borderId="0" xfId="0" applyNumberFormat="1" applyAlignment="1">
      <alignment horizontal="center"/>
    </xf>
    <xf numFmtId="0" fontId="16" fillId="37" borderId="4" xfId="0" applyFont="1" applyFill="1" applyBorder="1" applyAlignment="1">
      <alignment horizontal="left" vertical="center"/>
    </xf>
    <xf numFmtId="0" fontId="16" fillId="37" borderId="3" xfId="0" applyFont="1" applyFill="1" applyBorder="1" applyAlignment="1">
      <alignment horizontal="left" vertical="center"/>
    </xf>
    <xf numFmtId="0" fontId="16" fillId="37" borderId="3" xfId="0" applyNumberFormat="1" applyFont="1" applyFill="1" applyBorder="1" applyAlignment="1">
      <alignment horizontal="center" vertical="center"/>
    </xf>
    <xf numFmtId="0" fontId="17" fillId="37" borderId="5" xfId="0" applyFont="1" applyFill="1" applyBorder="1" applyAlignment="1">
      <alignment horizontal="right" vertical="center"/>
    </xf>
    <xf numFmtId="0" fontId="16" fillId="33" borderId="4" xfId="0" applyFont="1" applyFill="1" applyBorder="1"/>
    <xf numFmtId="0" fontId="16" fillId="33" borderId="3" xfId="0" applyFont="1" applyFill="1" applyBorder="1"/>
    <xf numFmtId="0" fontId="16" fillId="33" borderId="3" xfId="0" applyNumberFormat="1" applyFont="1" applyFill="1" applyBorder="1" applyAlignment="1">
      <alignment horizontal="center"/>
    </xf>
    <xf numFmtId="0" fontId="16" fillId="33" borderId="3" xfId="0" applyFont="1" applyFill="1" applyBorder="1" applyAlignment="1">
      <alignment horizontal="left" vertical="center"/>
    </xf>
    <xf numFmtId="0" fontId="17" fillId="33" borderId="5" xfId="0" applyFont="1" applyFill="1" applyBorder="1" applyAlignment="1">
      <alignment horizontal="right" vertical="center"/>
    </xf>
    <xf numFmtId="0" fontId="16" fillId="0" borderId="15" xfId="0" applyFont="1" applyFill="1" applyBorder="1" applyAlignment="1">
      <alignment horizontal="left" vertical="center"/>
    </xf>
    <xf numFmtId="0" fontId="17" fillId="0" borderId="16" xfId="0" applyFont="1" applyFill="1" applyBorder="1" applyAlignment="1">
      <alignment horizontal="right" vertical="center"/>
    </xf>
    <xf numFmtId="0" fontId="17" fillId="0" borderId="14" xfId="0" applyFont="1" applyFill="1" applyBorder="1"/>
    <xf numFmtId="0" fontId="17" fillId="0" borderId="15" xfId="0" applyFont="1" applyFill="1" applyBorder="1"/>
    <xf numFmtId="0" fontId="17" fillId="0" borderId="15" xfId="0" applyNumberFormat="1" applyFont="1" applyFill="1" applyBorder="1" applyAlignment="1">
      <alignment horizontal="center"/>
    </xf>
    <xf numFmtId="0" fontId="17" fillId="0" borderId="18" xfId="0" applyFont="1" applyFill="1" applyBorder="1"/>
    <xf numFmtId="0" fontId="17" fillId="0" borderId="0" xfId="0" applyFont="1" applyFill="1" applyBorder="1"/>
    <xf numFmtId="0" fontId="17" fillId="0" borderId="0" xfId="0" applyNumberFormat="1" applyFont="1" applyFill="1" applyBorder="1" applyAlignment="1">
      <alignment horizontal="center"/>
    </xf>
    <xf numFmtId="0" fontId="16" fillId="0" borderId="0" xfId="0" applyFont="1" applyFill="1" applyBorder="1" applyAlignment="1">
      <alignment horizontal="left" vertical="center"/>
    </xf>
    <xf numFmtId="0" fontId="17" fillId="0" borderId="19" xfId="0" applyFont="1" applyFill="1" applyBorder="1" applyAlignment="1">
      <alignment horizontal="right" vertical="center"/>
    </xf>
    <xf numFmtId="0" fontId="20" fillId="0" borderId="0" xfId="0" applyFont="1"/>
    <xf numFmtId="0" fontId="19" fillId="0" borderId="0" xfId="0" applyFont="1"/>
    <xf numFmtId="0" fontId="19" fillId="0" borderId="0" xfId="0" applyNumberFormat="1" applyFont="1" applyAlignment="1">
      <alignment horizontal="center"/>
    </xf>
    <xf numFmtId="0" fontId="21" fillId="36" borderId="11" xfId="0" applyFont="1" applyFill="1" applyBorder="1" applyAlignment="1">
      <alignment horizontal="center" vertical="center" wrapText="1"/>
    </xf>
    <xf numFmtId="0" fontId="21" fillId="36" borderId="12" xfId="0" applyFont="1" applyFill="1" applyBorder="1" applyAlignment="1">
      <alignment horizontal="center" vertical="center" wrapText="1"/>
    </xf>
    <xf numFmtId="0" fontId="21" fillId="36" borderId="12" xfId="0" applyNumberFormat="1" applyFont="1" applyFill="1" applyBorder="1" applyAlignment="1">
      <alignment horizontal="center" vertical="center" wrapText="1"/>
    </xf>
    <xf numFmtId="0" fontId="21" fillId="36" borderId="12" xfId="0" applyFont="1" applyFill="1" applyBorder="1" applyAlignment="1">
      <alignment horizontal="center" wrapText="1"/>
    </xf>
    <xf numFmtId="0" fontId="21" fillId="36" borderId="13" xfId="0" applyFont="1" applyFill="1" applyBorder="1" applyAlignment="1">
      <alignment horizontal="center" wrapText="1"/>
    </xf>
    <xf numFmtId="0" fontId="19" fillId="0" borderId="20" xfId="0" applyFont="1" applyFill="1" applyBorder="1"/>
    <xf numFmtId="0" fontId="19" fillId="0" borderId="20" xfId="0" applyFont="1" applyFill="1" applyBorder="1" applyAlignment="1">
      <alignment horizontal="center"/>
    </xf>
    <xf numFmtId="14" fontId="19" fillId="0" borderId="20" xfId="0" applyNumberFormat="1" applyFont="1" applyFill="1" applyBorder="1"/>
    <xf numFmtId="0" fontId="19" fillId="0" borderId="20" xfId="0" applyNumberFormat="1" applyFont="1" applyFill="1" applyBorder="1" applyAlignment="1">
      <alignment horizontal="center"/>
    </xf>
    <xf numFmtId="42" fontId="19" fillId="33" borderId="20" xfId="0" applyNumberFormat="1" applyFont="1" applyFill="1" applyBorder="1" applyAlignment="1">
      <alignment horizontal="center"/>
    </xf>
    <xf numFmtId="42" fontId="19" fillId="33" borderId="20" xfId="0" applyNumberFormat="1" applyFont="1" applyFill="1" applyBorder="1"/>
    <xf numFmtId="42" fontId="19" fillId="0" borderId="20" xfId="0" applyNumberFormat="1" applyFont="1" applyFill="1" applyBorder="1"/>
    <xf numFmtId="14" fontId="19" fillId="0" borderId="20" xfId="0" applyNumberFormat="1" applyFont="1" applyFill="1" applyBorder="1" applyAlignment="1">
      <alignment horizontal="right"/>
    </xf>
    <xf numFmtId="0" fontId="3" fillId="36" borderId="21" xfId="0" applyFont="1" applyFill="1" applyBorder="1" applyAlignment="1">
      <alignment wrapText="1"/>
    </xf>
    <xf numFmtId="0" fontId="3" fillId="36" borderId="22" xfId="0" applyFont="1" applyFill="1" applyBorder="1" applyAlignment="1">
      <alignment wrapText="1"/>
    </xf>
    <xf numFmtId="0" fontId="3" fillId="36" borderId="22" xfId="0" applyNumberFormat="1" applyFont="1" applyFill="1" applyBorder="1" applyAlignment="1">
      <alignment horizontal="center" wrapText="1"/>
    </xf>
    <xf numFmtId="165" fontId="18" fillId="36" borderId="22" xfId="0" applyNumberFormat="1" applyFont="1" applyFill="1" applyBorder="1"/>
    <xf numFmtId="165" fontId="18" fillId="36" borderId="23" xfId="0" applyNumberFormat="1" applyFont="1" applyFill="1" applyBorder="1"/>
    <xf numFmtId="165" fontId="3" fillId="35" borderId="6" xfId="0" applyNumberFormat="1" applyFont="1" applyFill="1" applyBorder="1" applyAlignment="1">
      <alignment horizontal="right" vertical="center"/>
    </xf>
    <xf numFmtId="0" fontId="16" fillId="0" borderId="15" xfId="0" applyFont="1" applyFill="1" applyBorder="1" applyAlignment="1">
      <alignment vertical="center"/>
    </xf>
    <xf numFmtId="0" fontId="16" fillId="0" borderId="14" xfId="0" applyFont="1" applyFill="1" applyBorder="1" applyAlignment="1">
      <alignment vertical="center"/>
    </xf>
    <xf numFmtId="0" fontId="16" fillId="0" borderId="15" xfId="0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9" fillId="0" borderId="0" xfId="0" applyFont="1"/>
    <xf numFmtId="0" fontId="19" fillId="0" borderId="4" xfId="0" applyFont="1" applyBorder="1" applyAlignment="1">
      <alignment horizontal="left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5" xfId="0" applyFont="1" applyBorder="1" applyAlignment="1">
      <alignment horizontal="left" vertical="center" wrapText="1"/>
    </xf>
    <xf numFmtId="0" fontId="19" fillId="0" borderId="15" xfId="0" applyFont="1" applyBorder="1" applyAlignment="1">
      <alignment horizontal="left" vertical="center" wrapText="1"/>
    </xf>
    <xf numFmtId="0" fontId="19" fillId="0" borderId="16" xfId="0" applyFont="1" applyBorder="1" applyAlignment="1">
      <alignment horizontal="left" vertical="center" wrapText="1"/>
    </xf>
    <xf numFmtId="0" fontId="19" fillId="0" borderId="10" xfId="0" applyFont="1" applyBorder="1" applyAlignment="1">
      <alignment horizontal="left" vertical="center" wrapText="1"/>
    </xf>
    <xf numFmtId="0" fontId="19" fillId="0" borderId="17" xfId="0" applyFont="1" applyBorder="1" applyAlignment="1">
      <alignment horizontal="left" vertical="center" wrapText="1"/>
    </xf>
    <xf numFmtId="0" fontId="3" fillId="34" borderId="7" xfId="0" applyFont="1" applyFill="1" applyBorder="1" applyAlignment="1">
      <alignment horizontal="left" vertical="center"/>
    </xf>
    <xf numFmtId="0" fontId="3" fillId="34" borderId="8" xfId="0" applyFont="1" applyFill="1" applyBorder="1" applyAlignment="1">
      <alignment horizontal="left" vertical="center"/>
    </xf>
    <xf numFmtId="0" fontId="3" fillId="34" borderId="9" xfId="0" applyFont="1" applyFill="1" applyBorder="1" applyAlignment="1">
      <alignment horizontal="left" vertical="center"/>
    </xf>
    <xf numFmtId="0" fontId="17" fillId="0" borderId="4" xfId="0" applyFont="1" applyFill="1" applyBorder="1" applyAlignment="1">
      <alignment horizontal="left" vertical="center" wrapText="1"/>
    </xf>
    <xf numFmtId="0" fontId="17" fillId="0" borderId="3" xfId="0" applyFont="1" applyFill="1" applyBorder="1" applyAlignment="1">
      <alignment horizontal="left" vertical="center" wrapText="1"/>
    </xf>
    <xf numFmtId="0" fontId="17" fillId="0" borderId="5" xfId="0" applyFont="1" applyFill="1" applyBorder="1" applyAlignment="1">
      <alignment horizontal="left" vertical="center" wrapText="1"/>
    </xf>
    <xf numFmtId="0" fontId="19" fillId="0" borderId="14" xfId="0" applyFont="1" applyFill="1" applyBorder="1" applyAlignment="1">
      <alignment horizontal="left" vertical="center" wrapText="1"/>
    </xf>
    <xf numFmtId="0" fontId="19" fillId="0" borderId="15" xfId="0" applyFont="1" applyFill="1" applyBorder="1" applyAlignment="1">
      <alignment horizontal="left" vertical="center" wrapText="1"/>
    </xf>
    <xf numFmtId="0" fontId="19" fillId="0" borderId="16" xfId="0" applyFont="1" applyFill="1" applyBorder="1" applyAlignment="1">
      <alignment horizontal="left" vertical="center" wrapText="1"/>
    </xf>
  </cellXfs>
  <cellStyles count="46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5" builtinId="25" customBuiltin="1"/>
    <cellStyle name="Data" xfId="42"/>
    <cellStyle name="Kontrolní buňka" xfId="12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adpis tabulky" xfId="44"/>
    <cellStyle name="Název" xfId="1" builtinId="15" customBuiltin="1"/>
    <cellStyle name="Neutrální" xfId="8" builtinId="28" customBuiltin="1"/>
    <cellStyle name="Normální" xfId="0" builtinId="0" customBuiltin="1"/>
    <cellStyle name="Podbarvení" xfId="45"/>
    <cellStyle name="Poznámka" xfId="13" builtinId="10" customBuiltin="1"/>
    <cellStyle name="Procent [CZ-2]" xfId="43"/>
    <cellStyle name="Propojená buňka" xfId="11" builtinId="24" customBuiltin="1"/>
    <cellStyle name="Správně" xfId="6" builtinId="26" customBuiltin="1"/>
    <cellStyle name="Špatně" xfId="7" builtinId="27" customBuiltin="1"/>
    <cellStyle name="Text upozornění" xfId="17" builtinId="11" customBuiltin="1"/>
    <cellStyle name="Vstup" xfId="9" builtinId="20" customBuiltin="1"/>
    <cellStyle name="Výpočet" xfId="10" builtinId="22" customBuiltin="1"/>
    <cellStyle name="Výstup" xfId="16" builtinId="21" customBuiltin="1"/>
    <cellStyle name="Vysvětlující text" xfId="14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30">
    <dxf>
      <font>
        <strike val="0"/>
        <outline val="0"/>
        <shadow val="0"/>
        <u val="none"/>
        <vertAlign val="baseline"/>
        <sz val="9"/>
        <name val="Verdana"/>
        <scheme val="minor"/>
      </font>
      <numFmt numFmtId="165" formatCode="#,##0.00\ &quot;Kč&quot;"/>
    </dxf>
    <dxf>
      <font>
        <strike val="0"/>
        <outline val="0"/>
        <shadow val="0"/>
        <u val="none"/>
        <vertAlign val="baseline"/>
        <sz val="9"/>
        <name val="Verdana"/>
        <scheme val="minor"/>
      </font>
      <numFmt numFmtId="165" formatCode="#,##0.00\ &quot;Kč&quot;"/>
      <fill>
        <patternFill patternType="solid">
          <fgColor indexed="64"/>
          <bgColor theme="7" tint="0.79998168889431442"/>
        </patternFill>
      </fill>
    </dxf>
    <dxf>
      <font>
        <strike val="0"/>
        <outline val="0"/>
        <shadow val="0"/>
        <u val="none"/>
        <vertAlign val="baseline"/>
        <sz val="9"/>
        <name val="Verdana"/>
        <scheme val="minor"/>
      </font>
      <numFmt numFmtId="165" formatCode="#,##0.00\ &quot;Kč&quot;"/>
      <fill>
        <patternFill patternType="solid">
          <fgColor indexed="64"/>
          <bgColor theme="7" tint="0.79998168889431442"/>
        </patternFill>
      </fill>
    </dxf>
    <dxf>
      <font>
        <strike val="0"/>
        <outline val="0"/>
        <shadow val="0"/>
        <u val="none"/>
        <vertAlign val="baseline"/>
        <sz val="9"/>
        <name val="Verdana"/>
        <scheme val="minor"/>
      </font>
      <numFmt numFmtId="165" formatCode="#,##0.00\ &quot;Kč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minor"/>
      </font>
      <numFmt numFmtId="19" formatCode="dd/mm/yyyy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minor"/>
      </font>
      <fill>
        <patternFill patternType="solid"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9"/>
        <name val="Verdana"/>
        <scheme val="minor"/>
      </font>
    </dxf>
    <dxf>
      <font>
        <strike val="0"/>
        <outline val="0"/>
        <shadow val="0"/>
        <u val="none"/>
        <vertAlign val="baseline"/>
        <sz val="9"/>
        <name val="Verdana"/>
        <scheme val="minor"/>
      </font>
    </dxf>
    <dxf>
      <font>
        <strike val="0"/>
        <outline val="0"/>
        <shadow val="0"/>
        <u val="none"/>
        <vertAlign val="baseline"/>
        <sz val="9"/>
        <color auto="1"/>
        <name val="Verdana"/>
        <scheme val="minor"/>
      </font>
      <fill>
        <patternFill patternType="solid">
          <fgColor indexed="64"/>
          <bgColor theme="0" tint="-0.249977111117893"/>
        </patternFill>
      </fill>
      <alignment horizontal="center" vertical="bottom" textRotation="0" indent="0" justifyLastLine="0" shrinkToFit="0" readingOrder="0"/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</dxfs>
  <tableStyles count="2" defaultTableStyle="Základní tabulka s pruhováním SŽDC" defaultPivotStyle="PivotStyleLight16">
    <tableStyle name="Tabulka s výrazným záhlavím a pruhováním SŽDC" pivot="0" count="11">
      <tableStyleElement type="wholeTable" dxfId="29"/>
      <tableStyleElement type="headerRow" dxfId="28"/>
      <tableStyleElement type="totalRow" dxfId="27"/>
      <tableStyleElement type="firstColumn" dxfId="26"/>
      <tableStyleElement type="lastColumn" dxfId="25"/>
      <tableStyleElement type="firstRowStripe" dxfId="24"/>
      <tableStyleElement type="firstColumnStripe" dxfId="23"/>
      <tableStyleElement type="firstHeaderCell" dxfId="22"/>
      <tableStyleElement type="lastHeaderCell" dxfId="21"/>
      <tableStyleElement type="firstTotalCell" dxfId="20"/>
      <tableStyleElement type="lastTotalCell" dxfId="19"/>
    </tableStyle>
    <tableStyle name="Základní tabulka s pruhováním SŽDC" pivot="0" count="7">
      <tableStyleElement type="wholeTable" dxfId="18"/>
      <tableStyleElement type="headerRow" dxfId="17"/>
      <tableStyleElement type="totalRow" dxfId="16"/>
      <tableStyleElement type="firstColumn" dxfId="15"/>
      <tableStyleElement type="lastColumn" dxfId="14"/>
      <tableStyleElement type="secondRowStripe" dxfId="13"/>
      <tableStyleElement type="secondColumnStripe" dxfId="1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ables/table1.xml><?xml version="1.0" encoding="utf-8"?>
<table xmlns="http://schemas.openxmlformats.org/spreadsheetml/2006/main" id="1" name="Tabulka1" displayName="Tabulka1" ref="A4:J19" totalsRowShown="0" headerRowDxfId="11" dataDxfId="10">
  <tableColumns count="10">
    <tableColumn id="1" name="Název ŽST/zastávky - místo plnění" dataDxfId="9"/>
    <tableColumn id="6" name="Četnost pravidelných činností" dataDxfId="8"/>
    <tableColumn id="7" name="Zahájení plnění" dataDxfId="7"/>
    <tableColumn id="9" name="Počet platebních stanic" dataDxfId="6"/>
    <tableColumn id="8" name="Typ platební stanice**" dataDxfId="5"/>
    <tableColumn id="10" name="Zařízení pro tisk" dataDxfId="4"/>
    <tableColumn id="3" name="Částka za jednu pravidelnou činnost dle stanovené četnosti v Kč bez DPH***" dataDxfId="3"/>
    <tableColumn id="5" name="Mimořádné činnosti - hodinová sazba_x000a_v Kč bez DPH****" dataDxfId="2"/>
    <tableColumn id="4" name="Mimořádné činnosti - ostatní náklady_x000a_v Kč bez DPH*****" dataDxfId="1"/>
    <tableColumn id="2" name="Celkem činnosti po přepočtu na rok_x000a_v Kč bez DPH******" dataDxfId="0">
      <calculatedColumnFormula>Tabulka1[[#This Row],[Částka za jednu pravidelnou činnost dle stanovené četnosti v Kč bez DPH***]]*12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SZDC">
  <a:themeElements>
    <a:clrScheme name="SZDC Barvy 2017.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2B59"/>
      </a:accent1>
      <a:accent2>
        <a:srgbClr val="FF5200"/>
      </a:accent2>
      <a:accent3>
        <a:srgbClr val="00A1E0"/>
      </a:accent3>
      <a:accent4>
        <a:srgbClr val="FAA800"/>
      </a:accent4>
      <a:accent5>
        <a:srgbClr val="70AD47"/>
      </a:accent5>
      <a:accent6>
        <a:srgbClr val="C00000"/>
      </a:accent6>
      <a:hlink>
        <a:srgbClr val="0563C1"/>
      </a:hlink>
      <a:folHlink>
        <a:srgbClr val="954F72"/>
      </a:folHlink>
    </a:clrScheme>
    <a:fontScheme name="SŽDC Verdana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0"/>
  <sheetViews>
    <sheetView showGridLines="0" tabSelected="1" zoomScaleNormal="100" zoomScaleSheetLayoutView="100" workbookViewId="0">
      <selection activeCell="I8" sqref="I8"/>
    </sheetView>
  </sheetViews>
  <sheetFormatPr defaultRowHeight="12.75" x14ac:dyDescent="0.2"/>
  <cols>
    <col min="1" max="1" width="23.5" style="2" customWidth="1"/>
    <col min="2" max="2" width="12.125" style="2" customWidth="1"/>
    <col min="3" max="3" width="11.25" style="2" customWidth="1"/>
    <col min="4" max="4" width="12.625" style="12" customWidth="1"/>
    <col min="5" max="5" width="14.5" style="2" customWidth="1"/>
    <col min="6" max="6" width="10.125" style="2" customWidth="1"/>
    <col min="7" max="7" width="22.125" style="2" customWidth="1"/>
    <col min="8" max="8" width="17.25" style="2" customWidth="1"/>
    <col min="9" max="9" width="17.5" style="2" customWidth="1"/>
    <col min="10" max="10" width="22.375" style="2" customWidth="1"/>
    <col min="11" max="12" width="9" customWidth="1"/>
  </cols>
  <sheetData>
    <row r="1" spans="1:10" s="2" customFormat="1" ht="22.5" x14ac:dyDescent="0.3">
      <c r="A1" s="1" t="s">
        <v>5</v>
      </c>
      <c r="B1" s="1"/>
      <c r="C1" s="1"/>
      <c r="D1" s="10"/>
      <c r="E1" s="1"/>
      <c r="F1" s="1"/>
      <c r="J1" s="9" t="s">
        <v>31</v>
      </c>
    </row>
    <row r="2" spans="1:10" s="2" customFormat="1" x14ac:dyDescent="0.2">
      <c r="A2" s="7" t="s">
        <v>30</v>
      </c>
      <c r="B2" s="7"/>
      <c r="C2" s="7"/>
      <c r="D2" s="11"/>
      <c r="E2" s="7"/>
      <c r="F2" s="7"/>
      <c r="J2" s="5"/>
    </row>
    <row r="3" spans="1:10" s="2" customFormat="1" ht="13.5" thickBot="1" x14ac:dyDescent="0.25">
      <c r="A3" s="59" t="s">
        <v>49</v>
      </c>
      <c r="B3" s="33" t="s">
        <v>50</v>
      </c>
      <c r="D3" s="12"/>
    </row>
    <row r="4" spans="1:10" s="2" customFormat="1" ht="45.75" x14ac:dyDescent="0.2">
      <c r="A4" s="35" t="s">
        <v>4</v>
      </c>
      <c r="B4" s="36" t="s">
        <v>11</v>
      </c>
      <c r="C4" s="36" t="s">
        <v>12</v>
      </c>
      <c r="D4" s="37" t="s">
        <v>32</v>
      </c>
      <c r="E4" s="36" t="s">
        <v>33</v>
      </c>
      <c r="F4" s="36" t="s">
        <v>45</v>
      </c>
      <c r="G4" s="38" t="s">
        <v>35</v>
      </c>
      <c r="H4" s="38" t="s">
        <v>36</v>
      </c>
      <c r="I4" s="38" t="s">
        <v>37</v>
      </c>
      <c r="J4" s="39" t="s">
        <v>38</v>
      </c>
    </row>
    <row r="5" spans="1:10" s="2" customFormat="1" x14ac:dyDescent="0.2">
      <c r="A5" s="40" t="s">
        <v>13</v>
      </c>
      <c r="B5" s="41" t="s">
        <v>8</v>
      </c>
      <c r="C5" s="47" t="s">
        <v>28</v>
      </c>
      <c r="D5" s="43">
        <v>2</v>
      </c>
      <c r="E5" s="43">
        <v>2</v>
      </c>
      <c r="F5" s="43" t="s">
        <v>47</v>
      </c>
      <c r="G5" s="44"/>
      <c r="H5" s="45"/>
      <c r="I5" s="44"/>
      <c r="J5" s="46">
        <f>Tabulka1[[#This Row],[Částka za jednu pravidelnou činnost dle stanovené četnosti v Kč bez DPH***]]*12+(H5+I5)*6</f>
        <v>0</v>
      </c>
    </row>
    <row r="6" spans="1:10" s="2" customFormat="1" x14ac:dyDescent="0.2">
      <c r="A6" s="40" t="s">
        <v>14</v>
      </c>
      <c r="B6" s="41" t="s">
        <v>8</v>
      </c>
      <c r="C6" s="47" t="s">
        <v>28</v>
      </c>
      <c r="D6" s="43">
        <v>2</v>
      </c>
      <c r="E6" s="43">
        <v>4</v>
      </c>
      <c r="F6" s="43" t="s">
        <v>47</v>
      </c>
      <c r="G6" s="44"/>
      <c r="H6" s="45"/>
      <c r="I6" s="44"/>
      <c r="J6" s="46">
        <f>Tabulka1[[#This Row],[Částka za jednu pravidelnou činnost dle stanovené četnosti v Kč bez DPH***]]*12+(H6+I6)*6</f>
        <v>0</v>
      </c>
    </row>
    <row r="7" spans="1:10" s="2" customFormat="1" x14ac:dyDescent="0.2">
      <c r="A7" s="40" t="s">
        <v>15</v>
      </c>
      <c r="B7" s="41" t="s">
        <v>6</v>
      </c>
      <c r="C7" s="42">
        <v>44774</v>
      </c>
      <c r="D7" s="43">
        <v>2</v>
      </c>
      <c r="E7" s="43">
        <v>4</v>
      </c>
      <c r="F7" s="43" t="s">
        <v>47</v>
      </c>
      <c r="G7" s="44"/>
      <c r="H7" s="45"/>
      <c r="I7" s="44"/>
      <c r="J7" s="46">
        <f>Tabulka1[[#This Row],[Částka za jednu pravidelnou činnost dle stanovené četnosti v Kč bez DPH***]]*12*2+(H7+I7)*6</f>
        <v>0</v>
      </c>
    </row>
    <row r="8" spans="1:10" s="2" customFormat="1" x14ac:dyDescent="0.2">
      <c r="A8" s="40" t="s">
        <v>16</v>
      </c>
      <c r="B8" s="41" t="s">
        <v>8</v>
      </c>
      <c r="C8" s="47" t="s">
        <v>28</v>
      </c>
      <c r="D8" s="43">
        <v>2</v>
      </c>
      <c r="E8" s="43">
        <v>4</v>
      </c>
      <c r="F8" s="43" t="s">
        <v>47</v>
      </c>
      <c r="G8" s="44"/>
      <c r="H8" s="45"/>
      <c r="I8" s="44"/>
      <c r="J8" s="46">
        <f>Tabulka1[[#This Row],[Částka za jednu pravidelnou činnost dle stanovené četnosti v Kč bez DPH***]]*12+(H8+I8)*6</f>
        <v>0</v>
      </c>
    </row>
    <row r="9" spans="1:10" s="2" customFormat="1" x14ac:dyDescent="0.2">
      <c r="A9" s="40" t="s">
        <v>17</v>
      </c>
      <c r="B9" s="41" t="s">
        <v>6</v>
      </c>
      <c r="C9" s="42">
        <v>44774</v>
      </c>
      <c r="D9" s="43">
        <v>1</v>
      </c>
      <c r="E9" s="43">
        <v>5</v>
      </c>
      <c r="F9" s="43" t="s">
        <v>46</v>
      </c>
      <c r="G9" s="44"/>
      <c r="H9" s="45"/>
      <c r="I9" s="44"/>
      <c r="J9" s="46">
        <f>Tabulka1[[#This Row],[Částka za jednu pravidelnou činnost dle stanovené četnosti v Kč bez DPH***]]*12*2+(H9+I9)*6</f>
        <v>0</v>
      </c>
    </row>
    <row r="10" spans="1:10" s="2" customFormat="1" x14ac:dyDescent="0.2">
      <c r="A10" s="40" t="s">
        <v>18</v>
      </c>
      <c r="B10" s="41" t="s">
        <v>9</v>
      </c>
      <c r="C10" s="47" t="s">
        <v>28</v>
      </c>
      <c r="D10" s="43">
        <v>1</v>
      </c>
      <c r="E10" s="43">
        <v>2</v>
      </c>
      <c r="F10" s="43" t="s">
        <v>47</v>
      </c>
      <c r="G10" s="44"/>
      <c r="H10" s="45"/>
      <c r="I10" s="44"/>
      <c r="J10" s="46">
        <f>Tabulka1[[#This Row],[Částka za jednu pravidelnou činnost dle stanovené četnosti v Kč bez DPH***]]*12/2+(H10+I10)*6</f>
        <v>0</v>
      </c>
    </row>
    <row r="11" spans="1:10" s="2" customFormat="1" x14ac:dyDescent="0.2">
      <c r="A11" s="40" t="s">
        <v>19</v>
      </c>
      <c r="B11" s="41" t="s">
        <v>6</v>
      </c>
      <c r="C11" s="42">
        <v>44774</v>
      </c>
      <c r="D11" s="43">
        <v>1</v>
      </c>
      <c r="E11" s="43">
        <v>5</v>
      </c>
      <c r="F11" s="43" t="s">
        <v>48</v>
      </c>
      <c r="G11" s="44"/>
      <c r="H11" s="45"/>
      <c r="I11" s="44"/>
      <c r="J11" s="46">
        <f>Tabulka1[[#This Row],[Částka za jednu pravidelnou činnost dle stanovené četnosti v Kč bez DPH***]]*12*2+(H11+I11)*6</f>
        <v>0</v>
      </c>
    </row>
    <row r="12" spans="1:10" s="2" customFormat="1" x14ac:dyDescent="0.2">
      <c r="A12" s="40" t="s">
        <v>20</v>
      </c>
      <c r="B12" s="41" t="s">
        <v>27</v>
      </c>
      <c r="C12" s="42">
        <v>44774</v>
      </c>
      <c r="D12" s="43">
        <v>1</v>
      </c>
      <c r="E12" s="43">
        <v>2</v>
      </c>
      <c r="F12" s="43" t="s">
        <v>47</v>
      </c>
      <c r="G12" s="44"/>
      <c r="H12" s="45"/>
      <c r="I12" s="44"/>
      <c r="J12" s="46">
        <f>Tabulka1[[#This Row],[Částka za jednu pravidelnou činnost dle stanovené četnosti v Kč bez DPH***]]*52+(H12+I12)*6</f>
        <v>0</v>
      </c>
    </row>
    <row r="13" spans="1:10" s="2" customFormat="1" x14ac:dyDescent="0.2">
      <c r="A13" s="40" t="s">
        <v>21</v>
      </c>
      <c r="B13" s="41" t="s">
        <v>7</v>
      </c>
      <c r="C13" s="42">
        <v>44774</v>
      </c>
      <c r="D13" s="43">
        <v>2</v>
      </c>
      <c r="E13" s="43">
        <v>4</v>
      </c>
      <c r="F13" s="43" t="s">
        <v>47</v>
      </c>
      <c r="G13" s="44"/>
      <c r="H13" s="45"/>
      <c r="I13" s="44"/>
      <c r="J13" s="46">
        <f>Tabulka1[[#This Row],[Částka za jednu pravidelnou činnost dle stanovené četnosti v Kč bez DPH***]]*12*3+(H13+I13)*6</f>
        <v>0</v>
      </c>
    </row>
    <row r="14" spans="1:10" s="2" customFormat="1" x14ac:dyDescent="0.2">
      <c r="A14" s="40" t="s">
        <v>22</v>
      </c>
      <c r="B14" s="41" t="s">
        <v>9</v>
      </c>
      <c r="C14" s="47" t="s">
        <v>28</v>
      </c>
      <c r="D14" s="43">
        <v>1</v>
      </c>
      <c r="E14" s="43">
        <v>1</v>
      </c>
      <c r="F14" s="43" t="s">
        <v>47</v>
      </c>
      <c r="G14" s="44"/>
      <c r="H14" s="45"/>
      <c r="I14" s="44"/>
      <c r="J14" s="46">
        <f>Tabulka1[[#This Row],[Částka za jednu pravidelnou činnost dle stanovené četnosti v Kč bez DPH***]]*12/2+(H14+I14)*6</f>
        <v>0</v>
      </c>
    </row>
    <row r="15" spans="1:10" s="2" customFormat="1" x14ac:dyDescent="0.2">
      <c r="A15" s="40" t="s">
        <v>23</v>
      </c>
      <c r="B15" s="41" t="s">
        <v>6</v>
      </c>
      <c r="C15" s="42">
        <v>44774</v>
      </c>
      <c r="D15" s="43">
        <v>2</v>
      </c>
      <c r="E15" s="43">
        <v>5</v>
      </c>
      <c r="F15" s="43" t="s">
        <v>47</v>
      </c>
      <c r="G15" s="44"/>
      <c r="H15" s="45"/>
      <c r="I15" s="44"/>
      <c r="J15" s="46">
        <f>Tabulka1[[#This Row],[Částka za jednu pravidelnou činnost dle stanovené četnosti v Kč bez DPH***]]*12*2+(H15+I15)*6</f>
        <v>0</v>
      </c>
    </row>
    <row r="16" spans="1:10" s="2" customFormat="1" x14ac:dyDescent="0.2">
      <c r="A16" s="40" t="s">
        <v>24</v>
      </c>
      <c r="B16" s="41" t="s">
        <v>8</v>
      </c>
      <c r="C16" s="42">
        <v>44774</v>
      </c>
      <c r="D16" s="43">
        <v>2</v>
      </c>
      <c r="E16" s="43">
        <v>4</v>
      </c>
      <c r="F16" s="43" t="s">
        <v>47</v>
      </c>
      <c r="G16" s="44"/>
      <c r="H16" s="45"/>
      <c r="I16" s="44"/>
      <c r="J16" s="46">
        <f>Tabulka1[[#This Row],[Částka za jednu pravidelnou činnost dle stanovené četnosti v Kč bez DPH***]]*12+(H16+I16)*6</f>
        <v>0</v>
      </c>
    </row>
    <row r="17" spans="1:11" s="2" customFormat="1" x14ac:dyDescent="0.2">
      <c r="A17" s="40" t="s">
        <v>25</v>
      </c>
      <c r="B17" s="41" t="s">
        <v>10</v>
      </c>
      <c r="C17" s="47" t="s">
        <v>28</v>
      </c>
      <c r="D17" s="43">
        <v>2</v>
      </c>
      <c r="E17" s="43">
        <v>2</v>
      </c>
      <c r="F17" s="43" t="s">
        <v>47</v>
      </c>
      <c r="G17" s="44"/>
      <c r="H17" s="45"/>
      <c r="I17" s="44"/>
      <c r="J17" s="46">
        <f>Tabulka1[[#This Row],[Částka za jednu pravidelnou činnost dle stanovené četnosti v Kč bez DPH***]]*12/3+(H17+I17)*6</f>
        <v>0</v>
      </c>
    </row>
    <row r="18" spans="1:11" x14ac:dyDescent="0.2">
      <c r="A18" s="40" t="s">
        <v>26</v>
      </c>
      <c r="B18" s="41" t="s">
        <v>8</v>
      </c>
      <c r="C18" s="47" t="s">
        <v>29</v>
      </c>
      <c r="D18" s="43">
        <v>2</v>
      </c>
      <c r="E18" s="43">
        <v>3</v>
      </c>
      <c r="F18" s="43" t="s">
        <v>47</v>
      </c>
      <c r="G18" s="44"/>
      <c r="H18" s="45"/>
      <c r="I18" s="44"/>
      <c r="J18" s="46">
        <f>Tabulka1[[#This Row],[Částka za jednu pravidelnou činnost dle stanovené četnosti v Kč bez DPH***]]*(12-3)+(H18+I18)*6</f>
        <v>0</v>
      </c>
    </row>
    <row r="19" spans="1:11" ht="24" thickBot="1" x14ac:dyDescent="0.25">
      <c r="A19" s="48" t="s">
        <v>0</v>
      </c>
      <c r="B19" s="49"/>
      <c r="C19" s="49"/>
      <c r="D19" s="50"/>
      <c r="E19" s="49"/>
      <c r="F19" s="49"/>
      <c r="G19" s="51"/>
      <c r="H19" s="51">
        <f>SUBTOTAL(109,H5:H18)*6</f>
        <v>0</v>
      </c>
      <c r="I19" s="51">
        <f>SUBTOTAL(109,I5:I18)*6</f>
        <v>0</v>
      </c>
      <c r="J19" s="52"/>
    </row>
    <row r="20" spans="1:11" s="2" customFormat="1" ht="21" customHeight="1" thickBot="1" x14ac:dyDescent="0.25">
      <c r="A20" s="67" t="s">
        <v>3</v>
      </c>
      <c r="B20" s="68"/>
      <c r="C20" s="68"/>
      <c r="D20" s="68"/>
      <c r="E20" s="68"/>
      <c r="F20" s="68"/>
      <c r="G20" s="68"/>
      <c r="H20" s="68"/>
      <c r="I20" s="69"/>
      <c r="J20" s="53">
        <f>SUBTOTAL(109,Tabulka1[Celkem činnosti po přepočtu na rok
v Kč bez DPH******])</f>
        <v>0</v>
      </c>
      <c r="K20" s="6"/>
    </row>
    <row r="22" spans="1:11" x14ac:dyDescent="0.2">
      <c r="A22" s="13" t="s">
        <v>2</v>
      </c>
      <c r="B22" s="14"/>
      <c r="C22" s="14"/>
      <c r="D22" s="15"/>
      <c r="E22" s="14"/>
      <c r="F22" s="14"/>
      <c r="G22" s="14"/>
      <c r="H22" s="14"/>
      <c r="I22" s="14"/>
      <c r="J22" s="16"/>
      <c r="K22" s="3"/>
    </row>
    <row r="23" spans="1:11" s="2" customFormat="1" x14ac:dyDescent="0.2">
      <c r="A23" s="17" t="s">
        <v>1</v>
      </c>
      <c r="B23" s="18"/>
      <c r="C23" s="18"/>
      <c r="D23" s="19"/>
      <c r="E23" s="18"/>
      <c r="F23" s="18"/>
      <c r="G23" s="20"/>
      <c r="H23" s="20"/>
      <c r="I23" s="20"/>
      <c r="J23" s="21"/>
      <c r="K23" s="4"/>
    </row>
    <row r="24" spans="1:11" s="58" customFormat="1" ht="21" customHeight="1" x14ac:dyDescent="0.2">
      <c r="A24" s="55" t="s">
        <v>39</v>
      </c>
      <c r="B24" s="54"/>
      <c r="C24" s="54"/>
      <c r="D24" s="56"/>
      <c r="E24" s="54"/>
      <c r="F24" s="54"/>
      <c r="G24" s="22"/>
      <c r="H24" s="22"/>
      <c r="I24" s="22"/>
      <c r="J24" s="23"/>
      <c r="K24" s="57"/>
    </row>
    <row r="25" spans="1:11" s="8" customFormat="1" ht="18.75" customHeight="1" x14ac:dyDescent="0.2">
      <c r="A25" s="70" t="s">
        <v>34</v>
      </c>
      <c r="B25" s="71"/>
      <c r="C25" s="71"/>
      <c r="D25" s="71"/>
      <c r="E25" s="71"/>
      <c r="F25" s="71"/>
      <c r="G25" s="71"/>
      <c r="H25" s="71"/>
      <c r="I25" s="71"/>
      <c r="J25" s="72"/>
      <c r="K25" s="4"/>
    </row>
    <row r="26" spans="1:11" s="8" customFormat="1" x14ac:dyDescent="0.2">
      <c r="A26" s="24" t="s">
        <v>40</v>
      </c>
      <c r="B26" s="25"/>
      <c r="C26" s="25"/>
      <c r="D26" s="26"/>
      <c r="E26" s="25"/>
      <c r="F26" s="25"/>
      <c r="G26" s="22"/>
      <c r="H26" s="22"/>
      <c r="I26" s="22"/>
      <c r="J26" s="23"/>
      <c r="K26" s="4"/>
    </row>
    <row r="27" spans="1:11" s="8" customFormat="1" x14ac:dyDescent="0.2">
      <c r="A27" s="27" t="s">
        <v>44</v>
      </c>
      <c r="B27" s="28"/>
      <c r="C27" s="28"/>
      <c r="D27" s="29"/>
      <c r="E27" s="28"/>
      <c r="F27" s="28"/>
      <c r="G27" s="30"/>
      <c r="H27" s="30"/>
      <c r="I27" s="30"/>
      <c r="J27" s="31"/>
      <c r="K27" s="4"/>
    </row>
    <row r="28" spans="1:11" s="8" customFormat="1" ht="22.5" customHeight="1" x14ac:dyDescent="0.2">
      <c r="A28" s="73" t="s">
        <v>41</v>
      </c>
      <c r="B28" s="74"/>
      <c r="C28" s="74"/>
      <c r="D28" s="74"/>
      <c r="E28" s="74"/>
      <c r="F28" s="74"/>
      <c r="G28" s="74"/>
      <c r="H28" s="74"/>
      <c r="I28" s="74"/>
      <c r="J28" s="75"/>
      <c r="K28" s="4"/>
    </row>
    <row r="29" spans="1:11" s="8" customFormat="1" ht="27.75" customHeight="1" x14ac:dyDescent="0.2">
      <c r="A29" s="73" t="s">
        <v>43</v>
      </c>
      <c r="B29" s="74"/>
      <c r="C29" s="74"/>
      <c r="D29" s="74"/>
      <c r="E29" s="74"/>
      <c r="F29" s="74"/>
      <c r="G29" s="74"/>
      <c r="H29" s="74"/>
      <c r="I29" s="74"/>
      <c r="J29" s="75"/>
      <c r="K29" s="4"/>
    </row>
    <row r="30" spans="1:11" s="2" customFormat="1" ht="42" customHeight="1" x14ac:dyDescent="0.2">
      <c r="A30" s="60" t="s">
        <v>51</v>
      </c>
      <c r="B30" s="61"/>
      <c r="C30" s="61"/>
      <c r="D30" s="61"/>
      <c r="E30" s="61"/>
      <c r="F30" s="61"/>
      <c r="G30" s="61"/>
      <c r="H30" s="61"/>
      <c r="I30" s="61"/>
      <c r="J30" s="62"/>
      <c r="K30" s="4"/>
    </row>
    <row r="31" spans="1:11" s="2" customFormat="1" ht="22.5" customHeight="1" x14ac:dyDescent="0.2">
      <c r="A31" s="60" t="s">
        <v>52</v>
      </c>
      <c r="B31" s="61"/>
      <c r="C31" s="61"/>
      <c r="D31" s="61"/>
      <c r="E31" s="61"/>
      <c r="F31" s="61"/>
      <c r="G31" s="61"/>
      <c r="H31" s="61"/>
      <c r="I31" s="61"/>
      <c r="J31" s="62"/>
      <c r="K31" s="4"/>
    </row>
    <row r="32" spans="1:11" s="2" customFormat="1" ht="13.5" customHeight="1" x14ac:dyDescent="0.2">
      <c r="A32" s="63" t="s">
        <v>42</v>
      </c>
      <c r="B32" s="63"/>
      <c r="C32" s="63"/>
      <c r="D32" s="63"/>
      <c r="E32" s="63"/>
      <c r="F32" s="63"/>
      <c r="G32" s="63"/>
      <c r="H32" s="63"/>
      <c r="I32" s="63"/>
      <c r="J32" s="64"/>
      <c r="K32" s="4"/>
    </row>
    <row r="33" spans="1:10" x14ac:dyDescent="0.2">
      <c r="A33" s="65"/>
      <c r="B33" s="65"/>
      <c r="C33" s="65"/>
      <c r="D33" s="65"/>
      <c r="E33" s="65"/>
      <c r="F33" s="65"/>
      <c r="G33" s="65"/>
      <c r="H33" s="65"/>
      <c r="I33" s="65"/>
      <c r="J33" s="66"/>
    </row>
    <row r="34" spans="1:10" x14ac:dyDescent="0.2">
      <c r="A34" s="32"/>
      <c r="B34" s="33"/>
      <c r="C34" s="33"/>
      <c r="D34" s="34"/>
      <c r="E34" s="33"/>
      <c r="F34" s="33"/>
      <c r="G34" s="33"/>
      <c r="H34" s="33"/>
      <c r="I34" s="33"/>
      <c r="J34" s="33"/>
    </row>
    <row r="35" spans="1:10" x14ac:dyDescent="0.2">
      <c r="A35" s="32"/>
      <c r="B35" s="33"/>
      <c r="C35" s="33"/>
      <c r="D35" s="34"/>
      <c r="E35" s="33"/>
      <c r="F35" s="33"/>
      <c r="G35" s="33"/>
      <c r="H35" s="33"/>
      <c r="I35" s="33"/>
      <c r="J35" s="33"/>
    </row>
    <row r="36" spans="1:10" x14ac:dyDescent="0.2">
      <c r="A36" s="32"/>
      <c r="B36" s="33"/>
      <c r="C36" s="33"/>
      <c r="D36" s="34"/>
      <c r="E36" s="33"/>
      <c r="F36" s="33"/>
      <c r="G36" s="33"/>
      <c r="H36" s="33"/>
      <c r="I36" s="33"/>
      <c r="J36" s="33"/>
    </row>
    <row r="37" spans="1:10" x14ac:dyDescent="0.2">
      <c r="A37" s="32"/>
      <c r="B37" s="33"/>
      <c r="C37" s="33"/>
      <c r="D37" s="34"/>
      <c r="E37" s="33"/>
      <c r="F37" s="33"/>
      <c r="G37" s="33"/>
      <c r="H37" s="33"/>
      <c r="I37" s="33"/>
      <c r="J37" s="33"/>
    </row>
    <row r="38" spans="1:10" x14ac:dyDescent="0.2">
      <c r="A38" s="32"/>
      <c r="B38" s="33"/>
      <c r="C38" s="33"/>
      <c r="D38" s="34"/>
      <c r="E38" s="33"/>
      <c r="F38" s="33"/>
      <c r="G38" s="33"/>
      <c r="H38" s="33"/>
      <c r="I38" s="33"/>
      <c r="J38" s="33"/>
    </row>
    <row r="39" spans="1:10" x14ac:dyDescent="0.2">
      <c r="A39" s="33"/>
      <c r="B39" s="33"/>
      <c r="C39" s="33"/>
      <c r="D39" s="34"/>
      <c r="E39" s="33"/>
      <c r="F39" s="33"/>
      <c r="G39" s="33"/>
      <c r="H39" s="33"/>
      <c r="I39" s="33"/>
      <c r="J39" s="33"/>
    </row>
    <row r="40" spans="1:10" x14ac:dyDescent="0.2">
      <c r="A40" s="33"/>
      <c r="B40" s="33"/>
      <c r="C40" s="33"/>
      <c r="D40" s="34"/>
      <c r="E40" s="33"/>
      <c r="F40" s="33"/>
      <c r="G40" s="33"/>
      <c r="H40" s="33"/>
      <c r="I40" s="33"/>
      <c r="J40" s="33"/>
    </row>
  </sheetData>
  <mergeCells count="7">
    <mergeCell ref="A31:J31"/>
    <mergeCell ref="A32:J33"/>
    <mergeCell ref="A20:I20"/>
    <mergeCell ref="A25:J25"/>
    <mergeCell ref="A28:J28"/>
    <mergeCell ref="A29:J29"/>
    <mergeCell ref="A30:J30"/>
  </mergeCells>
  <pageMargins left="0.25" right="0.25" top="0.75" bottom="0.75" header="0.3" footer="0.3"/>
  <pageSetup paperSize="8" fitToHeight="0" orientation="landscape" r:id="rId1"/>
  <headerFooter differentFirst="1" scaleWithDoc="0">
    <oddHeader>&amp;R&amp;6&amp;D
&amp;"-,tučné"&amp;K05+000&amp;P/&amp;N</oddHeader>
    <firstHeader xml:space="preserve">&amp;L&amp;9 &amp;10&amp;G&amp;R&amp;6Správa železnic, státní organizace
Dlážděná 1003/7, 110 00 Praha 1&amp;2
&amp;6&amp;D   &amp;"-,Tučné"&amp;K05+000&amp;P/&amp;N&amp;"-,Obyčejné"&amp;K01+000
</firstHeader>
  </headerFooter>
  <legacyDrawingHF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8DDC52BD08C74A84BD722897D47355" ma:contentTypeVersion="7" ma:contentTypeDescription="Vytvořit nový dokument" ma:contentTypeScope="" ma:versionID="0091792794118dfa8380e63db8c156dc">
  <xsd:schema xmlns:xsd="http://www.w3.org/2001/XMLSchema" xmlns:p="http://schemas.microsoft.com/office/2006/metadata/properties" xmlns:ns1="http://schemas.microsoft.com/sharepoint/v3" xmlns:ns2="http://schemas.microsoft.com/sharepoint/v3/fields" targetNamespace="http://schemas.microsoft.com/office/2006/metadata/properties" ma:root="true" ma:fieldsID="e50c54431dbdc2c5f53f82dc5678a903" ns1:_="" ns2:_="">
    <xsd:import namespace="http://schemas.microsoft.com/sharepoint/v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1:URL" minOccurs="0"/>
                <xsd:element ref="ns2:_Source" minOccurs="0"/>
                <xsd:element ref="ns2:_RightsManagement" minOccurs="0"/>
                <xsd:element ref="ns2:_Coverag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8" nillable="true" ma:displayName="Adresa URL" ma:internalName="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ource" ma:index="9" nillable="true" ma:displayName="Zdroj" ma:description="Odkazy na prostředky, z nichž byl tento prostředek odvozen" ma:internalName="_Source">
      <xsd:simpleType>
        <xsd:restriction base="dms:Note"/>
      </xsd:simpleType>
    </xsd:element>
    <xsd:element name="_RightsManagement" ma:index="10" nillable="true" ma:displayName="Správa práv" ma:description="Informace o právech souvisejících s tímto prostředkem" ma:internalName="_RightsManagement">
      <xsd:simpleType>
        <xsd:restriction base="dms:Note"/>
      </xsd:simpleType>
    </xsd:element>
    <xsd:element name="_Coverage" ma:index="11" nillable="true" ma:displayName="Pokrytí" ma:description="Rozsah" ma:internalName="_Coverag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 ma:index="12" ma:displayName="Kategorie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_Source xmlns="http://schemas.microsoft.com/sharepoint/v3/fields" xsi:nil="true"/>
    <URL xmlns="http://schemas.microsoft.com/sharepoint/v3">
      <Url xsi:nil="true"/>
      <Description xsi:nil="true"/>
    </URL>
    <_Coverage xmlns="http://schemas.microsoft.com/sharepoint/v3/fields" xsi:nil="true"/>
    <_RightsManagement xmlns="http://schemas.microsoft.com/sharepoint/v3/fields" xsi:nil="true"/>
  </documentManagement>
</p:properties>
</file>

<file path=customXml/itemProps1.xml><?xml version="1.0" encoding="utf-8"?>
<ds:datastoreItem xmlns:ds="http://schemas.openxmlformats.org/officeDocument/2006/customXml" ds:itemID="{9E9DDC3B-2592-4064-B62E-444C75710CC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D048422-1ACB-47A9-9F65-638D6825F0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C2CC2675-F14B-4B5E-9E82-73EDE3A83890}">
  <ds:schemaRefs>
    <ds:schemaRef ds:uri="http://schemas.microsoft.com/sharepoint/v3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purl.org/dc/elements/1.1/"/>
    <ds:schemaRef ds:uri="http://schemas.microsoft.com/office/2006/metadata/properties"/>
    <ds:schemaRef ds:uri="http://schemas.microsoft.com/sharepoint/v3/field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 1</vt:lpstr>
    </vt:vector>
  </TitlesOfParts>
  <Company>Správa železnic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Varčok Dušan, Ing.</dc:creator>
  <cp:lastModifiedBy>OVZ OŘ OVA</cp:lastModifiedBy>
  <cp:lastPrinted>2022-06-21T07:04:48Z</cp:lastPrinted>
  <dcterms:created xsi:type="dcterms:W3CDTF">2017-12-01T06:03:47Z</dcterms:created>
  <dcterms:modified xsi:type="dcterms:W3CDTF">2022-06-22T13:18:23Z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0x010100D68DDC52BD08C74A84BD722897D47355</vt:lpwstr>
  </property>
</Properties>
</file>