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-1 - 01 Železniční s..." sheetId="2" r:id="rId2"/>
    <sheet name="SO 01-2 - 02 Oprava želez..." sheetId="3" r:id="rId3"/>
    <sheet name="SO 02-1 - 01 Železniční s..." sheetId="4" r:id="rId4"/>
    <sheet name="SO 02-2 - 02 Oprava propu...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01-1 - 01 Železniční s...'!$C$87:$K$139</definedName>
    <definedName name="_xlnm.Print_Area" localSheetId="1">'SO 01-1 - 01 Železniční s...'!$C$4:$J$41,'SO 01-1 - 01 Železniční s...'!$C$47:$J$67,'SO 01-1 - 01 Železniční s...'!$C$73:$K$139</definedName>
    <definedName name="_xlnm.Print_Titles" localSheetId="1">'SO 01-1 - 01 Železniční s...'!$87:$87</definedName>
    <definedName name="_xlnm._FilterDatabase" localSheetId="2" hidden="1">'SO 01-2 - 02 Oprava želez...'!$C$94:$K$299</definedName>
    <definedName name="_xlnm.Print_Area" localSheetId="2">'SO 01-2 - 02 Oprava želez...'!$C$4:$J$41,'SO 01-2 - 02 Oprava želez...'!$C$47:$J$74,'SO 01-2 - 02 Oprava želez...'!$C$80:$K$299</definedName>
    <definedName name="_xlnm.Print_Titles" localSheetId="2">'SO 01-2 - 02 Oprava želez...'!$94:$94</definedName>
    <definedName name="_xlnm._FilterDatabase" localSheetId="3" hidden="1">'SO 02-1 - 01 Železniční s...'!$C$87:$K$132</definedName>
    <definedName name="_xlnm.Print_Area" localSheetId="3">'SO 02-1 - 01 Železniční s...'!$C$4:$J$41,'SO 02-1 - 01 Železniční s...'!$C$47:$J$67,'SO 02-1 - 01 Železniční s...'!$C$73:$K$132</definedName>
    <definedName name="_xlnm.Print_Titles" localSheetId="3">'SO 02-1 - 01 Železniční s...'!$87:$87</definedName>
    <definedName name="_xlnm._FilterDatabase" localSheetId="4" hidden="1">'SO 02-2 - 02 Oprava propu...'!$C$95:$K$307</definedName>
    <definedName name="_xlnm.Print_Area" localSheetId="4">'SO 02-2 - 02 Oprava propu...'!$C$4:$J$41,'SO 02-2 - 02 Oprava propu...'!$C$47:$J$75,'SO 02-2 - 02 Oprava propu...'!$C$81:$K$307</definedName>
    <definedName name="_xlnm.Print_Titles" localSheetId="4">'SO 02-2 - 02 Oprava propu...'!$95:$95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F90"/>
  <c r="E88"/>
  <c r="F56"/>
  <c r="E54"/>
  <c r="J26"/>
  <c r="E26"/>
  <c r="J59"/>
  <c r="J25"/>
  <c r="J23"/>
  <c r="E23"/>
  <c r="J58"/>
  <c r="J22"/>
  <c r="J20"/>
  <c r="E20"/>
  <c r="F93"/>
  <c r="J19"/>
  <c r="J17"/>
  <c r="E17"/>
  <c r="F92"/>
  <c r="J16"/>
  <c r="J14"/>
  <c r="J90"/>
  <c r="E7"/>
  <c r="E84"/>
  <c i="4" r="J39"/>
  <c r="J38"/>
  <c i="1" r="AY59"/>
  <c i="4" r="J37"/>
  <c i="1" r="AX59"/>
  <c i="4"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85"/>
  <c r="J25"/>
  <c r="J23"/>
  <c r="E23"/>
  <c r="J58"/>
  <c r="J22"/>
  <c r="J20"/>
  <c r="E20"/>
  <c r="F59"/>
  <c r="J19"/>
  <c r="J17"/>
  <c r="E17"/>
  <c r="F84"/>
  <c r="J16"/>
  <c r="J14"/>
  <c r="J82"/>
  <c r="E7"/>
  <c r="E76"/>
  <c i="3" r="J39"/>
  <c r="J38"/>
  <c i="1" r="AY57"/>
  <c i="3" r="J37"/>
  <c i="1" r="AX57"/>
  <c i="3"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F89"/>
  <c r="E87"/>
  <c r="F56"/>
  <c r="E54"/>
  <c r="J26"/>
  <c r="E26"/>
  <c r="J92"/>
  <c r="J25"/>
  <c r="J23"/>
  <c r="E23"/>
  <c r="J91"/>
  <c r="J22"/>
  <c r="J20"/>
  <c r="E20"/>
  <c r="F92"/>
  <c r="J19"/>
  <c r="J17"/>
  <c r="E17"/>
  <c r="F58"/>
  <c r="J16"/>
  <c r="J14"/>
  <c r="J56"/>
  <c r="E7"/>
  <c r="E83"/>
  <c i="2" r="J39"/>
  <c r="J38"/>
  <c i="1" r="AY56"/>
  <c i="2" r="J37"/>
  <c i="1" r="AX56"/>
  <c i="2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59"/>
  <c r="J25"/>
  <c r="J23"/>
  <c r="E23"/>
  <c r="J84"/>
  <c r="J22"/>
  <c r="J20"/>
  <c r="E20"/>
  <c r="F85"/>
  <c r="J19"/>
  <c r="J17"/>
  <c r="E17"/>
  <c r="F84"/>
  <c r="J16"/>
  <c r="J14"/>
  <c r="J56"/>
  <c r="E7"/>
  <c r="E76"/>
  <c i="1" r="L50"/>
  <c r="AM50"/>
  <c r="AM49"/>
  <c r="L49"/>
  <c r="AM47"/>
  <c r="L47"/>
  <c r="L45"/>
  <c r="L44"/>
  <c i="2" r="J115"/>
  <c r="BK135"/>
  <c r="BK97"/>
  <c i="3" r="J297"/>
  <c r="BK249"/>
  <c r="BK152"/>
  <c r="BK98"/>
  <c r="J245"/>
  <c r="BK140"/>
  <c r="J270"/>
  <c r="J196"/>
  <c r="BK149"/>
  <c r="BK264"/>
  <c r="BK222"/>
  <c r="BK128"/>
  <c i="4" r="J110"/>
  <c r="BK111"/>
  <c r="BK116"/>
  <c i="5" r="J264"/>
  <c r="J225"/>
  <c r="BK132"/>
  <c r="BK292"/>
  <c r="BK159"/>
  <c r="J278"/>
  <c r="BK225"/>
  <c r="J175"/>
  <c r="BK248"/>
  <c r="J200"/>
  <c r="J167"/>
  <c r="BK99"/>
  <c i="2" r="J117"/>
  <c r="J96"/>
  <c r="BK117"/>
  <c r="BK96"/>
  <c i="3" r="J288"/>
  <c r="BK256"/>
  <c r="BK230"/>
  <c r="J186"/>
  <c r="J145"/>
  <c r="BK110"/>
  <c r="BK272"/>
  <c r="J230"/>
  <c r="J179"/>
  <c r="BK126"/>
  <c r="J279"/>
  <c r="J222"/>
  <c r="BK169"/>
  <c r="J131"/>
  <c r="BK270"/>
  <c r="J225"/>
  <c r="BK156"/>
  <c r="BK121"/>
  <c i="4" r="J113"/>
  <c r="BK128"/>
  <c r="BK108"/>
  <c r="BK118"/>
  <c r="J111"/>
  <c i="5" r="J275"/>
  <c r="J233"/>
  <c r="BK197"/>
  <c r="J147"/>
  <c r="BK114"/>
  <c r="BK278"/>
  <c r="BK182"/>
  <c r="J301"/>
  <c r="BK251"/>
  <c r="J235"/>
  <c r="J179"/>
  <c r="J141"/>
  <c r="BK108"/>
  <c r="J303"/>
  <c r="J269"/>
  <c r="J243"/>
  <c r="BK204"/>
  <c r="J173"/>
  <c r="BK122"/>
  <c i="2" r="J126"/>
  <c r="BK100"/>
  <c r="BK129"/>
  <c r="BK115"/>
  <c r="J91"/>
  <c r="BK93"/>
  <c i="3" r="J253"/>
  <c r="BK225"/>
  <c r="J189"/>
  <c r="J149"/>
  <c r="J116"/>
  <c r="J267"/>
  <c r="J227"/>
  <c r="J162"/>
  <c r="BK288"/>
  <c r="BK219"/>
  <c r="BK182"/>
  <c r="BK133"/>
  <c r="J284"/>
  <c r="BK227"/>
  <c r="BK196"/>
  <c r="BK136"/>
  <c i="4" r="J128"/>
  <c r="J106"/>
  <c r="J112"/>
  <c r="J131"/>
  <c r="BK113"/>
  <c r="J102"/>
  <c i="5" r="J267"/>
  <c r="J245"/>
  <c r="BK193"/>
  <c r="BK141"/>
  <c r="BK280"/>
  <c r="BK220"/>
  <c r="J137"/>
  <c r="BK275"/>
  <c r="BK238"/>
  <c r="BK173"/>
  <c r="J111"/>
  <c r="BK301"/>
  <c r="J253"/>
  <c r="J197"/>
  <c r="J150"/>
  <c i="2" r="J122"/>
  <c r="J97"/>
  <c r="J119"/>
  <c r="J93"/>
  <c i="3" r="J272"/>
  <c r="J209"/>
  <c r="BK131"/>
  <c r="BK279"/>
  <c r="BK232"/>
  <c r="BK203"/>
  <c r="J293"/>
  <c r="BK209"/>
  <c r="J173"/>
  <c r="BK286"/>
  <c r="J235"/>
  <c r="BK186"/>
  <c r="BK162"/>
  <c i="4" r="BK114"/>
  <c r="J116"/>
  <c r="BK122"/>
  <c i="5" r="BK293"/>
  <c r="BK235"/>
  <c r="BK214"/>
  <c r="BK111"/>
  <c r="J230"/>
  <c r="BK134"/>
  <c r="BK264"/>
  <c r="BK185"/>
  <c r="BK147"/>
  <c r="BK105"/>
  <c r="J182"/>
  <c r="J132"/>
  <c r="J114"/>
  <c i="2" r="J135"/>
  <c r="J112"/>
  <c r="J133"/>
  <c i="3" r="BK295"/>
  <c r="J282"/>
  <c r="BK247"/>
  <c r="BK212"/>
  <c r="BK159"/>
  <c r="J126"/>
  <c r="J286"/>
  <c r="BK243"/>
  <c r="BK206"/>
  <c r="J136"/>
  <c r="BK116"/>
  <c r="BK259"/>
  <c r="BK176"/>
  <c r="J156"/>
  <c r="J104"/>
  <c r="J259"/>
  <c r="J206"/>
  <c r="J151"/>
  <c r="J98"/>
  <c i="4" r="J100"/>
  <c r="J114"/>
  <c r="BK102"/>
  <c r="BK110"/>
  <c r="BK100"/>
  <c i="5" r="J296"/>
  <c r="J251"/>
  <c r="J211"/>
  <c r="BK153"/>
  <c r="BK127"/>
  <c r="J240"/>
  <c r="J207"/>
  <c r="BK117"/>
  <c r="BK269"/>
  <c r="BK243"/>
  <c r="J220"/>
  <c r="BK170"/>
  <c r="J127"/>
  <c r="BK305"/>
  <c r="J292"/>
  <c r="J255"/>
  <c r="J214"/>
  <c r="J193"/>
  <c r="J159"/>
  <c r="J105"/>
  <c i="2" r="BK119"/>
  <c r="J110"/>
  <c r="BK137"/>
  <c r="BK122"/>
  <c r="J100"/>
  <c r="J103"/>
  <c i="3" r="J264"/>
  <c r="BK235"/>
  <c r="BK217"/>
  <c r="BK165"/>
  <c r="J142"/>
  <c r="BK284"/>
  <c r="J240"/>
  <c r="BK199"/>
  <c r="J121"/>
  <c r="BK267"/>
  <c r="J203"/>
  <c r="J165"/>
  <c r="J110"/>
  <c r="BK261"/>
  <c r="BK215"/>
  <c r="J153"/>
  <c r="J107"/>
  <c i="4" r="J118"/>
  <c r="BK91"/>
  <c r="BK106"/>
  <c r="BK120"/>
  <c r="BK104"/>
  <c r="BK98"/>
  <c i="5" r="BK294"/>
  <c r="J227"/>
  <c r="BK200"/>
  <c r="BK150"/>
  <c r="J294"/>
  <c r="J238"/>
  <c r="BK189"/>
  <c r="J102"/>
  <c r="J248"/>
  <c r="J189"/>
  <c r="J129"/>
  <c r="J305"/>
  <c r="BK287"/>
  <c r="BK230"/>
  <c r="BK175"/>
  <c r="J117"/>
  <c i="2" r="BK108"/>
  <c r="BK103"/>
  <c r="BK91"/>
  <c i="3" r="BK285"/>
  <c r="J219"/>
  <c r="J113"/>
  <c r="J256"/>
  <c r="BK173"/>
  <c r="BK113"/>
  <c r="J237"/>
  <c r="BK189"/>
  <c r="BK107"/>
  <c r="BK253"/>
  <c r="BK142"/>
  <c i="4" r="J122"/>
  <c r="BK131"/>
  <c r="BK95"/>
  <c r="J108"/>
  <c i="5" r="BK253"/>
  <c r="BK156"/>
  <c r="J122"/>
  <c r="BK255"/>
  <c r="J185"/>
  <c r="J287"/>
  <c r="BK240"/>
  <c r="BK290"/>
  <c r="BK257"/>
  <c r="BK211"/>
  <c i="2" r="J137"/>
  <c r="BK126"/>
  <c r="BK112"/>
  <c r="BK106"/>
  <c i="3" r="BK293"/>
  <c r="J232"/>
  <c r="BK179"/>
  <c r="J215"/>
  <c r="J192"/>
  <c r="J128"/>
  <c r="J261"/>
  <c r="J159"/>
  <c r="BK282"/>
  <c r="J182"/>
  <c r="J152"/>
  <c r="BK101"/>
  <c i="4" r="J95"/>
  <c r="J104"/>
  <c i="5" r="BK303"/>
  <c r="J204"/>
  <c r="BK179"/>
  <c r="J143"/>
  <c r="BK296"/>
  <c r="J217"/>
  <c r="J99"/>
  <c r="BK245"/>
  <c r="BK137"/>
  <c r="BK272"/>
  <c r="J223"/>
  <c r="J156"/>
  <c i="2" r="BK124"/>
  <c r="J106"/>
  <c r="J124"/>
  <c r="BK110"/>
  <c i="1" r="AS58"/>
  <c i="3" r="J249"/>
  <c r="J217"/>
  <c r="BK153"/>
  <c r="BK104"/>
  <c r="J243"/>
  <c r="J199"/>
  <c r="J285"/>
  <c r="BK237"/>
  <c r="J176"/>
  <c r="J140"/>
  <c i="4" r="J120"/>
  <c r="J93"/>
  <c r="BK125"/>
  <c r="BK97"/>
  <c r="J97"/>
  <c i="5" r="BK261"/>
  <c r="BK223"/>
  <c r="J170"/>
  <c r="J134"/>
  <c r="J293"/>
  <c r="BK227"/>
  <c r="J153"/>
  <c r="J280"/>
  <c i="2" r="BK133"/>
  <c r="J129"/>
  <c r="J108"/>
  <c i="1" r="AS55"/>
  <c i="3" r="J101"/>
  <c r="J247"/>
  <c r="J212"/>
  <c r="J133"/>
  <c r="J295"/>
  <c r="BK245"/>
  <c r="BK192"/>
  <c r="BK151"/>
  <c r="BK297"/>
  <c r="BK240"/>
  <c r="J169"/>
  <c r="BK145"/>
  <c i="4" r="BK112"/>
  <c r="J125"/>
  <c r="J98"/>
  <c r="BK93"/>
  <c r="J91"/>
  <c i="5" r="J257"/>
  <c r="BK217"/>
  <c r="BK167"/>
  <c r="BK129"/>
  <c r="J272"/>
  <c r="BK163"/>
  <c r="J290"/>
  <c r="BK267"/>
  <c r="BK233"/>
  <c r="BK143"/>
  <c r="BK102"/>
  <c r="J261"/>
  <c r="BK207"/>
  <c r="J163"/>
  <c r="J108"/>
  <c i="2" l="1" r="BK90"/>
  <c r="J90"/>
  <c r="J65"/>
  <c r="BK128"/>
  <c r="J128"/>
  <c r="J66"/>
  <c i="3" r="P97"/>
  <c r="P139"/>
  <c r="T148"/>
  <c r="P172"/>
  <c r="P195"/>
  <c r="BK202"/>
  <c r="J202"/>
  <c r="J70"/>
  <c r="P244"/>
  <c r="T255"/>
  <c r="T252"/>
  <c i="4" r="BK90"/>
  <c r="BK89"/>
  <c r="J89"/>
  <c r="J64"/>
  <c r="BK124"/>
  <c r="J124"/>
  <c r="J66"/>
  <c i="5" r="T98"/>
  <c r="T140"/>
  <c r="R146"/>
  <c r="R188"/>
  <c r="R166"/>
  <c r="R203"/>
  <c r="R210"/>
  <c r="P252"/>
  <c i="2" r="T90"/>
  <c r="T89"/>
  <c r="P128"/>
  <c i="3" r="T97"/>
  <c r="R139"/>
  <c r="BK148"/>
  <c r="J148"/>
  <c r="J67"/>
  <c r="T172"/>
  <c r="T195"/>
  <c r="P202"/>
  <c r="T244"/>
  <c r="R255"/>
  <c r="R252"/>
  <c i="4" r="T90"/>
  <c r="T89"/>
  <c r="T88"/>
  <c r="T124"/>
  <c i="5" r="BK98"/>
  <c r="BK140"/>
  <c r="J140"/>
  <c r="J66"/>
  <c r="P146"/>
  <c r="T188"/>
  <c r="T166"/>
  <c r="T203"/>
  <c r="T210"/>
  <c r="T252"/>
  <c r="P263"/>
  <c i="2" r="R90"/>
  <c r="R89"/>
  <c r="R128"/>
  <c i="3" r="BK97"/>
  <c r="J97"/>
  <c r="J65"/>
  <c r="BK139"/>
  <c r="J139"/>
  <c r="J66"/>
  <c r="R148"/>
  <c r="BK172"/>
  <c r="J172"/>
  <c r="J68"/>
  <c r="BK195"/>
  <c r="J195"/>
  <c r="J69"/>
  <c r="T202"/>
  <c r="BK244"/>
  <c r="J244"/>
  <c r="J71"/>
  <c r="P255"/>
  <c r="P252"/>
  <c i="4" r="R90"/>
  <c r="R89"/>
  <c r="P124"/>
  <c i="5" r="R98"/>
  <c r="P140"/>
  <c r="BK146"/>
  <c r="J146"/>
  <c r="J67"/>
  <c r="P188"/>
  <c r="P166"/>
  <c r="P203"/>
  <c r="P210"/>
  <c r="BK263"/>
  <c r="J263"/>
  <c r="J74"/>
  <c r="R263"/>
  <c i="2" r="P90"/>
  <c r="P89"/>
  <c r="P88"/>
  <c i="1" r="AU56"/>
  <c i="2" r="T128"/>
  <c i="3" r="R97"/>
  <c r="T139"/>
  <c r="P148"/>
  <c r="R172"/>
  <c r="R195"/>
  <c r="R202"/>
  <c r="R244"/>
  <c r="BK255"/>
  <c r="J255"/>
  <c r="J73"/>
  <c i="4" r="P90"/>
  <c r="P89"/>
  <c r="P88"/>
  <c i="1" r="AU59"/>
  <c i="4" r="R124"/>
  <c i="5" r="P98"/>
  <c r="R140"/>
  <c r="T146"/>
  <c r="BK188"/>
  <c r="J188"/>
  <c r="J69"/>
  <c r="BK203"/>
  <c r="J203"/>
  <c r="J70"/>
  <c r="BK210"/>
  <c r="J210"/>
  <c r="J71"/>
  <c r="BK252"/>
  <c r="J252"/>
  <c r="J72"/>
  <c r="R252"/>
  <c r="T263"/>
  <c i="3" r="BK252"/>
  <c r="J252"/>
  <c r="J72"/>
  <c i="5" r="BK166"/>
  <c r="J166"/>
  <c r="J68"/>
  <c r="BK260"/>
  <c r="J260"/>
  <c r="J73"/>
  <c i="4" r="J90"/>
  <c r="J65"/>
  <c i="5" r="E50"/>
  <c r="J56"/>
  <c r="F59"/>
  <c r="J93"/>
  <c r="BE102"/>
  <c r="BE150"/>
  <c r="BE167"/>
  <c r="BE185"/>
  <c r="BE214"/>
  <c r="BE217"/>
  <c r="BE220"/>
  <c r="BE235"/>
  <c r="BE238"/>
  <c r="BE261"/>
  <c r="BE294"/>
  <c r="BE301"/>
  <c r="BE305"/>
  <c r="F58"/>
  <c r="J92"/>
  <c r="BE114"/>
  <c r="BE134"/>
  <c r="BE141"/>
  <c r="BE147"/>
  <c r="BE153"/>
  <c r="BE156"/>
  <c r="BE159"/>
  <c r="BE163"/>
  <c r="BE179"/>
  <c r="BE204"/>
  <c r="BE227"/>
  <c r="BE251"/>
  <c r="BE253"/>
  <c r="BE255"/>
  <c r="BE292"/>
  <c r="BE293"/>
  <c r="BE296"/>
  <c i="4" r="BK88"/>
  <c r="J88"/>
  <c r="J63"/>
  <c i="5" r="BE108"/>
  <c r="BE111"/>
  <c r="BE117"/>
  <c r="BE122"/>
  <c r="BE127"/>
  <c r="BE129"/>
  <c r="BE132"/>
  <c r="BE143"/>
  <c r="BE170"/>
  <c r="BE175"/>
  <c r="BE189"/>
  <c r="BE193"/>
  <c r="BE197"/>
  <c r="BE200"/>
  <c r="BE211"/>
  <c r="BE223"/>
  <c r="BE225"/>
  <c r="BE230"/>
  <c r="BE233"/>
  <c r="BE245"/>
  <c r="BE248"/>
  <c r="BE257"/>
  <c r="BE264"/>
  <c r="BE269"/>
  <c r="BE287"/>
  <c r="BE303"/>
  <c r="BE99"/>
  <c r="BE105"/>
  <c r="BE137"/>
  <c r="BE173"/>
  <c r="BE182"/>
  <c r="BE207"/>
  <c r="BE240"/>
  <c r="BE243"/>
  <c r="BE267"/>
  <c r="BE272"/>
  <c r="BE275"/>
  <c r="BE278"/>
  <c r="BE280"/>
  <c r="BE290"/>
  <c i="4" r="F58"/>
  <c r="J84"/>
  <c r="BE93"/>
  <c r="BE104"/>
  <c r="BE108"/>
  <c r="BE110"/>
  <c r="J56"/>
  <c r="J59"/>
  <c r="F85"/>
  <c r="BE102"/>
  <c r="BE112"/>
  <c r="BE114"/>
  <c r="BE118"/>
  <c r="BE120"/>
  <c r="BE122"/>
  <c r="BE125"/>
  <c r="BE128"/>
  <c r="E50"/>
  <c r="BE91"/>
  <c r="BE98"/>
  <c r="BE113"/>
  <c r="BE131"/>
  <c r="BE95"/>
  <c r="BE97"/>
  <c r="BE100"/>
  <c r="BE106"/>
  <c r="BE111"/>
  <c r="BE116"/>
  <c i="3" r="F59"/>
  <c r="J89"/>
  <c r="BE101"/>
  <c r="BE107"/>
  <c r="BE110"/>
  <c r="BE113"/>
  <c r="BE149"/>
  <c r="BE189"/>
  <c r="BE209"/>
  <c r="BE212"/>
  <c r="BE217"/>
  <c r="BE230"/>
  <c r="BE243"/>
  <c r="BE245"/>
  <c r="BE256"/>
  <c r="BE272"/>
  <c r="BE286"/>
  <c r="BE293"/>
  <c r="E50"/>
  <c r="J58"/>
  <c r="BE98"/>
  <c r="BE116"/>
  <c r="BE121"/>
  <c r="BE126"/>
  <c r="BE136"/>
  <c r="BE140"/>
  <c r="BE142"/>
  <c r="BE152"/>
  <c r="BE203"/>
  <c r="BE215"/>
  <c r="BE225"/>
  <c r="BE227"/>
  <c r="BE232"/>
  <c r="BE237"/>
  <c r="BE247"/>
  <c r="BE249"/>
  <c r="BE253"/>
  <c r="BE284"/>
  <c r="BE285"/>
  <c r="BE297"/>
  <c r="J59"/>
  <c r="F91"/>
  <c r="BE131"/>
  <c r="BE145"/>
  <c r="BE151"/>
  <c r="BE156"/>
  <c r="BE159"/>
  <c r="BE162"/>
  <c r="BE165"/>
  <c r="BE176"/>
  <c r="BE179"/>
  <c r="BE182"/>
  <c r="BE186"/>
  <c r="BE192"/>
  <c r="BE206"/>
  <c r="BE222"/>
  <c r="BE235"/>
  <c r="BE259"/>
  <c r="BE261"/>
  <c r="BE270"/>
  <c r="BE104"/>
  <c r="BE128"/>
  <c r="BE133"/>
  <c r="BE153"/>
  <c r="BE169"/>
  <c r="BE173"/>
  <c r="BE196"/>
  <c r="BE199"/>
  <c r="BE219"/>
  <c r="BE240"/>
  <c r="BE264"/>
  <c r="BE267"/>
  <c r="BE279"/>
  <c r="BE282"/>
  <c r="BE288"/>
  <c r="BE295"/>
  <c i="2" r="F58"/>
  <c r="J82"/>
  <c r="E50"/>
  <c r="F59"/>
  <c r="J85"/>
  <c r="BE91"/>
  <c r="BE96"/>
  <c r="J58"/>
  <c r="BE97"/>
  <c r="BE100"/>
  <c r="BE106"/>
  <c r="BE108"/>
  <c r="BE110"/>
  <c r="BE115"/>
  <c r="BE119"/>
  <c r="BE124"/>
  <c r="BE126"/>
  <c r="BE133"/>
  <c r="BE93"/>
  <c r="BE103"/>
  <c r="BE112"/>
  <c r="BE117"/>
  <c r="BE122"/>
  <c r="BE129"/>
  <c r="BE135"/>
  <c r="BE137"/>
  <c i="5" r="J36"/>
  <c i="1" r="AW60"/>
  <c i="4" r="F37"/>
  <c i="1" r="BB59"/>
  <c i="2" r="F38"/>
  <c i="1" r="BC56"/>
  <c r="AS54"/>
  <c i="3" r="F37"/>
  <c i="1" r="BB57"/>
  <c i="4" r="J36"/>
  <c i="1" r="AW59"/>
  <c i="2" r="F37"/>
  <c i="1" r="BB56"/>
  <c i="3" r="F39"/>
  <c i="1" r="BD57"/>
  <c i="2" r="F39"/>
  <c i="1" r="BD56"/>
  <c i="4" r="F38"/>
  <c i="1" r="BC59"/>
  <c i="5" r="F38"/>
  <c i="1" r="BC60"/>
  <c i="3" r="J36"/>
  <c i="1" r="AW57"/>
  <c i="4" r="F36"/>
  <c i="1" r="BA59"/>
  <c i="5" r="F36"/>
  <c i="1" r="BA60"/>
  <c i="2" r="J36"/>
  <c i="1" r="AW56"/>
  <c i="2" r="F36"/>
  <c i="1" r="BA56"/>
  <c i="3" r="F38"/>
  <c i="1" r="BC57"/>
  <c i="5" r="F37"/>
  <c i="1" r="BB60"/>
  <c i="3" r="F36"/>
  <c i="1" r="BA57"/>
  <c i="5" r="F39"/>
  <c i="1" r="BD60"/>
  <c i="4" r="F39"/>
  <c i="1" r="BD59"/>
  <c i="2" l="1" r="R88"/>
  <c i="5" r="BK97"/>
  <c r="J97"/>
  <c r="J64"/>
  <c i="3" r="T96"/>
  <c r="T95"/>
  <c i="5" r="T97"/>
  <c r="T96"/>
  <c r="P97"/>
  <c r="P96"/>
  <c i="1" r="AU60"/>
  <c i="5" r="R97"/>
  <c r="R96"/>
  <c i="3" r="R96"/>
  <c r="R95"/>
  <c i="4" r="R88"/>
  <c i="2" r="T88"/>
  <c i="3" r="P96"/>
  <c r="P95"/>
  <c i="1" r="AU57"/>
  <c i="2" r="BK89"/>
  <c r="J89"/>
  <c r="J64"/>
  <c i="3" r="BK96"/>
  <c r="J96"/>
  <c r="J64"/>
  <c i="5" r="J98"/>
  <c r="J65"/>
  <c i="1" r="BA55"/>
  <c r="AW55"/>
  <c i="2" r="J35"/>
  <c i="1" r="AV56"/>
  <c r="AT56"/>
  <c i="5" r="J35"/>
  <c i="1" r="AV60"/>
  <c r="AT60"/>
  <c r="AU58"/>
  <c r="BA58"/>
  <c r="AW58"/>
  <c r="BB58"/>
  <c r="AX58"/>
  <c r="BD58"/>
  <c r="AU55"/>
  <c r="AU54"/>
  <c i="4" r="J35"/>
  <c i="1" r="AV59"/>
  <c r="AT59"/>
  <c i="5" r="F35"/>
  <c i="1" r="AZ60"/>
  <c r="BD55"/>
  <c i="4" r="F35"/>
  <c i="1" r="AZ59"/>
  <c i="2" r="F35"/>
  <c i="1" r="AZ56"/>
  <c r="BC58"/>
  <c r="AY58"/>
  <c r="BB55"/>
  <c r="BC55"/>
  <c r="AY55"/>
  <c i="3" r="F35"/>
  <c i="1" r="AZ57"/>
  <c i="3" r="J35"/>
  <c i="1" r="AV57"/>
  <c r="AT57"/>
  <c i="4" r="J32"/>
  <c i="1" r="AG59"/>
  <c i="3" l="1" r="BK95"/>
  <c r="J95"/>
  <c r="J63"/>
  <c i="5" r="BK96"/>
  <c r="J96"/>
  <c r="J63"/>
  <c i="2" r="BK88"/>
  <c r="J88"/>
  <c r="J63"/>
  <c i="1" r="AN59"/>
  <c i="4" r="J41"/>
  <c i="1" r="BA54"/>
  <c r="AW54"/>
  <c r="AK30"/>
  <c r="BB54"/>
  <c r="AX54"/>
  <c r="AX55"/>
  <c r="BC54"/>
  <c r="W32"/>
  <c r="AZ58"/>
  <c r="AV58"/>
  <c r="AT58"/>
  <c r="BD54"/>
  <c r="W33"/>
  <c r="AZ55"/>
  <c r="AV55"/>
  <c r="AT55"/>
  <c i="2" l="1" r="J32"/>
  <c i="1" r="AG56"/>
  <c i="5" r="J32"/>
  <c i="1" r="AG60"/>
  <c i="3" r="J32"/>
  <c i="1" r="AG57"/>
  <c r="AG55"/>
  <c r="AZ54"/>
  <c r="W29"/>
  <c r="AY54"/>
  <c r="W31"/>
  <c r="W30"/>
  <c l="1" r="AN57"/>
  <c i="5" r="J41"/>
  <c i="2" r="J41"/>
  <c i="3" r="J41"/>
  <c i="1" r="AN56"/>
  <c r="AN60"/>
  <c r="AN55"/>
  <c r="AG58"/>
  <c r="AV54"/>
  <c r="AK29"/>
  <c l="1" r="AN58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<sst xmlns="http://schemas.openxmlformats.org/spreadsheetml/2006/main">
  <si>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</si>
  <si>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</si>
  <si>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</si>
  <si>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</si>
  <si>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</si>
  <si>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{58e51463-0a5d-40a8-a51d-0f6e2b4ab85b}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</si>
  <si>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</si>
  <si>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</si>
  <si>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</si>
  <si>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</si>
  <si>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</si>
  <si>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</si>
  <si>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</si>
  <si>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</si>
  <si>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SO_01-21-08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</si>
  <si>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</si>
  <si>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</si>
  <si>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Propustek v km 192,677</t>
  </si>
  <si>
    <t>KSO:</t>
  </si>
  <si>
    <t/>
  </si>
  <si>
    <t>CC-CZ:</t>
  </si>
  <si>
    <t>Místo:</t>
  </si>
  <si>
    <t xml:space="preserve"> </t>
  </si>
  <si>
    <t>Datum:</t>
  </si>
  <si>
    <t>9. 3. 2022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</si>
  <si>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</si>
  <si>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</si>
  <si>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</si>
  <si>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</si>
  <si>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</si>
  <si>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</si>
  <si>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</si>
  <si>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</si>
  <si>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</si>
  <si>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</si>
  <si>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</si>
  <si>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</si>
  <si>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</si>
  <si>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</si>
  <si>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</si>
  <si>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</si>
  <si>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</si>
  <si>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</si>
  <si>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</si>
  <si>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</si>
  <si>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</si>
  <si>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</si>
  <si>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</si>
  <si>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</si>
  <si>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</si>
  <si>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</si>
  <si>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</si>
  <si>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</si>
  <si>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</si>
  <si>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</si>
  <si>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</si>
  <si>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</si>
  <si>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</si>
  <si>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</si>
  <si>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</si>
  <si>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</si>
  <si>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</si>
  <si>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</si>
  <si>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</si>
  <si>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</si>
  <si>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</si>
  <si>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</si>
  <si>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</si>
  <si>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</si>
  <si>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</si>
  <si>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</si>
  <si>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</si>
  <si>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</si>
  <si>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</si>
  <si>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železničního propustku v km 192,677</t>
  </si>
  <si>
    <t>STA</t>
  </si>
  <si>
    <t>1</t>
  </si>
  <si>
    <t>{81fec2e4-103a-4dfd-90e0-9e88e94ed588}</t>
  </si>
  <si>
    <t>2</t>
  </si>
  <si>
    <t>/</t>
  </si>
  <si>
    <t>SO 01-1</t>
  </si>
  <si>
    <t>01 Železniční svršek</t>
  </si>
  <si>
    <t>Soupis</t>
  </si>
  <si>
    <t>{a4d0cc5e-7626-481a-b887-011b942d656c}</t>
  </si>
  <si>
    <t>SO 01-2</t>
  </si>
  <si>
    <t>02 Oprava železničního propustku</t>
  </si>
  <si>
    <t>{ea73b5fb-c772-4be0-8ef2-90c58c5918d1}</t>
  </si>
  <si>
    <t>SO 02</t>
  </si>
  <si>
    <t>Oprava propustku pod vlečkou v km 192,677</t>
  </si>
  <si>
    <t>{cce7284f-e1a8-4008-baf8-11c6817da2a5}</t>
  </si>
  <si>
    <t>SO 02-1</t>
  </si>
  <si>
    <t>{b4577004-76ea-4c7a-88a8-2477fdeea0e7}</t>
  </si>
  <si>
    <t>SO 02-2</t>
  </si>
  <si>
    <t>02 Oprava propustku pod vlečkou</t>
  </si>
  <si>
    <t>{ca04af24-7aca-43be-a302-66ff79de21fd}</t>
  </si>
  <si>
    <t>KRYCÍ LIST SOUPISU PRACÍ</t>
  </si>
  <si>
    <t>Objekt:</t>
  </si>
  <si>
    <t>SO 01 - Oprava železničního propustku v km 192,677</t>
  </si>
  <si>
    <t>Soupis:</t>
  </si>
  <si>
    <t>SO 01-1 - 01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</si>
  <si>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</si>
  <si>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</si>
  <si>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</si>
  <si>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</si>
  <si>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</si>
  <si>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</si>
  <si>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</si>
  <si>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</si>
  <si>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</si>
  <si>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</si>
  <si>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</si>
  <si>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</si>
  <si>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</si>
  <si>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</si>
  <si>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</si>
  <si>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</si>
  <si>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</si>
  <si>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</si>
  <si>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</si>
  <si>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</si>
  <si>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</si>
  <si>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</si>
  <si>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</si>
  <si>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</si>
  <si>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</si>
  <si>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</si>
  <si>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</si>
  <si>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</si>
  <si>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</si>
  <si>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2021</t>
  </si>
  <si>
    <t>4</t>
  </si>
  <si>
    <t>-502817395</t>
  </si>
  <si>
    <t>VV</t>
  </si>
  <si>
    <t>2*150/1000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</si>
  <si>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</si>
  <si>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</si>
  <si>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m2</t>
  </si>
  <si>
    <t>633269326</t>
  </si>
  <si>
    <t>"rozsah úpravy 30 m"</t>
  </si>
  <si>
    <t>2*30*0,4</t>
  </si>
  <si>
    <t>3</t>
  </si>
  <si>
    <t>M</t>
  </si>
  <si>
    <t>5955101030</t>
  </si>
  <si>
    <t>Kamenivo drcené drť frakce 8/16</t>
  </si>
  <si>
    <t>t</t>
  </si>
  <si>
    <t>Sborník UOŽI 01 2020</t>
  </si>
  <si>
    <t>8</t>
  </si>
  <si>
    <t>-1613934187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</si>
  <si>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</si>
  <si>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</si>
  <si>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</si>
  <si>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389419084</t>
  </si>
  <si>
    <t>"odstranění stávajícího kolejového lože v délce 28 m"</t>
  </si>
  <si>
    <t>28*1,9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</si>
  <si>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</si>
  <si>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</si>
  <si>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-1327344496</t>
  </si>
  <si>
    <t>"zřízení nového kolejového lože v délce 28m"</t>
  </si>
  <si>
    <t>6</t>
  </si>
  <si>
    <t>5955101000</t>
  </si>
  <si>
    <t>Kamenivo drcené štěrk frakce 31,5/63 třídy BI</t>
  </si>
  <si>
    <t>-1132573072</t>
  </si>
  <si>
    <t>"nové kolejové lože"</t>
  </si>
  <si>
    <t>53,2*1,8</t>
  </si>
  <si>
    <t>7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</si>
  <si>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</si>
  <si>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</si>
  <si>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1978458350</t>
  </si>
  <si>
    <t>28/1000</t>
  </si>
  <si>
    <t>5958128010</t>
  </si>
  <si>
    <t>Komplety ŽS 4 (šroub RS 1, matice M 24, podložka Fe6, svěrka ŽS4)</t>
  </si>
  <si>
    <t>kus</t>
  </si>
  <si>
    <t>1758768642</t>
  </si>
  <si>
    <t>30/0,6*4</t>
  </si>
  <si>
    <t>9</t>
  </si>
  <si>
    <t>5958158005</t>
  </si>
  <si>
    <t xml:space="preserve">Podložka pryžová pod patu kolejnice S49  183/126/6</t>
  </si>
  <si>
    <t>577604757</t>
  </si>
  <si>
    <t>30/0,6*2</t>
  </si>
  <si>
    <t>10</t>
  </si>
  <si>
    <t>5906140220</t>
  </si>
  <si>
    <t>Demontáž kolejového roštu koleje v ose koleje pražce betonové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</si>
  <si>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-1120359618</t>
  </si>
  <si>
    <t>"demontáž v úseku 28 m"</t>
  </si>
  <si>
    <t>28,0/1000</t>
  </si>
  <si>
    <t>11</t>
  </si>
  <si>
    <t>5907050020</t>
  </si>
  <si>
    <t>Dělení kolejnic řezáním nebo rozbroušením tv. S49. Poznámka: 1. V cenách jsou započteny náklady na manipulaci, podložení, označení a provedení řezu kolejnice.</t>
  </si>
  <si>
    <t>-2226542</t>
  </si>
  <si>
    <t>2*2</t>
  </si>
  <si>
    <t>12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</si>
  <si>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</si>
  <si>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</si>
  <si>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úl.pl.</t>
  </si>
  <si>
    <t>Sborník UOŽI 01 2019</t>
  </si>
  <si>
    <t>-301011183</t>
  </si>
  <si>
    <t>13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</si>
  <si>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</si>
  <si>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</si>
  <si>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77243126</t>
  </si>
  <si>
    <t>"1. a 2. podbití"</t>
  </si>
  <si>
    <t>150/1000*2</t>
  </si>
  <si>
    <t>14</t>
  </si>
  <si>
    <t>5910021220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</si>
  <si>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</si>
  <si>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</si>
  <si>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-1397130335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</si>
  <si>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</si>
  <si>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</si>
  <si>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</si>
  <si>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1260900243</t>
  </si>
  <si>
    <t>P</t>
  </si>
  <si>
    <t>Poznámka k položce:_x000d_
Metr kolejnice=m</t>
  </si>
  <si>
    <t>16</t>
  </si>
  <si>
    <t>5910040110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</si>
  <si>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</si>
  <si>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1448430955</t>
  </si>
  <si>
    <t>OST</t>
  </si>
  <si>
    <t>Ostatní</t>
  </si>
  <si>
    <t>17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</si>
  <si>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</si>
  <si>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</si>
  <si>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</si>
  <si>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-1963597634</t>
  </si>
  <si>
    <t>"odstranění stávajícího kolejového lože v úseku demontáže pražců"53,2*1,8</t>
  </si>
  <si>
    <t>"kamenivo - zřízení nového kolejového lože v úseku nových pražců"53,2*1,8</t>
  </si>
  <si>
    <t>Součet</t>
  </si>
  <si>
    <t>18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</si>
  <si>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</si>
  <si>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</si>
  <si>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1360278241</t>
  </si>
  <si>
    <t>1 "dvoucestný bagr"</t>
  </si>
  <si>
    <t>19</t>
  </si>
  <si>
    <t>9903200400</t>
  </si>
  <si>
    <t>Přeprava mechanizace na místo prováděných prací o hmotnosti přes 12 t do 400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</si>
  <si>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-1650968573</t>
  </si>
  <si>
    <t>"najetí podbíječky"1</t>
  </si>
  <si>
    <t>20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</si>
  <si>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</si>
  <si>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</si>
  <si>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-250019320</t>
  </si>
  <si>
    <t>"odstranění stávajícího kolejového lože v úseku demontáže pražců"</t>
  </si>
  <si>
    <t>SO 01-2 - 02 Oprava železničního propustku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</si>
  <si>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</si>
  <si>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</si>
  <si>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</si>
  <si>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</si>
  <si>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</si>
  <si>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</si>
  <si>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</si>
  <si>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</si>
  <si>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711 - Izolace proti vodě, vlhkosti a plynům</t>
  </si>
  <si>
    <t>Zemní práce</t>
  </si>
  <si>
    <t>122152502</t>
  </si>
  <si>
    <t>Odkopávky a prokopávky nezapažené pro spodní stavbu železnic strojně v hornině třídy těžitelnosti I skupiny 1 a 2 přes 100 do 1 000 m3</t>
  </si>
  <si>
    <t>CS ÚRS 2022 01</t>
  </si>
  <si>
    <t>485287000</t>
  </si>
  <si>
    <t>Online PSC</t>
  </si>
  <si>
    <t>https://podminky.urs.cz/item/CS_URS_2022_01/122152502</t>
  </si>
  <si>
    <t>"dle výkresu č.2.005" 118</t>
  </si>
  <si>
    <t>122152508</t>
  </si>
  <si>
    <t>Odkopávky a prokopávky nezapažené pro spodní stavbu železnic strojně v hornině třídy těžitelnosti I skupiny 1 a 2 Příplatek k cenám za ztížení při rekonstrukcích</t>
  </si>
  <si>
    <t>1987931684</t>
  </si>
  <si>
    <t>https://podminky.urs.cz/item/CS_URS_2022_01/122152508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</si>
  <si>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</si>
  <si>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</si>
  <si>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-1195196249</t>
  </si>
  <si>
    <t>https://podminky.urs.cz/item/CS_URS_2022_01/162751117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</si>
  <si>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</si>
  <si>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</si>
  <si>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-477196620</t>
  </si>
  <si>
    <t>https://podminky.urs.cz/item/CS_URS_2022_01/162751119</t>
  </si>
  <si>
    <t>"dle výkresu č.2.005" 118*5</t>
  </si>
  <si>
    <t>171201231</t>
  </si>
  <si>
    <t>Poplatek za uložení stavebního odpadu na recyklační skládce (skládkovné) zeminy a kamení zatříděného do Katalogu odpadů pod kódem 17 05 04</t>
  </si>
  <si>
    <t>-310434948</t>
  </si>
  <si>
    <t>https://podminky.urs.cz/item/CS_URS_2022_01/171201231</t>
  </si>
  <si>
    <t>"dle výkresu č.2.005" 118*1,9</t>
  </si>
  <si>
    <t>171251201</t>
  </si>
  <si>
    <t>Uložení sypaniny na skládky nebo meziskládky bez hutnění s upravením uložené sypaniny do předepsaného tvaru</t>
  </si>
  <si>
    <t>-3829819</t>
  </si>
  <si>
    <t>https://podminky.urs.cz/item/CS_URS_2022_01/171251201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</si>
  <si>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</si>
  <si>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</si>
  <si>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860727231</t>
  </si>
  <si>
    <t>https://podminky.urs.cz/item/CS_URS_2022_01/175151101</t>
  </si>
  <si>
    <t>"okolo drenáže" 2*0,3*6,7</t>
  </si>
  <si>
    <t>"nad deskou" 5,5*6,1</t>
  </si>
  <si>
    <t>58343930</t>
  </si>
  <si>
    <t>kamenivo drcené hrubé frakce 16/32</t>
  </si>
  <si>
    <t>-1851276145</t>
  </si>
  <si>
    <t>Mezisoučet</t>
  </si>
  <si>
    <t>37,57*2,1 "Přepočtené koeficientem množství</t>
  </si>
  <si>
    <t>182351023R</t>
  </si>
  <si>
    <t>Rozprostření a urovnání ornice ve svahu sklonu přes 1:5 strojně při souvislé ploše do 100 m2, tl. vrstvy do 200 mm - vč. materiálu</t>
  </si>
  <si>
    <t>-963407421</t>
  </si>
  <si>
    <t>2*2,8*4,1</t>
  </si>
  <si>
    <t>183405211</t>
  </si>
  <si>
    <t>Výsev trávníku hydroosevem na ornici</t>
  </si>
  <si>
    <t>-1604394474</t>
  </si>
  <si>
    <t>https://podminky.urs.cz/item/CS_URS_2022_01/183405211</t>
  </si>
  <si>
    <t>00572470</t>
  </si>
  <si>
    <t>osivo směs travní univerzál</t>
  </si>
  <si>
    <t>kg</t>
  </si>
  <si>
    <t>1333292358</t>
  </si>
  <si>
    <t>22,96*0,025 "Přepočtené koeficientem množství</t>
  </si>
  <si>
    <t>185803111</t>
  </si>
  <si>
    <t>Ošetření trávníku jednorázové v rovině nebo na svahu do 1:5</t>
  </si>
  <si>
    <t>-662340200</t>
  </si>
  <si>
    <t>https://podminky.urs.cz/item/CS_URS_2022_01/185803111</t>
  </si>
  <si>
    <t>185804311</t>
  </si>
  <si>
    <t>Zalití rostlin vodou plochy záhonů jednotlivě do 20 m2</t>
  </si>
  <si>
    <t>1733090235</t>
  </si>
  <si>
    <t>https://podminky.urs.cz/item/CS_URS_2022_01/185804311</t>
  </si>
  <si>
    <t>22,96*0,1</t>
  </si>
  <si>
    <t>Zakládání</t>
  </si>
  <si>
    <t>212311111</t>
  </si>
  <si>
    <t>Obetonování vyústění příčného odvodnění včetně žlabovky</t>
  </si>
  <si>
    <t>1092497708</t>
  </si>
  <si>
    <t>https://podminky.urs.cz/item/CS_URS_2022_01/212311111</t>
  </si>
  <si>
    <t>212341111</t>
  </si>
  <si>
    <t>Obetonování drenážních trub mezerovitým betonem</t>
  </si>
  <si>
    <t>-326096594</t>
  </si>
  <si>
    <t>https://podminky.urs.cz/item/CS_URS_2022_01/212341111</t>
  </si>
  <si>
    <t>2*1,5*0,5*0,8</t>
  </si>
  <si>
    <t>212752501</t>
  </si>
  <si>
    <t>Trativody z drenážních trubek pro liniové stavby a komunikace se zřízením štěrkového lože pod trubky a s jejich obsypem v otevřeném výkopu trubka korugovaná PP SN 8 celoperforovaná 360° DN 150</t>
  </si>
  <si>
    <t>1700206085</t>
  </si>
  <si>
    <t>https://podminky.urs.cz/item/CS_URS_2022_01/212752501</t>
  </si>
  <si>
    <t>2*8,6</t>
  </si>
  <si>
    <t>Svislé a kompletní konstrukce</t>
  </si>
  <si>
    <t>317121118</t>
  </si>
  <si>
    <t>Osazení říms ze železobetonových tvarovek konzolových dílců mostovky do 3 t</t>
  </si>
  <si>
    <t>1134527770</t>
  </si>
  <si>
    <t>https://podminky.urs.cz/item/CS_URS_2022_01/317121118</t>
  </si>
  <si>
    <t>59384554</t>
  </si>
  <si>
    <t>díl krabicový opěrných zdí 2960x1510x1210mm</t>
  </si>
  <si>
    <t>-1328369908</t>
  </si>
  <si>
    <t>R59R84559</t>
  </si>
  <si>
    <t>díl krabicový opěrných zdí 2690x1510x1210mm</t>
  </si>
  <si>
    <t>882395097</t>
  </si>
  <si>
    <t>317321118</t>
  </si>
  <si>
    <t>Římsy ze železového betonu C 30/37</t>
  </si>
  <si>
    <t>-1824756314</t>
  </si>
  <si>
    <t>https://podminky.urs.cz/item/CS_URS_2022_01/317321118</t>
  </si>
  <si>
    <t>"dle výkresu č.2.007" 12,2*0,102</t>
  </si>
  <si>
    <t>317321191</t>
  </si>
  <si>
    <t>Římsy ze železového betonu Příplatek k cenám za betonáž malého rozsahu do 25 m3</t>
  </si>
  <si>
    <t>848507205</t>
  </si>
  <si>
    <t>https://podminky.urs.cz/item/CS_URS_2022_01/317321191</t>
  </si>
  <si>
    <t>22</t>
  </si>
  <si>
    <t>317353121</t>
  </si>
  <si>
    <t>Bednění mostní římsy zřízení všech tvarů</t>
  </si>
  <si>
    <t>354327344</t>
  </si>
  <si>
    <t>https://podminky.urs.cz/item/CS_URS_2022_01/317353121</t>
  </si>
  <si>
    <t>2*0,45"m2"+2*9,6"m2"</t>
  </si>
  <si>
    <t>23</t>
  </si>
  <si>
    <t>317353221</t>
  </si>
  <si>
    <t>Bednění mostní římsy odstranění všech tvarů</t>
  </si>
  <si>
    <t>805182612</t>
  </si>
  <si>
    <t>https://podminky.urs.cz/item/CS_URS_2022_01/317353221</t>
  </si>
  <si>
    <t>24</t>
  </si>
  <si>
    <t>317361116</t>
  </si>
  <si>
    <t>Výztuž mostních železobetonových říms z betonářské oceli 10 505 (R) nebo BSt 500</t>
  </si>
  <si>
    <t>-828383689</t>
  </si>
  <si>
    <t>https://podminky.urs.cz/item/CS_URS_2022_01/317361116</t>
  </si>
  <si>
    <t>"rozděleno v poměru betonu NK a římsy"</t>
  </si>
  <si>
    <t>4480,7*3,8/100/1000</t>
  </si>
  <si>
    <t>25</t>
  </si>
  <si>
    <t>317661132</t>
  </si>
  <si>
    <t>Výplň spár monolitické římsy tmelem silikonovým, spára šířky přes 15 do 40 mm</t>
  </si>
  <si>
    <t>1169299806</t>
  </si>
  <si>
    <t>https://podminky.urs.cz/item/CS_URS_2022_01/317661132</t>
  </si>
  <si>
    <t>1,2</t>
  </si>
  <si>
    <t>Vodorovné konstrukce</t>
  </si>
  <si>
    <t>26</t>
  </si>
  <si>
    <t>421321128</t>
  </si>
  <si>
    <t>Mostní železobetonové nosné konstrukce deskové nebo klenbové deskové, z betonu C 30/37</t>
  </si>
  <si>
    <t>-304775777</t>
  </si>
  <si>
    <t>https://podminky.urs.cz/item/CS_URS_2022_01/421321128</t>
  </si>
  <si>
    <t>"dle výkresu č.2.006" 12*0,3+4,6*6,1</t>
  </si>
  <si>
    <t>27</t>
  </si>
  <si>
    <t>421351131</t>
  </si>
  <si>
    <t>Bednění deskových konstrukcí mostů z betonu železového nebo předpjatého zřízení boční stěny výšky do 350 mm</t>
  </si>
  <si>
    <t>372038020</t>
  </si>
  <si>
    <t>https://podminky.urs.cz/item/CS_URS_2022_01/421351131</t>
  </si>
  <si>
    <t>"dle výkresu č.2.006" 4,6+2*0,25*6,4</t>
  </si>
  <si>
    <t>28</t>
  </si>
  <si>
    <t>421351231</t>
  </si>
  <si>
    <t>Bednění deskových konstrukcí mostů z betonu železového nebo předpjatého odstranění boční stěny výšky do 350 mm</t>
  </si>
  <si>
    <t>1753396839</t>
  </si>
  <si>
    <t>https://podminky.urs.cz/item/CS_URS_2022_01/421351231</t>
  </si>
  <si>
    <t>29</t>
  </si>
  <si>
    <t>421361226</t>
  </si>
  <si>
    <t>Výztuž deskových konstrukcí z betonářské oceli 10 505 (R) nebo BSt 500 deskového mostu</t>
  </si>
  <si>
    <t>-351635766</t>
  </si>
  <si>
    <t>https://podminky.urs.cz/item/CS_URS_2022_01/421361226</t>
  </si>
  <si>
    <t>4480,7*96,2/100/1000</t>
  </si>
  <si>
    <t>30</t>
  </si>
  <si>
    <t>451315114</t>
  </si>
  <si>
    <t>Podkladní a výplňové vrstvy z betonu prostého tloušťky do 100 mm, z betonu C 12/15</t>
  </si>
  <si>
    <t>247791921</t>
  </si>
  <si>
    <t>https://podminky.urs.cz/item/CS_URS_2022_01/451315114</t>
  </si>
  <si>
    <t>"dle výkresu č.2.003" 16,4*5,3</t>
  </si>
  <si>
    <t>31</t>
  </si>
  <si>
    <t>457451133</t>
  </si>
  <si>
    <t>Ochranná betonová vrstva na izolaci přesýpaných objektů tloušťky 60 mm s vyhlazením povrchu s výztuží ze sítí C 25/30</t>
  </si>
  <si>
    <t>-449799586</t>
  </si>
  <si>
    <t>https://podminky.urs.cz/item/CS_URS_2022_01/457451133</t>
  </si>
  <si>
    <t>"dle výkresu č.2.011 - SVI 1 - včetně separační folie a geotextilie" 93</t>
  </si>
  <si>
    <t>32</t>
  </si>
  <si>
    <t>465513157</t>
  </si>
  <si>
    <t>Dlažba svahu u mostních opěr z upraveného lomového žulového kamene s vyspárováním maltou MC 25, šíře spáry 15 mm do betonového lože C 25/30 tloušťky 200 mm, plochy přes 10 m2</t>
  </si>
  <si>
    <t>2061926845</t>
  </si>
  <si>
    <t>https://podminky.urs.cz/item/CS_URS_2022_01/465513157</t>
  </si>
  <si>
    <t>"dle výkresu č.2.003" 81,8*1,14"přepočet sklonu"</t>
  </si>
  <si>
    <t>Úpravy povrchů, podlahy a osazování výplní</t>
  </si>
  <si>
    <t>33</t>
  </si>
  <si>
    <t>628613233</t>
  </si>
  <si>
    <t>Protikorozní ochrana ocelových mostních konstrukcí včetně otryskání povrchu základní a podkladní epoxidový a vrchní polyuretanový nátěr s metalizací III. třídy</t>
  </si>
  <si>
    <t>-1144745005</t>
  </si>
  <si>
    <t>https://podminky.urs.cz/item/CS_URS_2022_01/628613233</t>
  </si>
  <si>
    <t>6,09"Nátěr zábradlí"*1,1</t>
  </si>
  <si>
    <t>34</t>
  </si>
  <si>
    <t>628613611</t>
  </si>
  <si>
    <t>Žárové zinkování ponorem dílů ocelových konstrukcí mostů hmotnosti dílců do 100 kg</t>
  </si>
  <si>
    <t>1770834830</t>
  </si>
  <si>
    <t>https://podminky.urs.cz/item/CS_URS_2022_01/628613611</t>
  </si>
  <si>
    <t>"zábradlí - zinkování ponorem"288,7</t>
  </si>
  <si>
    <t>Ostatní konstrukce a práce, bourání</t>
  </si>
  <si>
    <t>35</t>
  </si>
  <si>
    <t>911121111</t>
  </si>
  <si>
    <t>Montáž zábradlí ocelového přichyceného vruty do betonového podkladu</t>
  </si>
  <si>
    <t>1217616576</t>
  </si>
  <si>
    <t>https://podminky.urs.cz/item/CS_URS_2022_01/911121111</t>
  </si>
  <si>
    <t>6,1</t>
  </si>
  <si>
    <t>36</t>
  </si>
  <si>
    <t>911121211</t>
  </si>
  <si>
    <t>Oprava ocelového zábradlí svařovaného nebo šroubovaného výroba</t>
  </si>
  <si>
    <t>-162860470</t>
  </si>
  <si>
    <t>https://podminky.urs.cz/item/CS_URS_2022_01/911121211</t>
  </si>
  <si>
    <t>"výroba zábradlí"6,1</t>
  </si>
  <si>
    <t>37</t>
  </si>
  <si>
    <t>13010430</t>
  </si>
  <si>
    <t>úhelník ocelový rovnostranný jakost S235JR (11 375) 70x70x7mm</t>
  </si>
  <si>
    <t>-286110952</t>
  </si>
  <si>
    <t>Poznámka k položce:_x000d_
Hmotnost: 7,39 kg/m</t>
  </si>
  <si>
    <t>"materál zábradlí včetně sloupků a patních desek"289/1000</t>
  </si>
  <si>
    <t>38</t>
  </si>
  <si>
    <t>935112111</t>
  </si>
  <si>
    <t>Osazení betonového příkopového žlabu s vyplněním a zatřením spár cementovou maltou s ložem tl. 100 mm z betonu prostého z betonových příkopových tvárnic šířky do 500 mm</t>
  </si>
  <si>
    <t>365727962</t>
  </si>
  <si>
    <t>https://podminky.urs.cz/item/CS_URS_2022_01/935112111</t>
  </si>
  <si>
    <t>"dle výkresu č.2.003" (5,3+5,6)*1,14"přepočet sklonu"</t>
  </si>
  <si>
    <t>39</t>
  </si>
  <si>
    <t>59227051</t>
  </si>
  <si>
    <t>žlabovka příkopová betonová 300x800x170mm</t>
  </si>
  <si>
    <t>736289456</t>
  </si>
  <si>
    <t>40</t>
  </si>
  <si>
    <t>936942211</t>
  </si>
  <si>
    <t>Zhotovení tabulky s letopočtem opravy nebo větší údržby vložením šablony do bednění</t>
  </si>
  <si>
    <t>-234284081</t>
  </si>
  <si>
    <t>https://podminky.urs.cz/item/CS_URS_2022_01/936942211</t>
  </si>
  <si>
    <t>41</t>
  </si>
  <si>
    <t>938111111</t>
  </si>
  <si>
    <t>Čištění zdiva opěr, pilířů, křídel od mechu a jiné vegetace</t>
  </si>
  <si>
    <t>1795962388</t>
  </si>
  <si>
    <t>https://podminky.urs.cz/item/CS_URS_2022_01/938111111</t>
  </si>
  <si>
    <t>"dle výkresu č.2.009" 50</t>
  </si>
  <si>
    <t>42</t>
  </si>
  <si>
    <t>962021112</t>
  </si>
  <si>
    <t>Bourání mostních konstrukcí zdiva a pilířů z kamene nebo cihel</t>
  </si>
  <si>
    <t>-438609919</t>
  </si>
  <si>
    <t>https://podminky.urs.cz/item/CS_URS_2022_01/962021112</t>
  </si>
  <si>
    <t>"dle výkresu č.2.005" 6</t>
  </si>
  <si>
    <t>43</t>
  </si>
  <si>
    <t>966075141</t>
  </si>
  <si>
    <t>Odstranění různých konstrukcí na mostech kovového zábradlí vcelku</t>
  </si>
  <si>
    <t>-221292186</t>
  </si>
  <si>
    <t>https://podminky.urs.cz/item/CS_URS_2022_01/966075141</t>
  </si>
  <si>
    <t>44</t>
  </si>
  <si>
    <t>985223110</t>
  </si>
  <si>
    <t>Přezdívání zdiva do aktivované malty cihelného, objemu do 1 m3</t>
  </si>
  <si>
    <t>-639786768</t>
  </si>
  <si>
    <t>https://podminky.urs.cz/item/CS_URS_2022_01/985223110</t>
  </si>
  <si>
    <t>"dle výkresu č.2.009" 1*0,75</t>
  </si>
  <si>
    <t>45</t>
  </si>
  <si>
    <t>59610001</t>
  </si>
  <si>
    <t>cihla pálená plná do P15 290x140x65mm</t>
  </si>
  <si>
    <t>-150105949</t>
  </si>
  <si>
    <t>0,75*305 'Přepočtené koeficientem množství</t>
  </si>
  <si>
    <t>46</t>
  </si>
  <si>
    <t>985223211</t>
  </si>
  <si>
    <t>Přezdívání zdiva do aktivované malty kamenného, objemu přes 1 do 3 m3</t>
  </si>
  <si>
    <t>-931827779</t>
  </si>
  <si>
    <t>https://podminky.urs.cz/item/CS_URS_2022_01/985223211</t>
  </si>
  <si>
    <t>"dle výkresu č.2.009" 4,0*0,3</t>
  </si>
  <si>
    <t>47</t>
  </si>
  <si>
    <t>58380650</t>
  </si>
  <si>
    <t>kámen lomový neupravený žula, třída I netříděný</t>
  </si>
  <si>
    <t>736461824</t>
  </si>
  <si>
    <t>1,2*2,1"Přepočtené koeficientem množství</t>
  </si>
  <si>
    <t>48</t>
  </si>
  <si>
    <t>985232111</t>
  </si>
  <si>
    <t>Hloubkové spárování zdiva hloubky přes 40 do 80 mm aktivovanou maltou délky spáry na 1 m2 upravované plochy do 6 m</t>
  </si>
  <si>
    <t>1447208777</t>
  </si>
  <si>
    <t>https://podminky.urs.cz/item/CS_URS_2022_01/985232111</t>
  </si>
  <si>
    <t>49</t>
  </si>
  <si>
    <t>985232191</t>
  </si>
  <si>
    <t>Hloubkové spárování zdiva hloubky přes 40 do 80 mm aktivovanou maltou Příplatek k cenám za práci ve stísněném prostoru</t>
  </si>
  <si>
    <t>88531305</t>
  </si>
  <si>
    <t>https://podminky.urs.cz/item/CS_URS_2022_01/985232191</t>
  </si>
  <si>
    <t>50</t>
  </si>
  <si>
    <t>R91345</t>
  </si>
  <si>
    <t>Nivelační značky kovové</t>
  </si>
  <si>
    <t>1522197294</t>
  </si>
  <si>
    <t>997</t>
  </si>
  <si>
    <t>Přesun sutě</t>
  </si>
  <si>
    <t>51</t>
  </si>
  <si>
    <t>997013871</t>
  </si>
  <si>
    <t>Poplatek za uložení stavebního odpadu na recyklační skládce (skládkovné) směsného stavebního a demoličního zatříděného do Katalogu odpadů pod kódem 17 09 04</t>
  </si>
  <si>
    <t>-141606743</t>
  </si>
  <si>
    <t>https://podminky.urs.cz/item/CS_URS_2022_01/997013871</t>
  </si>
  <si>
    <t>52</t>
  </si>
  <si>
    <t>997211511</t>
  </si>
  <si>
    <t>Vodorovná doprava suti nebo vybouraných hmot suti se složením a hrubým urovnáním, na vzdálenost do 1 km</t>
  </si>
  <si>
    <t>537487956</t>
  </si>
  <si>
    <t>https://podminky.urs.cz/item/CS_URS_2022_01/997211511</t>
  </si>
  <si>
    <t>53</t>
  </si>
  <si>
    <t>997211519</t>
  </si>
  <si>
    <t>Vodorovná doprava suti nebo vybouraných hmot suti se složením a hrubým urovnáním, na vzdálenost Příplatek k ceně za každý další i započatý 1 km přes 1 km</t>
  </si>
  <si>
    <t>-810763455</t>
  </si>
  <si>
    <t>https://podminky.urs.cz/item/CS_URS_2022_01/997211519</t>
  </si>
  <si>
    <t>19,634*19 "Přepočtené koeficientem množství</t>
  </si>
  <si>
    <t>998</t>
  </si>
  <si>
    <t>Přesun hmot</t>
  </si>
  <si>
    <t>54</t>
  </si>
  <si>
    <t>998212111</t>
  </si>
  <si>
    <t>Přesun hmot pro mosty zděné, betonové monolitické, spřažené ocelobetonové nebo kovové vodorovná dopravní vzdálenost do 100 m výška mostu do 20 m</t>
  </si>
  <si>
    <t>-1580300538</t>
  </si>
  <si>
    <t>https://podminky.urs.cz/item/CS_URS_2022_01/998212111</t>
  </si>
  <si>
    <t>711</t>
  </si>
  <si>
    <t>Izolace proti vodě, vlhkosti a plynům</t>
  </si>
  <si>
    <t>55</t>
  </si>
  <si>
    <t>711131101</t>
  </si>
  <si>
    <t>Provedení izolace proti zemní vlhkosti pásy na sucho AIP nebo tkaniny na ploše vodorovné V</t>
  </si>
  <si>
    <t>-1122501225</t>
  </si>
  <si>
    <t>https://podminky.urs.cz/item/CS_URS_2022_01/711131101</t>
  </si>
  <si>
    <t>"dle výkresu č.2.011 - SVI 2" 2*1,8*6,06</t>
  </si>
  <si>
    <t>56</t>
  </si>
  <si>
    <t>62811120</t>
  </si>
  <si>
    <t>asfaltový pás separační bez krycí vrstvy (impregnovaná vložka), typu A</t>
  </si>
  <si>
    <t>-1462682372</t>
  </si>
  <si>
    <t>21,816*1,1655 'Přepočtené koeficientem množství</t>
  </si>
  <si>
    <t>57</t>
  </si>
  <si>
    <t>711132111</t>
  </si>
  <si>
    <t>Provedení izolace proti zemní vlhkosti pásy na sucho samolepícího asfaltového pásu na ploše svislé S</t>
  </si>
  <si>
    <t>-618952439</t>
  </si>
  <si>
    <t>https://podminky.urs.cz/item/CS_URS_2022_01/711132111</t>
  </si>
  <si>
    <t>"dle výkresu č.2.011 - SVI 2" 12,2*0,6</t>
  </si>
  <si>
    <t>58</t>
  </si>
  <si>
    <t>711141559</t>
  </si>
  <si>
    <t>Provedení izolace proti zemní vlhkosti pásy přitavením NAIP na ploše vodorovné V</t>
  </si>
  <si>
    <t>203004458</t>
  </si>
  <si>
    <t>https://podminky.urs.cz/item/CS_URS_2022_01/711141559</t>
  </si>
  <si>
    <t>"dle výkresu č.2.011 - SVI 1" 93</t>
  </si>
  <si>
    <t>59</t>
  </si>
  <si>
    <t>711311001</t>
  </si>
  <si>
    <t>Provedení izolace mostovek natěradly a tmely za studena nátěrem lakem asfaltovým penetračním</t>
  </si>
  <si>
    <t>CS ÚRS 2021 02</t>
  </si>
  <si>
    <t>903344939</t>
  </si>
  <si>
    <t>https://podminky.urs.cz/item/CS_URS_2021_02/711311001</t>
  </si>
  <si>
    <t>116,923</t>
  </si>
  <si>
    <t>60</t>
  </si>
  <si>
    <t>11163150</t>
  </si>
  <si>
    <t>lak penetrační asfaltový</t>
  </si>
  <si>
    <t>-1169199017</t>
  </si>
  <si>
    <t>116,923*0,00032 'Přepočtené koeficientem množství</t>
  </si>
  <si>
    <t>61</t>
  </si>
  <si>
    <t>6283315901R</t>
  </si>
  <si>
    <t>Pásy modifikované asfaltované těžké s integrovanou ochranou schválené pro použití na mostech SŽDC</t>
  </si>
  <si>
    <t>1120555334</t>
  </si>
  <si>
    <t xml:space="preserve">"vodorovná plocha" </t>
  </si>
  <si>
    <t xml:space="preserve">"svislá plocha" </t>
  </si>
  <si>
    <t>100,32*1,1655 "Přepočtené koeficientem množství</t>
  </si>
  <si>
    <t>62</t>
  </si>
  <si>
    <t>711491177</t>
  </si>
  <si>
    <t>Provedení doplňků izolace proti vodě textilií připevnění izolace nerezovou lištou</t>
  </si>
  <si>
    <t>625565083</t>
  </si>
  <si>
    <t>https://podminky.urs.cz/item/CS_URS_2022_01/711491177</t>
  </si>
  <si>
    <t>63</t>
  </si>
  <si>
    <t>28323018</t>
  </si>
  <si>
    <t>lišta ukončovací pro drenážní fólie profilované tl 20mm</t>
  </si>
  <si>
    <t>687783527</t>
  </si>
  <si>
    <t>64</t>
  </si>
  <si>
    <t>28323070</t>
  </si>
  <si>
    <t>hřeb drážkový 50mm s plastovou podložkou pro uchycení profilované fólie</t>
  </si>
  <si>
    <t>-322156405</t>
  </si>
  <si>
    <t>65</t>
  </si>
  <si>
    <t>59051450</t>
  </si>
  <si>
    <t>podložka distanční pod zakládací lištu 2mm</t>
  </si>
  <si>
    <t>-1977864252</t>
  </si>
  <si>
    <t>66</t>
  </si>
  <si>
    <t>28323131</t>
  </si>
  <si>
    <t>páska oboustranně lepící butylkaučuková</t>
  </si>
  <si>
    <t>-1620607623</t>
  </si>
  <si>
    <t>67</t>
  </si>
  <si>
    <t>711691172</t>
  </si>
  <si>
    <t>Provedení izolace podchodů a objektů v podzemí, tunelů a štol ostatní opěr nebo kleneb rubové z textilií vrstvy ochranné</t>
  </si>
  <si>
    <t>-287543409</t>
  </si>
  <si>
    <t>https://podminky.urs.cz/item/CS_URS_2022_01/711691172</t>
  </si>
  <si>
    <t>Poznámka k položce:_x000d_
2 vrstvy geotextilie</t>
  </si>
  <si>
    <t>"dle výkresu č.2.011 - SVI 2" 30</t>
  </si>
  <si>
    <t>68</t>
  </si>
  <si>
    <t>69311180</t>
  </si>
  <si>
    <t>geotextilie PP s ÚV stabilizací 800g/m2</t>
  </si>
  <si>
    <t>-610815365</t>
  </si>
  <si>
    <t>"dle výkresu č.2.011- SVI 2" 30*1,1</t>
  </si>
  <si>
    <t>69</t>
  </si>
  <si>
    <t>998711101</t>
  </si>
  <si>
    <t>Přesun hmot pro izolace proti vodě, vlhkosti a plynům stanovený z hmotnosti přesunovaného materiálu vodorovná dopravní vzdálenost do 50 m v objektech výšky do 6 m</t>
  </si>
  <si>
    <t>1630316057</t>
  </si>
  <si>
    <t>https://podminky.urs.cz/item/CS_URS_2022_01/998711101</t>
  </si>
  <si>
    <t>70</t>
  </si>
  <si>
    <t>998711199</t>
  </si>
  <si>
    <t>Přesun hmot pro izolace proti vodě, vlhkosti a plynům stanovený z hmotnosti přesunovaného materiálu Příplatek k cenám za zvětšený přesun přes vymezenou největší dopravní vzdálenost za každých dalších i započatých 1000 m</t>
  </si>
  <si>
    <t>1342342010</t>
  </si>
  <si>
    <t>https://podminky.urs.cz/item/CS_URS_2022_01/998711199</t>
  </si>
  <si>
    <t>0,858*19 "Přepočtené koeficientem množství</t>
  </si>
  <si>
    <t>SO 02 - Oprava propustku pod vlečkou v km 192,677</t>
  </si>
  <si>
    <t>SO 02-1 - 01 Železniční svršek</t>
  </si>
  <si>
    <t>1998564882</t>
  </si>
  <si>
    <t>300/1000</t>
  </si>
  <si>
    <t>2105916980</t>
  </si>
  <si>
    <t>2*0,5*30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</si>
  <si>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</si>
  <si>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</si>
  <si>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589926499</t>
  </si>
  <si>
    <t>30*0,025</t>
  </si>
  <si>
    <t>279918482</t>
  </si>
  <si>
    <t>-1820555937</t>
  </si>
  <si>
    <t>28*1,9 "odstranění KL pro rekonstrukci koleje"</t>
  </si>
  <si>
    <t>1728918469</t>
  </si>
  <si>
    <t>28*1,9"nové kolejové lože pro rekonstrukci koleje"</t>
  </si>
  <si>
    <t>435257055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</si>
  <si>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</si>
  <si>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</si>
  <si>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1140898699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</si>
  <si>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</si>
  <si>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</si>
  <si>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1902864333</t>
  </si>
  <si>
    <t>5908005030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</si>
  <si>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</si>
  <si>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-409374949</t>
  </si>
  <si>
    <t>5958101010</t>
  </si>
  <si>
    <t>Součásti spojovací kolejnicové spojky tv. S1 580 mm</t>
  </si>
  <si>
    <t>-1278036204</t>
  </si>
  <si>
    <t>5958116000</t>
  </si>
  <si>
    <t>Matice M24</t>
  </si>
  <si>
    <t>-780676339</t>
  </si>
  <si>
    <t>5958107000</t>
  </si>
  <si>
    <t>Šroub spojkový M24 x 120 mm</t>
  </si>
  <si>
    <t>-92650654</t>
  </si>
  <si>
    <t>5958134040</t>
  </si>
  <si>
    <t>Součásti upevňovací kroužek pružný dvojitý Fe 6</t>
  </si>
  <si>
    <t>1461082662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</si>
  <si>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</si>
  <si>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1325197028</t>
  </si>
  <si>
    <t>-454732146</t>
  </si>
  <si>
    <t>-53214971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</si>
  <si>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</si>
  <si>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</si>
  <si>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855617806</t>
  </si>
  <si>
    <t>30/0,6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</si>
  <si>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</si>
  <si>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</si>
  <si>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-916879811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</si>
  <si>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</si>
  <si>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</si>
  <si>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-511597941</t>
  </si>
  <si>
    <t>Poznámka k položce:_x000d_
Měrnou jednotkou je t přepravovaného materiálu.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</si>
  <si>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</si>
  <si>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1129523626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</si>
  <si>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</si>
  <si>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-1616415818</t>
  </si>
  <si>
    <t>SO 02-2 - 02 Oprava propustku pod vlečkou</t>
  </si>
  <si>
    <t xml:space="preserve">      5 - Komunikace pozemní</t>
  </si>
  <si>
    <t>711 - Izolace proti vodě, vlhkosti a plynům</t>
  </si>
  <si>
    <t>-685383880</t>
  </si>
  <si>
    <t>"dle výkresu č.2.005" 86</t>
  </si>
  <si>
    <t>34171029</t>
  </si>
  <si>
    <t>-947206176</t>
  </si>
  <si>
    <t>-586502632</t>
  </si>
  <si>
    <t>"dle výkresu č.2.005" 86*5</t>
  </si>
  <si>
    <t>2135811943</t>
  </si>
  <si>
    <t>"dle výkresu č.2.005" 86*1,9</t>
  </si>
  <si>
    <t>-1485160643</t>
  </si>
  <si>
    <t>785618058</t>
  </si>
  <si>
    <t>"okolo drenáže" 2*0,3*4,4</t>
  </si>
  <si>
    <t>"nad deskou" 5,5*4,4</t>
  </si>
  <si>
    <t>-2012563312</t>
  </si>
  <si>
    <t>26,84*2,1 "Přepočtené koeficientem množství</t>
  </si>
  <si>
    <t>-306630704</t>
  </si>
  <si>
    <t>-1499143020</t>
  </si>
  <si>
    <t>880426990</t>
  </si>
  <si>
    <t>1069695959</t>
  </si>
  <si>
    <t>1877859766</t>
  </si>
  <si>
    <t>-1034001564</t>
  </si>
  <si>
    <t>-1056723858</t>
  </si>
  <si>
    <t>2*4,7</t>
  </si>
  <si>
    <t>509649451</t>
  </si>
  <si>
    <t>-1506338937</t>
  </si>
  <si>
    <t>305194113</t>
  </si>
  <si>
    <t>-1544962229</t>
  </si>
  <si>
    <t>1262888285</t>
  </si>
  <si>
    <t>1920,3*5,0/100/1000</t>
  </si>
  <si>
    <t>56597399</t>
  </si>
  <si>
    <t>34429147</t>
  </si>
  <si>
    <t>"dle výkresu č.2.006" 12*0,3+4,6*4,4</t>
  </si>
  <si>
    <t>-669257195</t>
  </si>
  <si>
    <t>"dle výkresu č.2.006" 4,6+2*0,25*4,7</t>
  </si>
  <si>
    <t>867539726</t>
  </si>
  <si>
    <t>1982997435</t>
  </si>
  <si>
    <t>1920,3*95,0/100/1000</t>
  </si>
  <si>
    <t>-408090999</t>
  </si>
  <si>
    <t>"dle výkresu č.2.003"16,5*3,8</t>
  </si>
  <si>
    <t>-2066801662</t>
  </si>
  <si>
    <t>"dle výkresu č.2.011 - SVI 1" 68</t>
  </si>
  <si>
    <t>-1214362991</t>
  </si>
  <si>
    <t>"dle výkresu č.2.003" 14,8*1,14"přepočet sklonu"</t>
  </si>
  <si>
    <t>511501255</t>
  </si>
  <si>
    <t>Zřízení kolejového lože z hrubého drceného kameniva</t>
  </si>
  <si>
    <t>-1760174896</t>
  </si>
  <si>
    <t>https://podminky.urs.cz/item/CS_URS_2022_01/511501255</t>
  </si>
  <si>
    <t>Poznámka k položce:_x000d_
Pokud se bude mostni objekt realizovat dřive než železnični svršek, tak bude v ramci realizace mostniho objektu provedena demontaž svršku a nasledne zpětne osazeni. Pro zpětne osazeni se použije stavajici svršek._x000d_
V případě že se bude realizovat najednou, tak se položka nevyčerpá.</t>
  </si>
  <si>
    <t>28,0*0,5*4,6</t>
  </si>
  <si>
    <t>512531111</t>
  </si>
  <si>
    <t>Odstranění kolejového lože s přehozením materiálu na vzdálenost do 3 m s naložením na dopravní prostředek z kameniva (drceného nebo štěrkopísku) po rozebrání koleje nebo kolejového rozvětvení</t>
  </si>
  <si>
    <t>1143175997</t>
  </si>
  <si>
    <t>https://podminky.urs.cz/item/CS_URS_2022_01/512531111</t>
  </si>
  <si>
    <t>521351118</t>
  </si>
  <si>
    <t>Montáž koleje stykované na pražcích betonových soustavy S49 rozdělení c</t>
  </si>
  <si>
    <t>1823543898</t>
  </si>
  <si>
    <t>https://podminky.urs.cz/item/CS_URS_2022_01/521351118</t>
  </si>
  <si>
    <t>525341111</t>
  </si>
  <si>
    <t>Demontáž koleje na pražcích betonových soustavy S49 rozdělení c</t>
  </si>
  <si>
    <t>1719682030</t>
  </si>
  <si>
    <t>https://podminky.urs.cz/item/CS_URS_2022_01/525341111</t>
  </si>
  <si>
    <t>1829386560</t>
  </si>
  <si>
    <t>2102611688</t>
  </si>
  <si>
    <t>-521672645</t>
  </si>
  <si>
    <t>586222949</t>
  </si>
  <si>
    <t>-1199466741</t>
  </si>
  <si>
    <t>1996205556</t>
  </si>
  <si>
    <t>"dle výkresu č.2.003" (6,6+6,7)*1,14"přepočet sklonu"</t>
  </si>
  <si>
    <t>-1774051866</t>
  </si>
  <si>
    <t>882284773</t>
  </si>
  <si>
    <t>1940813208</t>
  </si>
  <si>
    <t>"dle výkresu č.2.009" 30</t>
  </si>
  <si>
    <t>789456753</t>
  </si>
  <si>
    <t>"dle výkresu č.5" 6</t>
  </si>
  <si>
    <t>463161473</t>
  </si>
  <si>
    <t>-914882689</t>
  </si>
  <si>
    <t>"dle výkresu č.2.009" 0,6*0,75</t>
  </si>
  <si>
    <t>-503956404</t>
  </si>
  <si>
    <t>0,45*305 'Přepočtené koeficientem množství</t>
  </si>
  <si>
    <t>-118168515</t>
  </si>
  <si>
    <t>"dle výkresu č.2.009" 2,4*0,3</t>
  </si>
  <si>
    <t>554880623</t>
  </si>
  <si>
    <t>0,72*2,1"Přepočtené koeficientem množství</t>
  </si>
  <si>
    <t>1832508871</t>
  </si>
  <si>
    <t>390982218</t>
  </si>
  <si>
    <t>-159956810</t>
  </si>
  <si>
    <t>1724209132</t>
  </si>
  <si>
    <t>9034746</t>
  </si>
  <si>
    <t>1491902988</t>
  </si>
  <si>
    <t>17,843*19 "Přepočtené koeficientem množství</t>
  </si>
  <si>
    <t>-635661401</t>
  </si>
  <si>
    <t>1534245533</t>
  </si>
  <si>
    <t>"dle výkresu č.2.011 - SVI 2" 2*1,8*4,4</t>
  </si>
  <si>
    <t>-638722074</t>
  </si>
  <si>
    <t>15,84*1,1655 'Přepočtené koeficientem množství</t>
  </si>
  <si>
    <t>-209173847</t>
  </si>
  <si>
    <t>911375226</t>
  </si>
  <si>
    <t>-820508496</t>
  </si>
  <si>
    <t>87,785</t>
  </si>
  <si>
    <t>924015515</t>
  </si>
  <si>
    <t>87,785*0,00032 'Přepočtené koeficientem množství</t>
  </si>
  <si>
    <t>-1943032636</t>
  </si>
  <si>
    <t>75,32*1,1655 "Přepočtené koeficientem množství</t>
  </si>
  <si>
    <t>2091791887</t>
  </si>
  <si>
    <t>792994288</t>
  </si>
  <si>
    <t>1831710202</t>
  </si>
  <si>
    <t>866898058</t>
  </si>
  <si>
    <t>-724535109</t>
  </si>
  <si>
    <t>1773983170</t>
  </si>
  <si>
    <t>"dle výkresu č.2.011 - SVI 2" 24</t>
  </si>
  <si>
    <t>990720999</t>
  </si>
  <si>
    <t>"dle výkresu č.2.011- SVI 2" 24*1,1</t>
  </si>
  <si>
    <t>580617371</t>
  </si>
  <si>
    <t>-479679531</t>
  </si>
  <si>
    <t>0,642*19 "Přepočtené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</si>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</sst>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2502" TargetMode="External" /><Relationship Id="rId2" Type="http://schemas.openxmlformats.org/officeDocument/2006/relationships/hyperlink" Target="https://podminky.urs.cz/item/CS_URS_2022_01/122152508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31" TargetMode="External" /><Relationship Id="rId6" Type="http://schemas.openxmlformats.org/officeDocument/2006/relationships/hyperlink" Target="https://podminky.urs.cz/item/CS_URS_2022_01/171251201" TargetMode="External" /><Relationship Id="rId7" Type="http://schemas.openxmlformats.org/officeDocument/2006/relationships/hyperlink" Target="https://podminky.urs.cz/item/CS_URS_2022_01/175151101" TargetMode="External" /><Relationship Id="rId8" Type="http://schemas.openxmlformats.org/officeDocument/2006/relationships/hyperlink" Target="https://podminky.urs.cz/item/CS_URS_2022_01/183405211" TargetMode="External" /><Relationship Id="rId9" Type="http://schemas.openxmlformats.org/officeDocument/2006/relationships/hyperlink" Target="https://podminky.urs.cz/item/CS_URS_2022_01/185803111" TargetMode="External" /><Relationship Id="rId10" Type="http://schemas.openxmlformats.org/officeDocument/2006/relationships/hyperlink" Target="https://podminky.urs.cz/item/CS_URS_2022_01/185804311" TargetMode="External" /><Relationship Id="rId11" Type="http://schemas.openxmlformats.org/officeDocument/2006/relationships/hyperlink" Target="https://podminky.urs.cz/item/CS_URS_2022_01/212311111" TargetMode="External" /><Relationship Id="rId12" Type="http://schemas.openxmlformats.org/officeDocument/2006/relationships/hyperlink" Target="https://podminky.urs.cz/item/CS_URS_2022_01/212341111" TargetMode="External" /><Relationship Id="rId13" Type="http://schemas.openxmlformats.org/officeDocument/2006/relationships/hyperlink" Target="https://podminky.urs.cz/item/CS_URS_2022_01/212752501" TargetMode="External" /><Relationship Id="rId14" Type="http://schemas.openxmlformats.org/officeDocument/2006/relationships/hyperlink" Target="https://podminky.urs.cz/item/CS_URS_2022_01/317121118" TargetMode="External" /><Relationship Id="rId15" Type="http://schemas.openxmlformats.org/officeDocument/2006/relationships/hyperlink" Target="https://podminky.urs.cz/item/CS_URS_2022_01/317321118" TargetMode="External" /><Relationship Id="rId16" Type="http://schemas.openxmlformats.org/officeDocument/2006/relationships/hyperlink" Target="https://podminky.urs.cz/item/CS_URS_2022_01/317321191" TargetMode="External" /><Relationship Id="rId17" Type="http://schemas.openxmlformats.org/officeDocument/2006/relationships/hyperlink" Target="https://podminky.urs.cz/item/CS_URS_2022_01/317353121" TargetMode="External" /><Relationship Id="rId18" Type="http://schemas.openxmlformats.org/officeDocument/2006/relationships/hyperlink" Target="https://podminky.urs.cz/item/CS_URS_2022_01/317353221" TargetMode="External" /><Relationship Id="rId19" Type="http://schemas.openxmlformats.org/officeDocument/2006/relationships/hyperlink" Target="https://podminky.urs.cz/item/CS_URS_2022_01/317361116" TargetMode="External" /><Relationship Id="rId20" Type="http://schemas.openxmlformats.org/officeDocument/2006/relationships/hyperlink" Target="https://podminky.urs.cz/item/CS_URS_2022_01/317661132" TargetMode="External" /><Relationship Id="rId21" Type="http://schemas.openxmlformats.org/officeDocument/2006/relationships/hyperlink" Target="https://podminky.urs.cz/item/CS_URS_2022_01/421321128" TargetMode="External" /><Relationship Id="rId22" Type="http://schemas.openxmlformats.org/officeDocument/2006/relationships/hyperlink" Target="https://podminky.urs.cz/item/CS_URS_2022_01/421351131" TargetMode="External" /><Relationship Id="rId23" Type="http://schemas.openxmlformats.org/officeDocument/2006/relationships/hyperlink" Target="https://podminky.urs.cz/item/CS_URS_2022_01/421351231" TargetMode="External" /><Relationship Id="rId24" Type="http://schemas.openxmlformats.org/officeDocument/2006/relationships/hyperlink" Target="https://podminky.urs.cz/item/CS_URS_2022_01/421361226" TargetMode="External" /><Relationship Id="rId25" Type="http://schemas.openxmlformats.org/officeDocument/2006/relationships/hyperlink" Target="https://podminky.urs.cz/item/CS_URS_2022_01/451315114" TargetMode="External" /><Relationship Id="rId26" Type="http://schemas.openxmlformats.org/officeDocument/2006/relationships/hyperlink" Target="https://podminky.urs.cz/item/CS_URS_2022_01/457451133" TargetMode="External" /><Relationship Id="rId27" Type="http://schemas.openxmlformats.org/officeDocument/2006/relationships/hyperlink" Target="https://podminky.urs.cz/item/CS_URS_2022_01/465513157" TargetMode="External" /><Relationship Id="rId28" Type="http://schemas.openxmlformats.org/officeDocument/2006/relationships/hyperlink" Target="https://podminky.urs.cz/item/CS_URS_2022_01/628613233" TargetMode="External" /><Relationship Id="rId29" Type="http://schemas.openxmlformats.org/officeDocument/2006/relationships/hyperlink" Target="https://podminky.urs.cz/item/CS_URS_2022_01/628613611" TargetMode="External" /><Relationship Id="rId30" Type="http://schemas.openxmlformats.org/officeDocument/2006/relationships/hyperlink" Target="https://podminky.urs.cz/item/CS_URS_2022_01/911121111" TargetMode="External" /><Relationship Id="rId31" Type="http://schemas.openxmlformats.org/officeDocument/2006/relationships/hyperlink" Target="https://podminky.urs.cz/item/CS_URS_2022_01/911121211" TargetMode="External" /><Relationship Id="rId32" Type="http://schemas.openxmlformats.org/officeDocument/2006/relationships/hyperlink" Target="https://podminky.urs.cz/item/CS_URS_2022_01/935112111" TargetMode="External" /><Relationship Id="rId33" Type="http://schemas.openxmlformats.org/officeDocument/2006/relationships/hyperlink" Target="https://podminky.urs.cz/item/CS_URS_2022_01/936942211" TargetMode="External" /><Relationship Id="rId34" Type="http://schemas.openxmlformats.org/officeDocument/2006/relationships/hyperlink" Target="https://podminky.urs.cz/item/CS_URS_2022_01/938111111" TargetMode="External" /><Relationship Id="rId35" Type="http://schemas.openxmlformats.org/officeDocument/2006/relationships/hyperlink" Target="https://podminky.urs.cz/item/CS_URS_2022_01/962021112" TargetMode="External" /><Relationship Id="rId36" Type="http://schemas.openxmlformats.org/officeDocument/2006/relationships/hyperlink" Target="https://podminky.urs.cz/item/CS_URS_2022_01/966075141" TargetMode="External" /><Relationship Id="rId37" Type="http://schemas.openxmlformats.org/officeDocument/2006/relationships/hyperlink" Target="https://podminky.urs.cz/item/CS_URS_2022_01/985223110" TargetMode="External" /><Relationship Id="rId38" Type="http://schemas.openxmlformats.org/officeDocument/2006/relationships/hyperlink" Target="https://podminky.urs.cz/item/CS_URS_2022_01/985223211" TargetMode="External" /><Relationship Id="rId39" Type="http://schemas.openxmlformats.org/officeDocument/2006/relationships/hyperlink" Target="https://podminky.urs.cz/item/CS_URS_2022_01/985232111" TargetMode="External" /><Relationship Id="rId40" Type="http://schemas.openxmlformats.org/officeDocument/2006/relationships/hyperlink" Target="https://podminky.urs.cz/item/CS_URS_2022_01/985232191" TargetMode="External" /><Relationship Id="rId41" Type="http://schemas.openxmlformats.org/officeDocument/2006/relationships/hyperlink" Target="https://podminky.urs.cz/item/CS_URS_2022_01/997013871" TargetMode="External" /><Relationship Id="rId42" Type="http://schemas.openxmlformats.org/officeDocument/2006/relationships/hyperlink" Target="https://podminky.urs.cz/item/CS_URS_2022_01/997211511" TargetMode="External" /><Relationship Id="rId43" Type="http://schemas.openxmlformats.org/officeDocument/2006/relationships/hyperlink" Target="https://podminky.urs.cz/item/CS_URS_2022_01/997211519" TargetMode="External" /><Relationship Id="rId44" Type="http://schemas.openxmlformats.org/officeDocument/2006/relationships/hyperlink" Target="https://podminky.urs.cz/item/CS_URS_2022_01/998212111" TargetMode="External" /><Relationship Id="rId45" Type="http://schemas.openxmlformats.org/officeDocument/2006/relationships/hyperlink" Target="https://podminky.urs.cz/item/CS_URS_2022_01/711131101" TargetMode="External" /><Relationship Id="rId46" Type="http://schemas.openxmlformats.org/officeDocument/2006/relationships/hyperlink" Target="https://podminky.urs.cz/item/CS_URS_2022_01/711132111" TargetMode="External" /><Relationship Id="rId47" Type="http://schemas.openxmlformats.org/officeDocument/2006/relationships/hyperlink" Target="https://podminky.urs.cz/item/CS_URS_2022_01/711141559" TargetMode="External" /><Relationship Id="rId48" Type="http://schemas.openxmlformats.org/officeDocument/2006/relationships/hyperlink" Target="https://podminky.urs.cz/item/CS_URS_2021_02/711311001" TargetMode="External" /><Relationship Id="rId49" Type="http://schemas.openxmlformats.org/officeDocument/2006/relationships/hyperlink" Target="https://podminky.urs.cz/item/CS_URS_2022_01/711491177" TargetMode="External" /><Relationship Id="rId50" Type="http://schemas.openxmlformats.org/officeDocument/2006/relationships/hyperlink" Target="https://podminky.urs.cz/item/CS_URS_2022_01/711691172" TargetMode="External" /><Relationship Id="rId51" Type="http://schemas.openxmlformats.org/officeDocument/2006/relationships/hyperlink" Target="https://podminky.urs.cz/item/CS_URS_2022_01/998711101" TargetMode="External" /><Relationship Id="rId52" Type="http://schemas.openxmlformats.org/officeDocument/2006/relationships/hyperlink" Target="https://podminky.urs.cz/item/CS_URS_2022_01/998711199" TargetMode="External" /><Relationship Id="rId5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2502" TargetMode="External" /><Relationship Id="rId2" Type="http://schemas.openxmlformats.org/officeDocument/2006/relationships/hyperlink" Target="https://podminky.urs.cz/item/CS_URS_2022_01/122152508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31" TargetMode="External" /><Relationship Id="rId6" Type="http://schemas.openxmlformats.org/officeDocument/2006/relationships/hyperlink" Target="https://podminky.urs.cz/item/CS_URS_2022_01/171251201" TargetMode="External" /><Relationship Id="rId7" Type="http://schemas.openxmlformats.org/officeDocument/2006/relationships/hyperlink" Target="https://podminky.urs.cz/item/CS_URS_2022_01/175151101" TargetMode="External" /><Relationship Id="rId8" Type="http://schemas.openxmlformats.org/officeDocument/2006/relationships/hyperlink" Target="https://podminky.urs.cz/item/CS_URS_2022_01/183405211" TargetMode="External" /><Relationship Id="rId9" Type="http://schemas.openxmlformats.org/officeDocument/2006/relationships/hyperlink" Target="https://podminky.urs.cz/item/CS_URS_2022_01/185803111" TargetMode="External" /><Relationship Id="rId10" Type="http://schemas.openxmlformats.org/officeDocument/2006/relationships/hyperlink" Target="https://podminky.urs.cz/item/CS_URS_2022_01/185804311" TargetMode="External" /><Relationship Id="rId11" Type="http://schemas.openxmlformats.org/officeDocument/2006/relationships/hyperlink" Target="https://podminky.urs.cz/item/CS_URS_2022_01/212311111" TargetMode="External" /><Relationship Id="rId12" Type="http://schemas.openxmlformats.org/officeDocument/2006/relationships/hyperlink" Target="https://podminky.urs.cz/item/CS_URS_2022_01/212752501" TargetMode="External" /><Relationship Id="rId13" Type="http://schemas.openxmlformats.org/officeDocument/2006/relationships/hyperlink" Target="https://podminky.urs.cz/item/CS_URS_2022_01/317321118" TargetMode="External" /><Relationship Id="rId14" Type="http://schemas.openxmlformats.org/officeDocument/2006/relationships/hyperlink" Target="https://podminky.urs.cz/item/CS_URS_2022_01/317321191" TargetMode="External" /><Relationship Id="rId15" Type="http://schemas.openxmlformats.org/officeDocument/2006/relationships/hyperlink" Target="https://podminky.urs.cz/item/CS_URS_2022_01/317353121" TargetMode="External" /><Relationship Id="rId16" Type="http://schemas.openxmlformats.org/officeDocument/2006/relationships/hyperlink" Target="https://podminky.urs.cz/item/CS_URS_2022_01/317353221" TargetMode="External" /><Relationship Id="rId17" Type="http://schemas.openxmlformats.org/officeDocument/2006/relationships/hyperlink" Target="https://podminky.urs.cz/item/CS_URS_2022_01/317361116" TargetMode="External" /><Relationship Id="rId18" Type="http://schemas.openxmlformats.org/officeDocument/2006/relationships/hyperlink" Target="https://podminky.urs.cz/item/CS_URS_2022_01/317661132" TargetMode="External" /><Relationship Id="rId19" Type="http://schemas.openxmlformats.org/officeDocument/2006/relationships/hyperlink" Target="https://podminky.urs.cz/item/CS_URS_2022_01/421321128" TargetMode="External" /><Relationship Id="rId20" Type="http://schemas.openxmlformats.org/officeDocument/2006/relationships/hyperlink" Target="https://podminky.urs.cz/item/CS_URS_2022_01/421351131" TargetMode="External" /><Relationship Id="rId21" Type="http://schemas.openxmlformats.org/officeDocument/2006/relationships/hyperlink" Target="https://podminky.urs.cz/item/CS_URS_2022_01/421351231" TargetMode="External" /><Relationship Id="rId22" Type="http://schemas.openxmlformats.org/officeDocument/2006/relationships/hyperlink" Target="https://podminky.urs.cz/item/CS_URS_2022_01/421361226" TargetMode="External" /><Relationship Id="rId23" Type="http://schemas.openxmlformats.org/officeDocument/2006/relationships/hyperlink" Target="https://podminky.urs.cz/item/CS_URS_2022_01/451315114" TargetMode="External" /><Relationship Id="rId24" Type="http://schemas.openxmlformats.org/officeDocument/2006/relationships/hyperlink" Target="https://podminky.urs.cz/item/CS_URS_2022_01/457451133" TargetMode="External" /><Relationship Id="rId25" Type="http://schemas.openxmlformats.org/officeDocument/2006/relationships/hyperlink" Target="https://podminky.urs.cz/item/CS_URS_2022_01/465513157" TargetMode="External" /><Relationship Id="rId26" Type="http://schemas.openxmlformats.org/officeDocument/2006/relationships/hyperlink" Target="https://podminky.urs.cz/item/CS_URS_2022_01/511501255" TargetMode="External" /><Relationship Id="rId27" Type="http://schemas.openxmlformats.org/officeDocument/2006/relationships/hyperlink" Target="https://podminky.urs.cz/item/CS_URS_2022_01/512531111" TargetMode="External" /><Relationship Id="rId28" Type="http://schemas.openxmlformats.org/officeDocument/2006/relationships/hyperlink" Target="https://podminky.urs.cz/item/CS_URS_2022_01/521351118" TargetMode="External" /><Relationship Id="rId29" Type="http://schemas.openxmlformats.org/officeDocument/2006/relationships/hyperlink" Target="https://podminky.urs.cz/item/CS_URS_2022_01/525341111" TargetMode="External" /><Relationship Id="rId30" Type="http://schemas.openxmlformats.org/officeDocument/2006/relationships/hyperlink" Target="https://podminky.urs.cz/item/CS_URS_2022_01/628613233" TargetMode="External" /><Relationship Id="rId31" Type="http://schemas.openxmlformats.org/officeDocument/2006/relationships/hyperlink" Target="https://podminky.urs.cz/item/CS_URS_2022_01/628613611" TargetMode="External" /><Relationship Id="rId32" Type="http://schemas.openxmlformats.org/officeDocument/2006/relationships/hyperlink" Target="https://podminky.urs.cz/item/CS_URS_2022_01/911121111" TargetMode="External" /><Relationship Id="rId33" Type="http://schemas.openxmlformats.org/officeDocument/2006/relationships/hyperlink" Target="https://podminky.urs.cz/item/CS_URS_2022_01/911121211" TargetMode="External" /><Relationship Id="rId34" Type="http://schemas.openxmlformats.org/officeDocument/2006/relationships/hyperlink" Target="https://podminky.urs.cz/item/CS_URS_2022_01/935112111" TargetMode="External" /><Relationship Id="rId35" Type="http://schemas.openxmlformats.org/officeDocument/2006/relationships/hyperlink" Target="https://podminky.urs.cz/item/CS_URS_2022_01/936942211" TargetMode="External" /><Relationship Id="rId36" Type="http://schemas.openxmlformats.org/officeDocument/2006/relationships/hyperlink" Target="https://podminky.urs.cz/item/CS_URS_2022_01/938111111" TargetMode="External" /><Relationship Id="rId37" Type="http://schemas.openxmlformats.org/officeDocument/2006/relationships/hyperlink" Target="https://podminky.urs.cz/item/CS_URS_2022_01/962021112" TargetMode="External" /><Relationship Id="rId38" Type="http://schemas.openxmlformats.org/officeDocument/2006/relationships/hyperlink" Target="https://podminky.urs.cz/item/CS_URS_2022_01/966075141" TargetMode="External" /><Relationship Id="rId39" Type="http://schemas.openxmlformats.org/officeDocument/2006/relationships/hyperlink" Target="https://podminky.urs.cz/item/CS_URS_2022_01/985223110" TargetMode="External" /><Relationship Id="rId40" Type="http://schemas.openxmlformats.org/officeDocument/2006/relationships/hyperlink" Target="https://podminky.urs.cz/item/CS_URS_2022_01/985223211" TargetMode="External" /><Relationship Id="rId41" Type="http://schemas.openxmlformats.org/officeDocument/2006/relationships/hyperlink" Target="https://podminky.urs.cz/item/CS_URS_2022_01/985232111" TargetMode="External" /><Relationship Id="rId42" Type="http://schemas.openxmlformats.org/officeDocument/2006/relationships/hyperlink" Target="https://podminky.urs.cz/item/CS_URS_2022_01/985232191" TargetMode="External" /><Relationship Id="rId43" Type="http://schemas.openxmlformats.org/officeDocument/2006/relationships/hyperlink" Target="https://podminky.urs.cz/item/CS_URS_2022_01/997013871" TargetMode="External" /><Relationship Id="rId44" Type="http://schemas.openxmlformats.org/officeDocument/2006/relationships/hyperlink" Target="https://podminky.urs.cz/item/CS_URS_2022_01/997211511" TargetMode="External" /><Relationship Id="rId45" Type="http://schemas.openxmlformats.org/officeDocument/2006/relationships/hyperlink" Target="https://podminky.urs.cz/item/CS_URS_2022_01/997211519" TargetMode="External" /><Relationship Id="rId46" Type="http://schemas.openxmlformats.org/officeDocument/2006/relationships/hyperlink" Target="https://podminky.urs.cz/item/CS_URS_2022_01/998212111" TargetMode="External" /><Relationship Id="rId47" Type="http://schemas.openxmlformats.org/officeDocument/2006/relationships/hyperlink" Target="https://podminky.urs.cz/item/CS_URS_2022_01/711131101" TargetMode="External" /><Relationship Id="rId48" Type="http://schemas.openxmlformats.org/officeDocument/2006/relationships/hyperlink" Target="https://podminky.urs.cz/item/CS_URS_2022_01/711132111" TargetMode="External" /><Relationship Id="rId49" Type="http://schemas.openxmlformats.org/officeDocument/2006/relationships/hyperlink" Target="https://podminky.urs.cz/item/CS_URS_2022_01/711141559" TargetMode="External" /><Relationship Id="rId50" Type="http://schemas.openxmlformats.org/officeDocument/2006/relationships/hyperlink" Target="https://podminky.urs.cz/item/CS_URS_2021_02/711311001" TargetMode="External" /><Relationship Id="rId51" Type="http://schemas.openxmlformats.org/officeDocument/2006/relationships/hyperlink" Target="https://podminky.urs.cz/item/CS_URS_2022_01/711491177" TargetMode="External" /><Relationship Id="rId52" Type="http://schemas.openxmlformats.org/officeDocument/2006/relationships/hyperlink" Target="https://podminky.urs.cz/item/CS_URS_2022_01/711691172" TargetMode="External" /><Relationship Id="rId53" Type="http://schemas.openxmlformats.org/officeDocument/2006/relationships/hyperlink" Target="https://podminky.urs.cz/item/CS_URS_2022_01/998711101" TargetMode="External" /><Relationship Id="rId54" Type="http://schemas.openxmlformats.org/officeDocument/2006/relationships/hyperlink" Target="https://podminky.urs.cz/item/CS_URS_2022_01/998711199" TargetMode="External" /><Relationship Id="rId5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SO_01-21-08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Propustek v km 192,677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9. 3. 2022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75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68</v>
      </c>
      <c r="BT55" s="125" t="s">
        <v>76</v>
      </c>
      <c r="BU55" s="125" t="s">
        <v>70</v>
      </c>
      <c r="BV55" s="125" t="s">
        <v>71</v>
      </c>
      <c r="BW55" s="125" t="s">
        <v>77</v>
      </c>
      <c r="BX55" s="125" t="s">
        <v>5</v>
      </c>
      <c r="CL55" s="125" t="s">
        <v>19</v>
      </c>
      <c r="CM55" s="125" t="s">
        <v>78</v>
      </c>
    </row>
    <row r="56" s="4" customFormat="1" ht="16.5" customHeight="1">
      <c r="A56" s="126" t="s">
        <v>79</v>
      </c>
      <c r="B56" s="65"/>
      <c r="C56" s="127"/>
      <c r="D56" s="127"/>
      <c r="E56" s="128" t="s">
        <v>80</v>
      </c>
      <c r="F56" s="128"/>
      <c r="G56" s="128"/>
      <c r="H56" s="128"/>
      <c r="I56" s="128"/>
      <c r="J56" s="127"/>
      <c r="K56" s="128" t="s">
        <v>81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01-1 - 01 Železniční s...'!J32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01-1 - 01 Železniční s...'!P88</f>
        <v>0</v>
      </c>
      <c r="AV56" s="132">
        <f>'SO 01-1 - 01 Železniční s...'!J35</f>
        <v>0</v>
      </c>
      <c r="AW56" s="132">
        <f>'SO 01-1 - 01 Železniční s...'!J36</f>
        <v>0</v>
      </c>
      <c r="AX56" s="132">
        <f>'SO 01-1 - 01 Železniční s...'!J37</f>
        <v>0</v>
      </c>
      <c r="AY56" s="132">
        <f>'SO 01-1 - 01 Železniční s...'!J38</f>
        <v>0</v>
      </c>
      <c r="AZ56" s="132">
        <f>'SO 01-1 - 01 Železniční s...'!F35</f>
        <v>0</v>
      </c>
      <c r="BA56" s="132">
        <f>'SO 01-1 - 01 Železniční s...'!F36</f>
        <v>0</v>
      </c>
      <c r="BB56" s="132">
        <f>'SO 01-1 - 01 Železniční s...'!F37</f>
        <v>0</v>
      </c>
      <c r="BC56" s="132">
        <f>'SO 01-1 - 01 Železniční s...'!F38</f>
        <v>0</v>
      </c>
      <c r="BD56" s="134">
        <f>'SO 01-1 - 01 Železniční s...'!F39</f>
        <v>0</v>
      </c>
      <c r="BE56" s="4"/>
      <c r="BT56" s="135" t="s">
        <v>78</v>
      </c>
      <c r="BV56" s="135" t="s">
        <v>71</v>
      </c>
      <c r="BW56" s="135" t="s">
        <v>83</v>
      </c>
      <c r="BX56" s="135" t="s">
        <v>77</v>
      </c>
      <c r="CL56" s="135" t="s">
        <v>19</v>
      </c>
    </row>
    <row r="57" s="4" customFormat="1" ht="16.5" customHeight="1">
      <c r="A57" s="126" t="s">
        <v>79</v>
      </c>
      <c r="B57" s="65"/>
      <c r="C57" s="127"/>
      <c r="D57" s="127"/>
      <c r="E57" s="128" t="s">
        <v>84</v>
      </c>
      <c r="F57" s="128"/>
      <c r="G57" s="128"/>
      <c r="H57" s="128"/>
      <c r="I57" s="128"/>
      <c r="J57" s="127"/>
      <c r="K57" s="128" t="s">
        <v>85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01-2 - 02 Oprava želez...'!J32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82</v>
      </c>
      <c r="AR57" s="67"/>
      <c r="AS57" s="131">
        <v>0</v>
      </c>
      <c r="AT57" s="132">
        <f>ROUND(SUM(AV57:AW57),2)</f>
        <v>0</v>
      </c>
      <c r="AU57" s="133">
        <f>'SO 01-2 - 02 Oprava želez...'!P95</f>
        <v>0</v>
      </c>
      <c r="AV57" s="132">
        <f>'SO 01-2 - 02 Oprava želez...'!J35</f>
        <v>0</v>
      </c>
      <c r="AW57" s="132">
        <f>'SO 01-2 - 02 Oprava želez...'!J36</f>
        <v>0</v>
      </c>
      <c r="AX57" s="132">
        <f>'SO 01-2 - 02 Oprava želez...'!J37</f>
        <v>0</v>
      </c>
      <c r="AY57" s="132">
        <f>'SO 01-2 - 02 Oprava želez...'!J38</f>
        <v>0</v>
      </c>
      <c r="AZ57" s="132">
        <f>'SO 01-2 - 02 Oprava želez...'!F35</f>
        <v>0</v>
      </c>
      <c r="BA57" s="132">
        <f>'SO 01-2 - 02 Oprava želez...'!F36</f>
        <v>0</v>
      </c>
      <c r="BB57" s="132">
        <f>'SO 01-2 - 02 Oprava želez...'!F37</f>
        <v>0</v>
      </c>
      <c r="BC57" s="132">
        <f>'SO 01-2 - 02 Oprava želez...'!F38</f>
        <v>0</v>
      </c>
      <c r="BD57" s="134">
        <f>'SO 01-2 - 02 Oprava želez...'!F39</f>
        <v>0</v>
      </c>
      <c r="BE57" s="4"/>
      <c r="BT57" s="135" t="s">
        <v>78</v>
      </c>
      <c r="BV57" s="135" t="s">
        <v>71</v>
      </c>
      <c r="BW57" s="135" t="s">
        <v>86</v>
      </c>
      <c r="BX57" s="135" t="s">
        <v>77</v>
      </c>
      <c r="CL57" s="135" t="s">
        <v>19</v>
      </c>
    </row>
    <row r="58" s="7" customFormat="1" ht="24.75" customHeight="1">
      <c r="A58" s="7"/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ROUND(SUM(AG59:AG60),2)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75</v>
      </c>
      <c r="AR58" s="120"/>
      <c r="AS58" s="121">
        <f>ROUND(SUM(AS59:AS60),2)</f>
        <v>0</v>
      </c>
      <c r="AT58" s="122">
        <f>ROUND(SUM(AV58:AW58),2)</f>
        <v>0</v>
      </c>
      <c r="AU58" s="123">
        <f>ROUND(SUM(AU59:AU60),5)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ROUND(SUM(AZ59:AZ60),2)</f>
        <v>0</v>
      </c>
      <c r="BA58" s="122">
        <f>ROUND(SUM(BA59:BA60),2)</f>
        <v>0</v>
      </c>
      <c r="BB58" s="122">
        <f>ROUND(SUM(BB59:BB60),2)</f>
        <v>0</v>
      </c>
      <c r="BC58" s="122">
        <f>ROUND(SUM(BC59:BC60),2)</f>
        <v>0</v>
      </c>
      <c r="BD58" s="124">
        <f>ROUND(SUM(BD59:BD60),2)</f>
        <v>0</v>
      </c>
      <c r="BE58" s="7"/>
      <c r="BS58" s="125" t="s">
        <v>68</v>
      </c>
      <c r="BT58" s="125" t="s">
        <v>76</v>
      </c>
      <c r="BU58" s="125" t="s">
        <v>70</v>
      </c>
      <c r="BV58" s="125" t="s">
        <v>71</v>
      </c>
      <c r="BW58" s="125" t="s">
        <v>89</v>
      </c>
      <c r="BX58" s="125" t="s">
        <v>5</v>
      </c>
      <c r="CL58" s="125" t="s">
        <v>19</v>
      </c>
      <c r="CM58" s="125" t="s">
        <v>78</v>
      </c>
    </row>
    <row r="59" s="4" customFormat="1" ht="16.5" customHeight="1">
      <c r="A59" s="126" t="s">
        <v>79</v>
      </c>
      <c r="B59" s="65"/>
      <c r="C59" s="127"/>
      <c r="D59" s="127"/>
      <c r="E59" s="128" t="s">
        <v>90</v>
      </c>
      <c r="F59" s="128"/>
      <c r="G59" s="128"/>
      <c r="H59" s="128"/>
      <c r="I59" s="128"/>
      <c r="J59" s="127"/>
      <c r="K59" s="128" t="s">
        <v>81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02-1 - 01 Železniční s...'!J32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82</v>
      </c>
      <c r="AR59" s="67"/>
      <c r="AS59" s="131">
        <v>0</v>
      </c>
      <c r="AT59" s="132">
        <f>ROUND(SUM(AV59:AW59),2)</f>
        <v>0</v>
      </c>
      <c r="AU59" s="133">
        <f>'SO 02-1 - 01 Železniční s...'!P88</f>
        <v>0</v>
      </c>
      <c r="AV59" s="132">
        <f>'SO 02-1 - 01 Železniční s...'!J35</f>
        <v>0</v>
      </c>
      <c r="AW59" s="132">
        <f>'SO 02-1 - 01 Železniční s...'!J36</f>
        <v>0</v>
      </c>
      <c r="AX59" s="132">
        <f>'SO 02-1 - 01 Železniční s...'!J37</f>
        <v>0</v>
      </c>
      <c r="AY59" s="132">
        <f>'SO 02-1 - 01 Železniční s...'!J38</f>
        <v>0</v>
      </c>
      <c r="AZ59" s="132">
        <f>'SO 02-1 - 01 Železniční s...'!F35</f>
        <v>0</v>
      </c>
      <c r="BA59" s="132">
        <f>'SO 02-1 - 01 Železniční s...'!F36</f>
        <v>0</v>
      </c>
      <c r="BB59" s="132">
        <f>'SO 02-1 - 01 Železniční s...'!F37</f>
        <v>0</v>
      </c>
      <c r="BC59" s="132">
        <f>'SO 02-1 - 01 Železniční s...'!F38</f>
        <v>0</v>
      </c>
      <c r="BD59" s="134">
        <f>'SO 02-1 - 01 Železniční s...'!F39</f>
        <v>0</v>
      </c>
      <c r="BE59" s="4"/>
      <c r="BT59" s="135" t="s">
        <v>78</v>
      </c>
      <c r="BV59" s="135" t="s">
        <v>71</v>
      </c>
      <c r="BW59" s="135" t="s">
        <v>91</v>
      </c>
      <c r="BX59" s="135" t="s">
        <v>89</v>
      </c>
      <c r="CL59" s="135" t="s">
        <v>19</v>
      </c>
    </row>
    <row r="60" s="4" customFormat="1" ht="16.5" customHeight="1">
      <c r="A60" s="126" t="s">
        <v>79</v>
      </c>
      <c r="B60" s="65"/>
      <c r="C60" s="127"/>
      <c r="D60" s="127"/>
      <c r="E60" s="128" t="s">
        <v>92</v>
      </c>
      <c r="F60" s="128"/>
      <c r="G60" s="128"/>
      <c r="H60" s="128"/>
      <c r="I60" s="128"/>
      <c r="J60" s="127"/>
      <c r="K60" s="128" t="s">
        <v>93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02-2 - 02 Oprava propu...'!J32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82</v>
      </c>
      <c r="AR60" s="67"/>
      <c r="AS60" s="136">
        <v>0</v>
      </c>
      <c r="AT60" s="137">
        <f>ROUND(SUM(AV60:AW60),2)</f>
        <v>0</v>
      </c>
      <c r="AU60" s="138">
        <f>'SO 02-2 - 02 Oprava propu...'!P96</f>
        <v>0</v>
      </c>
      <c r="AV60" s="137">
        <f>'SO 02-2 - 02 Oprava propu...'!J35</f>
        <v>0</v>
      </c>
      <c r="AW60" s="137">
        <f>'SO 02-2 - 02 Oprava propu...'!J36</f>
        <v>0</v>
      </c>
      <c r="AX60" s="137">
        <f>'SO 02-2 - 02 Oprava propu...'!J37</f>
        <v>0</v>
      </c>
      <c r="AY60" s="137">
        <f>'SO 02-2 - 02 Oprava propu...'!J38</f>
        <v>0</v>
      </c>
      <c r="AZ60" s="137">
        <f>'SO 02-2 - 02 Oprava propu...'!F35</f>
        <v>0</v>
      </c>
      <c r="BA60" s="137">
        <f>'SO 02-2 - 02 Oprava propu...'!F36</f>
        <v>0</v>
      </c>
      <c r="BB60" s="137">
        <f>'SO 02-2 - 02 Oprava propu...'!F37</f>
        <v>0</v>
      </c>
      <c r="BC60" s="137">
        <f>'SO 02-2 - 02 Oprava propu...'!F38</f>
        <v>0</v>
      </c>
      <c r="BD60" s="139">
        <f>'SO 02-2 - 02 Oprava propu...'!F39</f>
        <v>0</v>
      </c>
      <c r="BE60" s="4"/>
      <c r="BT60" s="135" t="s">
        <v>78</v>
      </c>
      <c r="BV60" s="135" t="s">
        <v>71</v>
      </c>
      <c r="BW60" s="135" t="s">
        <v>94</v>
      </c>
      <c r="BX60" s="135" t="s">
        <v>89</v>
      </c>
      <c r="CL60" s="135" t="s">
        <v>19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N+u7mHxJKb4JwCmrliNvqy2Zd58n+RNE4gwOBJIivSMHcx7xY9VOaYs2ulJN/Kf9YB0vtrBZVcWd5pihMz8YkQ==" hashValue="pnD3B2IdsES0f/mRFz5PLwVJJ9tpsRbNpW5XQ8ZVcdz/9idVQudDu+oovg75fvuYOrGQy2T/SF+E4LdZHmOQiQ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-1 - 01 Železniční s...'!C2" display="/"/>
    <hyperlink ref="A57" location="'SO 01-2 - 02 Oprava želez...'!C2" display="/"/>
    <hyperlink ref="A59" location="'SO 02-1 - 01 Železniční s...'!C2" display="/"/>
    <hyperlink ref="A60" location="'SO 02-2 - 02 Oprava propu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95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Propustek v km 192,677</v>
      </c>
      <c r="F7" s="144"/>
      <c r="G7" s="144"/>
      <c r="H7" s="144"/>
      <c r="L7" s="22"/>
    </row>
    <row r="8" s="1" customFormat="1" ht="12" customHeight="1">
      <c r="B8" s="22"/>
      <c r="D8" s="144" t="s">
        <v>96</v>
      </c>
      <c r="L8" s="22"/>
    </row>
    <row r="9" s="2" customFormat="1" ht="16.5" customHeight="1">
      <c r="A9" s="40"/>
      <c r="B9" s="46"/>
      <c r="C9" s="40"/>
      <c r="D9" s="40"/>
      <c r="E9" s="145" t="s">
        <v>97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9. 3. 2022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ROUND((SUM(BE88:BE139)),  2)</f>
        <v>0</v>
      </c>
      <c r="G35" s="40"/>
      <c r="H35" s="40"/>
      <c r="I35" s="159">
        <v>0.20999999999999999</v>
      </c>
      <c r="J35" s="158">
        <f>ROUND(((SUM(BE88:BE139))*I35),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ROUND((SUM(BF88:BF139)),  2)</f>
        <v>0</v>
      </c>
      <c r="G36" s="40"/>
      <c r="H36" s="40"/>
      <c r="I36" s="159">
        <v>0.14999999999999999</v>
      </c>
      <c r="J36" s="158">
        <f>ROUND(((SUM(BF88:BF139))*I36),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ROUND((SUM(BG88:BG139)),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ROUND((SUM(BH88:BH139)),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ROUND((SUM(BI88:BI139)),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Propustek v km 192,677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01-1 - 01 Železniční svršek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9. 3. 2022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101</v>
      </c>
      <c r="D61" s="173"/>
      <c r="E61" s="173"/>
      <c r="F61" s="173"/>
      <c r="G61" s="173"/>
      <c r="H61" s="173"/>
      <c r="I61" s="173"/>
      <c r="J61" s="174" t="s">
        <v>102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103</v>
      </c>
    </row>
    <row r="64" s="9" customFormat="1" ht="24.96" customHeight="1">
      <c r="A64" s="9"/>
      <c r="B64" s="176"/>
      <c r="C64" s="177"/>
      <c r="D64" s="178" t="s">
        <v>104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105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106</v>
      </c>
      <c r="E66" s="179"/>
      <c r="F66" s="179"/>
      <c r="G66" s="179"/>
      <c r="H66" s="179"/>
      <c r="I66" s="179"/>
      <c r="J66" s="180">
        <f>J128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107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Propustek v km 192,677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96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97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98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01-1 - 01 Železniční svršek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 xml:space="preserve"> </v>
      </c>
      <c r="G82" s="42"/>
      <c r="H82" s="42"/>
      <c r="I82" s="34" t="s">
        <v>23</v>
      </c>
      <c r="J82" s="74" t="str">
        <f>IF(J14="","",J14)</f>
        <v>9. 3. 2022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30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28</v>
      </c>
      <c r="D85" s="42"/>
      <c r="E85" s="42"/>
      <c r="F85" s="29" t="str">
        <f>IF(E20="","",E20)</f>
        <v>Vyplň údaj</v>
      </c>
      <c r="G85" s="42"/>
      <c r="H85" s="42"/>
      <c r="I85" s="34" t="s">
        <v>32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108</v>
      </c>
      <c r="D87" s="190" t="s">
        <v>54</v>
      </c>
      <c r="E87" s="190" t="s">
        <v>50</v>
      </c>
      <c r="F87" s="190" t="s">
        <v>51</v>
      </c>
      <c r="G87" s="190" t="s">
        <v>109</v>
      </c>
      <c r="H87" s="190" t="s">
        <v>110</v>
      </c>
      <c r="I87" s="190" t="s">
        <v>111</v>
      </c>
      <c r="J87" s="190" t="s">
        <v>102</v>
      </c>
      <c r="K87" s="191" t="s">
        <v>112</v>
      </c>
      <c r="L87" s="192"/>
      <c r="M87" s="94" t="s">
        <v>19</v>
      </c>
      <c r="N87" s="95" t="s">
        <v>39</v>
      </c>
      <c r="O87" s="95" t="s">
        <v>113</v>
      </c>
      <c r="P87" s="95" t="s">
        <v>114</v>
      </c>
      <c r="Q87" s="95" t="s">
        <v>115</v>
      </c>
      <c r="R87" s="95" t="s">
        <v>116</v>
      </c>
      <c r="S87" s="95" t="s">
        <v>117</v>
      </c>
      <c r="T87" s="96" t="s">
        <v>118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119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P89+P128</f>
        <v>0</v>
      </c>
      <c r="Q88" s="98"/>
      <c r="R88" s="195">
        <f>R89+R128</f>
        <v>99.864000000000004</v>
      </c>
      <c r="S88" s="98"/>
      <c r="T88" s="196">
        <f>T89+T128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68</v>
      </c>
      <c r="AU88" s="19" t="s">
        <v>103</v>
      </c>
      <c r="BK88" s="197">
        <f>BK89+BK128</f>
        <v>0</v>
      </c>
    </row>
    <row r="89" s="12" customFormat="1" ht="25.92" customHeight="1">
      <c r="A89" s="12"/>
      <c r="B89" s="198"/>
      <c r="C89" s="199"/>
      <c r="D89" s="200" t="s">
        <v>68</v>
      </c>
      <c r="E89" s="201" t="s">
        <v>120</v>
      </c>
      <c r="F89" s="201" t="s">
        <v>121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99.864000000000004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76</v>
      </c>
      <c r="AT89" s="210" t="s">
        <v>68</v>
      </c>
      <c r="AU89" s="210" t="s">
        <v>69</v>
      </c>
      <c r="AY89" s="209" t="s">
        <v>122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68</v>
      </c>
      <c r="E90" s="212" t="s">
        <v>123</v>
      </c>
      <c r="F90" s="212" t="s">
        <v>124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SUM(P91:P127)</f>
        <v>0</v>
      </c>
      <c r="Q90" s="206"/>
      <c r="R90" s="207">
        <f>SUM(R91:R127)</f>
        <v>99.864000000000004</v>
      </c>
      <c r="S90" s="206"/>
      <c r="T90" s="208">
        <f>SUM(T91:T127)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76</v>
      </c>
      <c r="AT90" s="210" t="s">
        <v>68</v>
      </c>
      <c r="AU90" s="210" t="s">
        <v>76</v>
      </c>
      <c r="AY90" s="209" t="s">
        <v>122</v>
      </c>
      <c r="BK90" s="211">
        <f>SUM(BK91:BK127)</f>
        <v>0</v>
      </c>
    </row>
    <row r="91" s="2" customFormat="1" ht="33" customHeight="1">
      <c r="A91" s="40"/>
      <c r="B91" s="41"/>
      <c r="C91" s="214" t="s">
        <v>76</v>
      </c>
      <c r="D91" s="214" t="s">
        <v>125</v>
      </c>
      <c r="E91" s="215" t="s">
        <v>126</v>
      </c>
      <c r="F91" s="216" t="s">
        <v>127</v>
      </c>
      <c r="G91" s="217" t="s">
        <v>128</v>
      </c>
      <c r="H91" s="218">
        <v>0.29999999999999999</v>
      </c>
      <c r="I91" s="219"/>
      <c r="J91" s="220">
        <f>ROUND(I91*H91,2)</f>
        <v>0</v>
      </c>
      <c r="K91" s="216" t="s">
        <v>129</v>
      </c>
      <c r="L91" s="46"/>
      <c r="M91" s="221" t="s">
        <v>19</v>
      </c>
      <c r="N91" s="222" t="s">
        <v>40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130</v>
      </c>
      <c r="AT91" s="225" t="s">
        <v>125</v>
      </c>
      <c r="AU91" s="225" t="s">
        <v>78</v>
      </c>
      <c r="AY91" s="19" t="s">
        <v>122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76</v>
      </c>
      <c r="BK91" s="226">
        <f>ROUND(I91*H91,2)</f>
        <v>0</v>
      </c>
      <c r="BL91" s="19" t="s">
        <v>130</v>
      </c>
      <c r="BM91" s="225" t="s">
        <v>131</v>
      </c>
    </row>
    <row r="92" s="13" customFormat="1">
      <c r="A92" s="13"/>
      <c r="B92" s="227"/>
      <c r="C92" s="228"/>
      <c r="D92" s="229" t="s">
        <v>132</v>
      </c>
      <c r="E92" s="230" t="s">
        <v>19</v>
      </c>
      <c r="F92" s="231" t="s">
        <v>133</v>
      </c>
      <c r="G92" s="228"/>
      <c r="H92" s="232">
        <v>0.29999999999999999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132</v>
      </c>
      <c r="AU92" s="238" t="s">
        <v>78</v>
      </c>
      <c r="AV92" s="13" t="s">
        <v>78</v>
      </c>
      <c r="AW92" s="13" t="s">
        <v>31</v>
      </c>
      <c r="AX92" s="13" t="s">
        <v>76</v>
      </c>
      <c r="AY92" s="238" t="s">
        <v>122</v>
      </c>
    </row>
    <row r="93" s="2" customFormat="1" ht="37.8" customHeight="1">
      <c r="A93" s="40"/>
      <c r="B93" s="41"/>
      <c r="C93" s="214" t="s">
        <v>78</v>
      </c>
      <c r="D93" s="214" t="s">
        <v>125</v>
      </c>
      <c r="E93" s="215" t="s">
        <v>134</v>
      </c>
      <c r="F93" s="216" t="s">
        <v>135</v>
      </c>
      <c r="G93" s="217" t="s">
        <v>136</v>
      </c>
      <c r="H93" s="218">
        <v>24</v>
      </c>
      <c r="I93" s="219"/>
      <c r="J93" s="220">
        <f>ROUND(I93*H93,2)</f>
        <v>0</v>
      </c>
      <c r="K93" s="216" t="s">
        <v>129</v>
      </c>
      <c r="L93" s="46"/>
      <c r="M93" s="221" t="s">
        <v>19</v>
      </c>
      <c r="N93" s="222" t="s">
        <v>40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130</v>
      </c>
      <c r="AT93" s="225" t="s">
        <v>125</v>
      </c>
      <c r="AU93" s="225" t="s">
        <v>78</v>
      </c>
      <c r="AY93" s="19" t="s">
        <v>122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76</v>
      </c>
      <c r="BK93" s="226">
        <f>ROUND(I93*H93,2)</f>
        <v>0</v>
      </c>
      <c r="BL93" s="19" t="s">
        <v>130</v>
      </c>
      <c r="BM93" s="225" t="s">
        <v>137</v>
      </c>
    </row>
    <row r="94" s="14" customFormat="1">
      <c r="A94" s="14"/>
      <c r="B94" s="239"/>
      <c r="C94" s="240"/>
      <c r="D94" s="229" t="s">
        <v>132</v>
      </c>
      <c r="E94" s="241" t="s">
        <v>19</v>
      </c>
      <c r="F94" s="242" t="s">
        <v>138</v>
      </c>
      <c r="G94" s="240"/>
      <c r="H94" s="241" t="s">
        <v>19</v>
      </c>
      <c r="I94" s="243"/>
      <c r="J94" s="240"/>
      <c r="K94" s="240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132</v>
      </c>
      <c r="AU94" s="248" t="s">
        <v>78</v>
      </c>
      <c r="AV94" s="14" t="s">
        <v>76</v>
      </c>
      <c r="AW94" s="14" t="s">
        <v>31</v>
      </c>
      <c r="AX94" s="14" t="s">
        <v>69</v>
      </c>
      <c r="AY94" s="248" t="s">
        <v>122</v>
      </c>
    </row>
    <row r="95" s="13" customFormat="1">
      <c r="A95" s="13"/>
      <c r="B95" s="227"/>
      <c r="C95" s="228"/>
      <c r="D95" s="229" t="s">
        <v>132</v>
      </c>
      <c r="E95" s="230" t="s">
        <v>19</v>
      </c>
      <c r="F95" s="231" t="s">
        <v>139</v>
      </c>
      <c r="G95" s="228"/>
      <c r="H95" s="232">
        <v>24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132</v>
      </c>
      <c r="AU95" s="238" t="s">
        <v>78</v>
      </c>
      <c r="AV95" s="13" t="s">
        <v>78</v>
      </c>
      <c r="AW95" s="13" t="s">
        <v>31</v>
      </c>
      <c r="AX95" s="13" t="s">
        <v>76</v>
      </c>
      <c r="AY95" s="238" t="s">
        <v>122</v>
      </c>
    </row>
    <row r="96" s="2" customFormat="1" ht="16.5" customHeight="1">
      <c r="A96" s="40"/>
      <c r="B96" s="41"/>
      <c r="C96" s="249" t="s">
        <v>140</v>
      </c>
      <c r="D96" s="249" t="s">
        <v>141</v>
      </c>
      <c r="E96" s="250" t="s">
        <v>142</v>
      </c>
      <c r="F96" s="251" t="s">
        <v>143</v>
      </c>
      <c r="G96" s="252" t="s">
        <v>144</v>
      </c>
      <c r="H96" s="253">
        <v>3.8399999999999999</v>
      </c>
      <c r="I96" s="254"/>
      <c r="J96" s="255">
        <f>ROUND(I96*H96,2)</f>
        <v>0</v>
      </c>
      <c r="K96" s="251" t="s">
        <v>145</v>
      </c>
      <c r="L96" s="256"/>
      <c r="M96" s="257" t="s">
        <v>19</v>
      </c>
      <c r="N96" s="258" t="s">
        <v>40</v>
      </c>
      <c r="O96" s="86"/>
      <c r="P96" s="223">
        <f>O96*H96</f>
        <v>0</v>
      </c>
      <c r="Q96" s="223">
        <v>1</v>
      </c>
      <c r="R96" s="223">
        <f>Q96*H96</f>
        <v>3.8399999999999999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146</v>
      </c>
      <c r="AT96" s="225" t="s">
        <v>141</v>
      </c>
      <c r="AU96" s="225" t="s">
        <v>78</v>
      </c>
      <c r="AY96" s="19" t="s">
        <v>122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76</v>
      </c>
      <c r="BK96" s="226">
        <f>ROUND(I96*H96,2)</f>
        <v>0</v>
      </c>
      <c r="BL96" s="19" t="s">
        <v>130</v>
      </c>
      <c r="BM96" s="225" t="s">
        <v>147</v>
      </c>
    </row>
    <row r="97" s="2" customFormat="1" ht="37.8" customHeight="1">
      <c r="A97" s="40"/>
      <c r="B97" s="41"/>
      <c r="C97" s="214" t="s">
        <v>130</v>
      </c>
      <c r="D97" s="214" t="s">
        <v>125</v>
      </c>
      <c r="E97" s="215" t="s">
        <v>148</v>
      </c>
      <c r="F97" s="216" t="s">
        <v>149</v>
      </c>
      <c r="G97" s="217" t="s">
        <v>150</v>
      </c>
      <c r="H97" s="218">
        <v>53.200000000000003</v>
      </c>
      <c r="I97" s="219"/>
      <c r="J97" s="220">
        <f>ROUND(I97*H97,2)</f>
        <v>0</v>
      </c>
      <c r="K97" s="216" t="s">
        <v>129</v>
      </c>
      <c r="L97" s="46"/>
      <c r="M97" s="221" t="s">
        <v>19</v>
      </c>
      <c r="N97" s="222" t="s">
        <v>40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130</v>
      </c>
      <c r="AT97" s="225" t="s">
        <v>125</v>
      </c>
      <c r="AU97" s="225" t="s">
        <v>78</v>
      </c>
      <c r="AY97" s="19" t="s">
        <v>122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76</v>
      </c>
      <c r="BK97" s="226">
        <f>ROUND(I97*H97,2)</f>
        <v>0</v>
      </c>
      <c r="BL97" s="19" t="s">
        <v>130</v>
      </c>
      <c r="BM97" s="225" t="s">
        <v>151</v>
      </c>
    </row>
    <row r="98" s="14" customFormat="1">
      <c r="A98" s="14"/>
      <c r="B98" s="239"/>
      <c r="C98" s="240"/>
      <c r="D98" s="229" t="s">
        <v>132</v>
      </c>
      <c r="E98" s="241" t="s">
        <v>19</v>
      </c>
      <c r="F98" s="242" t="s">
        <v>152</v>
      </c>
      <c r="G98" s="240"/>
      <c r="H98" s="241" t="s">
        <v>19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132</v>
      </c>
      <c r="AU98" s="248" t="s">
        <v>78</v>
      </c>
      <c r="AV98" s="14" t="s">
        <v>76</v>
      </c>
      <c r="AW98" s="14" t="s">
        <v>31</v>
      </c>
      <c r="AX98" s="14" t="s">
        <v>69</v>
      </c>
      <c r="AY98" s="248" t="s">
        <v>122</v>
      </c>
    </row>
    <row r="99" s="13" customFormat="1">
      <c r="A99" s="13"/>
      <c r="B99" s="227"/>
      <c r="C99" s="228"/>
      <c r="D99" s="229" t="s">
        <v>132</v>
      </c>
      <c r="E99" s="230" t="s">
        <v>19</v>
      </c>
      <c r="F99" s="231" t="s">
        <v>153</v>
      </c>
      <c r="G99" s="228"/>
      <c r="H99" s="232">
        <v>53.200000000000003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132</v>
      </c>
      <c r="AU99" s="238" t="s">
        <v>78</v>
      </c>
      <c r="AV99" s="13" t="s">
        <v>78</v>
      </c>
      <c r="AW99" s="13" t="s">
        <v>31</v>
      </c>
      <c r="AX99" s="13" t="s">
        <v>76</v>
      </c>
      <c r="AY99" s="238" t="s">
        <v>122</v>
      </c>
    </row>
    <row r="100" s="2" customFormat="1" ht="66.75" customHeight="1">
      <c r="A100" s="40"/>
      <c r="B100" s="41"/>
      <c r="C100" s="214" t="s">
        <v>123</v>
      </c>
      <c r="D100" s="214" t="s">
        <v>125</v>
      </c>
      <c r="E100" s="215" t="s">
        <v>154</v>
      </c>
      <c r="F100" s="216" t="s">
        <v>155</v>
      </c>
      <c r="G100" s="217" t="s">
        <v>150</v>
      </c>
      <c r="H100" s="218">
        <v>53.200000000000003</v>
      </c>
      <c r="I100" s="219"/>
      <c r="J100" s="220">
        <f>ROUND(I100*H100,2)</f>
        <v>0</v>
      </c>
      <c r="K100" s="216" t="s">
        <v>129</v>
      </c>
      <c r="L100" s="46"/>
      <c r="M100" s="221" t="s">
        <v>19</v>
      </c>
      <c r="N100" s="222" t="s">
        <v>40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130</v>
      </c>
      <c r="AT100" s="225" t="s">
        <v>125</v>
      </c>
      <c r="AU100" s="225" t="s">
        <v>78</v>
      </c>
      <c r="AY100" s="19" t="s">
        <v>122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76</v>
      </c>
      <c r="BK100" s="226">
        <f>ROUND(I100*H100,2)</f>
        <v>0</v>
      </c>
      <c r="BL100" s="19" t="s">
        <v>130</v>
      </c>
      <c r="BM100" s="225" t="s">
        <v>156</v>
      </c>
    </row>
    <row r="101" s="14" customFormat="1">
      <c r="A101" s="14"/>
      <c r="B101" s="239"/>
      <c r="C101" s="240"/>
      <c r="D101" s="229" t="s">
        <v>132</v>
      </c>
      <c r="E101" s="241" t="s">
        <v>19</v>
      </c>
      <c r="F101" s="242" t="s">
        <v>157</v>
      </c>
      <c r="G101" s="240"/>
      <c r="H101" s="241" t="s">
        <v>19</v>
      </c>
      <c r="I101" s="243"/>
      <c r="J101" s="240"/>
      <c r="K101" s="240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132</v>
      </c>
      <c r="AU101" s="248" t="s">
        <v>78</v>
      </c>
      <c r="AV101" s="14" t="s">
        <v>76</v>
      </c>
      <c r="AW101" s="14" t="s">
        <v>31</v>
      </c>
      <c r="AX101" s="14" t="s">
        <v>69</v>
      </c>
      <c r="AY101" s="248" t="s">
        <v>122</v>
      </c>
    </row>
    <row r="102" s="13" customFormat="1">
      <c r="A102" s="13"/>
      <c r="B102" s="227"/>
      <c r="C102" s="228"/>
      <c r="D102" s="229" t="s">
        <v>132</v>
      </c>
      <c r="E102" s="230" t="s">
        <v>19</v>
      </c>
      <c r="F102" s="231" t="s">
        <v>153</v>
      </c>
      <c r="G102" s="228"/>
      <c r="H102" s="232">
        <v>53.200000000000003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132</v>
      </c>
      <c r="AU102" s="238" t="s">
        <v>78</v>
      </c>
      <c r="AV102" s="13" t="s">
        <v>78</v>
      </c>
      <c r="AW102" s="13" t="s">
        <v>31</v>
      </c>
      <c r="AX102" s="13" t="s">
        <v>76</v>
      </c>
      <c r="AY102" s="238" t="s">
        <v>122</v>
      </c>
    </row>
    <row r="103" s="2" customFormat="1" ht="16.5" customHeight="1">
      <c r="A103" s="40"/>
      <c r="B103" s="41"/>
      <c r="C103" s="249" t="s">
        <v>158</v>
      </c>
      <c r="D103" s="249" t="s">
        <v>141</v>
      </c>
      <c r="E103" s="250" t="s">
        <v>159</v>
      </c>
      <c r="F103" s="251" t="s">
        <v>160</v>
      </c>
      <c r="G103" s="252" t="s">
        <v>144</v>
      </c>
      <c r="H103" s="253">
        <v>95.760000000000005</v>
      </c>
      <c r="I103" s="254"/>
      <c r="J103" s="255">
        <f>ROUND(I103*H103,2)</f>
        <v>0</v>
      </c>
      <c r="K103" s="251" t="s">
        <v>145</v>
      </c>
      <c r="L103" s="256"/>
      <c r="M103" s="257" t="s">
        <v>19</v>
      </c>
      <c r="N103" s="258" t="s">
        <v>40</v>
      </c>
      <c r="O103" s="86"/>
      <c r="P103" s="223">
        <f>O103*H103</f>
        <v>0</v>
      </c>
      <c r="Q103" s="223">
        <v>1</v>
      </c>
      <c r="R103" s="223">
        <f>Q103*H103</f>
        <v>95.760000000000005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146</v>
      </c>
      <c r="AT103" s="225" t="s">
        <v>141</v>
      </c>
      <c r="AU103" s="225" t="s">
        <v>78</v>
      </c>
      <c r="AY103" s="19" t="s">
        <v>122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76</v>
      </c>
      <c r="BK103" s="226">
        <f>ROUND(I103*H103,2)</f>
        <v>0</v>
      </c>
      <c r="BL103" s="19" t="s">
        <v>130</v>
      </c>
      <c r="BM103" s="225" t="s">
        <v>161</v>
      </c>
    </row>
    <row r="104" s="14" customFormat="1">
      <c r="A104" s="14"/>
      <c r="B104" s="239"/>
      <c r="C104" s="240"/>
      <c r="D104" s="229" t="s">
        <v>132</v>
      </c>
      <c r="E104" s="241" t="s">
        <v>19</v>
      </c>
      <c r="F104" s="242" t="s">
        <v>162</v>
      </c>
      <c r="G104" s="240"/>
      <c r="H104" s="241" t="s">
        <v>19</v>
      </c>
      <c r="I104" s="243"/>
      <c r="J104" s="240"/>
      <c r="K104" s="240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132</v>
      </c>
      <c r="AU104" s="248" t="s">
        <v>78</v>
      </c>
      <c r="AV104" s="14" t="s">
        <v>76</v>
      </c>
      <c r="AW104" s="14" t="s">
        <v>31</v>
      </c>
      <c r="AX104" s="14" t="s">
        <v>69</v>
      </c>
      <c r="AY104" s="248" t="s">
        <v>122</v>
      </c>
    </row>
    <row r="105" s="13" customFormat="1">
      <c r="A105" s="13"/>
      <c r="B105" s="227"/>
      <c r="C105" s="228"/>
      <c r="D105" s="229" t="s">
        <v>132</v>
      </c>
      <c r="E105" s="230" t="s">
        <v>19</v>
      </c>
      <c r="F105" s="231" t="s">
        <v>163</v>
      </c>
      <c r="G105" s="228"/>
      <c r="H105" s="232">
        <v>95.760000000000005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132</v>
      </c>
      <c r="AU105" s="238" t="s">
        <v>78</v>
      </c>
      <c r="AV105" s="13" t="s">
        <v>78</v>
      </c>
      <c r="AW105" s="13" t="s">
        <v>31</v>
      </c>
      <c r="AX105" s="13" t="s">
        <v>76</v>
      </c>
      <c r="AY105" s="238" t="s">
        <v>122</v>
      </c>
    </row>
    <row r="106" s="2" customFormat="1" ht="44.25" customHeight="1">
      <c r="A106" s="40"/>
      <c r="B106" s="41"/>
      <c r="C106" s="214" t="s">
        <v>164</v>
      </c>
      <c r="D106" s="214" t="s">
        <v>125</v>
      </c>
      <c r="E106" s="215" t="s">
        <v>165</v>
      </c>
      <c r="F106" s="216" t="s">
        <v>166</v>
      </c>
      <c r="G106" s="217" t="s">
        <v>128</v>
      </c>
      <c r="H106" s="218">
        <v>0.028000000000000001</v>
      </c>
      <c r="I106" s="219"/>
      <c r="J106" s="220">
        <f>ROUND(I106*H106,2)</f>
        <v>0</v>
      </c>
      <c r="K106" s="216" t="s">
        <v>129</v>
      </c>
      <c r="L106" s="46"/>
      <c r="M106" s="221" t="s">
        <v>19</v>
      </c>
      <c r="N106" s="222" t="s">
        <v>40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130</v>
      </c>
      <c r="AT106" s="225" t="s">
        <v>125</v>
      </c>
      <c r="AU106" s="225" t="s">
        <v>78</v>
      </c>
      <c r="AY106" s="19" t="s">
        <v>122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76</v>
      </c>
      <c r="BK106" s="226">
        <f>ROUND(I106*H106,2)</f>
        <v>0</v>
      </c>
      <c r="BL106" s="19" t="s">
        <v>130</v>
      </c>
      <c r="BM106" s="225" t="s">
        <v>167</v>
      </c>
    </row>
    <row r="107" s="13" customFormat="1">
      <c r="A107" s="13"/>
      <c r="B107" s="227"/>
      <c r="C107" s="228"/>
      <c r="D107" s="229" t="s">
        <v>132</v>
      </c>
      <c r="E107" s="230" t="s">
        <v>19</v>
      </c>
      <c r="F107" s="231" t="s">
        <v>168</v>
      </c>
      <c r="G107" s="228"/>
      <c r="H107" s="232">
        <v>0.028000000000000001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132</v>
      </c>
      <c r="AU107" s="238" t="s">
        <v>78</v>
      </c>
      <c r="AV107" s="13" t="s">
        <v>78</v>
      </c>
      <c r="AW107" s="13" t="s">
        <v>31</v>
      </c>
      <c r="AX107" s="13" t="s">
        <v>76</v>
      </c>
      <c r="AY107" s="238" t="s">
        <v>122</v>
      </c>
    </row>
    <row r="108" s="2" customFormat="1" ht="16.5" customHeight="1">
      <c r="A108" s="40"/>
      <c r="B108" s="41"/>
      <c r="C108" s="249" t="s">
        <v>146</v>
      </c>
      <c r="D108" s="249" t="s">
        <v>141</v>
      </c>
      <c r="E108" s="250" t="s">
        <v>169</v>
      </c>
      <c r="F108" s="251" t="s">
        <v>170</v>
      </c>
      <c r="G108" s="252" t="s">
        <v>171</v>
      </c>
      <c r="H108" s="253">
        <v>200</v>
      </c>
      <c r="I108" s="254"/>
      <c r="J108" s="255">
        <f>ROUND(I108*H108,2)</f>
        <v>0</v>
      </c>
      <c r="K108" s="251" t="s">
        <v>129</v>
      </c>
      <c r="L108" s="256"/>
      <c r="M108" s="257" t="s">
        <v>19</v>
      </c>
      <c r="N108" s="258" t="s">
        <v>40</v>
      </c>
      <c r="O108" s="86"/>
      <c r="P108" s="223">
        <f>O108*H108</f>
        <v>0</v>
      </c>
      <c r="Q108" s="223">
        <v>0.00123</v>
      </c>
      <c r="R108" s="223">
        <f>Q108*H108</f>
        <v>0.246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146</v>
      </c>
      <c r="AT108" s="225" t="s">
        <v>141</v>
      </c>
      <c r="AU108" s="225" t="s">
        <v>78</v>
      </c>
      <c r="AY108" s="19" t="s">
        <v>122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130</v>
      </c>
      <c r="BM108" s="225" t="s">
        <v>172</v>
      </c>
    </row>
    <row r="109" s="13" customFormat="1">
      <c r="A109" s="13"/>
      <c r="B109" s="227"/>
      <c r="C109" s="228"/>
      <c r="D109" s="229" t="s">
        <v>132</v>
      </c>
      <c r="E109" s="230" t="s">
        <v>19</v>
      </c>
      <c r="F109" s="231" t="s">
        <v>173</v>
      </c>
      <c r="G109" s="228"/>
      <c r="H109" s="232">
        <v>200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132</v>
      </c>
      <c r="AU109" s="238" t="s">
        <v>78</v>
      </c>
      <c r="AV109" s="13" t="s">
        <v>78</v>
      </c>
      <c r="AW109" s="13" t="s">
        <v>31</v>
      </c>
      <c r="AX109" s="13" t="s">
        <v>76</v>
      </c>
      <c r="AY109" s="238" t="s">
        <v>122</v>
      </c>
    </row>
    <row r="110" s="2" customFormat="1" ht="16.5" customHeight="1">
      <c r="A110" s="40"/>
      <c r="B110" s="41"/>
      <c r="C110" s="249" t="s">
        <v>174</v>
      </c>
      <c r="D110" s="249" t="s">
        <v>141</v>
      </c>
      <c r="E110" s="250" t="s">
        <v>175</v>
      </c>
      <c r="F110" s="251" t="s">
        <v>176</v>
      </c>
      <c r="G110" s="252" t="s">
        <v>171</v>
      </c>
      <c r="H110" s="253">
        <v>100</v>
      </c>
      <c r="I110" s="254"/>
      <c r="J110" s="255">
        <f>ROUND(I110*H110,2)</f>
        <v>0</v>
      </c>
      <c r="K110" s="251" t="s">
        <v>145</v>
      </c>
      <c r="L110" s="256"/>
      <c r="M110" s="257" t="s">
        <v>19</v>
      </c>
      <c r="N110" s="258" t="s">
        <v>40</v>
      </c>
      <c r="O110" s="86"/>
      <c r="P110" s="223">
        <f>O110*H110</f>
        <v>0</v>
      </c>
      <c r="Q110" s="223">
        <v>0.00018000000000000001</v>
      </c>
      <c r="R110" s="223">
        <f>Q110*H110</f>
        <v>0.018000000000000002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146</v>
      </c>
      <c r="AT110" s="225" t="s">
        <v>141</v>
      </c>
      <c r="AU110" s="225" t="s">
        <v>78</v>
      </c>
      <c r="AY110" s="19" t="s">
        <v>122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76</v>
      </c>
      <c r="BK110" s="226">
        <f>ROUND(I110*H110,2)</f>
        <v>0</v>
      </c>
      <c r="BL110" s="19" t="s">
        <v>130</v>
      </c>
      <c r="BM110" s="225" t="s">
        <v>177</v>
      </c>
    </row>
    <row r="111" s="13" customFormat="1">
      <c r="A111" s="13"/>
      <c r="B111" s="227"/>
      <c r="C111" s="228"/>
      <c r="D111" s="229" t="s">
        <v>132</v>
      </c>
      <c r="E111" s="230" t="s">
        <v>19</v>
      </c>
      <c r="F111" s="231" t="s">
        <v>178</v>
      </c>
      <c r="G111" s="228"/>
      <c r="H111" s="232">
        <v>100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132</v>
      </c>
      <c r="AU111" s="238" t="s">
        <v>78</v>
      </c>
      <c r="AV111" s="13" t="s">
        <v>78</v>
      </c>
      <c r="AW111" s="13" t="s">
        <v>31</v>
      </c>
      <c r="AX111" s="13" t="s">
        <v>76</v>
      </c>
      <c r="AY111" s="238" t="s">
        <v>122</v>
      </c>
    </row>
    <row r="112" s="2" customFormat="1" ht="49.05" customHeight="1">
      <c r="A112" s="40"/>
      <c r="B112" s="41"/>
      <c r="C112" s="214" t="s">
        <v>179</v>
      </c>
      <c r="D112" s="214" t="s">
        <v>125</v>
      </c>
      <c r="E112" s="215" t="s">
        <v>180</v>
      </c>
      <c r="F112" s="216" t="s">
        <v>181</v>
      </c>
      <c r="G112" s="217" t="s">
        <v>128</v>
      </c>
      <c r="H112" s="218">
        <v>0.028000000000000001</v>
      </c>
      <c r="I112" s="219"/>
      <c r="J112" s="220">
        <f>ROUND(I112*H112,2)</f>
        <v>0</v>
      </c>
      <c r="K112" s="216" t="s">
        <v>129</v>
      </c>
      <c r="L112" s="46"/>
      <c r="M112" s="221" t="s">
        <v>19</v>
      </c>
      <c r="N112" s="222" t="s">
        <v>40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130</v>
      </c>
      <c r="AT112" s="225" t="s">
        <v>125</v>
      </c>
      <c r="AU112" s="225" t="s">
        <v>78</v>
      </c>
      <c r="AY112" s="19" t="s">
        <v>122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76</v>
      </c>
      <c r="BK112" s="226">
        <f>ROUND(I112*H112,2)</f>
        <v>0</v>
      </c>
      <c r="BL112" s="19" t="s">
        <v>130</v>
      </c>
      <c r="BM112" s="225" t="s">
        <v>182</v>
      </c>
    </row>
    <row r="113" s="14" customFormat="1">
      <c r="A113" s="14"/>
      <c r="B113" s="239"/>
      <c r="C113" s="240"/>
      <c r="D113" s="229" t="s">
        <v>132</v>
      </c>
      <c r="E113" s="241" t="s">
        <v>19</v>
      </c>
      <c r="F113" s="242" t="s">
        <v>183</v>
      </c>
      <c r="G113" s="240"/>
      <c r="H113" s="241" t="s">
        <v>19</v>
      </c>
      <c r="I113" s="243"/>
      <c r="J113" s="240"/>
      <c r="K113" s="240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132</v>
      </c>
      <c r="AU113" s="248" t="s">
        <v>78</v>
      </c>
      <c r="AV113" s="14" t="s">
        <v>76</v>
      </c>
      <c r="AW113" s="14" t="s">
        <v>31</v>
      </c>
      <c r="AX113" s="14" t="s">
        <v>69</v>
      </c>
      <c r="AY113" s="248" t="s">
        <v>122</v>
      </c>
    </row>
    <row r="114" s="13" customFormat="1">
      <c r="A114" s="13"/>
      <c r="B114" s="227"/>
      <c r="C114" s="228"/>
      <c r="D114" s="229" t="s">
        <v>132</v>
      </c>
      <c r="E114" s="230" t="s">
        <v>19</v>
      </c>
      <c r="F114" s="231" t="s">
        <v>184</v>
      </c>
      <c r="G114" s="228"/>
      <c r="H114" s="232">
        <v>0.028000000000000001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132</v>
      </c>
      <c r="AU114" s="238" t="s">
        <v>78</v>
      </c>
      <c r="AV114" s="13" t="s">
        <v>78</v>
      </c>
      <c r="AW114" s="13" t="s">
        <v>31</v>
      </c>
      <c r="AX114" s="13" t="s">
        <v>76</v>
      </c>
      <c r="AY114" s="238" t="s">
        <v>122</v>
      </c>
    </row>
    <row r="115" s="2" customFormat="1" ht="24.15" customHeight="1">
      <c r="A115" s="40"/>
      <c r="B115" s="41"/>
      <c r="C115" s="214" t="s">
        <v>185</v>
      </c>
      <c r="D115" s="214" t="s">
        <v>125</v>
      </c>
      <c r="E115" s="215" t="s">
        <v>186</v>
      </c>
      <c r="F115" s="216" t="s">
        <v>187</v>
      </c>
      <c r="G115" s="217" t="s">
        <v>171</v>
      </c>
      <c r="H115" s="218">
        <v>4</v>
      </c>
      <c r="I115" s="219"/>
      <c r="J115" s="220">
        <f>ROUND(I115*H115,2)</f>
        <v>0</v>
      </c>
      <c r="K115" s="216" t="s">
        <v>129</v>
      </c>
      <c r="L115" s="46"/>
      <c r="M115" s="221" t="s">
        <v>19</v>
      </c>
      <c r="N115" s="222" t="s">
        <v>40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130</v>
      </c>
      <c r="AT115" s="225" t="s">
        <v>125</v>
      </c>
      <c r="AU115" s="225" t="s">
        <v>78</v>
      </c>
      <c r="AY115" s="19" t="s">
        <v>122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76</v>
      </c>
      <c r="BK115" s="226">
        <f>ROUND(I115*H115,2)</f>
        <v>0</v>
      </c>
      <c r="BL115" s="19" t="s">
        <v>130</v>
      </c>
      <c r="BM115" s="225" t="s">
        <v>188</v>
      </c>
    </row>
    <row r="116" s="13" customFormat="1">
      <c r="A116" s="13"/>
      <c r="B116" s="227"/>
      <c r="C116" s="228"/>
      <c r="D116" s="229" t="s">
        <v>132</v>
      </c>
      <c r="E116" s="230" t="s">
        <v>19</v>
      </c>
      <c r="F116" s="231" t="s">
        <v>189</v>
      </c>
      <c r="G116" s="228"/>
      <c r="H116" s="232">
        <v>4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132</v>
      </c>
      <c r="AU116" s="238" t="s">
        <v>78</v>
      </c>
      <c r="AV116" s="13" t="s">
        <v>78</v>
      </c>
      <c r="AW116" s="13" t="s">
        <v>31</v>
      </c>
      <c r="AX116" s="13" t="s">
        <v>76</v>
      </c>
      <c r="AY116" s="238" t="s">
        <v>122</v>
      </c>
    </row>
    <row r="117" s="2" customFormat="1" ht="44.25" customHeight="1">
      <c r="A117" s="40"/>
      <c r="B117" s="41"/>
      <c r="C117" s="214" t="s">
        <v>190</v>
      </c>
      <c r="D117" s="214" t="s">
        <v>125</v>
      </c>
      <c r="E117" s="215" t="s">
        <v>191</v>
      </c>
      <c r="F117" s="216" t="s">
        <v>192</v>
      </c>
      <c r="G117" s="217" t="s">
        <v>193</v>
      </c>
      <c r="H117" s="218">
        <v>100</v>
      </c>
      <c r="I117" s="219"/>
      <c r="J117" s="220">
        <f>ROUND(I117*H117,2)</f>
        <v>0</v>
      </c>
      <c r="K117" s="216" t="s">
        <v>194</v>
      </c>
      <c r="L117" s="46"/>
      <c r="M117" s="221" t="s">
        <v>19</v>
      </c>
      <c r="N117" s="222" t="s">
        <v>40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130</v>
      </c>
      <c r="AT117" s="225" t="s">
        <v>125</v>
      </c>
      <c r="AU117" s="225" t="s">
        <v>78</v>
      </c>
      <c r="AY117" s="19" t="s">
        <v>122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76</v>
      </c>
      <c r="BK117" s="226">
        <f>ROUND(I117*H117,2)</f>
        <v>0</v>
      </c>
      <c r="BL117" s="19" t="s">
        <v>130</v>
      </c>
      <c r="BM117" s="225" t="s">
        <v>195</v>
      </c>
    </row>
    <row r="118" s="13" customFormat="1">
      <c r="A118" s="13"/>
      <c r="B118" s="227"/>
      <c r="C118" s="228"/>
      <c r="D118" s="229" t="s">
        <v>132</v>
      </c>
      <c r="E118" s="230" t="s">
        <v>19</v>
      </c>
      <c r="F118" s="231" t="s">
        <v>178</v>
      </c>
      <c r="G118" s="228"/>
      <c r="H118" s="232">
        <v>100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132</v>
      </c>
      <c r="AU118" s="238" t="s">
        <v>78</v>
      </c>
      <c r="AV118" s="13" t="s">
        <v>78</v>
      </c>
      <c r="AW118" s="13" t="s">
        <v>31</v>
      </c>
      <c r="AX118" s="13" t="s">
        <v>76</v>
      </c>
      <c r="AY118" s="238" t="s">
        <v>122</v>
      </c>
    </row>
    <row r="119" s="2" customFormat="1" ht="66.75" customHeight="1">
      <c r="A119" s="40"/>
      <c r="B119" s="41"/>
      <c r="C119" s="214" t="s">
        <v>196</v>
      </c>
      <c r="D119" s="214" t="s">
        <v>125</v>
      </c>
      <c r="E119" s="215" t="s">
        <v>197</v>
      </c>
      <c r="F119" s="216" t="s">
        <v>198</v>
      </c>
      <c r="G119" s="217" t="s">
        <v>128</v>
      </c>
      <c r="H119" s="218">
        <v>0.29999999999999999</v>
      </c>
      <c r="I119" s="219"/>
      <c r="J119" s="220">
        <f>ROUND(I119*H119,2)</f>
        <v>0</v>
      </c>
      <c r="K119" s="216" t="s">
        <v>129</v>
      </c>
      <c r="L119" s="46"/>
      <c r="M119" s="221" t="s">
        <v>19</v>
      </c>
      <c r="N119" s="222" t="s">
        <v>40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130</v>
      </c>
      <c r="AT119" s="225" t="s">
        <v>125</v>
      </c>
      <c r="AU119" s="225" t="s">
        <v>78</v>
      </c>
      <c r="AY119" s="19" t="s">
        <v>122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76</v>
      </c>
      <c r="BK119" s="226">
        <f>ROUND(I119*H119,2)</f>
        <v>0</v>
      </c>
      <c r="BL119" s="19" t="s">
        <v>130</v>
      </c>
      <c r="BM119" s="225" t="s">
        <v>199</v>
      </c>
    </row>
    <row r="120" s="14" customFormat="1">
      <c r="A120" s="14"/>
      <c r="B120" s="239"/>
      <c r="C120" s="240"/>
      <c r="D120" s="229" t="s">
        <v>132</v>
      </c>
      <c r="E120" s="241" t="s">
        <v>19</v>
      </c>
      <c r="F120" s="242" t="s">
        <v>200</v>
      </c>
      <c r="G120" s="240"/>
      <c r="H120" s="241" t="s">
        <v>19</v>
      </c>
      <c r="I120" s="243"/>
      <c r="J120" s="240"/>
      <c r="K120" s="240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132</v>
      </c>
      <c r="AU120" s="248" t="s">
        <v>78</v>
      </c>
      <c r="AV120" s="14" t="s">
        <v>76</v>
      </c>
      <c r="AW120" s="14" t="s">
        <v>31</v>
      </c>
      <c r="AX120" s="14" t="s">
        <v>69</v>
      </c>
      <c r="AY120" s="248" t="s">
        <v>122</v>
      </c>
    </row>
    <row r="121" s="13" customFormat="1">
      <c r="A121" s="13"/>
      <c r="B121" s="227"/>
      <c r="C121" s="228"/>
      <c r="D121" s="229" t="s">
        <v>132</v>
      </c>
      <c r="E121" s="230" t="s">
        <v>19</v>
      </c>
      <c r="F121" s="231" t="s">
        <v>201</v>
      </c>
      <c r="G121" s="228"/>
      <c r="H121" s="232">
        <v>0.29999999999999999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132</v>
      </c>
      <c r="AU121" s="238" t="s">
        <v>78</v>
      </c>
      <c r="AV121" s="13" t="s">
        <v>78</v>
      </c>
      <c r="AW121" s="13" t="s">
        <v>31</v>
      </c>
      <c r="AX121" s="13" t="s">
        <v>76</v>
      </c>
      <c r="AY121" s="238" t="s">
        <v>122</v>
      </c>
    </row>
    <row r="122" s="2" customFormat="1" ht="55.5" customHeight="1">
      <c r="A122" s="40"/>
      <c r="B122" s="41"/>
      <c r="C122" s="214" t="s">
        <v>202</v>
      </c>
      <c r="D122" s="214" t="s">
        <v>125</v>
      </c>
      <c r="E122" s="215" t="s">
        <v>203</v>
      </c>
      <c r="F122" s="216" t="s">
        <v>204</v>
      </c>
      <c r="G122" s="217" t="s">
        <v>205</v>
      </c>
      <c r="H122" s="218">
        <v>4</v>
      </c>
      <c r="I122" s="219"/>
      <c r="J122" s="220">
        <f>ROUND(I122*H122,2)</f>
        <v>0</v>
      </c>
      <c r="K122" s="216" t="s">
        <v>129</v>
      </c>
      <c r="L122" s="46"/>
      <c r="M122" s="221" t="s">
        <v>19</v>
      </c>
      <c r="N122" s="222" t="s">
        <v>40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130</v>
      </c>
      <c r="AT122" s="225" t="s">
        <v>125</v>
      </c>
      <c r="AU122" s="225" t="s">
        <v>78</v>
      </c>
      <c r="AY122" s="19" t="s">
        <v>122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76</v>
      </c>
      <c r="BK122" s="226">
        <f>ROUND(I122*H122,2)</f>
        <v>0</v>
      </c>
      <c r="BL122" s="19" t="s">
        <v>130</v>
      </c>
      <c r="BM122" s="225" t="s">
        <v>206</v>
      </c>
    </row>
    <row r="123" s="13" customFormat="1">
      <c r="A123" s="13"/>
      <c r="B123" s="227"/>
      <c r="C123" s="228"/>
      <c r="D123" s="229" t="s">
        <v>132</v>
      </c>
      <c r="E123" s="230" t="s">
        <v>19</v>
      </c>
      <c r="F123" s="231" t="s">
        <v>189</v>
      </c>
      <c r="G123" s="228"/>
      <c r="H123" s="232">
        <v>4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78</v>
      </c>
      <c r="AV123" s="13" t="s">
        <v>78</v>
      </c>
      <c r="AW123" s="13" t="s">
        <v>31</v>
      </c>
      <c r="AX123" s="13" t="s">
        <v>76</v>
      </c>
      <c r="AY123" s="238" t="s">
        <v>122</v>
      </c>
    </row>
    <row r="124" s="2" customFormat="1" ht="49.05" customHeight="1">
      <c r="A124" s="40"/>
      <c r="B124" s="41"/>
      <c r="C124" s="214" t="s">
        <v>8</v>
      </c>
      <c r="D124" s="214" t="s">
        <v>125</v>
      </c>
      <c r="E124" s="215" t="s">
        <v>207</v>
      </c>
      <c r="F124" s="216" t="s">
        <v>208</v>
      </c>
      <c r="G124" s="217" t="s">
        <v>209</v>
      </c>
      <c r="H124" s="218">
        <v>150</v>
      </c>
      <c r="I124" s="219"/>
      <c r="J124" s="220">
        <f>ROUND(I124*H124,2)</f>
        <v>0</v>
      </c>
      <c r="K124" s="216" t="s">
        <v>129</v>
      </c>
      <c r="L124" s="46"/>
      <c r="M124" s="221" t="s">
        <v>19</v>
      </c>
      <c r="N124" s="222" t="s">
        <v>40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130</v>
      </c>
      <c r="AT124" s="225" t="s">
        <v>125</v>
      </c>
      <c r="AU124" s="225" t="s">
        <v>78</v>
      </c>
      <c r="AY124" s="19" t="s">
        <v>122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76</v>
      </c>
      <c r="BK124" s="226">
        <f>ROUND(I124*H124,2)</f>
        <v>0</v>
      </c>
      <c r="BL124" s="19" t="s">
        <v>130</v>
      </c>
      <c r="BM124" s="225" t="s">
        <v>210</v>
      </c>
    </row>
    <row r="125" s="2" customFormat="1">
      <c r="A125" s="40"/>
      <c r="B125" s="41"/>
      <c r="C125" s="42"/>
      <c r="D125" s="229" t="s">
        <v>211</v>
      </c>
      <c r="E125" s="42"/>
      <c r="F125" s="259" t="s">
        <v>212</v>
      </c>
      <c r="G125" s="42"/>
      <c r="H125" s="42"/>
      <c r="I125" s="260"/>
      <c r="J125" s="42"/>
      <c r="K125" s="42"/>
      <c r="L125" s="46"/>
      <c r="M125" s="261"/>
      <c r="N125" s="26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211</v>
      </c>
      <c r="AU125" s="19" t="s">
        <v>78</v>
      </c>
    </row>
    <row r="126" s="2" customFormat="1" ht="49.05" customHeight="1">
      <c r="A126" s="40"/>
      <c r="B126" s="41"/>
      <c r="C126" s="214" t="s">
        <v>213</v>
      </c>
      <c r="D126" s="214" t="s">
        <v>125</v>
      </c>
      <c r="E126" s="215" t="s">
        <v>214</v>
      </c>
      <c r="F126" s="216" t="s">
        <v>215</v>
      </c>
      <c r="G126" s="217" t="s">
        <v>209</v>
      </c>
      <c r="H126" s="218">
        <v>150</v>
      </c>
      <c r="I126" s="219"/>
      <c r="J126" s="220">
        <f>ROUND(I126*H126,2)</f>
        <v>0</v>
      </c>
      <c r="K126" s="216" t="s">
        <v>129</v>
      </c>
      <c r="L126" s="46"/>
      <c r="M126" s="221" t="s">
        <v>19</v>
      </c>
      <c r="N126" s="222" t="s">
        <v>40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130</v>
      </c>
      <c r="AT126" s="225" t="s">
        <v>125</v>
      </c>
      <c r="AU126" s="225" t="s">
        <v>78</v>
      </c>
      <c r="AY126" s="19" t="s">
        <v>122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76</v>
      </c>
      <c r="BK126" s="226">
        <f>ROUND(I126*H126,2)</f>
        <v>0</v>
      </c>
      <c r="BL126" s="19" t="s">
        <v>130</v>
      </c>
      <c r="BM126" s="225" t="s">
        <v>216</v>
      </c>
    </row>
    <row r="127" s="2" customFormat="1">
      <c r="A127" s="40"/>
      <c r="B127" s="41"/>
      <c r="C127" s="42"/>
      <c r="D127" s="229" t="s">
        <v>211</v>
      </c>
      <c r="E127" s="42"/>
      <c r="F127" s="259" t="s">
        <v>212</v>
      </c>
      <c r="G127" s="42"/>
      <c r="H127" s="42"/>
      <c r="I127" s="260"/>
      <c r="J127" s="42"/>
      <c r="K127" s="42"/>
      <c r="L127" s="46"/>
      <c r="M127" s="261"/>
      <c r="N127" s="26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211</v>
      </c>
      <c r="AU127" s="19" t="s">
        <v>78</v>
      </c>
    </row>
    <row r="128" s="12" customFormat="1" ht="25.92" customHeight="1">
      <c r="A128" s="12"/>
      <c r="B128" s="198"/>
      <c r="C128" s="199"/>
      <c r="D128" s="200" t="s">
        <v>68</v>
      </c>
      <c r="E128" s="201" t="s">
        <v>217</v>
      </c>
      <c r="F128" s="201" t="s">
        <v>218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SUM(P129:P139)</f>
        <v>0</v>
      </c>
      <c r="Q128" s="206"/>
      <c r="R128" s="207">
        <f>SUM(R129:R139)</f>
        <v>0</v>
      </c>
      <c r="S128" s="206"/>
      <c r="T128" s="208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130</v>
      </c>
      <c r="AT128" s="210" t="s">
        <v>68</v>
      </c>
      <c r="AU128" s="210" t="s">
        <v>69</v>
      </c>
      <c r="AY128" s="209" t="s">
        <v>122</v>
      </c>
      <c r="BK128" s="211">
        <f>SUM(BK129:BK139)</f>
        <v>0</v>
      </c>
    </row>
    <row r="129" s="2" customFormat="1" ht="114.9" customHeight="1">
      <c r="A129" s="40"/>
      <c r="B129" s="41"/>
      <c r="C129" s="214" t="s">
        <v>219</v>
      </c>
      <c r="D129" s="214" t="s">
        <v>125</v>
      </c>
      <c r="E129" s="215" t="s">
        <v>220</v>
      </c>
      <c r="F129" s="216" t="s">
        <v>221</v>
      </c>
      <c r="G129" s="217" t="s">
        <v>144</v>
      </c>
      <c r="H129" s="218">
        <v>191.52000000000001</v>
      </c>
      <c r="I129" s="219"/>
      <c r="J129" s="220">
        <f>ROUND(I129*H129,2)</f>
        <v>0</v>
      </c>
      <c r="K129" s="216" t="s">
        <v>129</v>
      </c>
      <c r="L129" s="46"/>
      <c r="M129" s="221" t="s">
        <v>19</v>
      </c>
      <c r="N129" s="222" t="s">
        <v>40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222</v>
      </c>
      <c r="AT129" s="225" t="s">
        <v>125</v>
      </c>
      <c r="AU129" s="225" t="s">
        <v>76</v>
      </c>
      <c r="AY129" s="19" t="s">
        <v>122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76</v>
      </c>
      <c r="BK129" s="226">
        <f>ROUND(I129*H129,2)</f>
        <v>0</v>
      </c>
      <c r="BL129" s="19" t="s">
        <v>222</v>
      </c>
      <c r="BM129" s="225" t="s">
        <v>223</v>
      </c>
    </row>
    <row r="130" s="13" customFormat="1">
      <c r="A130" s="13"/>
      <c r="B130" s="227"/>
      <c r="C130" s="228"/>
      <c r="D130" s="229" t="s">
        <v>132</v>
      </c>
      <c r="E130" s="230" t="s">
        <v>19</v>
      </c>
      <c r="F130" s="231" t="s">
        <v>224</v>
      </c>
      <c r="G130" s="228"/>
      <c r="H130" s="232">
        <v>95.760000000000005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132</v>
      </c>
      <c r="AU130" s="238" t="s">
        <v>76</v>
      </c>
      <c r="AV130" s="13" t="s">
        <v>78</v>
      </c>
      <c r="AW130" s="13" t="s">
        <v>31</v>
      </c>
      <c r="AX130" s="13" t="s">
        <v>69</v>
      </c>
      <c r="AY130" s="238" t="s">
        <v>122</v>
      </c>
    </row>
    <row r="131" s="13" customFormat="1">
      <c r="A131" s="13"/>
      <c r="B131" s="227"/>
      <c r="C131" s="228"/>
      <c r="D131" s="229" t="s">
        <v>132</v>
      </c>
      <c r="E131" s="230" t="s">
        <v>19</v>
      </c>
      <c r="F131" s="231" t="s">
        <v>225</v>
      </c>
      <c r="G131" s="228"/>
      <c r="H131" s="232">
        <v>95.760000000000005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132</v>
      </c>
      <c r="AU131" s="238" t="s">
        <v>76</v>
      </c>
      <c r="AV131" s="13" t="s">
        <v>78</v>
      </c>
      <c r="AW131" s="13" t="s">
        <v>31</v>
      </c>
      <c r="AX131" s="13" t="s">
        <v>69</v>
      </c>
      <c r="AY131" s="238" t="s">
        <v>122</v>
      </c>
    </row>
    <row r="132" s="15" customFormat="1">
      <c r="A132" s="15"/>
      <c r="B132" s="263"/>
      <c r="C132" s="264"/>
      <c r="D132" s="229" t="s">
        <v>132</v>
      </c>
      <c r="E132" s="265" t="s">
        <v>19</v>
      </c>
      <c r="F132" s="266" t="s">
        <v>226</v>
      </c>
      <c r="G132" s="264"/>
      <c r="H132" s="267">
        <v>191.52000000000001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3" t="s">
        <v>132</v>
      </c>
      <c r="AU132" s="273" t="s">
        <v>76</v>
      </c>
      <c r="AV132" s="15" t="s">
        <v>130</v>
      </c>
      <c r="AW132" s="15" t="s">
        <v>31</v>
      </c>
      <c r="AX132" s="15" t="s">
        <v>76</v>
      </c>
      <c r="AY132" s="273" t="s">
        <v>122</v>
      </c>
    </row>
    <row r="133" s="2" customFormat="1" ht="67.5" customHeight="1">
      <c r="A133" s="40"/>
      <c r="B133" s="41"/>
      <c r="C133" s="214" t="s">
        <v>227</v>
      </c>
      <c r="D133" s="214" t="s">
        <v>125</v>
      </c>
      <c r="E133" s="215" t="s">
        <v>228</v>
      </c>
      <c r="F133" s="216" t="s">
        <v>229</v>
      </c>
      <c r="G133" s="217" t="s">
        <v>171</v>
      </c>
      <c r="H133" s="218">
        <v>1</v>
      </c>
      <c r="I133" s="219"/>
      <c r="J133" s="220">
        <f>ROUND(I133*H133,2)</f>
        <v>0</v>
      </c>
      <c r="K133" s="216" t="s">
        <v>129</v>
      </c>
      <c r="L133" s="46"/>
      <c r="M133" s="221" t="s">
        <v>19</v>
      </c>
      <c r="N133" s="222" t="s">
        <v>40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222</v>
      </c>
      <c r="AT133" s="225" t="s">
        <v>125</v>
      </c>
      <c r="AU133" s="225" t="s">
        <v>76</v>
      </c>
      <c r="AY133" s="19" t="s">
        <v>122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76</v>
      </c>
      <c r="BK133" s="226">
        <f>ROUND(I133*H133,2)</f>
        <v>0</v>
      </c>
      <c r="BL133" s="19" t="s">
        <v>222</v>
      </c>
      <c r="BM133" s="225" t="s">
        <v>230</v>
      </c>
    </row>
    <row r="134" s="13" customFormat="1">
      <c r="A134" s="13"/>
      <c r="B134" s="227"/>
      <c r="C134" s="228"/>
      <c r="D134" s="229" t="s">
        <v>132</v>
      </c>
      <c r="E134" s="230" t="s">
        <v>19</v>
      </c>
      <c r="F134" s="231" t="s">
        <v>231</v>
      </c>
      <c r="G134" s="228"/>
      <c r="H134" s="232">
        <v>1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132</v>
      </c>
      <c r="AU134" s="238" t="s">
        <v>76</v>
      </c>
      <c r="AV134" s="13" t="s">
        <v>78</v>
      </c>
      <c r="AW134" s="13" t="s">
        <v>31</v>
      </c>
      <c r="AX134" s="13" t="s">
        <v>76</v>
      </c>
      <c r="AY134" s="238" t="s">
        <v>122</v>
      </c>
    </row>
    <row r="135" s="2" customFormat="1" ht="44.25" customHeight="1">
      <c r="A135" s="40"/>
      <c r="B135" s="41"/>
      <c r="C135" s="214" t="s">
        <v>232</v>
      </c>
      <c r="D135" s="214" t="s">
        <v>125</v>
      </c>
      <c r="E135" s="215" t="s">
        <v>233</v>
      </c>
      <c r="F135" s="216" t="s">
        <v>234</v>
      </c>
      <c r="G135" s="217" t="s">
        <v>171</v>
      </c>
      <c r="H135" s="218">
        <v>1</v>
      </c>
      <c r="I135" s="219"/>
      <c r="J135" s="220">
        <f>ROUND(I135*H135,2)</f>
        <v>0</v>
      </c>
      <c r="K135" s="216" t="s">
        <v>129</v>
      </c>
      <c r="L135" s="46"/>
      <c r="M135" s="221" t="s">
        <v>19</v>
      </c>
      <c r="N135" s="222" t="s">
        <v>40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222</v>
      </c>
      <c r="AT135" s="225" t="s">
        <v>125</v>
      </c>
      <c r="AU135" s="225" t="s">
        <v>76</v>
      </c>
      <c r="AY135" s="19" t="s">
        <v>122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76</v>
      </c>
      <c r="BK135" s="226">
        <f>ROUND(I135*H135,2)</f>
        <v>0</v>
      </c>
      <c r="BL135" s="19" t="s">
        <v>222</v>
      </c>
      <c r="BM135" s="225" t="s">
        <v>235</v>
      </c>
    </row>
    <row r="136" s="13" customFormat="1">
      <c r="A136" s="13"/>
      <c r="B136" s="227"/>
      <c r="C136" s="228"/>
      <c r="D136" s="229" t="s">
        <v>132</v>
      </c>
      <c r="E136" s="230" t="s">
        <v>19</v>
      </c>
      <c r="F136" s="231" t="s">
        <v>236</v>
      </c>
      <c r="G136" s="228"/>
      <c r="H136" s="232">
        <v>1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132</v>
      </c>
      <c r="AU136" s="238" t="s">
        <v>76</v>
      </c>
      <c r="AV136" s="13" t="s">
        <v>78</v>
      </c>
      <c r="AW136" s="13" t="s">
        <v>31</v>
      </c>
      <c r="AX136" s="13" t="s">
        <v>76</v>
      </c>
      <c r="AY136" s="238" t="s">
        <v>122</v>
      </c>
    </row>
    <row r="137" s="2" customFormat="1" ht="49.05" customHeight="1">
      <c r="A137" s="40"/>
      <c r="B137" s="41"/>
      <c r="C137" s="214" t="s">
        <v>237</v>
      </c>
      <c r="D137" s="214" t="s">
        <v>125</v>
      </c>
      <c r="E137" s="215" t="s">
        <v>238</v>
      </c>
      <c r="F137" s="216" t="s">
        <v>239</v>
      </c>
      <c r="G137" s="217" t="s">
        <v>144</v>
      </c>
      <c r="H137" s="218">
        <v>95.760000000000005</v>
      </c>
      <c r="I137" s="219"/>
      <c r="J137" s="220">
        <f>ROUND(I137*H137,2)</f>
        <v>0</v>
      </c>
      <c r="K137" s="216" t="s">
        <v>129</v>
      </c>
      <c r="L137" s="46"/>
      <c r="M137" s="221" t="s">
        <v>19</v>
      </c>
      <c r="N137" s="222" t="s">
        <v>40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222</v>
      </c>
      <c r="AT137" s="225" t="s">
        <v>125</v>
      </c>
      <c r="AU137" s="225" t="s">
        <v>76</v>
      </c>
      <c r="AY137" s="19" t="s">
        <v>122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76</v>
      </c>
      <c r="BK137" s="226">
        <f>ROUND(I137*H137,2)</f>
        <v>0</v>
      </c>
      <c r="BL137" s="19" t="s">
        <v>222</v>
      </c>
      <c r="BM137" s="225" t="s">
        <v>240</v>
      </c>
    </row>
    <row r="138" s="14" customFormat="1">
      <c r="A138" s="14"/>
      <c r="B138" s="239"/>
      <c r="C138" s="240"/>
      <c r="D138" s="229" t="s">
        <v>132</v>
      </c>
      <c r="E138" s="241" t="s">
        <v>19</v>
      </c>
      <c r="F138" s="242" t="s">
        <v>241</v>
      </c>
      <c r="G138" s="240"/>
      <c r="H138" s="241" t="s">
        <v>19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132</v>
      </c>
      <c r="AU138" s="248" t="s">
        <v>76</v>
      </c>
      <c r="AV138" s="14" t="s">
        <v>76</v>
      </c>
      <c r="AW138" s="14" t="s">
        <v>31</v>
      </c>
      <c r="AX138" s="14" t="s">
        <v>69</v>
      </c>
      <c r="AY138" s="248" t="s">
        <v>122</v>
      </c>
    </row>
    <row r="139" s="13" customFormat="1">
      <c r="A139" s="13"/>
      <c r="B139" s="227"/>
      <c r="C139" s="228"/>
      <c r="D139" s="229" t="s">
        <v>132</v>
      </c>
      <c r="E139" s="230" t="s">
        <v>19</v>
      </c>
      <c r="F139" s="231" t="s">
        <v>163</v>
      </c>
      <c r="G139" s="228"/>
      <c r="H139" s="232">
        <v>95.760000000000005</v>
      </c>
      <c r="I139" s="233"/>
      <c r="J139" s="228"/>
      <c r="K139" s="228"/>
      <c r="L139" s="234"/>
      <c r="M139" s="274"/>
      <c r="N139" s="275"/>
      <c r="O139" s="275"/>
      <c r="P139" s="275"/>
      <c r="Q139" s="275"/>
      <c r="R139" s="275"/>
      <c r="S139" s="275"/>
      <c r="T139" s="27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132</v>
      </c>
      <c r="AU139" s="238" t="s">
        <v>76</v>
      </c>
      <c r="AV139" s="13" t="s">
        <v>78</v>
      </c>
      <c r="AW139" s="13" t="s">
        <v>31</v>
      </c>
      <c r="AX139" s="13" t="s">
        <v>76</v>
      </c>
      <c r="AY139" s="238" t="s">
        <v>122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J2RxTAtrKyhRgRXtB8L2azaDFuB0FUD6htDUOdqS9JuRi+D3pRrIbtNKPgl/5uoqhmhUwJo8W9u5QCPb0EoO9A==" hashValue="jRcS3SzV6Tq6EriNpC1liyYUEslEB/f2dmpdGCHuqK8T+5C3Voh+bh25D3pEHN7KTOK2U4H6mKmKgVGxmUoMqA==" algorithmName="SHA-512" password="CC35"/>
  <autoFilter ref="C87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95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Propustek v km 192,677</v>
      </c>
      <c r="F7" s="144"/>
      <c r="G7" s="144"/>
      <c r="H7" s="144"/>
      <c r="L7" s="22"/>
    </row>
    <row r="8" s="1" customFormat="1" ht="12" customHeight="1">
      <c r="B8" s="22"/>
      <c r="D8" s="144" t="s">
        <v>96</v>
      </c>
      <c r="L8" s="22"/>
    </row>
    <row r="9" s="2" customFormat="1" ht="16.5" customHeight="1">
      <c r="A9" s="40"/>
      <c r="B9" s="46"/>
      <c r="C9" s="40"/>
      <c r="D9" s="40"/>
      <c r="E9" s="145" t="s">
        <v>97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242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9. 3. 2022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ROUND((SUM(BE95:BE299)),  2)</f>
        <v>0</v>
      </c>
      <c r="G35" s="40"/>
      <c r="H35" s="40"/>
      <c r="I35" s="159">
        <v>0.20999999999999999</v>
      </c>
      <c r="J35" s="158">
        <f>ROUND(((SUM(BE95:BE299))*I35),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ROUND((SUM(BF95:BF299)),  2)</f>
        <v>0</v>
      </c>
      <c r="G36" s="40"/>
      <c r="H36" s="40"/>
      <c r="I36" s="159">
        <v>0.14999999999999999</v>
      </c>
      <c r="J36" s="158">
        <f>ROUND(((SUM(BF95:BF299))*I36),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ROUND((SUM(BG95:BG299)),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ROUND((SUM(BH95:BH299)),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ROUND((SUM(BI95:BI299)),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Propustek v km 192,677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01-2 - 02 Oprava železničního propustku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9. 3. 2022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101</v>
      </c>
      <c r="D61" s="173"/>
      <c r="E61" s="173"/>
      <c r="F61" s="173"/>
      <c r="G61" s="173"/>
      <c r="H61" s="173"/>
      <c r="I61" s="173"/>
      <c r="J61" s="174" t="s">
        <v>102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103</v>
      </c>
    </row>
    <row r="64" s="9" customFormat="1" ht="24.96" customHeight="1">
      <c r="A64" s="9"/>
      <c r="B64" s="176"/>
      <c r="C64" s="177"/>
      <c r="D64" s="178" t="s">
        <v>104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243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244</v>
      </c>
      <c r="E66" s="184"/>
      <c r="F66" s="184"/>
      <c r="G66" s="184"/>
      <c r="H66" s="184"/>
      <c r="I66" s="184"/>
      <c r="J66" s="185">
        <f>J139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245</v>
      </c>
      <c r="E67" s="184"/>
      <c r="F67" s="184"/>
      <c r="G67" s="184"/>
      <c r="H67" s="184"/>
      <c r="I67" s="184"/>
      <c r="J67" s="185">
        <f>J148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246</v>
      </c>
      <c r="E68" s="184"/>
      <c r="F68" s="184"/>
      <c r="G68" s="184"/>
      <c r="H68" s="184"/>
      <c r="I68" s="184"/>
      <c r="J68" s="185">
        <f>J172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247</v>
      </c>
      <c r="E69" s="184"/>
      <c r="F69" s="184"/>
      <c r="G69" s="184"/>
      <c r="H69" s="184"/>
      <c r="I69" s="184"/>
      <c r="J69" s="185">
        <f>J195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248</v>
      </c>
      <c r="E70" s="184"/>
      <c r="F70" s="184"/>
      <c r="G70" s="184"/>
      <c r="H70" s="184"/>
      <c r="I70" s="184"/>
      <c r="J70" s="185">
        <f>J202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249</v>
      </c>
      <c r="E71" s="184"/>
      <c r="F71" s="184"/>
      <c r="G71" s="184"/>
      <c r="H71" s="184"/>
      <c r="I71" s="184"/>
      <c r="J71" s="185">
        <f>J244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250</v>
      </c>
      <c r="E72" s="184"/>
      <c r="F72" s="184"/>
      <c r="G72" s="184"/>
      <c r="H72" s="184"/>
      <c r="I72" s="184"/>
      <c r="J72" s="185">
        <f>J252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251</v>
      </c>
      <c r="E73" s="184"/>
      <c r="F73" s="184"/>
      <c r="G73" s="184"/>
      <c r="H73" s="184"/>
      <c r="I73" s="184"/>
      <c r="J73" s="185">
        <f>J255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107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Propustek v km 192,677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96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97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98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01-2 - 02 Oprava železničního propustku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 xml:space="preserve"> </v>
      </c>
      <c r="G89" s="42"/>
      <c r="H89" s="42"/>
      <c r="I89" s="34" t="s">
        <v>23</v>
      </c>
      <c r="J89" s="74" t="str">
        <f>IF(J14="","",J14)</f>
        <v>9. 3. 2022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 xml:space="preserve"> </v>
      </c>
      <c r="G91" s="42"/>
      <c r="H91" s="42"/>
      <c r="I91" s="34" t="s">
        <v>30</v>
      </c>
      <c r="J91" s="38" t="str">
        <f>E23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28</v>
      </c>
      <c r="D92" s="42"/>
      <c r="E92" s="42"/>
      <c r="F92" s="29" t="str">
        <f>IF(E20="","",E20)</f>
        <v>Vyplň údaj</v>
      </c>
      <c r="G92" s="42"/>
      <c r="H92" s="42"/>
      <c r="I92" s="34" t="s">
        <v>32</v>
      </c>
      <c r="J92" s="38" t="str">
        <f>E26</f>
        <v xml:space="preserve"> 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108</v>
      </c>
      <c r="D94" s="190" t="s">
        <v>54</v>
      </c>
      <c r="E94" s="190" t="s">
        <v>50</v>
      </c>
      <c r="F94" s="190" t="s">
        <v>51</v>
      </c>
      <c r="G94" s="190" t="s">
        <v>109</v>
      </c>
      <c r="H94" s="190" t="s">
        <v>110</v>
      </c>
      <c r="I94" s="190" t="s">
        <v>111</v>
      </c>
      <c r="J94" s="190" t="s">
        <v>102</v>
      </c>
      <c r="K94" s="191" t="s">
        <v>112</v>
      </c>
      <c r="L94" s="192"/>
      <c r="M94" s="94" t="s">
        <v>19</v>
      </c>
      <c r="N94" s="95" t="s">
        <v>39</v>
      </c>
      <c r="O94" s="95" t="s">
        <v>113</v>
      </c>
      <c r="P94" s="95" t="s">
        <v>114</v>
      </c>
      <c r="Q94" s="95" t="s">
        <v>115</v>
      </c>
      <c r="R94" s="95" t="s">
        <v>116</v>
      </c>
      <c r="S94" s="95" t="s">
        <v>117</v>
      </c>
      <c r="T94" s="96" t="s">
        <v>118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119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</f>
        <v>0</v>
      </c>
      <c r="Q95" s="98"/>
      <c r="R95" s="195">
        <f>R96</f>
        <v>309.76464813396001</v>
      </c>
      <c r="S95" s="98"/>
      <c r="T95" s="196">
        <f>T96</f>
        <v>20.135925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68</v>
      </c>
      <c r="AU95" s="19" t="s">
        <v>103</v>
      </c>
      <c r="BK95" s="197">
        <f>BK96</f>
        <v>0</v>
      </c>
    </row>
    <row r="96" s="12" customFormat="1" ht="25.92" customHeight="1">
      <c r="A96" s="12"/>
      <c r="B96" s="198"/>
      <c r="C96" s="199"/>
      <c r="D96" s="200" t="s">
        <v>68</v>
      </c>
      <c r="E96" s="201" t="s">
        <v>120</v>
      </c>
      <c r="F96" s="201" t="s">
        <v>121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P97+P139+P148+P172+P195+P202+P244+P252</f>
        <v>0</v>
      </c>
      <c r="Q96" s="206"/>
      <c r="R96" s="207">
        <f>R97+R139+R148+R172+R195+R202+R244+R252</f>
        <v>309.76464813396001</v>
      </c>
      <c r="S96" s="206"/>
      <c r="T96" s="208">
        <f>T97+T139+T148+T172+T195+T202+T244+T252</f>
        <v>20.135925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76</v>
      </c>
      <c r="AT96" s="210" t="s">
        <v>68</v>
      </c>
      <c r="AU96" s="210" t="s">
        <v>69</v>
      </c>
      <c r="AY96" s="209" t="s">
        <v>122</v>
      </c>
      <c r="BK96" s="211">
        <f>BK97+BK139+BK148+BK172+BK195+BK202+BK244+BK252</f>
        <v>0</v>
      </c>
    </row>
    <row r="97" s="12" customFormat="1" ht="22.8" customHeight="1">
      <c r="A97" s="12"/>
      <c r="B97" s="198"/>
      <c r="C97" s="199"/>
      <c r="D97" s="200" t="s">
        <v>68</v>
      </c>
      <c r="E97" s="212" t="s">
        <v>76</v>
      </c>
      <c r="F97" s="212" t="s">
        <v>252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SUM(P98:P138)</f>
        <v>0</v>
      </c>
      <c r="Q97" s="206"/>
      <c r="R97" s="207">
        <f>SUM(R98:R138)</f>
        <v>78.926795192</v>
      </c>
      <c r="S97" s="206"/>
      <c r="T97" s="208">
        <f>SUM(T98:T138)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76</v>
      </c>
      <c r="AT97" s="210" t="s">
        <v>68</v>
      </c>
      <c r="AU97" s="210" t="s">
        <v>76</v>
      </c>
      <c r="AY97" s="209" t="s">
        <v>122</v>
      </c>
      <c r="BK97" s="211">
        <f>SUM(BK98:BK138)</f>
        <v>0</v>
      </c>
    </row>
    <row r="98" s="2" customFormat="1" ht="24.15" customHeight="1">
      <c r="A98" s="40"/>
      <c r="B98" s="41"/>
      <c r="C98" s="214" t="s">
        <v>76</v>
      </c>
      <c r="D98" s="214" t="s">
        <v>125</v>
      </c>
      <c r="E98" s="215" t="s">
        <v>253</v>
      </c>
      <c r="F98" s="216" t="s">
        <v>254</v>
      </c>
      <c r="G98" s="217" t="s">
        <v>150</v>
      </c>
      <c r="H98" s="218">
        <v>118</v>
      </c>
      <c r="I98" s="219"/>
      <c r="J98" s="220">
        <f>ROUND(I98*H98,2)</f>
        <v>0</v>
      </c>
      <c r="K98" s="216" t="s">
        <v>255</v>
      </c>
      <c r="L98" s="46"/>
      <c r="M98" s="221" t="s">
        <v>19</v>
      </c>
      <c r="N98" s="222" t="s">
        <v>40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130</v>
      </c>
      <c r="AT98" s="225" t="s">
        <v>125</v>
      </c>
      <c r="AU98" s="225" t="s">
        <v>78</v>
      </c>
      <c r="AY98" s="19" t="s">
        <v>122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76</v>
      </c>
      <c r="BK98" s="226">
        <f>ROUND(I98*H98,2)</f>
        <v>0</v>
      </c>
      <c r="BL98" s="19" t="s">
        <v>130</v>
      </c>
      <c r="BM98" s="225" t="s">
        <v>256</v>
      </c>
    </row>
    <row r="99" s="2" customFormat="1">
      <c r="A99" s="40"/>
      <c r="B99" s="41"/>
      <c r="C99" s="42"/>
      <c r="D99" s="277" t="s">
        <v>257</v>
      </c>
      <c r="E99" s="42"/>
      <c r="F99" s="278" t="s">
        <v>258</v>
      </c>
      <c r="G99" s="42"/>
      <c r="H99" s="42"/>
      <c r="I99" s="260"/>
      <c r="J99" s="42"/>
      <c r="K99" s="42"/>
      <c r="L99" s="46"/>
      <c r="M99" s="261"/>
      <c r="N99" s="26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257</v>
      </c>
      <c r="AU99" s="19" t="s">
        <v>78</v>
      </c>
    </row>
    <row r="100" s="13" customFormat="1">
      <c r="A100" s="13"/>
      <c r="B100" s="227"/>
      <c r="C100" s="228"/>
      <c r="D100" s="229" t="s">
        <v>132</v>
      </c>
      <c r="E100" s="230" t="s">
        <v>19</v>
      </c>
      <c r="F100" s="231" t="s">
        <v>259</v>
      </c>
      <c r="G100" s="228"/>
      <c r="H100" s="232">
        <v>118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132</v>
      </c>
      <c r="AU100" s="238" t="s">
        <v>78</v>
      </c>
      <c r="AV100" s="13" t="s">
        <v>78</v>
      </c>
      <c r="AW100" s="13" t="s">
        <v>31</v>
      </c>
      <c r="AX100" s="13" t="s">
        <v>76</v>
      </c>
      <c r="AY100" s="238" t="s">
        <v>122</v>
      </c>
    </row>
    <row r="101" s="2" customFormat="1" ht="24.15" customHeight="1">
      <c r="A101" s="40"/>
      <c r="B101" s="41"/>
      <c r="C101" s="214" t="s">
        <v>78</v>
      </c>
      <c r="D101" s="214" t="s">
        <v>125</v>
      </c>
      <c r="E101" s="215" t="s">
        <v>260</v>
      </c>
      <c r="F101" s="216" t="s">
        <v>261</v>
      </c>
      <c r="G101" s="217" t="s">
        <v>150</v>
      </c>
      <c r="H101" s="218">
        <v>118</v>
      </c>
      <c r="I101" s="219"/>
      <c r="J101" s="220">
        <f>ROUND(I101*H101,2)</f>
        <v>0</v>
      </c>
      <c r="K101" s="216" t="s">
        <v>255</v>
      </c>
      <c r="L101" s="46"/>
      <c r="M101" s="221" t="s">
        <v>19</v>
      </c>
      <c r="N101" s="222" t="s">
        <v>40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130</v>
      </c>
      <c r="AT101" s="225" t="s">
        <v>125</v>
      </c>
      <c r="AU101" s="225" t="s">
        <v>78</v>
      </c>
      <c r="AY101" s="19" t="s">
        <v>122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76</v>
      </c>
      <c r="BK101" s="226">
        <f>ROUND(I101*H101,2)</f>
        <v>0</v>
      </c>
      <c r="BL101" s="19" t="s">
        <v>130</v>
      </c>
      <c r="BM101" s="225" t="s">
        <v>262</v>
      </c>
    </row>
    <row r="102" s="2" customFormat="1">
      <c r="A102" s="40"/>
      <c r="B102" s="41"/>
      <c r="C102" s="42"/>
      <c r="D102" s="277" t="s">
        <v>257</v>
      </c>
      <c r="E102" s="42"/>
      <c r="F102" s="278" t="s">
        <v>263</v>
      </c>
      <c r="G102" s="42"/>
      <c r="H102" s="42"/>
      <c r="I102" s="260"/>
      <c r="J102" s="42"/>
      <c r="K102" s="42"/>
      <c r="L102" s="46"/>
      <c r="M102" s="261"/>
      <c r="N102" s="26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257</v>
      </c>
      <c r="AU102" s="19" t="s">
        <v>78</v>
      </c>
    </row>
    <row r="103" s="13" customFormat="1">
      <c r="A103" s="13"/>
      <c r="B103" s="227"/>
      <c r="C103" s="228"/>
      <c r="D103" s="229" t="s">
        <v>132</v>
      </c>
      <c r="E103" s="230" t="s">
        <v>19</v>
      </c>
      <c r="F103" s="231" t="s">
        <v>259</v>
      </c>
      <c r="G103" s="228"/>
      <c r="H103" s="232">
        <v>118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132</v>
      </c>
      <c r="AU103" s="238" t="s">
        <v>78</v>
      </c>
      <c r="AV103" s="13" t="s">
        <v>78</v>
      </c>
      <c r="AW103" s="13" t="s">
        <v>31</v>
      </c>
      <c r="AX103" s="13" t="s">
        <v>76</v>
      </c>
      <c r="AY103" s="238" t="s">
        <v>122</v>
      </c>
    </row>
    <row r="104" s="2" customFormat="1" ht="37.8" customHeight="1">
      <c r="A104" s="40"/>
      <c r="B104" s="41"/>
      <c r="C104" s="214" t="s">
        <v>140</v>
      </c>
      <c r="D104" s="214" t="s">
        <v>125</v>
      </c>
      <c r="E104" s="215" t="s">
        <v>264</v>
      </c>
      <c r="F104" s="216" t="s">
        <v>265</v>
      </c>
      <c r="G104" s="217" t="s">
        <v>150</v>
      </c>
      <c r="H104" s="218">
        <v>118</v>
      </c>
      <c r="I104" s="219"/>
      <c r="J104" s="220">
        <f>ROUND(I104*H104,2)</f>
        <v>0</v>
      </c>
      <c r="K104" s="216" t="s">
        <v>255</v>
      </c>
      <c r="L104" s="46"/>
      <c r="M104" s="221" t="s">
        <v>19</v>
      </c>
      <c r="N104" s="222" t="s">
        <v>40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130</v>
      </c>
      <c r="AT104" s="225" t="s">
        <v>125</v>
      </c>
      <c r="AU104" s="225" t="s">
        <v>78</v>
      </c>
      <c r="AY104" s="19" t="s">
        <v>122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76</v>
      </c>
      <c r="BK104" s="226">
        <f>ROUND(I104*H104,2)</f>
        <v>0</v>
      </c>
      <c r="BL104" s="19" t="s">
        <v>130</v>
      </c>
      <c r="BM104" s="225" t="s">
        <v>266</v>
      </c>
    </row>
    <row r="105" s="2" customFormat="1">
      <c r="A105" s="40"/>
      <c r="B105" s="41"/>
      <c r="C105" s="42"/>
      <c r="D105" s="277" t="s">
        <v>257</v>
      </c>
      <c r="E105" s="42"/>
      <c r="F105" s="278" t="s">
        <v>267</v>
      </c>
      <c r="G105" s="42"/>
      <c r="H105" s="42"/>
      <c r="I105" s="260"/>
      <c r="J105" s="42"/>
      <c r="K105" s="42"/>
      <c r="L105" s="46"/>
      <c r="M105" s="261"/>
      <c r="N105" s="26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257</v>
      </c>
      <c r="AU105" s="19" t="s">
        <v>78</v>
      </c>
    </row>
    <row r="106" s="13" customFormat="1">
      <c r="A106" s="13"/>
      <c r="B106" s="227"/>
      <c r="C106" s="228"/>
      <c r="D106" s="229" t="s">
        <v>132</v>
      </c>
      <c r="E106" s="230" t="s">
        <v>19</v>
      </c>
      <c r="F106" s="231" t="s">
        <v>259</v>
      </c>
      <c r="G106" s="228"/>
      <c r="H106" s="232">
        <v>118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132</v>
      </c>
      <c r="AU106" s="238" t="s">
        <v>78</v>
      </c>
      <c r="AV106" s="13" t="s">
        <v>78</v>
      </c>
      <c r="AW106" s="13" t="s">
        <v>31</v>
      </c>
      <c r="AX106" s="13" t="s">
        <v>76</v>
      </c>
      <c r="AY106" s="238" t="s">
        <v>122</v>
      </c>
    </row>
    <row r="107" s="2" customFormat="1" ht="37.8" customHeight="1">
      <c r="A107" s="40"/>
      <c r="B107" s="41"/>
      <c r="C107" s="214" t="s">
        <v>130</v>
      </c>
      <c r="D107" s="214" t="s">
        <v>125</v>
      </c>
      <c r="E107" s="215" t="s">
        <v>268</v>
      </c>
      <c r="F107" s="216" t="s">
        <v>269</v>
      </c>
      <c r="G107" s="217" t="s">
        <v>150</v>
      </c>
      <c r="H107" s="218">
        <v>590</v>
      </c>
      <c r="I107" s="219"/>
      <c r="J107" s="220">
        <f>ROUND(I107*H107,2)</f>
        <v>0</v>
      </c>
      <c r="K107" s="216" t="s">
        <v>255</v>
      </c>
      <c r="L107" s="46"/>
      <c r="M107" s="221" t="s">
        <v>19</v>
      </c>
      <c r="N107" s="222" t="s">
        <v>40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130</v>
      </c>
      <c r="AT107" s="225" t="s">
        <v>125</v>
      </c>
      <c r="AU107" s="225" t="s">
        <v>78</v>
      </c>
      <c r="AY107" s="19" t="s">
        <v>122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76</v>
      </c>
      <c r="BK107" s="226">
        <f>ROUND(I107*H107,2)</f>
        <v>0</v>
      </c>
      <c r="BL107" s="19" t="s">
        <v>130</v>
      </c>
      <c r="BM107" s="225" t="s">
        <v>270</v>
      </c>
    </row>
    <row r="108" s="2" customFormat="1">
      <c r="A108" s="40"/>
      <c r="B108" s="41"/>
      <c r="C108" s="42"/>
      <c r="D108" s="277" t="s">
        <v>257</v>
      </c>
      <c r="E108" s="42"/>
      <c r="F108" s="278" t="s">
        <v>271</v>
      </c>
      <c r="G108" s="42"/>
      <c r="H108" s="42"/>
      <c r="I108" s="260"/>
      <c r="J108" s="42"/>
      <c r="K108" s="42"/>
      <c r="L108" s="46"/>
      <c r="M108" s="261"/>
      <c r="N108" s="26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257</v>
      </c>
      <c r="AU108" s="19" t="s">
        <v>78</v>
      </c>
    </row>
    <row r="109" s="13" customFormat="1">
      <c r="A109" s="13"/>
      <c r="B109" s="227"/>
      <c r="C109" s="228"/>
      <c r="D109" s="229" t="s">
        <v>132</v>
      </c>
      <c r="E109" s="230" t="s">
        <v>19</v>
      </c>
      <c r="F109" s="231" t="s">
        <v>272</v>
      </c>
      <c r="G109" s="228"/>
      <c r="H109" s="232">
        <v>590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132</v>
      </c>
      <c r="AU109" s="238" t="s">
        <v>78</v>
      </c>
      <c r="AV109" s="13" t="s">
        <v>78</v>
      </c>
      <c r="AW109" s="13" t="s">
        <v>31</v>
      </c>
      <c r="AX109" s="13" t="s">
        <v>76</v>
      </c>
      <c r="AY109" s="238" t="s">
        <v>122</v>
      </c>
    </row>
    <row r="110" s="2" customFormat="1" ht="24.15" customHeight="1">
      <c r="A110" s="40"/>
      <c r="B110" s="41"/>
      <c r="C110" s="214" t="s">
        <v>123</v>
      </c>
      <c r="D110" s="214" t="s">
        <v>125</v>
      </c>
      <c r="E110" s="215" t="s">
        <v>273</v>
      </c>
      <c r="F110" s="216" t="s">
        <v>274</v>
      </c>
      <c r="G110" s="217" t="s">
        <v>144</v>
      </c>
      <c r="H110" s="218">
        <v>224.19999999999999</v>
      </c>
      <c r="I110" s="219"/>
      <c r="J110" s="220">
        <f>ROUND(I110*H110,2)</f>
        <v>0</v>
      </c>
      <c r="K110" s="216" t="s">
        <v>255</v>
      </c>
      <c r="L110" s="46"/>
      <c r="M110" s="221" t="s">
        <v>19</v>
      </c>
      <c r="N110" s="222" t="s">
        <v>40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130</v>
      </c>
      <c r="AT110" s="225" t="s">
        <v>125</v>
      </c>
      <c r="AU110" s="225" t="s">
        <v>78</v>
      </c>
      <c r="AY110" s="19" t="s">
        <v>122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76</v>
      </c>
      <c r="BK110" s="226">
        <f>ROUND(I110*H110,2)</f>
        <v>0</v>
      </c>
      <c r="BL110" s="19" t="s">
        <v>130</v>
      </c>
      <c r="BM110" s="225" t="s">
        <v>275</v>
      </c>
    </row>
    <row r="111" s="2" customFormat="1">
      <c r="A111" s="40"/>
      <c r="B111" s="41"/>
      <c r="C111" s="42"/>
      <c r="D111" s="277" t="s">
        <v>257</v>
      </c>
      <c r="E111" s="42"/>
      <c r="F111" s="278" t="s">
        <v>276</v>
      </c>
      <c r="G111" s="42"/>
      <c r="H111" s="42"/>
      <c r="I111" s="260"/>
      <c r="J111" s="42"/>
      <c r="K111" s="42"/>
      <c r="L111" s="46"/>
      <c r="M111" s="261"/>
      <c r="N111" s="26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257</v>
      </c>
      <c r="AU111" s="19" t="s">
        <v>78</v>
      </c>
    </row>
    <row r="112" s="13" customFormat="1">
      <c r="A112" s="13"/>
      <c r="B112" s="227"/>
      <c r="C112" s="228"/>
      <c r="D112" s="229" t="s">
        <v>132</v>
      </c>
      <c r="E112" s="230" t="s">
        <v>19</v>
      </c>
      <c r="F112" s="231" t="s">
        <v>277</v>
      </c>
      <c r="G112" s="228"/>
      <c r="H112" s="232">
        <v>224.19999999999999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132</v>
      </c>
      <c r="AU112" s="238" t="s">
        <v>78</v>
      </c>
      <c r="AV112" s="13" t="s">
        <v>78</v>
      </c>
      <c r="AW112" s="13" t="s">
        <v>31</v>
      </c>
      <c r="AX112" s="13" t="s">
        <v>76</v>
      </c>
      <c r="AY112" s="238" t="s">
        <v>122</v>
      </c>
    </row>
    <row r="113" s="2" customFormat="1" ht="24.15" customHeight="1">
      <c r="A113" s="40"/>
      <c r="B113" s="41"/>
      <c r="C113" s="214" t="s">
        <v>158</v>
      </c>
      <c r="D113" s="214" t="s">
        <v>125</v>
      </c>
      <c r="E113" s="215" t="s">
        <v>278</v>
      </c>
      <c r="F113" s="216" t="s">
        <v>279</v>
      </c>
      <c r="G113" s="217" t="s">
        <v>150</v>
      </c>
      <c r="H113" s="218">
        <v>118</v>
      </c>
      <c r="I113" s="219"/>
      <c r="J113" s="220">
        <f>ROUND(I113*H113,2)</f>
        <v>0</v>
      </c>
      <c r="K113" s="216" t="s">
        <v>255</v>
      </c>
      <c r="L113" s="46"/>
      <c r="M113" s="221" t="s">
        <v>19</v>
      </c>
      <c r="N113" s="222" t="s">
        <v>40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130</v>
      </c>
      <c r="AT113" s="225" t="s">
        <v>125</v>
      </c>
      <c r="AU113" s="225" t="s">
        <v>78</v>
      </c>
      <c r="AY113" s="19" t="s">
        <v>122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76</v>
      </c>
      <c r="BK113" s="226">
        <f>ROUND(I113*H113,2)</f>
        <v>0</v>
      </c>
      <c r="BL113" s="19" t="s">
        <v>130</v>
      </c>
      <c r="BM113" s="225" t="s">
        <v>280</v>
      </c>
    </row>
    <row r="114" s="2" customFormat="1">
      <c r="A114" s="40"/>
      <c r="B114" s="41"/>
      <c r="C114" s="42"/>
      <c r="D114" s="277" t="s">
        <v>257</v>
      </c>
      <c r="E114" s="42"/>
      <c r="F114" s="278" t="s">
        <v>281</v>
      </c>
      <c r="G114" s="42"/>
      <c r="H114" s="42"/>
      <c r="I114" s="260"/>
      <c r="J114" s="42"/>
      <c r="K114" s="42"/>
      <c r="L114" s="46"/>
      <c r="M114" s="261"/>
      <c r="N114" s="26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257</v>
      </c>
      <c r="AU114" s="19" t="s">
        <v>78</v>
      </c>
    </row>
    <row r="115" s="13" customFormat="1">
      <c r="A115" s="13"/>
      <c r="B115" s="227"/>
      <c r="C115" s="228"/>
      <c r="D115" s="229" t="s">
        <v>132</v>
      </c>
      <c r="E115" s="230" t="s">
        <v>19</v>
      </c>
      <c r="F115" s="231" t="s">
        <v>259</v>
      </c>
      <c r="G115" s="228"/>
      <c r="H115" s="232">
        <v>118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132</v>
      </c>
      <c r="AU115" s="238" t="s">
        <v>78</v>
      </c>
      <c r="AV115" s="13" t="s">
        <v>78</v>
      </c>
      <c r="AW115" s="13" t="s">
        <v>31</v>
      </c>
      <c r="AX115" s="13" t="s">
        <v>76</v>
      </c>
      <c r="AY115" s="238" t="s">
        <v>122</v>
      </c>
    </row>
    <row r="116" s="2" customFormat="1" ht="37.8" customHeight="1">
      <c r="A116" s="40"/>
      <c r="B116" s="41"/>
      <c r="C116" s="214" t="s">
        <v>164</v>
      </c>
      <c r="D116" s="214" t="s">
        <v>125</v>
      </c>
      <c r="E116" s="215" t="s">
        <v>282</v>
      </c>
      <c r="F116" s="216" t="s">
        <v>283</v>
      </c>
      <c r="G116" s="217" t="s">
        <v>150</v>
      </c>
      <c r="H116" s="218">
        <v>37.57</v>
      </c>
      <c r="I116" s="219"/>
      <c r="J116" s="220">
        <f>ROUND(I116*H116,2)</f>
        <v>0</v>
      </c>
      <c r="K116" s="216" t="s">
        <v>255</v>
      </c>
      <c r="L116" s="46"/>
      <c r="M116" s="221" t="s">
        <v>19</v>
      </c>
      <c r="N116" s="222" t="s">
        <v>40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130</v>
      </c>
      <c r="AT116" s="225" t="s">
        <v>125</v>
      </c>
      <c r="AU116" s="225" t="s">
        <v>78</v>
      </c>
      <c r="AY116" s="19" t="s">
        <v>122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76</v>
      </c>
      <c r="BK116" s="226">
        <f>ROUND(I116*H116,2)</f>
        <v>0</v>
      </c>
      <c r="BL116" s="19" t="s">
        <v>130</v>
      </c>
      <c r="BM116" s="225" t="s">
        <v>284</v>
      </c>
    </row>
    <row r="117" s="2" customFormat="1">
      <c r="A117" s="40"/>
      <c r="B117" s="41"/>
      <c r="C117" s="42"/>
      <c r="D117" s="277" t="s">
        <v>257</v>
      </c>
      <c r="E117" s="42"/>
      <c r="F117" s="278" t="s">
        <v>285</v>
      </c>
      <c r="G117" s="42"/>
      <c r="H117" s="42"/>
      <c r="I117" s="260"/>
      <c r="J117" s="42"/>
      <c r="K117" s="42"/>
      <c r="L117" s="46"/>
      <c r="M117" s="261"/>
      <c r="N117" s="26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257</v>
      </c>
      <c r="AU117" s="19" t="s">
        <v>78</v>
      </c>
    </row>
    <row r="118" s="13" customFormat="1">
      <c r="A118" s="13"/>
      <c r="B118" s="227"/>
      <c r="C118" s="228"/>
      <c r="D118" s="229" t="s">
        <v>132</v>
      </c>
      <c r="E118" s="230" t="s">
        <v>19</v>
      </c>
      <c r="F118" s="231" t="s">
        <v>286</v>
      </c>
      <c r="G118" s="228"/>
      <c r="H118" s="232">
        <v>4.0199999999999996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132</v>
      </c>
      <c r="AU118" s="238" t="s">
        <v>78</v>
      </c>
      <c r="AV118" s="13" t="s">
        <v>78</v>
      </c>
      <c r="AW118" s="13" t="s">
        <v>31</v>
      </c>
      <c r="AX118" s="13" t="s">
        <v>69</v>
      </c>
      <c r="AY118" s="238" t="s">
        <v>122</v>
      </c>
    </row>
    <row r="119" s="13" customFormat="1">
      <c r="A119" s="13"/>
      <c r="B119" s="227"/>
      <c r="C119" s="228"/>
      <c r="D119" s="229" t="s">
        <v>132</v>
      </c>
      <c r="E119" s="230" t="s">
        <v>19</v>
      </c>
      <c r="F119" s="231" t="s">
        <v>287</v>
      </c>
      <c r="G119" s="228"/>
      <c r="H119" s="232">
        <v>33.549999999999997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132</v>
      </c>
      <c r="AU119" s="238" t="s">
        <v>78</v>
      </c>
      <c r="AV119" s="13" t="s">
        <v>78</v>
      </c>
      <c r="AW119" s="13" t="s">
        <v>31</v>
      </c>
      <c r="AX119" s="13" t="s">
        <v>69</v>
      </c>
      <c r="AY119" s="238" t="s">
        <v>122</v>
      </c>
    </row>
    <row r="120" s="15" customFormat="1">
      <c r="A120" s="15"/>
      <c r="B120" s="263"/>
      <c r="C120" s="264"/>
      <c r="D120" s="229" t="s">
        <v>132</v>
      </c>
      <c r="E120" s="265" t="s">
        <v>19</v>
      </c>
      <c r="F120" s="266" t="s">
        <v>226</v>
      </c>
      <c r="G120" s="264"/>
      <c r="H120" s="267">
        <v>37.57</v>
      </c>
      <c r="I120" s="268"/>
      <c r="J120" s="264"/>
      <c r="K120" s="264"/>
      <c r="L120" s="269"/>
      <c r="M120" s="270"/>
      <c r="N120" s="271"/>
      <c r="O120" s="271"/>
      <c r="P120" s="271"/>
      <c r="Q120" s="271"/>
      <c r="R120" s="271"/>
      <c r="S120" s="271"/>
      <c r="T120" s="27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3" t="s">
        <v>132</v>
      </c>
      <c r="AU120" s="273" t="s">
        <v>78</v>
      </c>
      <c r="AV120" s="15" t="s">
        <v>130</v>
      </c>
      <c r="AW120" s="15" t="s">
        <v>31</v>
      </c>
      <c r="AX120" s="15" t="s">
        <v>76</v>
      </c>
      <c r="AY120" s="273" t="s">
        <v>122</v>
      </c>
    </row>
    <row r="121" s="2" customFormat="1" ht="16.5" customHeight="1">
      <c r="A121" s="40"/>
      <c r="B121" s="41"/>
      <c r="C121" s="249" t="s">
        <v>146</v>
      </c>
      <c r="D121" s="249" t="s">
        <v>141</v>
      </c>
      <c r="E121" s="250" t="s">
        <v>288</v>
      </c>
      <c r="F121" s="251" t="s">
        <v>289</v>
      </c>
      <c r="G121" s="252" t="s">
        <v>144</v>
      </c>
      <c r="H121" s="253">
        <v>78.897000000000006</v>
      </c>
      <c r="I121" s="254"/>
      <c r="J121" s="255">
        <f>ROUND(I121*H121,2)</f>
        <v>0</v>
      </c>
      <c r="K121" s="251" t="s">
        <v>255</v>
      </c>
      <c r="L121" s="256"/>
      <c r="M121" s="257" t="s">
        <v>19</v>
      </c>
      <c r="N121" s="258" t="s">
        <v>40</v>
      </c>
      <c r="O121" s="86"/>
      <c r="P121" s="223">
        <f>O121*H121</f>
        <v>0</v>
      </c>
      <c r="Q121" s="223">
        <v>1</v>
      </c>
      <c r="R121" s="223">
        <f>Q121*H121</f>
        <v>78.897000000000006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146</v>
      </c>
      <c r="AT121" s="225" t="s">
        <v>141</v>
      </c>
      <c r="AU121" s="225" t="s">
        <v>78</v>
      </c>
      <c r="AY121" s="19" t="s">
        <v>122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76</v>
      </c>
      <c r="BK121" s="226">
        <f>ROUND(I121*H121,2)</f>
        <v>0</v>
      </c>
      <c r="BL121" s="19" t="s">
        <v>130</v>
      </c>
      <c r="BM121" s="225" t="s">
        <v>290</v>
      </c>
    </row>
    <row r="122" s="13" customFormat="1">
      <c r="A122" s="13"/>
      <c r="B122" s="227"/>
      <c r="C122" s="228"/>
      <c r="D122" s="229" t="s">
        <v>132</v>
      </c>
      <c r="E122" s="230" t="s">
        <v>19</v>
      </c>
      <c r="F122" s="231" t="s">
        <v>286</v>
      </c>
      <c r="G122" s="228"/>
      <c r="H122" s="232">
        <v>4.0199999999999996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132</v>
      </c>
      <c r="AU122" s="238" t="s">
        <v>78</v>
      </c>
      <c r="AV122" s="13" t="s">
        <v>78</v>
      </c>
      <c r="AW122" s="13" t="s">
        <v>31</v>
      </c>
      <c r="AX122" s="13" t="s">
        <v>69</v>
      </c>
      <c r="AY122" s="238" t="s">
        <v>122</v>
      </c>
    </row>
    <row r="123" s="13" customFormat="1">
      <c r="A123" s="13"/>
      <c r="B123" s="227"/>
      <c r="C123" s="228"/>
      <c r="D123" s="229" t="s">
        <v>132</v>
      </c>
      <c r="E123" s="230" t="s">
        <v>19</v>
      </c>
      <c r="F123" s="231" t="s">
        <v>287</v>
      </c>
      <c r="G123" s="228"/>
      <c r="H123" s="232">
        <v>33.549999999999997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78</v>
      </c>
      <c r="AV123" s="13" t="s">
        <v>78</v>
      </c>
      <c r="AW123" s="13" t="s">
        <v>31</v>
      </c>
      <c r="AX123" s="13" t="s">
        <v>69</v>
      </c>
      <c r="AY123" s="238" t="s">
        <v>122</v>
      </c>
    </row>
    <row r="124" s="16" customFormat="1">
      <c r="A124" s="16"/>
      <c r="B124" s="279"/>
      <c r="C124" s="280"/>
      <c r="D124" s="229" t="s">
        <v>132</v>
      </c>
      <c r="E124" s="281" t="s">
        <v>19</v>
      </c>
      <c r="F124" s="282" t="s">
        <v>291</v>
      </c>
      <c r="G124" s="280"/>
      <c r="H124" s="283">
        <v>37.569999999999993</v>
      </c>
      <c r="I124" s="284"/>
      <c r="J124" s="280"/>
      <c r="K124" s="280"/>
      <c r="L124" s="285"/>
      <c r="M124" s="286"/>
      <c r="N124" s="287"/>
      <c r="O124" s="287"/>
      <c r="P124" s="287"/>
      <c r="Q124" s="287"/>
      <c r="R124" s="287"/>
      <c r="S124" s="287"/>
      <c r="T124" s="288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89" t="s">
        <v>132</v>
      </c>
      <c r="AU124" s="289" t="s">
        <v>78</v>
      </c>
      <c r="AV124" s="16" t="s">
        <v>140</v>
      </c>
      <c r="AW124" s="16" t="s">
        <v>31</v>
      </c>
      <c r="AX124" s="16" t="s">
        <v>69</v>
      </c>
      <c r="AY124" s="289" t="s">
        <v>122</v>
      </c>
    </row>
    <row r="125" s="13" customFormat="1">
      <c r="A125" s="13"/>
      <c r="B125" s="227"/>
      <c r="C125" s="228"/>
      <c r="D125" s="229" t="s">
        <v>132</v>
      </c>
      <c r="E125" s="230" t="s">
        <v>19</v>
      </c>
      <c r="F125" s="231" t="s">
        <v>292</v>
      </c>
      <c r="G125" s="228"/>
      <c r="H125" s="232">
        <v>78.897000000000006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132</v>
      </c>
      <c r="AU125" s="238" t="s">
        <v>78</v>
      </c>
      <c r="AV125" s="13" t="s">
        <v>78</v>
      </c>
      <c r="AW125" s="13" t="s">
        <v>31</v>
      </c>
      <c r="AX125" s="13" t="s">
        <v>76</v>
      </c>
      <c r="AY125" s="238" t="s">
        <v>122</v>
      </c>
    </row>
    <row r="126" s="2" customFormat="1" ht="24.15" customHeight="1">
      <c r="A126" s="40"/>
      <c r="B126" s="41"/>
      <c r="C126" s="214" t="s">
        <v>174</v>
      </c>
      <c r="D126" s="214" t="s">
        <v>125</v>
      </c>
      <c r="E126" s="215" t="s">
        <v>293</v>
      </c>
      <c r="F126" s="216" t="s">
        <v>294</v>
      </c>
      <c r="G126" s="217" t="s">
        <v>136</v>
      </c>
      <c r="H126" s="218">
        <v>22.960000000000001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40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130</v>
      </c>
      <c r="AT126" s="225" t="s">
        <v>125</v>
      </c>
      <c r="AU126" s="225" t="s">
        <v>78</v>
      </c>
      <c r="AY126" s="19" t="s">
        <v>122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76</v>
      </c>
      <c r="BK126" s="226">
        <f>ROUND(I126*H126,2)</f>
        <v>0</v>
      </c>
      <c r="BL126" s="19" t="s">
        <v>130</v>
      </c>
      <c r="BM126" s="225" t="s">
        <v>295</v>
      </c>
    </row>
    <row r="127" s="13" customFormat="1">
      <c r="A127" s="13"/>
      <c r="B127" s="227"/>
      <c r="C127" s="228"/>
      <c r="D127" s="229" t="s">
        <v>132</v>
      </c>
      <c r="E127" s="230" t="s">
        <v>19</v>
      </c>
      <c r="F127" s="231" t="s">
        <v>296</v>
      </c>
      <c r="G127" s="228"/>
      <c r="H127" s="232">
        <v>22.960000000000001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132</v>
      </c>
      <c r="AU127" s="238" t="s">
        <v>78</v>
      </c>
      <c r="AV127" s="13" t="s">
        <v>78</v>
      </c>
      <c r="AW127" s="13" t="s">
        <v>31</v>
      </c>
      <c r="AX127" s="13" t="s">
        <v>76</v>
      </c>
      <c r="AY127" s="238" t="s">
        <v>122</v>
      </c>
    </row>
    <row r="128" s="2" customFormat="1" ht="16.5" customHeight="1">
      <c r="A128" s="40"/>
      <c r="B128" s="41"/>
      <c r="C128" s="214" t="s">
        <v>179</v>
      </c>
      <c r="D128" s="214" t="s">
        <v>125</v>
      </c>
      <c r="E128" s="215" t="s">
        <v>297</v>
      </c>
      <c r="F128" s="216" t="s">
        <v>298</v>
      </c>
      <c r="G128" s="217" t="s">
        <v>136</v>
      </c>
      <c r="H128" s="218">
        <v>22.960000000000001</v>
      </c>
      <c r="I128" s="219"/>
      <c r="J128" s="220">
        <f>ROUND(I128*H128,2)</f>
        <v>0</v>
      </c>
      <c r="K128" s="216" t="s">
        <v>255</v>
      </c>
      <c r="L128" s="46"/>
      <c r="M128" s="221" t="s">
        <v>19</v>
      </c>
      <c r="N128" s="222" t="s">
        <v>40</v>
      </c>
      <c r="O128" s="86"/>
      <c r="P128" s="223">
        <f>O128*H128</f>
        <v>0</v>
      </c>
      <c r="Q128" s="223">
        <v>0.0012727000000000001</v>
      </c>
      <c r="R128" s="223">
        <f>Q128*H128</f>
        <v>0.029221192000000003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130</v>
      </c>
      <c r="AT128" s="225" t="s">
        <v>125</v>
      </c>
      <c r="AU128" s="225" t="s">
        <v>78</v>
      </c>
      <c r="AY128" s="19" t="s">
        <v>122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76</v>
      </c>
      <c r="BK128" s="226">
        <f>ROUND(I128*H128,2)</f>
        <v>0</v>
      </c>
      <c r="BL128" s="19" t="s">
        <v>130</v>
      </c>
      <c r="BM128" s="225" t="s">
        <v>299</v>
      </c>
    </row>
    <row r="129" s="2" customFormat="1">
      <c r="A129" s="40"/>
      <c r="B129" s="41"/>
      <c r="C129" s="42"/>
      <c r="D129" s="277" t="s">
        <v>257</v>
      </c>
      <c r="E129" s="42"/>
      <c r="F129" s="278" t="s">
        <v>300</v>
      </c>
      <c r="G129" s="42"/>
      <c r="H129" s="42"/>
      <c r="I129" s="260"/>
      <c r="J129" s="42"/>
      <c r="K129" s="42"/>
      <c r="L129" s="46"/>
      <c r="M129" s="261"/>
      <c r="N129" s="26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257</v>
      </c>
      <c r="AU129" s="19" t="s">
        <v>78</v>
      </c>
    </row>
    <row r="130" s="13" customFormat="1">
      <c r="A130" s="13"/>
      <c r="B130" s="227"/>
      <c r="C130" s="228"/>
      <c r="D130" s="229" t="s">
        <v>132</v>
      </c>
      <c r="E130" s="230" t="s">
        <v>19</v>
      </c>
      <c r="F130" s="231" t="s">
        <v>296</v>
      </c>
      <c r="G130" s="228"/>
      <c r="H130" s="232">
        <v>22.960000000000001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132</v>
      </c>
      <c r="AU130" s="238" t="s">
        <v>78</v>
      </c>
      <c r="AV130" s="13" t="s">
        <v>78</v>
      </c>
      <c r="AW130" s="13" t="s">
        <v>31</v>
      </c>
      <c r="AX130" s="13" t="s">
        <v>76</v>
      </c>
      <c r="AY130" s="238" t="s">
        <v>122</v>
      </c>
    </row>
    <row r="131" s="2" customFormat="1" ht="16.5" customHeight="1">
      <c r="A131" s="40"/>
      <c r="B131" s="41"/>
      <c r="C131" s="249" t="s">
        <v>185</v>
      </c>
      <c r="D131" s="249" t="s">
        <v>141</v>
      </c>
      <c r="E131" s="250" t="s">
        <v>301</v>
      </c>
      <c r="F131" s="251" t="s">
        <v>302</v>
      </c>
      <c r="G131" s="252" t="s">
        <v>303</v>
      </c>
      <c r="H131" s="253">
        <v>0.57399999999999995</v>
      </c>
      <c r="I131" s="254"/>
      <c r="J131" s="255">
        <f>ROUND(I131*H131,2)</f>
        <v>0</v>
      </c>
      <c r="K131" s="251" t="s">
        <v>255</v>
      </c>
      <c r="L131" s="256"/>
      <c r="M131" s="257" t="s">
        <v>19</v>
      </c>
      <c r="N131" s="258" t="s">
        <v>40</v>
      </c>
      <c r="O131" s="86"/>
      <c r="P131" s="223">
        <f>O131*H131</f>
        <v>0</v>
      </c>
      <c r="Q131" s="223">
        <v>0.001</v>
      </c>
      <c r="R131" s="223">
        <f>Q131*H131</f>
        <v>0.00057399999999999997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146</v>
      </c>
      <c r="AT131" s="225" t="s">
        <v>141</v>
      </c>
      <c r="AU131" s="225" t="s">
        <v>78</v>
      </c>
      <c r="AY131" s="19" t="s">
        <v>122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76</v>
      </c>
      <c r="BK131" s="226">
        <f>ROUND(I131*H131,2)</f>
        <v>0</v>
      </c>
      <c r="BL131" s="19" t="s">
        <v>130</v>
      </c>
      <c r="BM131" s="225" t="s">
        <v>304</v>
      </c>
    </row>
    <row r="132" s="13" customFormat="1">
      <c r="A132" s="13"/>
      <c r="B132" s="227"/>
      <c r="C132" s="228"/>
      <c r="D132" s="229" t="s">
        <v>132</v>
      </c>
      <c r="E132" s="230" t="s">
        <v>19</v>
      </c>
      <c r="F132" s="231" t="s">
        <v>305</v>
      </c>
      <c r="G132" s="228"/>
      <c r="H132" s="232">
        <v>0.57399999999999995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132</v>
      </c>
      <c r="AU132" s="238" t="s">
        <v>78</v>
      </c>
      <c r="AV132" s="13" t="s">
        <v>78</v>
      </c>
      <c r="AW132" s="13" t="s">
        <v>31</v>
      </c>
      <c r="AX132" s="13" t="s">
        <v>76</v>
      </c>
      <c r="AY132" s="238" t="s">
        <v>122</v>
      </c>
    </row>
    <row r="133" s="2" customFormat="1" ht="16.5" customHeight="1">
      <c r="A133" s="40"/>
      <c r="B133" s="41"/>
      <c r="C133" s="214" t="s">
        <v>190</v>
      </c>
      <c r="D133" s="214" t="s">
        <v>125</v>
      </c>
      <c r="E133" s="215" t="s">
        <v>306</v>
      </c>
      <c r="F133" s="216" t="s">
        <v>307</v>
      </c>
      <c r="G133" s="217" t="s">
        <v>136</v>
      </c>
      <c r="H133" s="218">
        <v>22.960000000000001</v>
      </c>
      <c r="I133" s="219"/>
      <c r="J133" s="220">
        <f>ROUND(I133*H133,2)</f>
        <v>0</v>
      </c>
      <c r="K133" s="216" t="s">
        <v>255</v>
      </c>
      <c r="L133" s="46"/>
      <c r="M133" s="221" t="s">
        <v>19</v>
      </c>
      <c r="N133" s="222" t="s">
        <v>40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130</v>
      </c>
      <c r="AT133" s="225" t="s">
        <v>125</v>
      </c>
      <c r="AU133" s="225" t="s">
        <v>78</v>
      </c>
      <c r="AY133" s="19" t="s">
        <v>122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76</v>
      </c>
      <c r="BK133" s="226">
        <f>ROUND(I133*H133,2)</f>
        <v>0</v>
      </c>
      <c r="BL133" s="19" t="s">
        <v>130</v>
      </c>
      <c r="BM133" s="225" t="s">
        <v>308</v>
      </c>
    </row>
    <row r="134" s="2" customFormat="1">
      <c r="A134" s="40"/>
      <c r="B134" s="41"/>
      <c r="C134" s="42"/>
      <c r="D134" s="277" t="s">
        <v>257</v>
      </c>
      <c r="E134" s="42"/>
      <c r="F134" s="278" t="s">
        <v>309</v>
      </c>
      <c r="G134" s="42"/>
      <c r="H134" s="42"/>
      <c r="I134" s="260"/>
      <c r="J134" s="42"/>
      <c r="K134" s="42"/>
      <c r="L134" s="46"/>
      <c r="M134" s="261"/>
      <c r="N134" s="26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257</v>
      </c>
      <c r="AU134" s="19" t="s">
        <v>78</v>
      </c>
    </row>
    <row r="135" s="13" customFormat="1">
      <c r="A135" s="13"/>
      <c r="B135" s="227"/>
      <c r="C135" s="228"/>
      <c r="D135" s="229" t="s">
        <v>132</v>
      </c>
      <c r="E135" s="230" t="s">
        <v>19</v>
      </c>
      <c r="F135" s="231" t="s">
        <v>296</v>
      </c>
      <c r="G135" s="228"/>
      <c r="H135" s="232">
        <v>22.960000000000001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132</v>
      </c>
      <c r="AU135" s="238" t="s">
        <v>78</v>
      </c>
      <c r="AV135" s="13" t="s">
        <v>78</v>
      </c>
      <c r="AW135" s="13" t="s">
        <v>31</v>
      </c>
      <c r="AX135" s="13" t="s">
        <v>76</v>
      </c>
      <c r="AY135" s="238" t="s">
        <v>122</v>
      </c>
    </row>
    <row r="136" s="2" customFormat="1" ht="16.5" customHeight="1">
      <c r="A136" s="40"/>
      <c r="B136" s="41"/>
      <c r="C136" s="214" t="s">
        <v>196</v>
      </c>
      <c r="D136" s="214" t="s">
        <v>125</v>
      </c>
      <c r="E136" s="215" t="s">
        <v>310</v>
      </c>
      <c r="F136" s="216" t="s">
        <v>311</v>
      </c>
      <c r="G136" s="217" t="s">
        <v>150</v>
      </c>
      <c r="H136" s="218">
        <v>2.2959999999999998</v>
      </c>
      <c r="I136" s="219"/>
      <c r="J136" s="220">
        <f>ROUND(I136*H136,2)</f>
        <v>0</v>
      </c>
      <c r="K136" s="216" t="s">
        <v>255</v>
      </c>
      <c r="L136" s="46"/>
      <c r="M136" s="221" t="s">
        <v>19</v>
      </c>
      <c r="N136" s="222" t="s">
        <v>40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130</v>
      </c>
      <c r="AT136" s="225" t="s">
        <v>125</v>
      </c>
      <c r="AU136" s="225" t="s">
        <v>78</v>
      </c>
      <c r="AY136" s="19" t="s">
        <v>122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76</v>
      </c>
      <c r="BK136" s="226">
        <f>ROUND(I136*H136,2)</f>
        <v>0</v>
      </c>
      <c r="BL136" s="19" t="s">
        <v>130</v>
      </c>
      <c r="BM136" s="225" t="s">
        <v>312</v>
      </c>
    </row>
    <row r="137" s="2" customFormat="1">
      <c r="A137" s="40"/>
      <c r="B137" s="41"/>
      <c r="C137" s="42"/>
      <c r="D137" s="277" t="s">
        <v>257</v>
      </c>
      <c r="E137" s="42"/>
      <c r="F137" s="278" t="s">
        <v>313</v>
      </c>
      <c r="G137" s="42"/>
      <c r="H137" s="42"/>
      <c r="I137" s="260"/>
      <c r="J137" s="42"/>
      <c r="K137" s="42"/>
      <c r="L137" s="46"/>
      <c r="M137" s="261"/>
      <c r="N137" s="26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257</v>
      </c>
      <c r="AU137" s="19" t="s">
        <v>78</v>
      </c>
    </row>
    <row r="138" s="13" customFormat="1">
      <c r="A138" s="13"/>
      <c r="B138" s="227"/>
      <c r="C138" s="228"/>
      <c r="D138" s="229" t="s">
        <v>132</v>
      </c>
      <c r="E138" s="230" t="s">
        <v>19</v>
      </c>
      <c r="F138" s="231" t="s">
        <v>314</v>
      </c>
      <c r="G138" s="228"/>
      <c r="H138" s="232">
        <v>2.2959999999999998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132</v>
      </c>
      <c r="AU138" s="238" t="s">
        <v>78</v>
      </c>
      <c r="AV138" s="13" t="s">
        <v>78</v>
      </c>
      <c r="AW138" s="13" t="s">
        <v>31</v>
      </c>
      <c r="AX138" s="13" t="s">
        <v>76</v>
      </c>
      <c r="AY138" s="238" t="s">
        <v>122</v>
      </c>
    </row>
    <row r="139" s="12" customFormat="1" ht="22.8" customHeight="1">
      <c r="A139" s="12"/>
      <c r="B139" s="198"/>
      <c r="C139" s="199"/>
      <c r="D139" s="200" t="s">
        <v>68</v>
      </c>
      <c r="E139" s="212" t="s">
        <v>78</v>
      </c>
      <c r="F139" s="212" t="s">
        <v>315</v>
      </c>
      <c r="G139" s="199"/>
      <c r="H139" s="199"/>
      <c r="I139" s="202"/>
      <c r="J139" s="213">
        <f>BK139</f>
        <v>0</v>
      </c>
      <c r="K139" s="199"/>
      <c r="L139" s="204"/>
      <c r="M139" s="205"/>
      <c r="N139" s="206"/>
      <c r="O139" s="206"/>
      <c r="P139" s="207">
        <f>SUM(P140:P147)</f>
        <v>0</v>
      </c>
      <c r="Q139" s="206"/>
      <c r="R139" s="207">
        <f>SUM(R140:R147)</f>
        <v>5.4172703455999986</v>
      </c>
      <c r="S139" s="206"/>
      <c r="T139" s="208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76</v>
      </c>
      <c r="AT139" s="210" t="s">
        <v>68</v>
      </c>
      <c r="AU139" s="210" t="s">
        <v>76</v>
      </c>
      <c r="AY139" s="209" t="s">
        <v>122</v>
      </c>
      <c r="BK139" s="211">
        <f>SUM(BK140:BK147)</f>
        <v>0</v>
      </c>
    </row>
    <row r="140" s="2" customFormat="1" ht="16.5" customHeight="1">
      <c r="A140" s="40"/>
      <c r="B140" s="41"/>
      <c r="C140" s="214" t="s">
        <v>202</v>
      </c>
      <c r="D140" s="214" t="s">
        <v>125</v>
      </c>
      <c r="E140" s="215" t="s">
        <v>316</v>
      </c>
      <c r="F140" s="216" t="s">
        <v>317</v>
      </c>
      <c r="G140" s="217" t="s">
        <v>171</v>
      </c>
      <c r="H140" s="218">
        <v>4</v>
      </c>
      <c r="I140" s="219"/>
      <c r="J140" s="220">
        <f>ROUND(I140*H140,2)</f>
        <v>0</v>
      </c>
      <c r="K140" s="216" t="s">
        <v>255</v>
      </c>
      <c r="L140" s="46"/>
      <c r="M140" s="221" t="s">
        <v>19</v>
      </c>
      <c r="N140" s="222" t="s">
        <v>40</v>
      </c>
      <c r="O140" s="86"/>
      <c r="P140" s="223">
        <f>O140*H140</f>
        <v>0</v>
      </c>
      <c r="Q140" s="223">
        <v>0.15704106640000001</v>
      </c>
      <c r="R140" s="223">
        <f>Q140*H140</f>
        <v>0.62816426560000005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130</v>
      </c>
      <c r="AT140" s="225" t="s">
        <v>125</v>
      </c>
      <c r="AU140" s="225" t="s">
        <v>78</v>
      </c>
      <c r="AY140" s="19" t="s">
        <v>122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76</v>
      </c>
      <c r="BK140" s="226">
        <f>ROUND(I140*H140,2)</f>
        <v>0</v>
      </c>
      <c r="BL140" s="19" t="s">
        <v>130</v>
      </c>
      <c r="BM140" s="225" t="s">
        <v>318</v>
      </c>
    </row>
    <row r="141" s="2" customFormat="1">
      <c r="A141" s="40"/>
      <c r="B141" s="41"/>
      <c r="C141" s="42"/>
      <c r="D141" s="277" t="s">
        <v>257</v>
      </c>
      <c r="E141" s="42"/>
      <c r="F141" s="278" t="s">
        <v>319</v>
      </c>
      <c r="G141" s="42"/>
      <c r="H141" s="42"/>
      <c r="I141" s="260"/>
      <c r="J141" s="42"/>
      <c r="K141" s="42"/>
      <c r="L141" s="46"/>
      <c r="M141" s="261"/>
      <c r="N141" s="26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257</v>
      </c>
      <c r="AU141" s="19" t="s">
        <v>78</v>
      </c>
    </row>
    <row r="142" s="2" customFormat="1" ht="16.5" customHeight="1">
      <c r="A142" s="40"/>
      <c r="B142" s="41"/>
      <c r="C142" s="214" t="s">
        <v>8</v>
      </c>
      <c r="D142" s="214" t="s">
        <v>125</v>
      </c>
      <c r="E142" s="215" t="s">
        <v>320</v>
      </c>
      <c r="F142" s="216" t="s">
        <v>321</v>
      </c>
      <c r="G142" s="217" t="s">
        <v>150</v>
      </c>
      <c r="H142" s="218">
        <v>1.2</v>
      </c>
      <c r="I142" s="219"/>
      <c r="J142" s="220">
        <f>ROUND(I142*H142,2)</f>
        <v>0</v>
      </c>
      <c r="K142" s="216" t="s">
        <v>255</v>
      </c>
      <c r="L142" s="46"/>
      <c r="M142" s="221" t="s">
        <v>19</v>
      </c>
      <c r="N142" s="222" t="s">
        <v>40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130</v>
      </c>
      <c r="AT142" s="225" t="s">
        <v>125</v>
      </c>
      <c r="AU142" s="225" t="s">
        <v>78</v>
      </c>
      <c r="AY142" s="19" t="s">
        <v>122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76</v>
      </c>
      <c r="BK142" s="226">
        <f>ROUND(I142*H142,2)</f>
        <v>0</v>
      </c>
      <c r="BL142" s="19" t="s">
        <v>130</v>
      </c>
      <c r="BM142" s="225" t="s">
        <v>322</v>
      </c>
    </row>
    <row r="143" s="2" customFormat="1">
      <c r="A143" s="40"/>
      <c r="B143" s="41"/>
      <c r="C143" s="42"/>
      <c r="D143" s="277" t="s">
        <v>257</v>
      </c>
      <c r="E143" s="42"/>
      <c r="F143" s="278" t="s">
        <v>323</v>
      </c>
      <c r="G143" s="42"/>
      <c r="H143" s="42"/>
      <c r="I143" s="260"/>
      <c r="J143" s="42"/>
      <c r="K143" s="42"/>
      <c r="L143" s="46"/>
      <c r="M143" s="261"/>
      <c r="N143" s="26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257</v>
      </c>
      <c r="AU143" s="19" t="s">
        <v>78</v>
      </c>
    </row>
    <row r="144" s="13" customFormat="1">
      <c r="A144" s="13"/>
      <c r="B144" s="227"/>
      <c r="C144" s="228"/>
      <c r="D144" s="229" t="s">
        <v>132</v>
      </c>
      <c r="E144" s="230" t="s">
        <v>19</v>
      </c>
      <c r="F144" s="231" t="s">
        <v>324</v>
      </c>
      <c r="G144" s="228"/>
      <c r="H144" s="232">
        <v>1.2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132</v>
      </c>
      <c r="AU144" s="238" t="s">
        <v>78</v>
      </c>
      <c r="AV144" s="13" t="s">
        <v>78</v>
      </c>
      <c r="AW144" s="13" t="s">
        <v>31</v>
      </c>
      <c r="AX144" s="13" t="s">
        <v>76</v>
      </c>
      <c r="AY144" s="238" t="s">
        <v>122</v>
      </c>
    </row>
    <row r="145" s="2" customFormat="1" ht="33" customHeight="1">
      <c r="A145" s="40"/>
      <c r="B145" s="41"/>
      <c r="C145" s="214" t="s">
        <v>213</v>
      </c>
      <c r="D145" s="214" t="s">
        <v>125</v>
      </c>
      <c r="E145" s="215" t="s">
        <v>325</v>
      </c>
      <c r="F145" s="216" t="s">
        <v>326</v>
      </c>
      <c r="G145" s="217" t="s">
        <v>209</v>
      </c>
      <c r="H145" s="218">
        <v>17.199999999999999</v>
      </c>
      <c r="I145" s="219"/>
      <c r="J145" s="220">
        <f>ROUND(I145*H145,2)</f>
        <v>0</v>
      </c>
      <c r="K145" s="216" t="s">
        <v>255</v>
      </c>
      <c r="L145" s="46"/>
      <c r="M145" s="221" t="s">
        <v>19</v>
      </c>
      <c r="N145" s="222" t="s">
        <v>40</v>
      </c>
      <c r="O145" s="86"/>
      <c r="P145" s="223">
        <f>O145*H145</f>
        <v>0</v>
      </c>
      <c r="Q145" s="223">
        <v>0.27843639999999997</v>
      </c>
      <c r="R145" s="223">
        <f>Q145*H145</f>
        <v>4.7891060799999989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130</v>
      </c>
      <c r="AT145" s="225" t="s">
        <v>125</v>
      </c>
      <c r="AU145" s="225" t="s">
        <v>78</v>
      </c>
      <c r="AY145" s="19" t="s">
        <v>122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76</v>
      </c>
      <c r="BK145" s="226">
        <f>ROUND(I145*H145,2)</f>
        <v>0</v>
      </c>
      <c r="BL145" s="19" t="s">
        <v>130</v>
      </c>
      <c r="BM145" s="225" t="s">
        <v>327</v>
      </c>
    </row>
    <row r="146" s="2" customFormat="1">
      <c r="A146" s="40"/>
      <c r="B146" s="41"/>
      <c r="C146" s="42"/>
      <c r="D146" s="277" t="s">
        <v>257</v>
      </c>
      <c r="E146" s="42"/>
      <c r="F146" s="278" t="s">
        <v>328</v>
      </c>
      <c r="G146" s="42"/>
      <c r="H146" s="42"/>
      <c r="I146" s="260"/>
      <c r="J146" s="42"/>
      <c r="K146" s="42"/>
      <c r="L146" s="46"/>
      <c r="M146" s="261"/>
      <c r="N146" s="26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257</v>
      </c>
      <c r="AU146" s="19" t="s">
        <v>78</v>
      </c>
    </row>
    <row r="147" s="13" customFormat="1">
      <c r="A147" s="13"/>
      <c r="B147" s="227"/>
      <c r="C147" s="228"/>
      <c r="D147" s="229" t="s">
        <v>132</v>
      </c>
      <c r="E147" s="230" t="s">
        <v>19</v>
      </c>
      <c r="F147" s="231" t="s">
        <v>329</v>
      </c>
      <c r="G147" s="228"/>
      <c r="H147" s="232">
        <v>17.199999999999999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132</v>
      </c>
      <c r="AU147" s="238" t="s">
        <v>78</v>
      </c>
      <c r="AV147" s="13" t="s">
        <v>78</v>
      </c>
      <c r="AW147" s="13" t="s">
        <v>31</v>
      </c>
      <c r="AX147" s="13" t="s">
        <v>76</v>
      </c>
      <c r="AY147" s="238" t="s">
        <v>122</v>
      </c>
    </row>
    <row r="148" s="12" customFormat="1" ht="22.8" customHeight="1">
      <c r="A148" s="12"/>
      <c r="B148" s="198"/>
      <c r="C148" s="199"/>
      <c r="D148" s="200" t="s">
        <v>68</v>
      </c>
      <c r="E148" s="212" t="s">
        <v>140</v>
      </c>
      <c r="F148" s="212" t="s">
        <v>330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SUM(P149:P171)</f>
        <v>0</v>
      </c>
      <c r="Q148" s="206"/>
      <c r="R148" s="207">
        <f>SUM(R149:R171)</f>
        <v>19.030005814759999</v>
      </c>
      <c r="S148" s="206"/>
      <c r="T148" s="208">
        <f>SUM(T149:T171)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76</v>
      </c>
      <c r="AT148" s="210" t="s">
        <v>68</v>
      </c>
      <c r="AU148" s="210" t="s">
        <v>76</v>
      </c>
      <c r="AY148" s="209" t="s">
        <v>122</v>
      </c>
      <c r="BK148" s="211">
        <f>SUM(BK149:BK171)</f>
        <v>0</v>
      </c>
    </row>
    <row r="149" s="2" customFormat="1" ht="16.5" customHeight="1">
      <c r="A149" s="40"/>
      <c r="B149" s="41"/>
      <c r="C149" s="214" t="s">
        <v>219</v>
      </c>
      <c r="D149" s="214" t="s">
        <v>125</v>
      </c>
      <c r="E149" s="215" t="s">
        <v>331</v>
      </c>
      <c r="F149" s="216" t="s">
        <v>332</v>
      </c>
      <c r="G149" s="217" t="s">
        <v>171</v>
      </c>
      <c r="H149" s="218">
        <v>4</v>
      </c>
      <c r="I149" s="219"/>
      <c r="J149" s="220">
        <f>ROUND(I149*H149,2)</f>
        <v>0</v>
      </c>
      <c r="K149" s="216" t="s">
        <v>255</v>
      </c>
      <c r="L149" s="46"/>
      <c r="M149" s="221" t="s">
        <v>19</v>
      </c>
      <c r="N149" s="222" t="s">
        <v>40</v>
      </c>
      <c r="O149" s="86"/>
      <c r="P149" s="223">
        <f>O149*H149</f>
        <v>0</v>
      </c>
      <c r="Q149" s="223">
        <v>0.039754999999999999</v>
      </c>
      <c r="R149" s="223">
        <f>Q149*H149</f>
        <v>0.15902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130</v>
      </c>
      <c r="AT149" s="225" t="s">
        <v>125</v>
      </c>
      <c r="AU149" s="225" t="s">
        <v>78</v>
      </c>
      <c r="AY149" s="19" t="s">
        <v>122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76</v>
      </c>
      <c r="BK149" s="226">
        <f>ROUND(I149*H149,2)</f>
        <v>0</v>
      </c>
      <c r="BL149" s="19" t="s">
        <v>130</v>
      </c>
      <c r="BM149" s="225" t="s">
        <v>333</v>
      </c>
    </row>
    <row r="150" s="2" customFormat="1">
      <c r="A150" s="40"/>
      <c r="B150" s="41"/>
      <c r="C150" s="42"/>
      <c r="D150" s="277" t="s">
        <v>257</v>
      </c>
      <c r="E150" s="42"/>
      <c r="F150" s="278" t="s">
        <v>334</v>
      </c>
      <c r="G150" s="42"/>
      <c r="H150" s="42"/>
      <c r="I150" s="260"/>
      <c r="J150" s="42"/>
      <c r="K150" s="42"/>
      <c r="L150" s="46"/>
      <c r="M150" s="261"/>
      <c r="N150" s="26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257</v>
      </c>
      <c r="AU150" s="19" t="s">
        <v>78</v>
      </c>
    </row>
    <row r="151" s="2" customFormat="1" ht="16.5" customHeight="1">
      <c r="A151" s="40"/>
      <c r="B151" s="41"/>
      <c r="C151" s="249" t="s">
        <v>227</v>
      </c>
      <c r="D151" s="249" t="s">
        <v>141</v>
      </c>
      <c r="E151" s="250" t="s">
        <v>335</v>
      </c>
      <c r="F151" s="251" t="s">
        <v>336</v>
      </c>
      <c r="G151" s="252" t="s">
        <v>171</v>
      </c>
      <c r="H151" s="253">
        <v>2</v>
      </c>
      <c r="I151" s="254"/>
      <c r="J151" s="255">
        <f>ROUND(I151*H151,2)</f>
        <v>0</v>
      </c>
      <c r="K151" s="251" t="s">
        <v>255</v>
      </c>
      <c r="L151" s="256"/>
      <c r="M151" s="257" t="s">
        <v>19</v>
      </c>
      <c r="N151" s="258" t="s">
        <v>40</v>
      </c>
      <c r="O151" s="86"/>
      <c r="P151" s="223">
        <f>O151*H151</f>
        <v>0</v>
      </c>
      <c r="Q151" s="223">
        <v>4.8799999999999999</v>
      </c>
      <c r="R151" s="223">
        <f>Q151*H151</f>
        <v>9.7599999999999998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146</v>
      </c>
      <c r="AT151" s="225" t="s">
        <v>141</v>
      </c>
      <c r="AU151" s="225" t="s">
        <v>78</v>
      </c>
      <c r="AY151" s="19" t="s">
        <v>122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76</v>
      </c>
      <c r="BK151" s="226">
        <f>ROUND(I151*H151,2)</f>
        <v>0</v>
      </c>
      <c r="BL151" s="19" t="s">
        <v>130</v>
      </c>
      <c r="BM151" s="225" t="s">
        <v>337</v>
      </c>
    </row>
    <row r="152" s="2" customFormat="1" ht="16.5" customHeight="1">
      <c r="A152" s="40"/>
      <c r="B152" s="41"/>
      <c r="C152" s="249" t="s">
        <v>232</v>
      </c>
      <c r="D152" s="249" t="s">
        <v>141</v>
      </c>
      <c r="E152" s="250" t="s">
        <v>338</v>
      </c>
      <c r="F152" s="251" t="s">
        <v>339</v>
      </c>
      <c r="G152" s="252" t="s">
        <v>171</v>
      </c>
      <c r="H152" s="253">
        <v>2</v>
      </c>
      <c r="I152" s="254"/>
      <c r="J152" s="255">
        <f>ROUND(I152*H152,2)</f>
        <v>0</v>
      </c>
      <c r="K152" s="251" t="s">
        <v>19</v>
      </c>
      <c r="L152" s="256"/>
      <c r="M152" s="257" t="s">
        <v>19</v>
      </c>
      <c r="N152" s="258" t="s">
        <v>40</v>
      </c>
      <c r="O152" s="86"/>
      <c r="P152" s="223">
        <f>O152*H152</f>
        <v>0</v>
      </c>
      <c r="Q152" s="223">
        <v>2.46</v>
      </c>
      <c r="R152" s="223">
        <f>Q152*H152</f>
        <v>4.9199999999999999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146</v>
      </c>
      <c r="AT152" s="225" t="s">
        <v>141</v>
      </c>
      <c r="AU152" s="225" t="s">
        <v>78</v>
      </c>
      <c r="AY152" s="19" t="s">
        <v>122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76</v>
      </c>
      <c r="BK152" s="226">
        <f>ROUND(I152*H152,2)</f>
        <v>0</v>
      </c>
      <c r="BL152" s="19" t="s">
        <v>130</v>
      </c>
      <c r="BM152" s="225" t="s">
        <v>340</v>
      </c>
    </row>
    <row r="153" s="2" customFormat="1" ht="16.5" customHeight="1">
      <c r="A153" s="40"/>
      <c r="B153" s="41"/>
      <c r="C153" s="214" t="s">
        <v>237</v>
      </c>
      <c r="D153" s="214" t="s">
        <v>125</v>
      </c>
      <c r="E153" s="215" t="s">
        <v>341</v>
      </c>
      <c r="F153" s="216" t="s">
        <v>342</v>
      </c>
      <c r="G153" s="217" t="s">
        <v>150</v>
      </c>
      <c r="H153" s="218">
        <v>1.244</v>
      </c>
      <c r="I153" s="219"/>
      <c r="J153" s="220">
        <f>ROUND(I153*H153,2)</f>
        <v>0</v>
      </c>
      <c r="K153" s="216" t="s">
        <v>255</v>
      </c>
      <c r="L153" s="46"/>
      <c r="M153" s="221" t="s">
        <v>19</v>
      </c>
      <c r="N153" s="222" t="s">
        <v>40</v>
      </c>
      <c r="O153" s="86"/>
      <c r="P153" s="223">
        <f>O153*H153</f>
        <v>0</v>
      </c>
      <c r="Q153" s="223">
        <v>2.5021499999999999</v>
      </c>
      <c r="R153" s="223">
        <f>Q153*H153</f>
        <v>3.1126745999999996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130</v>
      </c>
      <c r="AT153" s="225" t="s">
        <v>125</v>
      </c>
      <c r="AU153" s="225" t="s">
        <v>78</v>
      </c>
      <c r="AY153" s="19" t="s">
        <v>122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76</v>
      </c>
      <c r="BK153" s="226">
        <f>ROUND(I153*H153,2)</f>
        <v>0</v>
      </c>
      <c r="BL153" s="19" t="s">
        <v>130</v>
      </c>
      <c r="BM153" s="225" t="s">
        <v>343</v>
      </c>
    </row>
    <row r="154" s="2" customFormat="1">
      <c r="A154" s="40"/>
      <c r="B154" s="41"/>
      <c r="C154" s="42"/>
      <c r="D154" s="277" t="s">
        <v>257</v>
      </c>
      <c r="E154" s="42"/>
      <c r="F154" s="278" t="s">
        <v>344</v>
      </c>
      <c r="G154" s="42"/>
      <c r="H154" s="42"/>
      <c r="I154" s="260"/>
      <c r="J154" s="42"/>
      <c r="K154" s="42"/>
      <c r="L154" s="46"/>
      <c r="M154" s="261"/>
      <c r="N154" s="26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257</v>
      </c>
      <c r="AU154" s="19" t="s">
        <v>78</v>
      </c>
    </row>
    <row r="155" s="13" customFormat="1">
      <c r="A155" s="13"/>
      <c r="B155" s="227"/>
      <c r="C155" s="228"/>
      <c r="D155" s="229" t="s">
        <v>132</v>
      </c>
      <c r="E155" s="230" t="s">
        <v>19</v>
      </c>
      <c r="F155" s="231" t="s">
        <v>345</v>
      </c>
      <c r="G155" s="228"/>
      <c r="H155" s="232">
        <v>1.244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132</v>
      </c>
      <c r="AU155" s="238" t="s">
        <v>78</v>
      </c>
      <c r="AV155" s="13" t="s">
        <v>78</v>
      </c>
      <c r="AW155" s="13" t="s">
        <v>31</v>
      </c>
      <c r="AX155" s="13" t="s">
        <v>76</v>
      </c>
      <c r="AY155" s="238" t="s">
        <v>122</v>
      </c>
    </row>
    <row r="156" s="2" customFormat="1" ht="16.5" customHeight="1">
      <c r="A156" s="40"/>
      <c r="B156" s="41"/>
      <c r="C156" s="214" t="s">
        <v>7</v>
      </c>
      <c r="D156" s="214" t="s">
        <v>125</v>
      </c>
      <c r="E156" s="215" t="s">
        <v>346</v>
      </c>
      <c r="F156" s="216" t="s">
        <v>347</v>
      </c>
      <c r="G156" s="217" t="s">
        <v>150</v>
      </c>
      <c r="H156" s="218">
        <v>1.244</v>
      </c>
      <c r="I156" s="219"/>
      <c r="J156" s="220">
        <f>ROUND(I156*H156,2)</f>
        <v>0</v>
      </c>
      <c r="K156" s="216" t="s">
        <v>255</v>
      </c>
      <c r="L156" s="46"/>
      <c r="M156" s="221" t="s">
        <v>19</v>
      </c>
      <c r="N156" s="222" t="s">
        <v>40</v>
      </c>
      <c r="O156" s="86"/>
      <c r="P156" s="223">
        <f>O156*H156</f>
        <v>0</v>
      </c>
      <c r="Q156" s="223">
        <v>0.048579999999999998</v>
      </c>
      <c r="R156" s="223">
        <f>Q156*H156</f>
        <v>0.060433519999999998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130</v>
      </c>
      <c r="AT156" s="225" t="s">
        <v>125</v>
      </c>
      <c r="AU156" s="225" t="s">
        <v>78</v>
      </c>
      <c r="AY156" s="19" t="s">
        <v>122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76</v>
      </c>
      <c r="BK156" s="226">
        <f>ROUND(I156*H156,2)</f>
        <v>0</v>
      </c>
      <c r="BL156" s="19" t="s">
        <v>130</v>
      </c>
      <c r="BM156" s="225" t="s">
        <v>348</v>
      </c>
    </row>
    <row r="157" s="2" customFormat="1">
      <c r="A157" s="40"/>
      <c r="B157" s="41"/>
      <c r="C157" s="42"/>
      <c r="D157" s="277" t="s">
        <v>257</v>
      </c>
      <c r="E157" s="42"/>
      <c r="F157" s="278" t="s">
        <v>349</v>
      </c>
      <c r="G157" s="42"/>
      <c r="H157" s="42"/>
      <c r="I157" s="260"/>
      <c r="J157" s="42"/>
      <c r="K157" s="42"/>
      <c r="L157" s="46"/>
      <c r="M157" s="261"/>
      <c r="N157" s="26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257</v>
      </c>
      <c r="AU157" s="19" t="s">
        <v>78</v>
      </c>
    </row>
    <row r="158" s="13" customFormat="1">
      <c r="A158" s="13"/>
      <c r="B158" s="227"/>
      <c r="C158" s="228"/>
      <c r="D158" s="229" t="s">
        <v>132</v>
      </c>
      <c r="E158" s="230" t="s">
        <v>19</v>
      </c>
      <c r="F158" s="231" t="s">
        <v>345</v>
      </c>
      <c r="G158" s="228"/>
      <c r="H158" s="232">
        <v>1.244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132</v>
      </c>
      <c r="AU158" s="238" t="s">
        <v>78</v>
      </c>
      <c r="AV158" s="13" t="s">
        <v>78</v>
      </c>
      <c r="AW158" s="13" t="s">
        <v>31</v>
      </c>
      <c r="AX158" s="13" t="s">
        <v>76</v>
      </c>
      <c r="AY158" s="238" t="s">
        <v>122</v>
      </c>
    </row>
    <row r="159" s="2" customFormat="1" ht="16.5" customHeight="1">
      <c r="A159" s="40"/>
      <c r="B159" s="41"/>
      <c r="C159" s="214" t="s">
        <v>350</v>
      </c>
      <c r="D159" s="214" t="s">
        <v>125</v>
      </c>
      <c r="E159" s="215" t="s">
        <v>351</v>
      </c>
      <c r="F159" s="216" t="s">
        <v>352</v>
      </c>
      <c r="G159" s="217" t="s">
        <v>136</v>
      </c>
      <c r="H159" s="218">
        <v>20.100000000000001</v>
      </c>
      <c r="I159" s="219"/>
      <c r="J159" s="220">
        <f>ROUND(I159*H159,2)</f>
        <v>0</v>
      </c>
      <c r="K159" s="216" t="s">
        <v>255</v>
      </c>
      <c r="L159" s="46"/>
      <c r="M159" s="221" t="s">
        <v>19</v>
      </c>
      <c r="N159" s="222" t="s">
        <v>40</v>
      </c>
      <c r="O159" s="86"/>
      <c r="P159" s="223">
        <f>O159*H159</f>
        <v>0</v>
      </c>
      <c r="Q159" s="223">
        <v>0.041744200000000002</v>
      </c>
      <c r="R159" s="223">
        <f>Q159*H159</f>
        <v>0.83905842000000008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130</v>
      </c>
      <c r="AT159" s="225" t="s">
        <v>125</v>
      </c>
      <c r="AU159" s="225" t="s">
        <v>78</v>
      </c>
      <c r="AY159" s="19" t="s">
        <v>122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76</v>
      </c>
      <c r="BK159" s="226">
        <f>ROUND(I159*H159,2)</f>
        <v>0</v>
      </c>
      <c r="BL159" s="19" t="s">
        <v>130</v>
      </c>
      <c r="BM159" s="225" t="s">
        <v>353</v>
      </c>
    </row>
    <row r="160" s="2" customFormat="1">
      <c r="A160" s="40"/>
      <c r="B160" s="41"/>
      <c r="C160" s="42"/>
      <c r="D160" s="277" t="s">
        <v>257</v>
      </c>
      <c r="E160" s="42"/>
      <c r="F160" s="278" t="s">
        <v>354</v>
      </c>
      <c r="G160" s="42"/>
      <c r="H160" s="42"/>
      <c r="I160" s="260"/>
      <c r="J160" s="42"/>
      <c r="K160" s="42"/>
      <c r="L160" s="46"/>
      <c r="M160" s="261"/>
      <c r="N160" s="26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257</v>
      </c>
      <c r="AU160" s="19" t="s">
        <v>78</v>
      </c>
    </row>
    <row r="161" s="13" customFormat="1">
      <c r="A161" s="13"/>
      <c r="B161" s="227"/>
      <c r="C161" s="228"/>
      <c r="D161" s="229" t="s">
        <v>132</v>
      </c>
      <c r="E161" s="230" t="s">
        <v>19</v>
      </c>
      <c r="F161" s="231" t="s">
        <v>355</v>
      </c>
      <c r="G161" s="228"/>
      <c r="H161" s="232">
        <v>20.100000000000001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132</v>
      </c>
      <c r="AU161" s="238" t="s">
        <v>78</v>
      </c>
      <c r="AV161" s="13" t="s">
        <v>78</v>
      </c>
      <c r="AW161" s="13" t="s">
        <v>31</v>
      </c>
      <c r="AX161" s="13" t="s">
        <v>76</v>
      </c>
      <c r="AY161" s="238" t="s">
        <v>122</v>
      </c>
    </row>
    <row r="162" s="2" customFormat="1" ht="16.5" customHeight="1">
      <c r="A162" s="40"/>
      <c r="B162" s="41"/>
      <c r="C162" s="214" t="s">
        <v>356</v>
      </c>
      <c r="D162" s="214" t="s">
        <v>125</v>
      </c>
      <c r="E162" s="215" t="s">
        <v>357</v>
      </c>
      <c r="F162" s="216" t="s">
        <v>358</v>
      </c>
      <c r="G162" s="217" t="s">
        <v>136</v>
      </c>
      <c r="H162" s="218">
        <v>20.100000000000001</v>
      </c>
      <c r="I162" s="219"/>
      <c r="J162" s="220">
        <f>ROUND(I162*H162,2)</f>
        <v>0</v>
      </c>
      <c r="K162" s="216" t="s">
        <v>255</v>
      </c>
      <c r="L162" s="46"/>
      <c r="M162" s="221" t="s">
        <v>19</v>
      </c>
      <c r="N162" s="222" t="s">
        <v>40</v>
      </c>
      <c r="O162" s="86"/>
      <c r="P162" s="223">
        <f>O162*H162</f>
        <v>0</v>
      </c>
      <c r="Q162" s="223">
        <v>1.5E-05</v>
      </c>
      <c r="R162" s="223">
        <f>Q162*H162</f>
        <v>0.00030150000000000001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130</v>
      </c>
      <c r="AT162" s="225" t="s">
        <v>125</v>
      </c>
      <c r="AU162" s="225" t="s">
        <v>78</v>
      </c>
      <c r="AY162" s="19" t="s">
        <v>122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76</v>
      </c>
      <c r="BK162" s="226">
        <f>ROUND(I162*H162,2)</f>
        <v>0</v>
      </c>
      <c r="BL162" s="19" t="s">
        <v>130</v>
      </c>
      <c r="BM162" s="225" t="s">
        <v>359</v>
      </c>
    </row>
    <row r="163" s="2" customFormat="1">
      <c r="A163" s="40"/>
      <c r="B163" s="41"/>
      <c r="C163" s="42"/>
      <c r="D163" s="277" t="s">
        <v>257</v>
      </c>
      <c r="E163" s="42"/>
      <c r="F163" s="278" t="s">
        <v>360</v>
      </c>
      <c r="G163" s="42"/>
      <c r="H163" s="42"/>
      <c r="I163" s="260"/>
      <c r="J163" s="42"/>
      <c r="K163" s="42"/>
      <c r="L163" s="46"/>
      <c r="M163" s="261"/>
      <c r="N163" s="26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257</v>
      </c>
      <c r="AU163" s="19" t="s">
        <v>78</v>
      </c>
    </row>
    <row r="164" s="13" customFormat="1">
      <c r="A164" s="13"/>
      <c r="B164" s="227"/>
      <c r="C164" s="228"/>
      <c r="D164" s="229" t="s">
        <v>132</v>
      </c>
      <c r="E164" s="230" t="s">
        <v>19</v>
      </c>
      <c r="F164" s="231" t="s">
        <v>355</v>
      </c>
      <c r="G164" s="228"/>
      <c r="H164" s="232">
        <v>20.100000000000001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132</v>
      </c>
      <c r="AU164" s="238" t="s">
        <v>78</v>
      </c>
      <c r="AV164" s="13" t="s">
        <v>78</v>
      </c>
      <c r="AW164" s="13" t="s">
        <v>31</v>
      </c>
      <c r="AX164" s="13" t="s">
        <v>76</v>
      </c>
      <c r="AY164" s="238" t="s">
        <v>122</v>
      </c>
    </row>
    <row r="165" s="2" customFormat="1" ht="16.5" customHeight="1">
      <c r="A165" s="40"/>
      <c r="B165" s="41"/>
      <c r="C165" s="214" t="s">
        <v>361</v>
      </c>
      <c r="D165" s="214" t="s">
        <v>125</v>
      </c>
      <c r="E165" s="215" t="s">
        <v>362</v>
      </c>
      <c r="F165" s="216" t="s">
        <v>363</v>
      </c>
      <c r="G165" s="217" t="s">
        <v>144</v>
      </c>
      <c r="H165" s="218">
        <v>0.17000000000000001</v>
      </c>
      <c r="I165" s="219"/>
      <c r="J165" s="220">
        <f>ROUND(I165*H165,2)</f>
        <v>0</v>
      </c>
      <c r="K165" s="216" t="s">
        <v>255</v>
      </c>
      <c r="L165" s="46"/>
      <c r="M165" s="221" t="s">
        <v>19</v>
      </c>
      <c r="N165" s="222" t="s">
        <v>40</v>
      </c>
      <c r="O165" s="86"/>
      <c r="P165" s="223">
        <f>O165*H165</f>
        <v>0</v>
      </c>
      <c r="Q165" s="223">
        <v>1.0487652000000001</v>
      </c>
      <c r="R165" s="223">
        <f>Q165*H165</f>
        <v>0.17829008400000002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130</v>
      </c>
      <c r="AT165" s="225" t="s">
        <v>125</v>
      </c>
      <c r="AU165" s="225" t="s">
        <v>78</v>
      </c>
      <c r="AY165" s="19" t="s">
        <v>122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76</v>
      </c>
      <c r="BK165" s="226">
        <f>ROUND(I165*H165,2)</f>
        <v>0</v>
      </c>
      <c r="BL165" s="19" t="s">
        <v>130</v>
      </c>
      <c r="BM165" s="225" t="s">
        <v>364</v>
      </c>
    </row>
    <row r="166" s="2" customFormat="1">
      <c r="A166" s="40"/>
      <c r="B166" s="41"/>
      <c r="C166" s="42"/>
      <c r="D166" s="277" t="s">
        <v>257</v>
      </c>
      <c r="E166" s="42"/>
      <c r="F166" s="278" t="s">
        <v>365</v>
      </c>
      <c r="G166" s="42"/>
      <c r="H166" s="42"/>
      <c r="I166" s="260"/>
      <c r="J166" s="42"/>
      <c r="K166" s="42"/>
      <c r="L166" s="46"/>
      <c r="M166" s="261"/>
      <c r="N166" s="26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257</v>
      </c>
      <c r="AU166" s="19" t="s">
        <v>78</v>
      </c>
    </row>
    <row r="167" s="14" customFormat="1">
      <c r="A167" s="14"/>
      <c r="B167" s="239"/>
      <c r="C167" s="240"/>
      <c r="D167" s="229" t="s">
        <v>132</v>
      </c>
      <c r="E167" s="241" t="s">
        <v>19</v>
      </c>
      <c r="F167" s="242" t="s">
        <v>366</v>
      </c>
      <c r="G167" s="240"/>
      <c r="H167" s="241" t="s">
        <v>19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132</v>
      </c>
      <c r="AU167" s="248" t="s">
        <v>78</v>
      </c>
      <c r="AV167" s="14" t="s">
        <v>76</v>
      </c>
      <c r="AW167" s="14" t="s">
        <v>31</v>
      </c>
      <c r="AX167" s="14" t="s">
        <v>69</v>
      </c>
      <c r="AY167" s="248" t="s">
        <v>122</v>
      </c>
    </row>
    <row r="168" s="13" customFormat="1">
      <c r="A168" s="13"/>
      <c r="B168" s="227"/>
      <c r="C168" s="228"/>
      <c r="D168" s="229" t="s">
        <v>132</v>
      </c>
      <c r="E168" s="230" t="s">
        <v>19</v>
      </c>
      <c r="F168" s="231" t="s">
        <v>367</v>
      </c>
      <c r="G168" s="228"/>
      <c r="H168" s="232">
        <v>0.17000000000000001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132</v>
      </c>
      <c r="AU168" s="238" t="s">
        <v>78</v>
      </c>
      <c r="AV168" s="13" t="s">
        <v>78</v>
      </c>
      <c r="AW168" s="13" t="s">
        <v>31</v>
      </c>
      <c r="AX168" s="13" t="s">
        <v>76</v>
      </c>
      <c r="AY168" s="238" t="s">
        <v>122</v>
      </c>
    </row>
    <row r="169" s="2" customFormat="1" ht="16.5" customHeight="1">
      <c r="A169" s="40"/>
      <c r="B169" s="41"/>
      <c r="C169" s="214" t="s">
        <v>368</v>
      </c>
      <c r="D169" s="214" t="s">
        <v>125</v>
      </c>
      <c r="E169" s="215" t="s">
        <v>369</v>
      </c>
      <c r="F169" s="216" t="s">
        <v>370</v>
      </c>
      <c r="G169" s="217" t="s">
        <v>209</v>
      </c>
      <c r="H169" s="218">
        <v>1.2</v>
      </c>
      <c r="I169" s="219"/>
      <c r="J169" s="220">
        <f>ROUND(I169*H169,2)</f>
        <v>0</v>
      </c>
      <c r="K169" s="216" t="s">
        <v>255</v>
      </c>
      <c r="L169" s="46"/>
      <c r="M169" s="221" t="s">
        <v>19</v>
      </c>
      <c r="N169" s="222" t="s">
        <v>40</v>
      </c>
      <c r="O169" s="86"/>
      <c r="P169" s="223">
        <f>O169*H169</f>
        <v>0</v>
      </c>
      <c r="Q169" s="223">
        <v>0.00018974230000000001</v>
      </c>
      <c r="R169" s="223">
        <f>Q169*H169</f>
        <v>0.00022769076000000001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130</v>
      </c>
      <c r="AT169" s="225" t="s">
        <v>125</v>
      </c>
      <c r="AU169" s="225" t="s">
        <v>78</v>
      </c>
      <c r="AY169" s="19" t="s">
        <v>122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76</v>
      </c>
      <c r="BK169" s="226">
        <f>ROUND(I169*H169,2)</f>
        <v>0</v>
      </c>
      <c r="BL169" s="19" t="s">
        <v>130</v>
      </c>
      <c r="BM169" s="225" t="s">
        <v>371</v>
      </c>
    </row>
    <row r="170" s="2" customFormat="1">
      <c r="A170" s="40"/>
      <c r="B170" s="41"/>
      <c r="C170" s="42"/>
      <c r="D170" s="277" t="s">
        <v>257</v>
      </c>
      <c r="E170" s="42"/>
      <c r="F170" s="278" t="s">
        <v>372</v>
      </c>
      <c r="G170" s="42"/>
      <c r="H170" s="42"/>
      <c r="I170" s="260"/>
      <c r="J170" s="42"/>
      <c r="K170" s="42"/>
      <c r="L170" s="46"/>
      <c r="M170" s="261"/>
      <c r="N170" s="26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257</v>
      </c>
      <c r="AU170" s="19" t="s">
        <v>78</v>
      </c>
    </row>
    <row r="171" s="13" customFormat="1">
      <c r="A171" s="13"/>
      <c r="B171" s="227"/>
      <c r="C171" s="228"/>
      <c r="D171" s="229" t="s">
        <v>132</v>
      </c>
      <c r="E171" s="230" t="s">
        <v>19</v>
      </c>
      <c r="F171" s="231" t="s">
        <v>373</v>
      </c>
      <c r="G171" s="228"/>
      <c r="H171" s="232">
        <v>1.2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132</v>
      </c>
      <c r="AU171" s="238" t="s">
        <v>78</v>
      </c>
      <c r="AV171" s="13" t="s">
        <v>78</v>
      </c>
      <c r="AW171" s="13" t="s">
        <v>31</v>
      </c>
      <c r="AX171" s="13" t="s">
        <v>76</v>
      </c>
      <c r="AY171" s="238" t="s">
        <v>122</v>
      </c>
    </row>
    <row r="172" s="12" customFormat="1" ht="22.8" customHeight="1">
      <c r="A172" s="12"/>
      <c r="B172" s="198"/>
      <c r="C172" s="199"/>
      <c r="D172" s="200" t="s">
        <v>68</v>
      </c>
      <c r="E172" s="212" t="s">
        <v>130</v>
      </c>
      <c r="F172" s="212" t="s">
        <v>374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SUM(P173:P194)</f>
        <v>0</v>
      </c>
      <c r="Q172" s="206"/>
      <c r="R172" s="207">
        <f>SUM(R173:R194)</f>
        <v>194.62486339850003</v>
      </c>
      <c r="S172" s="206"/>
      <c r="T172" s="208">
        <f>SUM(T173:T194)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76</v>
      </c>
      <c r="AT172" s="210" t="s">
        <v>68</v>
      </c>
      <c r="AU172" s="210" t="s">
        <v>76</v>
      </c>
      <c r="AY172" s="209" t="s">
        <v>122</v>
      </c>
      <c r="BK172" s="211">
        <f>SUM(BK173:BK194)</f>
        <v>0</v>
      </c>
    </row>
    <row r="173" s="2" customFormat="1" ht="16.5" customHeight="1">
      <c r="A173" s="40"/>
      <c r="B173" s="41"/>
      <c r="C173" s="214" t="s">
        <v>375</v>
      </c>
      <c r="D173" s="214" t="s">
        <v>125</v>
      </c>
      <c r="E173" s="215" t="s">
        <v>376</v>
      </c>
      <c r="F173" s="216" t="s">
        <v>377</v>
      </c>
      <c r="G173" s="217" t="s">
        <v>150</v>
      </c>
      <c r="H173" s="218">
        <v>31.66</v>
      </c>
      <c r="I173" s="219"/>
      <c r="J173" s="220">
        <f>ROUND(I173*H173,2)</f>
        <v>0</v>
      </c>
      <c r="K173" s="216" t="s">
        <v>255</v>
      </c>
      <c r="L173" s="46"/>
      <c r="M173" s="221" t="s">
        <v>19</v>
      </c>
      <c r="N173" s="222" t="s">
        <v>40</v>
      </c>
      <c r="O173" s="86"/>
      <c r="P173" s="223">
        <f>O173*H173</f>
        <v>0</v>
      </c>
      <c r="Q173" s="223">
        <v>2.502202</v>
      </c>
      <c r="R173" s="223">
        <f>Q173*H173</f>
        <v>79.219715320000006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130</v>
      </c>
      <c r="AT173" s="225" t="s">
        <v>125</v>
      </c>
      <c r="AU173" s="225" t="s">
        <v>78</v>
      </c>
      <c r="AY173" s="19" t="s">
        <v>122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76</v>
      </c>
      <c r="BK173" s="226">
        <f>ROUND(I173*H173,2)</f>
        <v>0</v>
      </c>
      <c r="BL173" s="19" t="s">
        <v>130</v>
      </c>
      <c r="BM173" s="225" t="s">
        <v>378</v>
      </c>
    </row>
    <row r="174" s="2" customFormat="1">
      <c r="A174" s="40"/>
      <c r="B174" s="41"/>
      <c r="C174" s="42"/>
      <c r="D174" s="277" t="s">
        <v>257</v>
      </c>
      <c r="E174" s="42"/>
      <c r="F174" s="278" t="s">
        <v>379</v>
      </c>
      <c r="G174" s="42"/>
      <c r="H174" s="42"/>
      <c r="I174" s="260"/>
      <c r="J174" s="42"/>
      <c r="K174" s="42"/>
      <c r="L174" s="46"/>
      <c r="M174" s="261"/>
      <c r="N174" s="26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257</v>
      </c>
      <c r="AU174" s="19" t="s">
        <v>78</v>
      </c>
    </row>
    <row r="175" s="13" customFormat="1">
      <c r="A175" s="13"/>
      <c r="B175" s="227"/>
      <c r="C175" s="228"/>
      <c r="D175" s="229" t="s">
        <v>132</v>
      </c>
      <c r="E175" s="230" t="s">
        <v>19</v>
      </c>
      <c r="F175" s="231" t="s">
        <v>380</v>
      </c>
      <c r="G175" s="228"/>
      <c r="H175" s="232">
        <v>31.66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132</v>
      </c>
      <c r="AU175" s="238" t="s">
        <v>78</v>
      </c>
      <c r="AV175" s="13" t="s">
        <v>78</v>
      </c>
      <c r="AW175" s="13" t="s">
        <v>31</v>
      </c>
      <c r="AX175" s="13" t="s">
        <v>76</v>
      </c>
      <c r="AY175" s="238" t="s">
        <v>122</v>
      </c>
    </row>
    <row r="176" s="2" customFormat="1" ht="24.15" customHeight="1">
      <c r="A176" s="40"/>
      <c r="B176" s="41"/>
      <c r="C176" s="214" t="s">
        <v>381</v>
      </c>
      <c r="D176" s="214" t="s">
        <v>125</v>
      </c>
      <c r="E176" s="215" t="s">
        <v>382</v>
      </c>
      <c r="F176" s="216" t="s">
        <v>383</v>
      </c>
      <c r="G176" s="217" t="s">
        <v>136</v>
      </c>
      <c r="H176" s="218">
        <v>7.7999999999999998</v>
      </c>
      <c r="I176" s="219"/>
      <c r="J176" s="220">
        <f>ROUND(I176*H176,2)</f>
        <v>0</v>
      </c>
      <c r="K176" s="216" t="s">
        <v>255</v>
      </c>
      <c r="L176" s="46"/>
      <c r="M176" s="221" t="s">
        <v>19</v>
      </c>
      <c r="N176" s="222" t="s">
        <v>40</v>
      </c>
      <c r="O176" s="86"/>
      <c r="P176" s="223">
        <f>O176*H176</f>
        <v>0</v>
      </c>
      <c r="Q176" s="223">
        <v>0.017870259999999999</v>
      </c>
      <c r="R176" s="223">
        <f>Q176*H176</f>
        <v>0.139388028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130</v>
      </c>
      <c r="AT176" s="225" t="s">
        <v>125</v>
      </c>
      <c r="AU176" s="225" t="s">
        <v>78</v>
      </c>
      <c r="AY176" s="19" t="s">
        <v>122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76</v>
      </c>
      <c r="BK176" s="226">
        <f>ROUND(I176*H176,2)</f>
        <v>0</v>
      </c>
      <c r="BL176" s="19" t="s">
        <v>130</v>
      </c>
      <c r="BM176" s="225" t="s">
        <v>384</v>
      </c>
    </row>
    <row r="177" s="2" customFormat="1">
      <c r="A177" s="40"/>
      <c r="B177" s="41"/>
      <c r="C177" s="42"/>
      <c r="D177" s="277" t="s">
        <v>257</v>
      </c>
      <c r="E177" s="42"/>
      <c r="F177" s="278" t="s">
        <v>385</v>
      </c>
      <c r="G177" s="42"/>
      <c r="H177" s="42"/>
      <c r="I177" s="260"/>
      <c r="J177" s="42"/>
      <c r="K177" s="42"/>
      <c r="L177" s="46"/>
      <c r="M177" s="261"/>
      <c r="N177" s="26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257</v>
      </c>
      <c r="AU177" s="19" t="s">
        <v>78</v>
      </c>
    </row>
    <row r="178" s="13" customFormat="1">
      <c r="A178" s="13"/>
      <c r="B178" s="227"/>
      <c r="C178" s="228"/>
      <c r="D178" s="229" t="s">
        <v>132</v>
      </c>
      <c r="E178" s="230" t="s">
        <v>19</v>
      </c>
      <c r="F178" s="231" t="s">
        <v>386</v>
      </c>
      <c r="G178" s="228"/>
      <c r="H178" s="232">
        <v>7.7999999999999998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132</v>
      </c>
      <c r="AU178" s="238" t="s">
        <v>78</v>
      </c>
      <c r="AV178" s="13" t="s">
        <v>78</v>
      </c>
      <c r="AW178" s="13" t="s">
        <v>31</v>
      </c>
      <c r="AX178" s="13" t="s">
        <v>76</v>
      </c>
      <c r="AY178" s="238" t="s">
        <v>122</v>
      </c>
    </row>
    <row r="179" s="2" customFormat="1" ht="24.15" customHeight="1">
      <c r="A179" s="40"/>
      <c r="B179" s="41"/>
      <c r="C179" s="214" t="s">
        <v>387</v>
      </c>
      <c r="D179" s="214" t="s">
        <v>125</v>
      </c>
      <c r="E179" s="215" t="s">
        <v>388</v>
      </c>
      <c r="F179" s="216" t="s">
        <v>389</v>
      </c>
      <c r="G179" s="217" t="s">
        <v>136</v>
      </c>
      <c r="H179" s="218">
        <v>7.7999999999999998</v>
      </c>
      <c r="I179" s="219"/>
      <c r="J179" s="220">
        <f>ROUND(I179*H179,2)</f>
        <v>0</v>
      </c>
      <c r="K179" s="216" t="s">
        <v>255</v>
      </c>
      <c r="L179" s="46"/>
      <c r="M179" s="221" t="s">
        <v>19</v>
      </c>
      <c r="N179" s="222" t="s">
        <v>40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130</v>
      </c>
      <c r="AT179" s="225" t="s">
        <v>125</v>
      </c>
      <c r="AU179" s="225" t="s">
        <v>78</v>
      </c>
      <c r="AY179" s="19" t="s">
        <v>122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76</v>
      </c>
      <c r="BK179" s="226">
        <f>ROUND(I179*H179,2)</f>
        <v>0</v>
      </c>
      <c r="BL179" s="19" t="s">
        <v>130</v>
      </c>
      <c r="BM179" s="225" t="s">
        <v>390</v>
      </c>
    </row>
    <row r="180" s="2" customFormat="1">
      <c r="A180" s="40"/>
      <c r="B180" s="41"/>
      <c r="C180" s="42"/>
      <c r="D180" s="277" t="s">
        <v>257</v>
      </c>
      <c r="E180" s="42"/>
      <c r="F180" s="278" t="s">
        <v>391</v>
      </c>
      <c r="G180" s="42"/>
      <c r="H180" s="42"/>
      <c r="I180" s="260"/>
      <c r="J180" s="42"/>
      <c r="K180" s="42"/>
      <c r="L180" s="46"/>
      <c r="M180" s="261"/>
      <c r="N180" s="26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257</v>
      </c>
      <c r="AU180" s="19" t="s">
        <v>78</v>
      </c>
    </row>
    <row r="181" s="13" customFormat="1">
      <c r="A181" s="13"/>
      <c r="B181" s="227"/>
      <c r="C181" s="228"/>
      <c r="D181" s="229" t="s">
        <v>132</v>
      </c>
      <c r="E181" s="230" t="s">
        <v>19</v>
      </c>
      <c r="F181" s="231" t="s">
        <v>386</v>
      </c>
      <c r="G181" s="228"/>
      <c r="H181" s="232">
        <v>7.7999999999999998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132</v>
      </c>
      <c r="AU181" s="238" t="s">
        <v>78</v>
      </c>
      <c r="AV181" s="13" t="s">
        <v>78</v>
      </c>
      <c r="AW181" s="13" t="s">
        <v>31</v>
      </c>
      <c r="AX181" s="13" t="s">
        <v>76</v>
      </c>
      <c r="AY181" s="238" t="s">
        <v>122</v>
      </c>
    </row>
    <row r="182" s="2" customFormat="1" ht="16.5" customHeight="1">
      <c r="A182" s="40"/>
      <c r="B182" s="41"/>
      <c r="C182" s="214" t="s">
        <v>392</v>
      </c>
      <c r="D182" s="214" t="s">
        <v>125</v>
      </c>
      <c r="E182" s="215" t="s">
        <v>393</v>
      </c>
      <c r="F182" s="216" t="s">
        <v>394</v>
      </c>
      <c r="G182" s="217" t="s">
        <v>144</v>
      </c>
      <c r="H182" s="218">
        <v>4.3099999999999996</v>
      </c>
      <c r="I182" s="219"/>
      <c r="J182" s="220">
        <f>ROUND(I182*H182,2)</f>
        <v>0</v>
      </c>
      <c r="K182" s="216" t="s">
        <v>255</v>
      </c>
      <c r="L182" s="46"/>
      <c r="M182" s="221" t="s">
        <v>19</v>
      </c>
      <c r="N182" s="222" t="s">
        <v>40</v>
      </c>
      <c r="O182" s="86"/>
      <c r="P182" s="223">
        <f>O182*H182</f>
        <v>0</v>
      </c>
      <c r="Q182" s="223">
        <v>1.0492655</v>
      </c>
      <c r="R182" s="223">
        <f>Q182*H182</f>
        <v>4.5223343049999993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130</v>
      </c>
      <c r="AT182" s="225" t="s">
        <v>125</v>
      </c>
      <c r="AU182" s="225" t="s">
        <v>78</v>
      </c>
      <c r="AY182" s="19" t="s">
        <v>122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76</v>
      </c>
      <c r="BK182" s="226">
        <f>ROUND(I182*H182,2)</f>
        <v>0</v>
      </c>
      <c r="BL182" s="19" t="s">
        <v>130</v>
      </c>
      <c r="BM182" s="225" t="s">
        <v>395</v>
      </c>
    </row>
    <row r="183" s="2" customFormat="1">
      <c r="A183" s="40"/>
      <c r="B183" s="41"/>
      <c r="C183" s="42"/>
      <c r="D183" s="277" t="s">
        <v>257</v>
      </c>
      <c r="E183" s="42"/>
      <c r="F183" s="278" t="s">
        <v>396</v>
      </c>
      <c r="G183" s="42"/>
      <c r="H183" s="42"/>
      <c r="I183" s="260"/>
      <c r="J183" s="42"/>
      <c r="K183" s="42"/>
      <c r="L183" s="46"/>
      <c r="M183" s="261"/>
      <c r="N183" s="26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257</v>
      </c>
      <c r="AU183" s="19" t="s">
        <v>78</v>
      </c>
    </row>
    <row r="184" s="14" customFormat="1">
      <c r="A184" s="14"/>
      <c r="B184" s="239"/>
      <c r="C184" s="240"/>
      <c r="D184" s="229" t="s">
        <v>132</v>
      </c>
      <c r="E184" s="241" t="s">
        <v>19</v>
      </c>
      <c r="F184" s="242" t="s">
        <v>366</v>
      </c>
      <c r="G184" s="240"/>
      <c r="H184" s="241" t="s">
        <v>19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132</v>
      </c>
      <c r="AU184" s="248" t="s">
        <v>78</v>
      </c>
      <c r="AV184" s="14" t="s">
        <v>76</v>
      </c>
      <c r="AW184" s="14" t="s">
        <v>31</v>
      </c>
      <c r="AX184" s="14" t="s">
        <v>69</v>
      </c>
      <c r="AY184" s="248" t="s">
        <v>122</v>
      </c>
    </row>
    <row r="185" s="13" customFormat="1">
      <c r="A185" s="13"/>
      <c r="B185" s="227"/>
      <c r="C185" s="228"/>
      <c r="D185" s="229" t="s">
        <v>132</v>
      </c>
      <c r="E185" s="230" t="s">
        <v>19</v>
      </c>
      <c r="F185" s="231" t="s">
        <v>397</v>
      </c>
      <c r="G185" s="228"/>
      <c r="H185" s="232">
        <v>4.3099999999999996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132</v>
      </c>
      <c r="AU185" s="238" t="s">
        <v>78</v>
      </c>
      <c r="AV185" s="13" t="s">
        <v>78</v>
      </c>
      <c r="AW185" s="13" t="s">
        <v>31</v>
      </c>
      <c r="AX185" s="13" t="s">
        <v>76</v>
      </c>
      <c r="AY185" s="238" t="s">
        <v>122</v>
      </c>
    </row>
    <row r="186" s="2" customFormat="1" ht="16.5" customHeight="1">
      <c r="A186" s="40"/>
      <c r="B186" s="41"/>
      <c r="C186" s="214" t="s">
        <v>398</v>
      </c>
      <c r="D186" s="214" t="s">
        <v>125</v>
      </c>
      <c r="E186" s="215" t="s">
        <v>399</v>
      </c>
      <c r="F186" s="216" t="s">
        <v>400</v>
      </c>
      <c r="G186" s="217" t="s">
        <v>136</v>
      </c>
      <c r="H186" s="218">
        <v>86.920000000000002</v>
      </c>
      <c r="I186" s="219"/>
      <c r="J186" s="220">
        <f>ROUND(I186*H186,2)</f>
        <v>0</v>
      </c>
      <c r="K186" s="216" t="s">
        <v>255</v>
      </c>
      <c r="L186" s="46"/>
      <c r="M186" s="221" t="s">
        <v>19</v>
      </c>
      <c r="N186" s="222" t="s">
        <v>40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130</v>
      </c>
      <c r="AT186" s="225" t="s">
        <v>125</v>
      </c>
      <c r="AU186" s="225" t="s">
        <v>78</v>
      </c>
      <c r="AY186" s="19" t="s">
        <v>122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76</v>
      </c>
      <c r="BK186" s="226">
        <f>ROUND(I186*H186,2)</f>
        <v>0</v>
      </c>
      <c r="BL186" s="19" t="s">
        <v>130</v>
      </c>
      <c r="BM186" s="225" t="s">
        <v>401</v>
      </c>
    </row>
    <row r="187" s="2" customFormat="1">
      <c r="A187" s="40"/>
      <c r="B187" s="41"/>
      <c r="C187" s="42"/>
      <c r="D187" s="277" t="s">
        <v>257</v>
      </c>
      <c r="E187" s="42"/>
      <c r="F187" s="278" t="s">
        <v>402</v>
      </c>
      <c r="G187" s="42"/>
      <c r="H187" s="42"/>
      <c r="I187" s="260"/>
      <c r="J187" s="42"/>
      <c r="K187" s="42"/>
      <c r="L187" s="46"/>
      <c r="M187" s="261"/>
      <c r="N187" s="26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257</v>
      </c>
      <c r="AU187" s="19" t="s">
        <v>78</v>
      </c>
    </row>
    <row r="188" s="13" customFormat="1">
      <c r="A188" s="13"/>
      <c r="B188" s="227"/>
      <c r="C188" s="228"/>
      <c r="D188" s="229" t="s">
        <v>132</v>
      </c>
      <c r="E188" s="230" t="s">
        <v>19</v>
      </c>
      <c r="F188" s="231" t="s">
        <v>403</v>
      </c>
      <c r="G188" s="228"/>
      <c r="H188" s="232">
        <v>86.920000000000002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132</v>
      </c>
      <c r="AU188" s="238" t="s">
        <v>78</v>
      </c>
      <c r="AV188" s="13" t="s">
        <v>78</v>
      </c>
      <c r="AW188" s="13" t="s">
        <v>31</v>
      </c>
      <c r="AX188" s="13" t="s">
        <v>76</v>
      </c>
      <c r="AY188" s="238" t="s">
        <v>122</v>
      </c>
    </row>
    <row r="189" s="2" customFormat="1" ht="24.15" customHeight="1">
      <c r="A189" s="40"/>
      <c r="B189" s="41"/>
      <c r="C189" s="214" t="s">
        <v>404</v>
      </c>
      <c r="D189" s="214" t="s">
        <v>125</v>
      </c>
      <c r="E189" s="215" t="s">
        <v>405</v>
      </c>
      <c r="F189" s="216" t="s">
        <v>406</v>
      </c>
      <c r="G189" s="217" t="s">
        <v>136</v>
      </c>
      <c r="H189" s="218">
        <v>93</v>
      </c>
      <c r="I189" s="219"/>
      <c r="J189" s="220">
        <f>ROUND(I189*H189,2)</f>
        <v>0</v>
      </c>
      <c r="K189" s="216" t="s">
        <v>255</v>
      </c>
      <c r="L189" s="46"/>
      <c r="M189" s="221" t="s">
        <v>19</v>
      </c>
      <c r="N189" s="222" t="s">
        <v>40</v>
      </c>
      <c r="O189" s="86"/>
      <c r="P189" s="223">
        <f>O189*H189</f>
        <v>0</v>
      </c>
      <c r="Q189" s="223">
        <v>0.15679630750000001</v>
      </c>
      <c r="R189" s="223">
        <f>Q189*H189</f>
        <v>14.582056597500001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130</v>
      </c>
      <c r="AT189" s="225" t="s">
        <v>125</v>
      </c>
      <c r="AU189" s="225" t="s">
        <v>78</v>
      </c>
      <c r="AY189" s="19" t="s">
        <v>122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76</v>
      </c>
      <c r="BK189" s="226">
        <f>ROUND(I189*H189,2)</f>
        <v>0</v>
      </c>
      <c r="BL189" s="19" t="s">
        <v>130</v>
      </c>
      <c r="BM189" s="225" t="s">
        <v>407</v>
      </c>
    </row>
    <row r="190" s="2" customFormat="1">
      <c r="A190" s="40"/>
      <c r="B190" s="41"/>
      <c r="C190" s="42"/>
      <c r="D190" s="277" t="s">
        <v>257</v>
      </c>
      <c r="E190" s="42"/>
      <c r="F190" s="278" t="s">
        <v>408</v>
      </c>
      <c r="G190" s="42"/>
      <c r="H190" s="42"/>
      <c r="I190" s="260"/>
      <c r="J190" s="42"/>
      <c r="K190" s="42"/>
      <c r="L190" s="46"/>
      <c r="M190" s="261"/>
      <c r="N190" s="26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257</v>
      </c>
      <c r="AU190" s="19" t="s">
        <v>78</v>
      </c>
    </row>
    <row r="191" s="13" customFormat="1">
      <c r="A191" s="13"/>
      <c r="B191" s="227"/>
      <c r="C191" s="228"/>
      <c r="D191" s="229" t="s">
        <v>132</v>
      </c>
      <c r="E191" s="230" t="s">
        <v>19</v>
      </c>
      <c r="F191" s="231" t="s">
        <v>409</v>
      </c>
      <c r="G191" s="228"/>
      <c r="H191" s="232">
        <v>93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132</v>
      </c>
      <c r="AU191" s="238" t="s">
        <v>78</v>
      </c>
      <c r="AV191" s="13" t="s">
        <v>78</v>
      </c>
      <c r="AW191" s="13" t="s">
        <v>31</v>
      </c>
      <c r="AX191" s="13" t="s">
        <v>76</v>
      </c>
      <c r="AY191" s="238" t="s">
        <v>122</v>
      </c>
    </row>
    <row r="192" s="2" customFormat="1" ht="24.15" customHeight="1">
      <c r="A192" s="40"/>
      <c r="B192" s="41"/>
      <c r="C192" s="214" t="s">
        <v>410</v>
      </c>
      <c r="D192" s="214" t="s">
        <v>125</v>
      </c>
      <c r="E192" s="215" t="s">
        <v>411</v>
      </c>
      <c r="F192" s="216" t="s">
        <v>412</v>
      </c>
      <c r="G192" s="217" t="s">
        <v>136</v>
      </c>
      <c r="H192" s="218">
        <v>93.251999999999995</v>
      </c>
      <c r="I192" s="219"/>
      <c r="J192" s="220">
        <f>ROUND(I192*H192,2)</f>
        <v>0</v>
      </c>
      <c r="K192" s="216" t="s">
        <v>255</v>
      </c>
      <c r="L192" s="46"/>
      <c r="M192" s="221" t="s">
        <v>19</v>
      </c>
      <c r="N192" s="222" t="s">
        <v>40</v>
      </c>
      <c r="O192" s="86"/>
      <c r="P192" s="223">
        <f>O192*H192</f>
        <v>0</v>
      </c>
      <c r="Q192" s="223">
        <v>1.031199</v>
      </c>
      <c r="R192" s="223">
        <f>Q192*H192</f>
        <v>96.161369147999991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130</v>
      </c>
      <c r="AT192" s="225" t="s">
        <v>125</v>
      </c>
      <c r="AU192" s="225" t="s">
        <v>78</v>
      </c>
      <c r="AY192" s="19" t="s">
        <v>122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76</v>
      </c>
      <c r="BK192" s="226">
        <f>ROUND(I192*H192,2)</f>
        <v>0</v>
      </c>
      <c r="BL192" s="19" t="s">
        <v>130</v>
      </c>
      <c r="BM192" s="225" t="s">
        <v>413</v>
      </c>
    </row>
    <row r="193" s="2" customFormat="1">
      <c r="A193" s="40"/>
      <c r="B193" s="41"/>
      <c r="C193" s="42"/>
      <c r="D193" s="277" t="s">
        <v>257</v>
      </c>
      <c r="E193" s="42"/>
      <c r="F193" s="278" t="s">
        <v>414</v>
      </c>
      <c r="G193" s="42"/>
      <c r="H193" s="42"/>
      <c r="I193" s="260"/>
      <c r="J193" s="42"/>
      <c r="K193" s="42"/>
      <c r="L193" s="46"/>
      <c r="M193" s="261"/>
      <c r="N193" s="262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257</v>
      </c>
      <c r="AU193" s="19" t="s">
        <v>78</v>
      </c>
    </row>
    <row r="194" s="13" customFormat="1">
      <c r="A194" s="13"/>
      <c r="B194" s="227"/>
      <c r="C194" s="228"/>
      <c r="D194" s="229" t="s">
        <v>132</v>
      </c>
      <c r="E194" s="230" t="s">
        <v>19</v>
      </c>
      <c r="F194" s="231" t="s">
        <v>415</v>
      </c>
      <c r="G194" s="228"/>
      <c r="H194" s="232">
        <v>93.251999999999995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132</v>
      </c>
      <c r="AU194" s="238" t="s">
        <v>78</v>
      </c>
      <c r="AV194" s="13" t="s">
        <v>78</v>
      </c>
      <c r="AW194" s="13" t="s">
        <v>31</v>
      </c>
      <c r="AX194" s="13" t="s">
        <v>76</v>
      </c>
      <c r="AY194" s="238" t="s">
        <v>122</v>
      </c>
    </row>
    <row r="195" s="12" customFormat="1" ht="22.8" customHeight="1">
      <c r="A195" s="12"/>
      <c r="B195" s="198"/>
      <c r="C195" s="199"/>
      <c r="D195" s="200" t="s">
        <v>68</v>
      </c>
      <c r="E195" s="212" t="s">
        <v>158</v>
      </c>
      <c r="F195" s="212" t="s">
        <v>416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SUM(P196:P201)</f>
        <v>0</v>
      </c>
      <c r="Q195" s="206"/>
      <c r="R195" s="207">
        <f>SUM(R196:R201)</f>
        <v>0.48899442830000001</v>
      </c>
      <c r="S195" s="206"/>
      <c r="T195" s="208">
        <f>SUM(T196:T201)</f>
        <v>0.50242500000000001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76</v>
      </c>
      <c r="AT195" s="210" t="s">
        <v>68</v>
      </c>
      <c r="AU195" s="210" t="s">
        <v>76</v>
      </c>
      <c r="AY195" s="209" t="s">
        <v>122</v>
      </c>
      <c r="BK195" s="211">
        <f>SUM(BK196:BK201)</f>
        <v>0</v>
      </c>
    </row>
    <row r="196" s="2" customFormat="1" ht="24.15" customHeight="1">
      <c r="A196" s="40"/>
      <c r="B196" s="41"/>
      <c r="C196" s="214" t="s">
        <v>417</v>
      </c>
      <c r="D196" s="214" t="s">
        <v>125</v>
      </c>
      <c r="E196" s="215" t="s">
        <v>418</v>
      </c>
      <c r="F196" s="216" t="s">
        <v>419</v>
      </c>
      <c r="G196" s="217" t="s">
        <v>136</v>
      </c>
      <c r="H196" s="218">
        <v>6.6989999999999998</v>
      </c>
      <c r="I196" s="219"/>
      <c r="J196" s="220">
        <f>ROUND(I196*H196,2)</f>
        <v>0</v>
      </c>
      <c r="K196" s="216" t="s">
        <v>255</v>
      </c>
      <c r="L196" s="46"/>
      <c r="M196" s="221" t="s">
        <v>19</v>
      </c>
      <c r="N196" s="222" t="s">
        <v>40</v>
      </c>
      <c r="O196" s="86"/>
      <c r="P196" s="223">
        <f>O196*H196</f>
        <v>0</v>
      </c>
      <c r="Q196" s="223">
        <v>0.066961699999999999</v>
      </c>
      <c r="R196" s="223">
        <f>Q196*H196</f>
        <v>0.4485764283</v>
      </c>
      <c r="S196" s="223">
        <v>0.074999999999999997</v>
      </c>
      <c r="T196" s="224">
        <f>S196*H196</f>
        <v>0.50242500000000001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130</v>
      </c>
      <c r="AT196" s="225" t="s">
        <v>125</v>
      </c>
      <c r="AU196" s="225" t="s">
        <v>78</v>
      </c>
      <c r="AY196" s="19" t="s">
        <v>122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76</v>
      </c>
      <c r="BK196" s="226">
        <f>ROUND(I196*H196,2)</f>
        <v>0</v>
      </c>
      <c r="BL196" s="19" t="s">
        <v>130</v>
      </c>
      <c r="BM196" s="225" t="s">
        <v>420</v>
      </c>
    </row>
    <row r="197" s="2" customFormat="1">
      <c r="A197" s="40"/>
      <c r="B197" s="41"/>
      <c r="C197" s="42"/>
      <c r="D197" s="277" t="s">
        <v>257</v>
      </c>
      <c r="E197" s="42"/>
      <c r="F197" s="278" t="s">
        <v>421</v>
      </c>
      <c r="G197" s="42"/>
      <c r="H197" s="42"/>
      <c r="I197" s="260"/>
      <c r="J197" s="42"/>
      <c r="K197" s="42"/>
      <c r="L197" s="46"/>
      <c r="M197" s="261"/>
      <c r="N197" s="26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257</v>
      </c>
      <c r="AU197" s="19" t="s">
        <v>78</v>
      </c>
    </row>
    <row r="198" s="13" customFormat="1">
      <c r="A198" s="13"/>
      <c r="B198" s="227"/>
      <c r="C198" s="228"/>
      <c r="D198" s="229" t="s">
        <v>132</v>
      </c>
      <c r="E198" s="230" t="s">
        <v>19</v>
      </c>
      <c r="F198" s="231" t="s">
        <v>422</v>
      </c>
      <c r="G198" s="228"/>
      <c r="H198" s="232">
        <v>6.6989999999999998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132</v>
      </c>
      <c r="AU198" s="238" t="s">
        <v>78</v>
      </c>
      <c r="AV198" s="13" t="s">
        <v>78</v>
      </c>
      <c r="AW198" s="13" t="s">
        <v>31</v>
      </c>
      <c r="AX198" s="13" t="s">
        <v>76</v>
      </c>
      <c r="AY198" s="238" t="s">
        <v>122</v>
      </c>
    </row>
    <row r="199" s="2" customFormat="1" ht="16.5" customHeight="1">
      <c r="A199" s="40"/>
      <c r="B199" s="41"/>
      <c r="C199" s="214" t="s">
        <v>423</v>
      </c>
      <c r="D199" s="214" t="s">
        <v>125</v>
      </c>
      <c r="E199" s="215" t="s">
        <v>424</v>
      </c>
      <c r="F199" s="216" t="s">
        <v>425</v>
      </c>
      <c r="G199" s="217" t="s">
        <v>303</v>
      </c>
      <c r="H199" s="218">
        <v>288.69999999999999</v>
      </c>
      <c r="I199" s="219"/>
      <c r="J199" s="220">
        <f>ROUND(I199*H199,2)</f>
        <v>0</v>
      </c>
      <c r="K199" s="216" t="s">
        <v>255</v>
      </c>
      <c r="L199" s="46"/>
      <c r="M199" s="221" t="s">
        <v>19</v>
      </c>
      <c r="N199" s="222" t="s">
        <v>40</v>
      </c>
      <c r="O199" s="86"/>
      <c r="P199" s="223">
        <f>O199*H199</f>
        <v>0</v>
      </c>
      <c r="Q199" s="223">
        <v>0.00013999999999999999</v>
      </c>
      <c r="R199" s="223">
        <f>Q199*H199</f>
        <v>0.040417999999999996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130</v>
      </c>
      <c r="AT199" s="225" t="s">
        <v>125</v>
      </c>
      <c r="AU199" s="225" t="s">
        <v>78</v>
      </c>
      <c r="AY199" s="19" t="s">
        <v>122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76</v>
      </c>
      <c r="BK199" s="226">
        <f>ROUND(I199*H199,2)</f>
        <v>0</v>
      </c>
      <c r="BL199" s="19" t="s">
        <v>130</v>
      </c>
      <c r="BM199" s="225" t="s">
        <v>426</v>
      </c>
    </row>
    <row r="200" s="2" customFormat="1">
      <c r="A200" s="40"/>
      <c r="B200" s="41"/>
      <c r="C200" s="42"/>
      <c r="D200" s="277" t="s">
        <v>257</v>
      </c>
      <c r="E200" s="42"/>
      <c r="F200" s="278" t="s">
        <v>427</v>
      </c>
      <c r="G200" s="42"/>
      <c r="H200" s="42"/>
      <c r="I200" s="260"/>
      <c r="J200" s="42"/>
      <c r="K200" s="42"/>
      <c r="L200" s="46"/>
      <c r="M200" s="261"/>
      <c r="N200" s="26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257</v>
      </c>
      <c r="AU200" s="19" t="s">
        <v>78</v>
      </c>
    </row>
    <row r="201" s="13" customFormat="1">
      <c r="A201" s="13"/>
      <c r="B201" s="227"/>
      <c r="C201" s="228"/>
      <c r="D201" s="229" t="s">
        <v>132</v>
      </c>
      <c r="E201" s="230" t="s">
        <v>19</v>
      </c>
      <c r="F201" s="231" t="s">
        <v>428</v>
      </c>
      <c r="G201" s="228"/>
      <c r="H201" s="232">
        <v>288.69999999999999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132</v>
      </c>
      <c r="AU201" s="238" t="s">
        <v>78</v>
      </c>
      <c r="AV201" s="13" t="s">
        <v>78</v>
      </c>
      <c r="AW201" s="13" t="s">
        <v>31</v>
      </c>
      <c r="AX201" s="13" t="s">
        <v>76</v>
      </c>
      <c r="AY201" s="238" t="s">
        <v>122</v>
      </c>
    </row>
    <row r="202" s="12" customFormat="1" ht="22.8" customHeight="1">
      <c r="A202" s="12"/>
      <c r="B202" s="198"/>
      <c r="C202" s="199"/>
      <c r="D202" s="200" t="s">
        <v>68</v>
      </c>
      <c r="E202" s="212" t="s">
        <v>174</v>
      </c>
      <c r="F202" s="212" t="s">
        <v>429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SUM(P203:P243)</f>
        <v>0</v>
      </c>
      <c r="Q202" s="206"/>
      <c r="R202" s="207">
        <f>SUM(R203:R243)</f>
        <v>10.631143924800002</v>
      </c>
      <c r="S202" s="206"/>
      <c r="T202" s="208">
        <f>SUM(T203:T243)</f>
        <v>19.633500000000002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76</v>
      </c>
      <c r="AT202" s="210" t="s">
        <v>68</v>
      </c>
      <c r="AU202" s="210" t="s">
        <v>76</v>
      </c>
      <c r="AY202" s="209" t="s">
        <v>122</v>
      </c>
      <c r="BK202" s="211">
        <f>SUM(BK203:BK243)</f>
        <v>0</v>
      </c>
    </row>
    <row r="203" s="2" customFormat="1" ht="16.5" customHeight="1">
      <c r="A203" s="40"/>
      <c r="B203" s="41"/>
      <c r="C203" s="214" t="s">
        <v>430</v>
      </c>
      <c r="D203" s="214" t="s">
        <v>125</v>
      </c>
      <c r="E203" s="215" t="s">
        <v>431</v>
      </c>
      <c r="F203" s="216" t="s">
        <v>432</v>
      </c>
      <c r="G203" s="217" t="s">
        <v>209</v>
      </c>
      <c r="H203" s="218">
        <v>6.0999999999999996</v>
      </c>
      <c r="I203" s="219"/>
      <c r="J203" s="220">
        <f>ROUND(I203*H203,2)</f>
        <v>0</v>
      </c>
      <c r="K203" s="216" t="s">
        <v>255</v>
      </c>
      <c r="L203" s="46"/>
      <c r="M203" s="221" t="s">
        <v>19</v>
      </c>
      <c r="N203" s="222" t="s">
        <v>40</v>
      </c>
      <c r="O203" s="86"/>
      <c r="P203" s="223">
        <f>O203*H203</f>
        <v>0</v>
      </c>
      <c r="Q203" s="223">
        <v>0.00074260000000000005</v>
      </c>
      <c r="R203" s="223">
        <f>Q203*H203</f>
        <v>0.0045298600000000001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130</v>
      </c>
      <c r="AT203" s="225" t="s">
        <v>125</v>
      </c>
      <c r="AU203" s="225" t="s">
        <v>78</v>
      </c>
      <c r="AY203" s="19" t="s">
        <v>122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76</v>
      </c>
      <c r="BK203" s="226">
        <f>ROUND(I203*H203,2)</f>
        <v>0</v>
      </c>
      <c r="BL203" s="19" t="s">
        <v>130</v>
      </c>
      <c r="BM203" s="225" t="s">
        <v>433</v>
      </c>
    </row>
    <row r="204" s="2" customFormat="1">
      <c r="A204" s="40"/>
      <c r="B204" s="41"/>
      <c r="C204" s="42"/>
      <c r="D204" s="277" t="s">
        <v>257</v>
      </c>
      <c r="E204" s="42"/>
      <c r="F204" s="278" t="s">
        <v>434</v>
      </c>
      <c r="G204" s="42"/>
      <c r="H204" s="42"/>
      <c r="I204" s="260"/>
      <c r="J204" s="42"/>
      <c r="K204" s="42"/>
      <c r="L204" s="46"/>
      <c r="M204" s="261"/>
      <c r="N204" s="262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257</v>
      </c>
      <c r="AU204" s="19" t="s">
        <v>78</v>
      </c>
    </row>
    <row r="205" s="13" customFormat="1">
      <c r="A205" s="13"/>
      <c r="B205" s="227"/>
      <c r="C205" s="228"/>
      <c r="D205" s="229" t="s">
        <v>132</v>
      </c>
      <c r="E205" s="230" t="s">
        <v>19</v>
      </c>
      <c r="F205" s="231" t="s">
        <v>435</v>
      </c>
      <c r="G205" s="228"/>
      <c r="H205" s="232">
        <v>6.0999999999999996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132</v>
      </c>
      <c r="AU205" s="238" t="s">
        <v>78</v>
      </c>
      <c r="AV205" s="13" t="s">
        <v>78</v>
      </c>
      <c r="AW205" s="13" t="s">
        <v>31</v>
      </c>
      <c r="AX205" s="13" t="s">
        <v>76</v>
      </c>
      <c r="AY205" s="238" t="s">
        <v>122</v>
      </c>
    </row>
    <row r="206" s="2" customFormat="1" ht="16.5" customHeight="1">
      <c r="A206" s="40"/>
      <c r="B206" s="41"/>
      <c r="C206" s="214" t="s">
        <v>436</v>
      </c>
      <c r="D206" s="214" t="s">
        <v>125</v>
      </c>
      <c r="E206" s="215" t="s">
        <v>437</v>
      </c>
      <c r="F206" s="216" t="s">
        <v>438</v>
      </c>
      <c r="G206" s="217" t="s">
        <v>209</v>
      </c>
      <c r="H206" s="218">
        <v>6.0999999999999996</v>
      </c>
      <c r="I206" s="219"/>
      <c r="J206" s="220">
        <f>ROUND(I206*H206,2)</f>
        <v>0</v>
      </c>
      <c r="K206" s="216" t="s">
        <v>255</v>
      </c>
      <c r="L206" s="46"/>
      <c r="M206" s="221" t="s">
        <v>19</v>
      </c>
      <c r="N206" s="222" t="s">
        <v>40</v>
      </c>
      <c r="O206" s="86"/>
      <c r="P206" s="223">
        <f>O206*H206</f>
        <v>0</v>
      </c>
      <c r="Q206" s="223">
        <v>0.00117</v>
      </c>
      <c r="R206" s="223">
        <f>Q206*H206</f>
        <v>0.0071370000000000001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130</v>
      </c>
      <c r="AT206" s="225" t="s">
        <v>125</v>
      </c>
      <c r="AU206" s="225" t="s">
        <v>78</v>
      </c>
      <c r="AY206" s="19" t="s">
        <v>122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76</v>
      </c>
      <c r="BK206" s="226">
        <f>ROUND(I206*H206,2)</f>
        <v>0</v>
      </c>
      <c r="BL206" s="19" t="s">
        <v>130</v>
      </c>
      <c r="BM206" s="225" t="s">
        <v>439</v>
      </c>
    </row>
    <row r="207" s="2" customFormat="1">
      <c r="A207" s="40"/>
      <c r="B207" s="41"/>
      <c r="C207" s="42"/>
      <c r="D207" s="277" t="s">
        <v>257</v>
      </c>
      <c r="E207" s="42"/>
      <c r="F207" s="278" t="s">
        <v>440</v>
      </c>
      <c r="G207" s="42"/>
      <c r="H207" s="42"/>
      <c r="I207" s="260"/>
      <c r="J207" s="42"/>
      <c r="K207" s="42"/>
      <c r="L207" s="46"/>
      <c r="M207" s="261"/>
      <c r="N207" s="262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257</v>
      </c>
      <c r="AU207" s="19" t="s">
        <v>78</v>
      </c>
    </row>
    <row r="208" s="13" customFormat="1">
      <c r="A208" s="13"/>
      <c r="B208" s="227"/>
      <c r="C208" s="228"/>
      <c r="D208" s="229" t="s">
        <v>132</v>
      </c>
      <c r="E208" s="230" t="s">
        <v>19</v>
      </c>
      <c r="F208" s="231" t="s">
        <v>441</v>
      </c>
      <c r="G208" s="228"/>
      <c r="H208" s="232">
        <v>6.0999999999999996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132</v>
      </c>
      <c r="AU208" s="238" t="s">
        <v>78</v>
      </c>
      <c r="AV208" s="13" t="s">
        <v>78</v>
      </c>
      <c r="AW208" s="13" t="s">
        <v>31</v>
      </c>
      <c r="AX208" s="13" t="s">
        <v>76</v>
      </c>
      <c r="AY208" s="238" t="s">
        <v>122</v>
      </c>
    </row>
    <row r="209" s="2" customFormat="1" ht="16.5" customHeight="1">
      <c r="A209" s="40"/>
      <c r="B209" s="41"/>
      <c r="C209" s="249" t="s">
        <v>442</v>
      </c>
      <c r="D209" s="249" t="s">
        <v>141</v>
      </c>
      <c r="E209" s="250" t="s">
        <v>443</v>
      </c>
      <c r="F209" s="251" t="s">
        <v>444</v>
      </c>
      <c r="G209" s="252" t="s">
        <v>144</v>
      </c>
      <c r="H209" s="253">
        <v>0.28899999999999998</v>
      </c>
      <c r="I209" s="254"/>
      <c r="J209" s="255">
        <f>ROUND(I209*H209,2)</f>
        <v>0</v>
      </c>
      <c r="K209" s="251" t="s">
        <v>255</v>
      </c>
      <c r="L209" s="256"/>
      <c r="M209" s="257" t="s">
        <v>19</v>
      </c>
      <c r="N209" s="258" t="s">
        <v>40</v>
      </c>
      <c r="O209" s="86"/>
      <c r="P209" s="223">
        <f>O209*H209</f>
        <v>0</v>
      </c>
      <c r="Q209" s="223">
        <v>1</v>
      </c>
      <c r="R209" s="223">
        <f>Q209*H209</f>
        <v>0.28899999999999998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410</v>
      </c>
      <c r="AT209" s="225" t="s">
        <v>141</v>
      </c>
      <c r="AU209" s="225" t="s">
        <v>78</v>
      </c>
      <c r="AY209" s="19" t="s">
        <v>122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76</v>
      </c>
      <c r="BK209" s="226">
        <f>ROUND(I209*H209,2)</f>
        <v>0</v>
      </c>
      <c r="BL209" s="19" t="s">
        <v>213</v>
      </c>
      <c r="BM209" s="225" t="s">
        <v>445</v>
      </c>
    </row>
    <row r="210" s="2" customFormat="1">
      <c r="A210" s="40"/>
      <c r="B210" s="41"/>
      <c r="C210" s="42"/>
      <c r="D210" s="229" t="s">
        <v>211</v>
      </c>
      <c r="E210" s="42"/>
      <c r="F210" s="259" t="s">
        <v>446</v>
      </c>
      <c r="G210" s="42"/>
      <c r="H210" s="42"/>
      <c r="I210" s="260"/>
      <c r="J210" s="42"/>
      <c r="K210" s="42"/>
      <c r="L210" s="46"/>
      <c r="M210" s="261"/>
      <c r="N210" s="26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211</v>
      </c>
      <c r="AU210" s="19" t="s">
        <v>78</v>
      </c>
    </row>
    <row r="211" s="13" customFormat="1">
      <c r="A211" s="13"/>
      <c r="B211" s="227"/>
      <c r="C211" s="228"/>
      <c r="D211" s="229" t="s">
        <v>132</v>
      </c>
      <c r="E211" s="230" t="s">
        <v>19</v>
      </c>
      <c r="F211" s="231" t="s">
        <v>447</v>
      </c>
      <c r="G211" s="228"/>
      <c r="H211" s="232">
        <v>0.28899999999999998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132</v>
      </c>
      <c r="AU211" s="238" t="s">
        <v>78</v>
      </c>
      <c r="AV211" s="13" t="s">
        <v>78</v>
      </c>
      <c r="AW211" s="13" t="s">
        <v>31</v>
      </c>
      <c r="AX211" s="13" t="s">
        <v>76</v>
      </c>
      <c r="AY211" s="238" t="s">
        <v>122</v>
      </c>
    </row>
    <row r="212" s="2" customFormat="1" ht="24.15" customHeight="1">
      <c r="A212" s="40"/>
      <c r="B212" s="41"/>
      <c r="C212" s="214" t="s">
        <v>448</v>
      </c>
      <c r="D212" s="214" t="s">
        <v>125</v>
      </c>
      <c r="E212" s="215" t="s">
        <v>449</v>
      </c>
      <c r="F212" s="216" t="s">
        <v>450</v>
      </c>
      <c r="G212" s="217" t="s">
        <v>209</v>
      </c>
      <c r="H212" s="218">
        <v>12.426</v>
      </c>
      <c r="I212" s="219"/>
      <c r="J212" s="220">
        <f>ROUND(I212*H212,2)</f>
        <v>0</v>
      </c>
      <c r="K212" s="216" t="s">
        <v>255</v>
      </c>
      <c r="L212" s="46"/>
      <c r="M212" s="221" t="s">
        <v>19</v>
      </c>
      <c r="N212" s="222" t="s">
        <v>40</v>
      </c>
      <c r="O212" s="86"/>
      <c r="P212" s="223">
        <f>O212*H212</f>
        <v>0</v>
      </c>
      <c r="Q212" s="223">
        <v>0.13096479999999999</v>
      </c>
      <c r="R212" s="223">
        <f>Q212*H212</f>
        <v>1.6273686048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130</v>
      </c>
      <c r="AT212" s="225" t="s">
        <v>125</v>
      </c>
      <c r="AU212" s="225" t="s">
        <v>78</v>
      </c>
      <c r="AY212" s="19" t="s">
        <v>122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76</v>
      </c>
      <c r="BK212" s="226">
        <f>ROUND(I212*H212,2)</f>
        <v>0</v>
      </c>
      <c r="BL212" s="19" t="s">
        <v>130</v>
      </c>
      <c r="BM212" s="225" t="s">
        <v>451</v>
      </c>
    </row>
    <row r="213" s="2" customFormat="1">
      <c r="A213" s="40"/>
      <c r="B213" s="41"/>
      <c r="C213" s="42"/>
      <c r="D213" s="277" t="s">
        <v>257</v>
      </c>
      <c r="E213" s="42"/>
      <c r="F213" s="278" t="s">
        <v>452</v>
      </c>
      <c r="G213" s="42"/>
      <c r="H213" s="42"/>
      <c r="I213" s="260"/>
      <c r="J213" s="42"/>
      <c r="K213" s="42"/>
      <c r="L213" s="46"/>
      <c r="M213" s="261"/>
      <c r="N213" s="26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257</v>
      </c>
      <c r="AU213" s="19" t="s">
        <v>78</v>
      </c>
    </row>
    <row r="214" s="13" customFormat="1">
      <c r="A214" s="13"/>
      <c r="B214" s="227"/>
      <c r="C214" s="228"/>
      <c r="D214" s="229" t="s">
        <v>132</v>
      </c>
      <c r="E214" s="230" t="s">
        <v>19</v>
      </c>
      <c r="F214" s="231" t="s">
        <v>453</v>
      </c>
      <c r="G214" s="228"/>
      <c r="H214" s="232">
        <v>12.426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132</v>
      </c>
      <c r="AU214" s="238" t="s">
        <v>78</v>
      </c>
      <c r="AV214" s="13" t="s">
        <v>78</v>
      </c>
      <c r="AW214" s="13" t="s">
        <v>31</v>
      </c>
      <c r="AX214" s="13" t="s">
        <v>76</v>
      </c>
      <c r="AY214" s="238" t="s">
        <v>122</v>
      </c>
    </row>
    <row r="215" s="2" customFormat="1" ht="16.5" customHeight="1">
      <c r="A215" s="40"/>
      <c r="B215" s="41"/>
      <c r="C215" s="249" t="s">
        <v>454</v>
      </c>
      <c r="D215" s="249" t="s">
        <v>141</v>
      </c>
      <c r="E215" s="250" t="s">
        <v>455</v>
      </c>
      <c r="F215" s="251" t="s">
        <v>456</v>
      </c>
      <c r="G215" s="252" t="s">
        <v>209</v>
      </c>
      <c r="H215" s="253">
        <v>12.426</v>
      </c>
      <c r="I215" s="254"/>
      <c r="J215" s="255">
        <f>ROUND(I215*H215,2)</f>
        <v>0</v>
      </c>
      <c r="K215" s="251" t="s">
        <v>255</v>
      </c>
      <c r="L215" s="256"/>
      <c r="M215" s="257" t="s">
        <v>19</v>
      </c>
      <c r="N215" s="258" t="s">
        <v>40</v>
      </c>
      <c r="O215" s="86"/>
      <c r="P215" s="223">
        <f>O215*H215</f>
        <v>0</v>
      </c>
      <c r="Q215" s="223">
        <v>0.12726000000000001</v>
      </c>
      <c r="R215" s="223">
        <f>Q215*H215</f>
        <v>1.5813327600000002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146</v>
      </c>
      <c r="AT215" s="225" t="s">
        <v>141</v>
      </c>
      <c r="AU215" s="225" t="s">
        <v>78</v>
      </c>
      <c r="AY215" s="19" t="s">
        <v>122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76</v>
      </c>
      <c r="BK215" s="226">
        <f>ROUND(I215*H215,2)</f>
        <v>0</v>
      </c>
      <c r="BL215" s="19" t="s">
        <v>130</v>
      </c>
      <c r="BM215" s="225" t="s">
        <v>457</v>
      </c>
    </row>
    <row r="216" s="13" customFormat="1">
      <c r="A216" s="13"/>
      <c r="B216" s="227"/>
      <c r="C216" s="228"/>
      <c r="D216" s="229" t="s">
        <v>132</v>
      </c>
      <c r="E216" s="230" t="s">
        <v>19</v>
      </c>
      <c r="F216" s="231" t="s">
        <v>453</v>
      </c>
      <c r="G216" s="228"/>
      <c r="H216" s="232">
        <v>12.426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132</v>
      </c>
      <c r="AU216" s="238" t="s">
        <v>78</v>
      </c>
      <c r="AV216" s="13" t="s">
        <v>78</v>
      </c>
      <c r="AW216" s="13" t="s">
        <v>31</v>
      </c>
      <c r="AX216" s="13" t="s">
        <v>76</v>
      </c>
      <c r="AY216" s="238" t="s">
        <v>122</v>
      </c>
    </row>
    <row r="217" s="2" customFormat="1" ht="16.5" customHeight="1">
      <c r="A217" s="40"/>
      <c r="B217" s="41"/>
      <c r="C217" s="214" t="s">
        <v>458</v>
      </c>
      <c r="D217" s="214" t="s">
        <v>125</v>
      </c>
      <c r="E217" s="215" t="s">
        <v>459</v>
      </c>
      <c r="F217" s="216" t="s">
        <v>460</v>
      </c>
      <c r="G217" s="217" t="s">
        <v>171</v>
      </c>
      <c r="H217" s="218">
        <v>1</v>
      </c>
      <c r="I217" s="219"/>
      <c r="J217" s="220">
        <f>ROUND(I217*H217,2)</f>
        <v>0</v>
      </c>
      <c r="K217" s="216" t="s">
        <v>255</v>
      </c>
      <c r="L217" s="46"/>
      <c r="M217" s="221" t="s">
        <v>19</v>
      </c>
      <c r="N217" s="222" t="s">
        <v>40</v>
      </c>
      <c r="O217" s="86"/>
      <c r="P217" s="223">
        <f>O217*H217</f>
        <v>0</v>
      </c>
      <c r="Q217" s="223">
        <v>0.0064850000000000003</v>
      </c>
      <c r="R217" s="223">
        <f>Q217*H217</f>
        <v>0.0064850000000000003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130</v>
      </c>
      <c r="AT217" s="225" t="s">
        <v>125</v>
      </c>
      <c r="AU217" s="225" t="s">
        <v>78</v>
      </c>
      <c r="AY217" s="19" t="s">
        <v>122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76</v>
      </c>
      <c r="BK217" s="226">
        <f>ROUND(I217*H217,2)</f>
        <v>0</v>
      </c>
      <c r="BL217" s="19" t="s">
        <v>130</v>
      </c>
      <c r="BM217" s="225" t="s">
        <v>461</v>
      </c>
    </row>
    <row r="218" s="2" customFormat="1">
      <c r="A218" s="40"/>
      <c r="B218" s="41"/>
      <c r="C218" s="42"/>
      <c r="D218" s="277" t="s">
        <v>257</v>
      </c>
      <c r="E218" s="42"/>
      <c r="F218" s="278" t="s">
        <v>462</v>
      </c>
      <c r="G218" s="42"/>
      <c r="H218" s="42"/>
      <c r="I218" s="260"/>
      <c r="J218" s="42"/>
      <c r="K218" s="42"/>
      <c r="L218" s="46"/>
      <c r="M218" s="261"/>
      <c r="N218" s="26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257</v>
      </c>
      <c r="AU218" s="19" t="s">
        <v>78</v>
      </c>
    </row>
    <row r="219" s="2" customFormat="1" ht="16.5" customHeight="1">
      <c r="A219" s="40"/>
      <c r="B219" s="41"/>
      <c r="C219" s="214" t="s">
        <v>463</v>
      </c>
      <c r="D219" s="214" t="s">
        <v>125</v>
      </c>
      <c r="E219" s="215" t="s">
        <v>464</v>
      </c>
      <c r="F219" s="216" t="s">
        <v>465</v>
      </c>
      <c r="G219" s="217" t="s">
        <v>136</v>
      </c>
      <c r="H219" s="218">
        <v>50</v>
      </c>
      <c r="I219" s="219"/>
      <c r="J219" s="220">
        <f>ROUND(I219*H219,2)</f>
        <v>0</v>
      </c>
      <c r="K219" s="216" t="s">
        <v>255</v>
      </c>
      <c r="L219" s="46"/>
      <c r="M219" s="221" t="s">
        <v>19</v>
      </c>
      <c r="N219" s="222" t="s">
        <v>40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0.00029999999999999997</v>
      </c>
      <c r="T219" s="224">
        <f>S219*H219</f>
        <v>0.014999999999999999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130</v>
      </c>
      <c r="AT219" s="225" t="s">
        <v>125</v>
      </c>
      <c r="AU219" s="225" t="s">
        <v>78</v>
      </c>
      <c r="AY219" s="19" t="s">
        <v>122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76</v>
      </c>
      <c r="BK219" s="226">
        <f>ROUND(I219*H219,2)</f>
        <v>0</v>
      </c>
      <c r="BL219" s="19" t="s">
        <v>130</v>
      </c>
      <c r="BM219" s="225" t="s">
        <v>466</v>
      </c>
    </row>
    <row r="220" s="2" customFormat="1">
      <c r="A220" s="40"/>
      <c r="B220" s="41"/>
      <c r="C220" s="42"/>
      <c r="D220" s="277" t="s">
        <v>257</v>
      </c>
      <c r="E220" s="42"/>
      <c r="F220" s="278" t="s">
        <v>467</v>
      </c>
      <c r="G220" s="42"/>
      <c r="H220" s="42"/>
      <c r="I220" s="260"/>
      <c r="J220" s="42"/>
      <c r="K220" s="42"/>
      <c r="L220" s="46"/>
      <c r="M220" s="261"/>
      <c r="N220" s="26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257</v>
      </c>
      <c r="AU220" s="19" t="s">
        <v>78</v>
      </c>
    </row>
    <row r="221" s="13" customFormat="1">
      <c r="A221" s="13"/>
      <c r="B221" s="227"/>
      <c r="C221" s="228"/>
      <c r="D221" s="229" t="s">
        <v>132</v>
      </c>
      <c r="E221" s="230" t="s">
        <v>19</v>
      </c>
      <c r="F221" s="231" t="s">
        <v>468</v>
      </c>
      <c r="G221" s="228"/>
      <c r="H221" s="232">
        <v>50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132</v>
      </c>
      <c r="AU221" s="238" t="s">
        <v>78</v>
      </c>
      <c r="AV221" s="13" t="s">
        <v>78</v>
      </c>
      <c r="AW221" s="13" t="s">
        <v>31</v>
      </c>
      <c r="AX221" s="13" t="s">
        <v>76</v>
      </c>
      <c r="AY221" s="238" t="s">
        <v>122</v>
      </c>
    </row>
    <row r="222" s="2" customFormat="1" ht="16.5" customHeight="1">
      <c r="A222" s="40"/>
      <c r="B222" s="41"/>
      <c r="C222" s="214" t="s">
        <v>469</v>
      </c>
      <c r="D222" s="214" t="s">
        <v>125</v>
      </c>
      <c r="E222" s="215" t="s">
        <v>470</v>
      </c>
      <c r="F222" s="216" t="s">
        <v>471</v>
      </c>
      <c r="G222" s="217" t="s">
        <v>150</v>
      </c>
      <c r="H222" s="218">
        <v>6</v>
      </c>
      <c r="I222" s="219"/>
      <c r="J222" s="220">
        <f>ROUND(I222*H222,2)</f>
        <v>0</v>
      </c>
      <c r="K222" s="216" t="s">
        <v>255</v>
      </c>
      <c r="L222" s="46"/>
      <c r="M222" s="221" t="s">
        <v>19</v>
      </c>
      <c r="N222" s="222" t="s">
        <v>40</v>
      </c>
      <c r="O222" s="86"/>
      <c r="P222" s="223">
        <f>O222*H222</f>
        <v>0</v>
      </c>
      <c r="Q222" s="223">
        <v>0.12</v>
      </c>
      <c r="R222" s="223">
        <f>Q222*H222</f>
        <v>0.71999999999999997</v>
      </c>
      <c r="S222" s="223">
        <v>2.4900000000000002</v>
      </c>
      <c r="T222" s="224">
        <f>S222*H222</f>
        <v>14.940000000000001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130</v>
      </c>
      <c r="AT222" s="225" t="s">
        <v>125</v>
      </c>
      <c r="AU222" s="225" t="s">
        <v>78</v>
      </c>
      <c r="AY222" s="19" t="s">
        <v>122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76</v>
      </c>
      <c r="BK222" s="226">
        <f>ROUND(I222*H222,2)</f>
        <v>0</v>
      </c>
      <c r="BL222" s="19" t="s">
        <v>130</v>
      </c>
      <c r="BM222" s="225" t="s">
        <v>472</v>
      </c>
    </row>
    <row r="223" s="2" customFormat="1">
      <c r="A223" s="40"/>
      <c r="B223" s="41"/>
      <c r="C223" s="42"/>
      <c r="D223" s="277" t="s">
        <v>257</v>
      </c>
      <c r="E223" s="42"/>
      <c r="F223" s="278" t="s">
        <v>473</v>
      </c>
      <c r="G223" s="42"/>
      <c r="H223" s="42"/>
      <c r="I223" s="260"/>
      <c r="J223" s="42"/>
      <c r="K223" s="42"/>
      <c r="L223" s="46"/>
      <c r="M223" s="261"/>
      <c r="N223" s="262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257</v>
      </c>
      <c r="AU223" s="19" t="s">
        <v>78</v>
      </c>
    </row>
    <row r="224" s="13" customFormat="1">
      <c r="A224" s="13"/>
      <c r="B224" s="227"/>
      <c r="C224" s="228"/>
      <c r="D224" s="229" t="s">
        <v>132</v>
      </c>
      <c r="E224" s="230" t="s">
        <v>19</v>
      </c>
      <c r="F224" s="231" t="s">
        <v>474</v>
      </c>
      <c r="G224" s="228"/>
      <c r="H224" s="232">
        <v>6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132</v>
      </c>
      <c r="AU224" s="238" t="s">
        <v>78</v>
      </c>
      <c r="AV224" s="13" t="s">
        <v>78</v>
      </c>
      <c r="AW224" s="13" t="s">
        <v>31</v>
      </c>
      <c r="AX224" s="13" t="s">
        <v>76</v>
      </c>
      <c r="AY224" s="238" t="s">
        <v>122</v>
      </c>
    </row>
    <row r="225" s="2" customFormat="1" ht="16.5" customHeight="1">
      <c r="A225" s="40"/>
      <c r="B225" s="41"/>
      <c r="C225" s="214" t="s">
        <v>475</v>
      </c>
      <c r="D225" s="214" t="s">
        <v>125</v>
      </c>
      <c r="E225" s="215" t="s">
        <v>476</v>
      </c>
      <c r="F225" s="216" t="s">
        <v>477</v>
      </c>
      <c r="G225" s="217" t="s">
        <v>209</v>
      </c>
      <c r="H225" s="218">
        <v>12</v>
      </c>
      <c r="I225" s="219"/>
      <c r="J225" s="220">
        <f>ROUND(I225*H225,2)</f>
        <v>0</v>
      </c>
      <c r="K225" s="216" t="s">
        <v>255</v>
      </c>
      <c r="L225" s="46"/>
      <c r="M225" s="221" t="s">
        <v>19</v>
      </c>
      <c r="N225" s="222" t="s">
        <v>40</v>
      </c>
      <c r="O225" s="86"/>
      <c r="P225" s="223">
        <f>O225*H225</f>
        <v>0</v>
      </c>
      <c r="Q225" s="223">
        <v>8.3599999999999999E-05</v>
      </c>
      <c r="R225" s="223">
        <f>Q225*H225</f>
        <v>0.0010032000000000001</v>
      </c>
      <c r="S225" s="223">
        <v>0.017999999999999999</v>
      </c>
      <c r="T225" s="224">
        <f>S225*H225</f>
        <v>0.21599999999999997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130</v>
      </c>
      <c r="AT225" s="225" t="s">
        <v>125</v>
      </c>
      <c r="AU225" s="225" t="s">
        <v>78</v>
      </c>
      <c r="AY225" s="19" t="s">
        <v>122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76</v>
      </c>
      <c r="BK225" s="226">
        <f>ROUND(I225*H225,2)</f>
        <v>0</v>
      </c>
      <c r="BL225" s="19" t="s">
        <v>130</v>
      </c>
      <c r="BM225" s="225" t="s">
        <v>478</v>
      </c>
    </row>
    <row r="226" s="2" customFormat="1">
      <c r="A226" s="40"/>
      <c r="B226" s="41"/>
      <c r="C226" s="42"/>
      <c r="D226" s="277" t="s">
        <v>257</v>
      </c>
      <c r="E226" s="42"/>
      <c r="F226" s="278" t="s">
        <v>479</v>
      </c>
      <c r="G226" s="42"/>
      <c r="H226" s="42"/>
      <c r="I226" s="260"/>
      <c r="J226" s="42"/>
      <c r="K226" s="42"/>
      <c r="L226" s="46"/>
      <c r="M226" s="261"/>
      <c r="N226" s="26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257</v>
      </c>
      <c r="AU226" s="19" t="s">
        <v>78</v>
      </c>
    </row>
    <row r="227" s="2" customFormat="1" ht="16.5" customHeight="1">
      <c r="A227" s="40"/>
      <c r="B227" s="41"/>
      <c r="C227" s="214" t="s">
        <v>480</v>
      </c>
      <c r="D227" s="214" t="s">
        <v>125</v>
      </c>
      <c r="E227" s="215" t="s">
        <v>481</v>
      </c>
      <c r="F227" s="216" t="s">
        <v>482</v>
      </c>
      <c r="G227" s="217" t="s">
        <v>150</v>
      </c>
      <c r="H227" s="218">
        <v>0.75</v>
      </c>
      <c r="I227" s="219"/>
      <c r="J227" s="220">
        <f>ROUND(I227*H227,2)</f>
        <v>0</v>
      </c>
      <c r="K227" s="216" t="s">
        <v>255</v>
      </c>
      <c r="L227" s="46"/>
      <c r="M227" s="221" t="s">
        <v>19</v>
      </c>
      <c r="N227" s="222" t="s">
        <v>40</v>
      </c>
      <c r="O227" s="86"/>
      <c r="P227" s="223">
        <f>O227*H227</f>
        <v>0</v>
      </c>
      <c r="Q227" s="223">
        <v>0.50375000000000003</v>
      </c>
      <c r="R227" s="223">
        <f>Q227*H227</f>
        <v>0.3778125</v>
      </c>
      <c r="S227" s="223">
        <v>1.95</v>
      </c>
      <c r="T227" s="224">
        <f>S227*H227</f>
        <v>1.4624999999999999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130</v>
      </c>
      <c r="AT227" s="225" t="s">
        <v>125</v>
      </c>
      <c r="AU227" s="225" t="s">
        <v>78</v>
      </c>
      <c r="AY227" s="19" t="s">
        <v>122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76</v>
      </c>
      <c r="BK227" s="226">
        <f>ROUND(I227*H227,2)</f>
        <v>0</v>
      </c>
      <c r="BL227" s="19" t="s">
        <v>130</v>
      </c>
      <c r="BM227" s="225" t="s">
        <v>483</v>
      </c>
    </row>
    <row r="228" s="2" customFormat="1">
      <c r="A228" s="40"/>
      <c r="B228" s="41"/>
      <c r="C228" s="42"/>
      <c r="D228" s="277" t="s">
        <v>257</v>
      </c>
      <c r="E228" s="42"/>
      <c r="F228" s="278" t="s">
        <v>484</v>
      </c>
      <c r="G228" s="42"/>
      <c r="H228" s="42"/>
      <c r="I228" s="260"/>
      <c r="J228" s="42"/>
      <c r="K228" s="42"/>
      <c r="L228" s="46"/>
      <c r="M228" s="261"/>
      <c r="N228" s="26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257</v>
      </c>
      <c r="AU228" s="19" t="s">
        <v>78</v>
      </c>
    </row>
    <row r="229" s="13" customFormat="1">
      <c r="A229" s="13"/>
      <c r="B229" s="227"/>
      <c r="C229" s="228"/>
      <c r="D229" s="229" t="s">
        <v>132</v>
      </c>
      <c r="E229" s="230" t="s">
        <v>19</v>
      </c>
      <c r="F229" s="231" t="s">
        <v>485</v>
      </c>
      <c r="G229" s="228"/>
      <c r="H229" s="232">
        <v>0.75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132</v>
      </c>
      <c r="AU229" s="238" t="s">
        <v>78</v>
      </c>
      <c r="AV229" s="13" t="s">
        <v>78</v>
      </c>
      <c r="AW229" s="13" t="s">
        <v>31</v>
      </c>
      <c r="AX229" s="13" t="s">
        <v>76</v>
      </c>
      <c r="AY229" s="238" t="s">
        <v>122</v>
      </c>
    </row>
    <row r="230" s="2" customFormat="1" ht="16.5" customHeight="1">
      <c r="A230" s="40"/>
      <c r="B230" s="41"/>
      <c r="C230" s="249" t="s">
        <v>486</v>
      </c>
      <c r="D230" s="249" t="s">
        <v>141</v>
      </c>
      <c r="E230" s="250" t="s">
        <v>487</v>
      </c>
      <c r="F230" s="251" t="s">
        <v>488</v>
      </c>
      <c r="G230" s="252" t="s">
        <v>171</v>
      </c>
      <c r="H230" s="253">
        <v>228.75</v>
      </c>
      <c r="I230" s="254"/>
      <c r="J230" s="255">
        <f>ROUND(I230*H230,2)</f>
        <v>0</v>
      </c>
      <c r="K230" s="251" t="s">
        <v>255</v>
      </c>
      <c r="L230" s="256"/>
      <c r="M230" s="257" t="s">
        <v>19</v>
      </c>
      <c r="N230" s="258" t="s">
        <v>40</v>
      </c>
      <c r="O230" s="86"/>
      <c r="P230" s="223">
        <f>O230*H230</f>
        <v>0</v>
      </c>
      <c r="Q230" s="223">
        <v>0.0041000000000000003</v>
      </c>
      <c r="R230" s="223">
        <f>Q230*H230</f>
        <v>0.93787500000000013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146</v>
      </c>
      <c r="AT230" s="225" t="s">
        <v>141</v>
      </c>
      <c r="AU230" s="225" t="s">
        <v>78</v>
      </c>
      <c r="AY230" s="19" t="s">
        <v>122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76</v>
      </c>
      <c r="BK230" s="226">
        <f>ROUND(I230*H230,2)</f>
        <v>0</v>
      </c>
      <c r="BL230" s="19" t="s">
        <v>130</v>
      </c>
      <c r="BM230" s="225" t="s">
        <v>489</v>
      </c>
    </row>
    <row r="231" s="13" customFormat="1">
      <c r="A231" s="13"/>
      <c r="B231" s="227"/>
      <c r="C231" s="228"/>
      <c r="D231" s="229" t="s">
        <v>132</v>
      </c>
      <c r="E231" s="228"/>
      <c r="F231" s="231" t="s">
        <v>490</v>
      </c>
      <c r="G231" s="228"/>
      <c r="H231" s="232">
        <v>228.75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132</v>
      </c>
      <c r="AU231" s="238" t="s">
        <v>78</v>
      </c>
      <c r="AV231" s="13" t="s">
        <v>78</v>
      </c>
      <c r="AW231" s="13" t="s">
        <v>4</v>
      </c>
      <c r="AX231" s="13" t="s">
        <v>76</v>
      </c>
      <c r="AY231" s="238" t="s">
        <v>122</v>
      </c>
    </row>
    <row r="232" s="2" customFormat="1" ht="16.5" customHeight="1">
      <c r="A232" s="40"/>
      <c r="B232" s="41"/>
      <c r="C232" s="214" t="s">
        <v>491</v>
      </c>
      <c r="D232" s="214" t="s">
        <v>125</v>
      </c>
      <c r="E232" s="215" t="s">
        <v>492</v>
      </c>
      <c r="F232" s="216" t="s">
        <v>493</v>
      </c>
      <c r="G232" s="217" t="s">
        <v>150</v>
      </c>
      <c r="H232" s="218">
        <v>1.2</v>
      </c>
      <c r="I232" s="219"/>
      <c r="J232" s="220">
        <f>ROUND(I232*H232,2)</f>
        <v>0</v>
      </c>
      <c r="K232" s="216" t="s">
        <v>255</v>
      </c>
      <c r="L232" s="46"/>
      <c r="M232" s="221" t="s">
        <v>19</v>
      </c>
      <c r="N232" s="222" t="s">
        <v>40</v>
      </c>
      <c r="O232" s="86"/>
      <c r="P232" s="223">
        <f>O232*H232</f>
        <v>0</v>
      </c>
      <c r="Q232" s="223">
        <v>0.50375000000000003</v>
      </c>
      <c r="R232" s="223">
        <f>Q232*H232</f>
        <v>0.60450000000000004</v>
      </c>
      <c r="S232" s="223">
        <v>2.5</v>
      </c>
      <c r="T232" s="224">
        <f>S232*H232</f>
        <v>3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130</v>
      </c>
      <c r="AT232" s="225" t="s">
        <v>125</v>
      </c>
      <c r="AU232" s="225" t="s">
        <v>78</v>
      </c>
      <c r="AY232" s="19" t="s">
        <v>122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76</v>
      </c>
      <c r="BK232" s="226">
        <f>ROUND(I232*H232,2)</f>
        <v>0</v>
      </c>
      <c r="BL232" s="19" t="s">
        <v>130</v>
      </c>
      <c r="BM232" s="225" t="s">
        <v>494</v>
      </c>
    </row>
    <row r="233" s="2" customFormat="1">
      <c r="A233" s="40"/>
      <c r="B233" s="41"/>
      <c r="C233" s="42"/>
      <c r="D233" s="277" t="s">
        <v>257</v>
      </c>
      <c r="E233" s="42"/>
      <c r="F233" s="278" t="s">
        <v>495</v>
      </c>
      <c r="G233" s="42"/>
      <c r="H233" s="42"/>
      <c r="I233" s="260"/>
      <c r="J233" s="42"/>
      <c r="K233" s="42"/>
      <c r="L233" s="46"/>
      <c r="M233" s="261"/>
      <c r="N233" s="262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257</v>
      </c>
      <c r="AU233" s="19" t="s">
        <v>78</v>
      </c>
    </row>
    <row r="234" s="13" customFormat="1">
      <c r="A234" s="13"/>
      <c r="B234" s="227"/>
      <c r="C234" s="228"/>
      <c r="D234" s="229" t="s">
        <v>132</v>
      </c>
      <c r="E234" s="230" t="s">
        <v>19</v>
      </c>
      <c r="F234" s="231" t="s">
        <v>496</v>
      </c>
      <c r="G234" s="228"/>
      <c r="H234" s="232">
        <v>1.2</v>
      </c>
      <c r="I234" s="233"/>
      <c r="J234" s="228"/>
      <c r="K234" s="228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132</v>
      </c>
      <c r="AU234" s="238" t="s">
        <v>78</v>
      </c>
      <c r="AV234" s="13" t="s">
        <v>78</v>
      </c>
      <c r="AW234" s="13" t="s">
        <v>31</v>
      </c>
      <c r="AX234" s="13" t="s">
        <v>76</v>
      </c>
      <c r="AY234" s="238" t="s">
        <v>122</v>
      </c>
    </row>
    <row r="235" s="2" customFormat="1" ht="16.5" customHeight="1">
      <c r="A235" s="40"/>
      <c r="B235" s="41"/>
      <c r="C235" s="249" t="s">
        <v>497</v>
      </c>
      <c r="D235" s="249" t="s">
        <v>141</v>
      </c>
      <c r="E235" s="250" t="s">
        <v>498</v>
      </c>
      <c r="F235" s="251" t="s">
        <v>499</v>
      </c>
      <c r="G235" s="252" t="s">
        <v>144</v>
      </c>
      <c r="H235" s="253">
        <v>2.52</v>
      </c>
      <c r="I235" s="254"/>
      <c r="J235" s="255">
        <f>ROUND(I235*H235,2)</f>
        <v>0</v>
      </c>
      <c r="K235" s="251" t="s">
        <v>255</v>
      </c>
      <c r="L235" s="256"/>
      <c r="M235" s="257" t="s">
        <v>19</v>
      </c>
      <c r="N235" s="258" t="s">
        <v>40</v>
      </c>
      <c r="O235" s="86"/>
      <c r="P235" s="223">
        <f>O235*H235</f>
        <v>0</v>
      </c>
      <c r="Q235" s="223">
        <v>1</v>
      </c>
      <c r="R235" s="223">
        <f>Q235*H235</f>
        <v>2.52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146</v>
      </c>
      <c r="AT235" s="225" t="s">
        <v>141</v>
      </c>
      <c r="AU235" s="225" t="s">
        <v>78</v>
      </c>
      <c r="AY235" s="19" t="s">
        <v>122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76</v>
      </c>
      <c r="BK235" s="226">
        <f>ROUND(I235*H235,2)</f>
        <v>0</v>
      </c>
      <c r="BL235" s="19" t="s">
        <v>130</v>
      </c>
      <c r="BM235" s="225" t="s">
        <v>500</v>
      </c>
    </row>
    <row r="236" s="13" customFormat="1">
      <c r="A236" s="13"/>
      <c r="B236" s="227"/>
      <c r="C236" s="228"/>
      <c r="D236" s="229" t="s">
        <v>132</v>
      </c>
      <c r="E236" s="230" t="s">
        <v>19</v>
      </c>
      <c r="F236" s="231" t="s">
        <v>501</v>
      </c>
      <c r="G236" s="228"/>
      <c r="H236" s="232">
        <v>2.52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132</v>
      </c>
      <c r="AU236" s="238" t="s">
        <v>78</v>
      </c>
      <c r="AV236" s="13" t="s">
        <v>78</v>
      </c>
      <c r="AW236" s="13" t="s">
        <v>31</v>
      </c>
      <c r="AX236" s="13" t="s">
        <v>76</v>
      </c>
      <c r="AY236" s="238" t="s">
        <v>122</v>
      </c>
    </row>
    <row r="237" s="2" customFormat="1" ht="24.15" customHeight="1">
      <c r="A237" s="40"/>
      <c r="B237" s="41"/>
      <c r="C237" s="214" t="s">
        <v>502</v>
      </c>
      <c r="D237" s="214" t="s">
        <v>125</v>
      </c>
      <c r="E237" s="215" t="s">
        <v>503</v>
      </c>
      <c r="F237" s="216" t="s">
        <v>504</v>
      </c>
      <c r="G237" s="217" t="s">
        <v>136</v>
      </c>
      <c r="H237" s="218">
        <v>50</v>
      </c>
      <c r="I237" s="219"/>
      <c r="J237" s="220">
        <f>ROUND(I237*H237,2)</f>
        <v>0</v>
      </c>
      <c r="K237" s="216" t="s">
        <v>255</v>
      </c>
      <c r="L237" s="46"/>
      <c r="M237" s="221" t="s">
        <v>19</v>
      </c>
      <c r="N237" s="222" t="s">
        <v>40</v>
      </c>
      <c r="O237" s="86"/>
      <c r="P237" s="223">
        <f>O237*H237</f>
        <v>0</v>
      </c>
      <c r="Q237" s="223">
        <v>0.039081999999999999</v>
      </c>
      <c r="R237" s="223">
        <f>Q237*H237</f>
        <v>1.9541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130</v>
      </c>
      <c r="AT237" s="225" t="s">
        <v>125</v>
      </c>
      <c r="AU237" s="225" t="s">
        <v>78</v>
      </c>
      <c r="AY237" s="19" t="s">
        <v>122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76</v>
      </c>
      <c r="BK237" s="226">
        <f>ROUND(I237*H237,2)</f>
        <v>0</v>
      </c>
      <c r="BL237" s="19" t="s">
        <v>130</v>
      </c>
      <c r="BM237" s="225" t="s">
        <v>505</v>
      </c>
    </row>
    <row r="238" s="2" customFormat="1">
      <c r="A238" s="40"/>
      <c r="B238" s="41"/>
      <c r="C238" s="42"/>
      <c r="D238" s="277" t="s">
        <v>257</v>
      </c>
      <c r="E238" s="42"/>
      <c r="F238" s="278" t="s">
        <v>506</v>
      </c>
      <c r="G238" s="42"/>
      <c r="H238" s="42"/>
      <c r="I238" s="260"/>
      <c r="J238" s="42"/>
      <c r="K238" s="42"/>
      <c r="L238" s="46"/>
      <c r="M238" s="261"/>
      <c r="N238" s="26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257</v>
      </c>
      <c r="AU238" s="19" t="s">
        <v>78</v>
      </c>
    </row>
    <row r="239" s="13" customFormat="1">
      <c r="A239" s="13"/>
      <c r="B239" s="227"/>
      <c r="C239" s="228"/>
      <c r="D239" s="229" t="s">
        <v>132</v>
      </c>
      <c r="E239" s="230" t="s">
        <v>19</v>
      </c>
      <c r="F239" s="231" t="s">
        <v>468</v>
      </c>
      <c r="G239" s="228"/>
      <c r="H239" s="232">
        <v>50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132</v>
      </c>
      <c r="AU239" s="238" t="s">
        <v>78</v>
      </c>
      <c r="AV239" s="13" t="s">
        <v>78</v>
      </c>
      <c r="AW239" s="13" t="s">
        <v>31</v>
      </c>
      <c r="AX239" s="13" t="s">
        <v>76</v>
      </c>
      <c r="AY239" s="238" t="s">
        <v>122</v>
      </c>
    </row>
    <row r="240" s="2" customFormat="1" ht="24.15" customHeight="1">
      <c r="A240" s="40"/>
      <c r="B240" s="41"/>
      <c r="C240" s="214" t="s">
        <v>507</v>
      </c>
      <c r="D240" s="214" t="s">
        <v>125</v>
      </c>
      <c r="E240" s="215" t="s">
        <v>508</v>
      </c>
      <c r="F240" s="216" t="s">
        <v>509</v>
      </c>
      <c r="G240" s="217" t="s">
        <v>136</v>
      </c>
      <c r="H240" s="218">
        <v>50</v>
      </c>
      <c r="I240" s="219"/>
      <c r="J240" s="220">
        <f>ROUND(I240*H240,2)</f>
        <v>0</v>
      </c>
      <c r="K240" s="216" t="s">
        <v>255</v>
      </c>
      <c r="L240" s="46"/>
      <c r="M240" s="221" t="s">
        <v>19</v>
      </c>
      <c r="N240" s="222" t="s">
        <v>40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130</v>
      </c>
      <c r="AT240" s="225" t="s">
        <v>125</v>
      </c>
      <c r="AU240" s="225" t="s">
        <v>78</v>
      </c>
      <c r="AY240" s="19" t="s">
        <v>122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76</v>
      </c>
      <c r="BK240" s="226">
        <f>ROUND(I240*H240,2)</f>
        <v>0</v>
      </c>
      <c r="BL240" s="19" t="s">
        <v>130</v>
      </c>
      <c r="BM240" s="225" t="s">
        <v>510</v>
      </c>
    </row>
    <row r="241" s="2" customFormat="1">
      <c r="A241" s="40"/>
      <c r="B241" s="41"/>
      <c r="C241" s="42"/>
      <c r="D241" s="277" t="s">
        <v>257</v>
      </c>
      <c r="E241" s="42"/>
      <c r="F241" s="278" t="s">
        <v>511</v>
      </c>
      <c r="G241" s="42"/>
      <c r="H241" s="42"/>
      <c r="I241" s="260"/>
      <c r="J241" s="42"/>
      <c r="K241" s="42"/>
      <c r="L241" s="46"/>
      <c r="M241" s="261"/>
      <c r="N241" s="26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257</v>
      </c>
      <c r="AU241" s="19" t="s">
        <v>78</v>
      </c>
    </row>
    <row r="242" s="13" customFormat="1">
      <c r="A242" s="13"/>
      <c r="B242" s="227"/>
      <c r="C242" s="228"/>
      <c r="D242" s="229" t="s">
        <v>132</v>
      </c>
      <c r="E242" s="230" t="s">
        <v>19</v>
      </c>
      <c r="F242" s="231" t="s">
        <v>468</v>
      </c>
      <c r="G242" s="228"/>
      <c r="H242" s="232">
        <v>50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132</v>
      </c>
      <c r="AU242" s="238" t="s">
        <v>78</v>
      </c>
      <c r="AV242" s="13" t="s">
        <v>78</v>
      </c>
      <c r="AW242" s="13" t="s">
        <v>31</v>
      </c>
      <c r="AX242" s="13" t="s">
        <v>76</v>
      </c>
      <c r="AY242" s="238" t="s">
        <v>122</v>
      </c>
    </row>
    <row r="243" s="2" customFormat="1" ht="16.5" customHeight="1">
      <c r="A243" s="40"/>
      <c r="B243" s="41"/>
      <c r="C243" s="214" t="s">
        <v>512</v>
      </c>
      <c r="D243" s="214" t="s">
        <v>125</v>
      </c>
      <c r="E243" s="215" t="s">
        <v>513</v>
      </c>
      <c r="F243" s="216" t="s">
        <v>514</v>
      </c>
      <c r="G243" s="217" t="s">
        <v>171</v>
      </c>
      <c r="H243" s="218">
        <v>2</v>
      </c>
      <c r="I243" s="219"/>
      <c r="J243" s="220">
        <f>ROUND(I243*H243,2)</f>
        <v>0</v>
      </c>
      <c r="K243" s="216" t="s">
        <v>19</v>
      </c>
      <c r="L243" s="46"/>
      <c r="M243" s="221" t="s">
        <v>19</v>
      </c>
      <c r="N243" s="222" t="s">
        <v>40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213</v>
      </c>
      <c r="AT243" s="225" t="s">
        <v>125</v>
      </c>
      <c r="AU243" s="225" t="s">
        <v>78</v>
      </c>
      <c r="AY243" s="19" t="s">
        <v>122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76</v>
      </c>
      <c r="BK243" s="226">
        <f>ROUND(I243*H243,2)</f>
        <v>0</v>
      </c>
      <c r="BL243" s="19" t="s">
        <v>213</v>
      </c>
      <c r="BM243" s="225" t="s">
        <v>515</v>
      </c>
    </row>
    <row r="244" s="12" customFormat="1" ht="22.8" customHeight="1">
      <c r="A244" s="12"/>
      <c r="B244" s="198"/>
      <c r="C244" s="199"/>
      <c r="D244" s="200" t="s">
        <v>68</v>
      </c>
      <c r="E244" s="212" t="s">
        <v>516</v>
      </c>
      <c r="F244" s="212" t="s">
        <v>517</v>
      </c>
      <c r="G244" s="199"/>
      <c r="H244" s="199"/>
      <c r="I244" s="202"/>
      <c r="J244" s="213">
        <f>BK244</f>
        <v>0</v>
      </c>
      <c r="K244" s="199"/>
      <c r="L244" s="204"/>
      <c r="M244" s="205"/>
      <c r="N244" s="206"/>
      <c r="O244" s="206"/>
      <c r="P244" s="207">
        <f>SUM(P245:P251)</f>
        <v>0</v>
      </c>
      <c r="Q244" s="206"/>
      <c r="R244" s="207">
        <f>SUM(R245:R251)</f>
        <v>0</v>
      </c>
      <c r="S244" s="206"/>
      <c r="T244" s="208">
        <f>SUM(T245:T251)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76</v>
      </c>
      <c r="AT244" s="210" t="s">
        <v>68</v>
      </c>
      <c r="AU244" s="210" t="s">
        <v>76</v>
      </c>
      <c r="AY244" s="209" t="s">
        <v>122</v>
      </c>
      <c r="BK244" s="211">
        <f>SUM(BK245:BK251)</f>
        <v>0</v>
      </c>
    </row>
    <row r="245" s="2" customFormat="1" ht="24.15" customHeight="1">
      <c r="A245" s="40"/>
      <c r="B245" s="41"/>
      <c r="C245" s="214" t="s">
        <v>518</v>
      </c>
      <c r="D245" s="214" t="s">
        <v>125</v>
      </c>
      <c r="E245" s="215" t="s">
        <v>519</v>
      </c>
      <c r="F245" s="216" t="s">
        <v>520</v>
      </c>
      <c r="G245" s="217" t="s">
        <v>144</v>
      </c>
      <c r="H245" s="218">
        <v>19.634</v>
      </c>
      <c r="I245" s="219"/>
      <c r="J245" s="220">
        <f>ROUND(I245*H245,2)</f>
        <v>0</v>
      </c>
      <c r="K245" s="216" t="s">
        <v>255</v>
      </c>
      <c r="L245" s="46"/>
      <c r="M245" s="221" t="s">
        <v>19</v>
      </c>
      <c r="N245" s="222" t="s">
        <v>40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130</v>
      </c>
      <c r="AT245" s="225" t="s">
        <v>125</v>
      </c>
      <c r="AU245" s="225" t="s">
        <v>78</v>
      </c>
      <c r="AY245" s="19" t="s">
        <v>122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76</v>
      </c>
      <c r="BK245" s="226">
        <f>ROUND(I245*H245,2)</f>
        <v>0</v>
      </c>
      <c r="BL245" s="19" t="s">
        <v>130</v>
      </c>
      <c r="BM245" s="225" t="s">
        <v>521</v>
      </c>
    </row>
    <row r="246" s="2" customFormat="1">
      <c r="A246" s="40"/>
      <c r="B246" s="41"/>
      <c r="C246" s="42"/>
      <c r="D246" s="277" t="s">
        <v>257</v>
      </c>
      <c r="E246" s="42"/>
      <c r="F246" s="278" t="s">
        <v>522</v>
      </c>
      <c r="G246" s="42"/>
      <c r="H246" s="42"/>
      <c r="I246" s="260"/>
      <c r="J246" s="42"/>
      <c r="K246" s="42"/>
      <c r="L246" s="46"/>
      <c r="M246" s="261"/>
      <c r="N246" s="26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257</v>
      </c>
      <c r="AU246" s="19" t="s">
        <v>78</v>
      </c>
    </row>
    <row r="247" s="2" customFormat="1" ht="21.75" customHeight="1">
      <c r="A247" s="40"/>
      <c r="B247" s="41"/>
      <c r="C247" s="214" t="s">
        <v>523</v>
      </c>
      <c r="D247" s="214" t="s">
        <v>125</v>
      </c>
      <c r="E247" s="215" t="s">
        <v>524</v>
      </c>
      <c r="F247" s="216" t="s">
        <v>525</v>
      </c>
      <c r="G247" s="217" t="s">
        <v>144</v>
      </c>
      <c r="H247" s="218">
        <v>20.135999999999999</v>
      </c>
      <c r="I247" s="219"/>
      <c r="J247" s="220">
        <f>ROUND(I247*H247,2)</f>
        <v>0</v>
      </c>
      <c r="K247" s="216" t="s">
        <v>255</v>
      </c>
      <c r="L247" s="46"/>
      <c r="M247" s="221" t="s">
        <v>19</v>
      </c>
      <c r="N247" s="222" t="s">
        <v>40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130</v>
      </c>
      <c r="AT247" s="225" t="s">
        <v>125</v>
      </c>
      <c r="AU247" s="225" t="s">
        <v>78</v>
      </c>
      <c r="AY247" s="19" t="s">
        <v>122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76</v>
      </c>
      <c r="BK247" s="226">
        <f>ROUND(I247*H247,2)</f>
        <v>0</v>
      </c>
      <c r="BL247" s="19" t="s">
        <v>130</v>
      </c>
      <c r="BM247" s="225" t="s">
        <v>526</v>
      </c>
    </row>
    <row r="248" s="2" customFormat="1">
      <c r="A248" s="40"/>
      <c r="B248" s="41"/>
      <c r="C248" s="42"/>
      <c r="D248" s="277" t="s">
        <v>257</v>
      </c>
      <c r="E248" s="42"/>
      <c r="F248" s="278" t="s">
        <v>527</v>
      </c>
      <c r="G248" s="42"/>
      <c r="H248" s="42"/>
      <c r="I248" s="260"/>
      <c r="J248" s="42"/>
      <c r="K248" s="42"/>
      <c r="L248" s="46"/>
      <c r="M248" s="261"/>
      <c r="N248" s="26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257</v>
      </c>
      <c r="AU248" s="19" t="s">
        <v>78</v>
      </c>
    </row>
    <row r="249" s="2" customFormat="1" ht="24.15" customHeight="1">
      <c r="A249" s="40"/>
      <c r="B249" s="41"/>
      <c r="C249" s="214" t="s">
        <v>528</v>
      </c>
      <c r="D249" s="214" t="s">
        <v>125</v>
      </c>
      <c r="E249" s="215" t="s">
        <v>529</v>
      </c>
      <c r="F249" s="216" t="s">
        <v>530</v>
      </c>
      <c r="G249" s="217" t="s">
        <v>144</v>
      </c>
      <c r="H249" s="218">
        <v>373.04599999999999</v>
      </c>
      <c r="I249" s="219"/>
      <c r="J249" s="220">
        <f>ROUND(I249*H249,2)</f>
        <v>0</v>
      </c>
      <c r="K249" s="216" t="s">
        <v>255</v>
      </c>
      <c r="L249" s="46"/>
      <c r="M249" s="221" t="s">
        <v>19</v>
      </c>
      <c r="N249" s="222" t="s">
        <v>40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130</v>
      </c>
      <c r="AT249" s="225" t="s">
        <v>125</v>
      </c>
      <c r="AU249" s="225" t="s">
        <v>78</v>
      </c>
      <c r="AY249" s="19" t="s">
        <v>122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76</v>
      </c>
      <c r="BK249" s="226">
        <f>ROUND(I249*H249,2)</f>
        <v>0</v>
      </c>
      <c r="BL249" s="19" t="s">
        <v>130</v>
      </c>
      <c r="BM249" s="225" t="s">
        <v>531</v>
      </c>
    </row>
    <row r="250" s="2" customFormat="1">
      <c r="A250" s="40"/>
      <c r="B250" s="41"/>
      <c r="C250" s="42"/>
      <c r="D250" s="277" t="s">
        <v>257</v>
      </c>
      <c r="E250" s="42"/>
      <c r="F250" s="278" t="s">
        <v>532</v>
      </c>
      <c r="G250" s="42"/>
      <c r="H250" s="42"/>
      <c r="I250" s="260"/>
      <c r="J250" s="42"/>
      <c r="K250" s="42"/>
      <c r="L250" s="46"/>
      <c r="M250" s="261"/>
      <c r="N250" s="26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257</v>
      </c>
      <c r="AU250" s="19" t="s">
        <v>78</v>
      </c>
    </row>
    <row r="251" s="13" customFormat="1">
      <c r="A251" s="13"/>
      <c r="B251" s="227"/>
      <c r="C251" s="228"/>
      <c r="D251" s="229" t="s">
        <v>132</v>
      </c>
      <c r="E251" s="230" t="s">
        <v>19</v>
      </c>
      <c r="F251" s="231" t="s">
        <v>533</v>
      </c>
      <c r="G251" s="228"/>
      <c r="H251" s="232">
        <v>373.04599999999999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132</v>
      </c>
      <c r="AU251" s="238" t="s">
        <v>78</v>
      </c>
      <c r="AV251" s="13" t="s">
        <v>78</v>
      </c>
      <c r="AW251" s="13" t="s">
        <v>31</v>
      </c>
      <c r="AX251" s="13" t="s">
        <v>76</v>
      </c>
      <c r="AY251" s="238" t="s">
        <v>122</v>
      </c>
    </row>
    <row r="252" s="12" customFormat="1" ht="22.8" customHeight="1">
      <c r="A252" s="12"/>
      <c r="B252" s="198"/>
      <c r="C252" s="199"/>
      <c r="D252" s="200" t="s">
        <v>68</v>
      </c>
      <c r="E252" s="212" t="s">
        <v>534</v>
      </c>
      <c r="F252" s="212" t="s">
        <v>535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P253+P254+P255</f>
        <v>0</v>
      </c>
      <c r="Q252" s="206"/>
      <c r="R252" s="207">
        <f>R253+R254+R255</f>
        <v>0.64557502999999994</v>
      </c>
      <c r="S252" s="206"/>
      <c r="T252" s="208">
        <f>T253+T254+T255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76</v>
      </c>
      <c r="AT252" s="210" t="s">
        <v>68</v>
      </c>
      <c r="AU252" s="210" t="s">
        <v>76</v>
      </c>
      <c r="AY252" s="209" t="s">
        <v>122</v>
      </c>
      <c r="BK252" s="211">
        <f>BK253+BK254+BK255</f>
        <v>0</v>
      </c>
    </row>
    <row r="253" s="2" customFormat="1" ht="24.15" customHeight="1">
      <c r="A253" s="40"/>
      <c r="B253" s="41"/>
      <c r="C253" s="214" t="s">
        <v>536</v>
      </c>
      <c r="D253" s="214" t="s">
        <v>125</v>
      </c>
      <c r="E253" s="215" t="s">
        <v>537</v>
      </c>
      <c r="F253" s="216" t="s">
        <v>538</v>
      </c>
      <c r="G253" s="217" t="s">
        <v>144</v>
      </c>
      <c r="H253" s="218">
        <v>309.76499999999999</v>
      </c>
      <c r="I253" s="219"/>
      <c r="J253" s="220">
        <f>ROUND(I253*H253,2)</f>
        <v>0</v>
      </c>
      <c r="K253" s="216" t="s">
        <v>255</v>
      </c>
      <c r="L253" s="46"/>
      <c r="M253" s="221" t="s">
        <v>19</v>
      </c>
      <c r="N253" s="222" t="s">
        <v>40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130</v>
      </c>
      <c r="AT253" s="225" t="s">
        <v>125</v>
      </c>
      <c r="AU253" s="225" t="s">
        <v>78</v>
      </c>
      <c r="AY253" s="19" t="s">
        <v>122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76</v>
      </c>
      <c r="BK253" s="226">
        <f>ROUND(I253*H253,2)</f>
        <v>0</v>
      </c>
      <c r="BL253" s="19" t="s">
        <v>130</v>
      </c>
      <c r="BM253" s="225" t="s">
        <v>539</v>
      </c>
    </row>
    <row r="254" s="2" customFormat="1">
      <c r="A254" s="40"/>
      <c r="B254" s="41"/>
      <c r="C254" s="42"/>
      <c r="D254" s="277" t="s">
        <v>257</v>
      </c>
      <c r="E254" s="42"/>
      <c r="F254" s="278" t="s">
        <v>540</v>
      </c>
      <c r="G254" s="42"/>
      <c r="H254" s="42"/>
      <c r="I254" s="260"/>
      <c r="J254" s="42"/>
      <c r="K254" s="42"/>
      <c r="L254" s="46"/>
      <c r="M254" s="261"/>
      <c r="N254" s="26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257</v>
      </c>
      <c r="AU254" s="19" t="s">
        <v>78</v>
      </c>
    </row>
    <row r="255" s="12" customFormat="1" ht="20.88" customHeight="1">
      <c r="A255" s="12"/>
      <c r="B255" s="198"/>
      <c r="C255" s="199"/>
      <c r="D255" s="200" t="s">
        <v>68</v>
      </c>
      <c r="E255" s="212" t="s">
        <v>541</v>
      </c>
      <c r="F255" s="212" t="s">
        <v>542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SUM(P256:P299)</f>
        <v>0</v>
      </c>
      <c r="Q255" s="206"/>
      <c r="R255" s="207">
        <f>SUM(R256:R299)</f>
        <v>0.64557502999999994</v>
      </c>
      <c r="S255" s="206"/>
      <c r="T255" s="208">
        <f>SUM(T256:T299)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78</v>
      </c>
      <c r="AT255" s="210" t="s">
        <v>68</v>
      </c>
      <c r="AU255" s="210" t="s">
        <v>78</v>
      </c>
      <c r="AY255" s="209" t="s">
        <v>122</v>
      </c>
      <c r="BK255" s="211">
        <f>SUM(BK256:BK299)</f>
        <v>0</v>
      </c>
    </row>
    <row r="256" s="2" customFormat="1" ht="16.5" customHeight="1">
      <c r="A256" s="40"/>
      <c r="B256" s="41"/>
      <c r="C256" s="214" t="s">
        <v>543</v>
      </c>
      <c r="D256" s="214" t="s">
        <v>125</v>
      </c>
      <c r="E256" s="215" t="s">
        <v>544</v>
      </c>
      <c r="F256" s="216" t="s">
        <v>545</v>
      </c>
      <c r="G256" s="217" t="s">
        <v>136</v>
      </c>
      <c r="H256" s="218">
        <v>21.815999999999999</v>
      </c>
      <c r="I256" s="219"/>
      <c r="J256" s="220">
        <f>ROUND(I256*H256,2)</f>
        <v>0</v>
      </c>
      <c r="K256" s="216" t="s">
        <v>255</v>
      </c>
      <c r="L256" s="46"/>
      <c r="M256" s="221" t="s">
        <v>19</v>
      </c>
      <c r="N256" s="222" t="s">
        <v>40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213</v>
      </c>
      <c r="AT256" s="225" t="s">
        <v>125</v>
      </c>
      <c r="AU256" s="225" t="s">
        <v>140</v>
      </c>
      <c r="AY256" s="19" t="s">
        <v>122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76</v>
      </c>
      <c r="BK256" s="226">
        <f>ROUND(I256*H256,2)</f>
        <v>0</v>
      </c>
      <c r="BL256" s="19" t="s">
        <v>213</v>
      </c>
      <c r="BM256" s="225" t="s">
        <v>546</v>
      </c>
    </row>
    <row r="257" s="2" customFormat="1">
      <c r="A257" s="40"/>
      <c r="B257" s="41"/>
      <c r="C257" s="42"/>
      <c r="D257" s="277" t="s">
        <v>257</v>
      </c>
      <c r="E257" s="42"/>
      <c r="F257" s="278" t="s">
        <v>547</v>
      </c>
      <c r="G257" s="42"/>
      <c r="H257" s="42"/>
      <c r="I257" s="260"/>
      <c r="J257" s="42"/>
      <c r="K257" s="42"/>
      <c r="L257" s="46"/>
      <c r="M257" s="261"/>
      <c r="N257" s="26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257</v>
      </c>
      <c r="AU257" s="19" t="s">
        <v>140</v>
      </c>
    </row>
    <row r="258" s="13" customFormat="1">
      <c r="A258" s="13"/>
      <c r="B258" s="227"/>
      <c r="C258" s="228"/>
      <c r="D258" s="229" t="s">
        <v>132</v>
      </c>
      <c r="E258" s="230" t="s">
        <v>19</v>
      </c>
      <c r="F258" s="231" t="s">
        <v>548</v>
      </c>
      <c r="G258" s="228"/>
      <c r="H258" s="232">
        <v>21.815999999999999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132</v>
      </c>
      <c r="AU258" s="238" t="s">
        <v>140</v>
      </c>
      <c r="AV258" s="13" t="s">
        <v>78</v>
      </c>
      <c r="AW258" s="13" t="s">
        <v>31</v>
      </c>
      <c r="AX258" s="13" t="s">
        <v>76</v>
      </c>
      <c r="AY258" s="238" t="s">
        <v>122</v>
      </c>
    </row>
    <row r="259" s="2" customFormat="1" ht="16.5" customHeight="1">
      <c r="A259" s="40"/>
      <c r="B259" s="41"/>
      <c r="C259" s="249" t="s">
        <v>549</v>
      </c>
      <c r="D259" s="249" t="s">
        <v>141</v>
      </c>
      <c r="E259" s="250" t="s">
        <v>550</v>
      </c>
      <c r="F259" s="251" t="s">
        <v>551</v>
      </c>
      <c r="G259" s="252" t="s">
        <v>136</v>
      </c>
      <c r="H259" s="253">
        <v>25.427</v>
      </c>
      <c r="I259" s="254"/>
      <c r="J259" s="255">
        <f>ROUND(I259*H259,2)</f>
        <v>0</v>
      </c>
      <c r="K259" s="251" t="s">
        <v>255</v>
      </c>
      <c r="L259" s="256"/>
      <c r="M259" s="257" t="s">
        <v>19</v>
      </c>
      <c r="N259" s="258" t="s">
        <v>40</v>
      </c>
      <c r="O259" s="86"/>
      <c r="P259" s="223">
        <f>O259*H259</f>
        <v>0</v>
      </c>
      <c r="Q259" s="223">
        <v>0.00064000000000000005</v>
      </c>
      <c r="R259" s="223">
        <f>Q259*H259</f>
        <v>0.016273280000000001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410</v>
      </c>
      <c r="AT259" s="225" t="s">
        <v>141</v>
      </c>
      <c r="AU259" s="225" t="s">
        <v>140</v>
      </c>
      <c r="AY259" s="19" t="s">
        <v>122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76</v>
      </c>
      <c r="BK259" s="226">
        <f>ROUND(I259*H259,2)</f>
        <v>0</v>
      </c>
      <c r="BL259" s="19" t="s">
        <v>213</v>
      </c>
      <c r="BM259" s="225" t="s">
        <v>552</v>
      </c>
    </row>
    <row r="260" s="13" customFormat="1">
      <c r="A260" s="13"/>
      <c r="B260" s="227"/>
      <c r="C260" s="228"/>
      <c r="D260" s="229" t="s">
        <v>132</v>
      </c>
      <c r="E260" s="228"/>
      <c r="F260" s="231" t="s">
        <v>553</v>
      </c>
      <c r="G260" s="228"/>
      <c r="H260" s="232">
        <v>25.427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132</v>
      </c>
      <c r="AU260" s="238" t="s">
        <v>140</v>
      </c>
      <c r="AV260" s="13" t="s">
        <v>78</v>
      </c>
      <c r="AW260" s="13" t="s">
        <v>4</v>
      </c>
      <c r="AX260" s="13" t="s">
        <v>76</v>
      </c>
      <c r="AY260" s="238" t="s">
        <v>122</v>
      </c>
    </row>
    <row r="261" s="2" customFormat="1" ht="21.75" customHeight="1">
      <c r="A261" s="40"/>
      <c r="B261" s="41"/>
      <c r="C261" s="214" t="s">
        <v>554</v>
      </c>
      <c r="D261" s="214" t="s">
        <v>125</v>
      </c>
      <c r="E261" s="215" t="s">
        <v>555</v>
      </c>
      <c r="F261" s="216" t="s">
        <v>556</v>
      </c>
      <c r="G261" s="217" t="s">
        <v>136</v>
      </c>
      <c r="H261" s="218">
        <v>7.3200000000000003</v>
      </c>
      <c r="I261" s="219"/>
      <c r="J261" s="220">
        <f>ROUND(I261*H261,2)</f>
        <v>0</v>
      </c>
      <c r="K261" s="216" t="s">
        <v>255</v>
      </c>
      <c r="L261" s="46"/>
      <c r="M261" s="221" t="s">
        <v>19</v>
      </c>
      <c r="N261" s="222" t="s">
        <v>40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130</v>
      </c>
      <c r="AT261" s="225" t="s">
        <v>125</v>
      </c>
      <c r="AU261" s="225" t="s">
        <v>140</v>
      </c>
      <c r="AY261" s="19" t="s">
        <v>122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76</v>
      </c>
      <c r="BK261" s="226">
        <f>ROUND(I261*H261,2)</f>
        <v>0</v>
      </c>
      <c r="BL261" s="19" t="s">
        <v>130</v>
      </c>
      <c r="BM261" s="225" t="s">
        <v>557</v>
      </c>
    </row>
    <row r="262" s="2" customFormat="1">
      <c r="A262" s="40"/>
      <c r="B262" s="41"/>
      <c r="C262" s="42"/>
      <c r="D262" s="277" t="s">
        <v>257</v>
      </c>
      <c r="E262" s="42"/>
      <c r="F262" s="278" t="s">
        <v>558</v>
      </c>
      <c r="G262" s="42"/>
      <c r="H262" s="42"/>
      <c r="I262" s="260"/>
      <c r="J262" s="42"/>
      <c r="K262" s="42"/>
      <c r="L262" s="46"/>
      <c r="M262" s="261"/>
      <c r="N262" s="26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257</v>
      </c>
      <c r="AU262" s="19" t="s">
        <v>140</v>
      </c>
    </row>
    <row r="263" s="13" customFormat="1">
      <c r="A263" s="13"/>
      <c r="B263" s="227"/>
      <c r="C263" s="228"/>
      <c r="D263" s="229" t="s">
        <v>132</v>
      </c>
      <c r="E263" s="230" t="s">
        <v>19</v>
      </c>
      <c r="F263" s="231" t="s">
        <v>559</v>
      </c>
      <c r="G263" s="228"/>
      <c r="H263" s="232">
        <v>7.3200000000000003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132</v>
      </c>
      <c r="AU263" s="238" t="s">
        <v>140</v>
      </c>
      <c r="AV263" s="13" t="s">
        <v>78</v>
      </c>
      <c r="AW263" s="13" t="s">
        <v>31</v>
      </c>
      <c r="AX263" s="13" t="s">
        <v>76</v>
      </c>
      <c r="AY263" s="238" t="s">
        <v>122</v>
      </c>
    </row>
    <row r="264" s="2" customFormat="1" ht="16.5" customHeight="1">
      <c r="A264" s="40"/>
      <c r="B264" s="41"/>
      <c r="C264" s="214" t="s">
        <v>560</v>
      </c>
      <c r="D264" s="214" t="s">
        <v>125</v>
      </c>
      <c r="E264" s="215" t="s">
        <v>561</v>
      </c>
      <c r="F264" s="216" t="s">
        <v>562</v>
      </c>
      <c r="G264" s="217" t="s">
        <v>136</v>
      </c>
      <c r="H264" s="218">
        <v>93</v>
      </c>
      <c r="I264" s="219"/>
      <c r="J264" s="220">
        <f>ROUND(I264*H264,2)</f>
        <v>0</v>
      </c>
      <c r="K264" s="216" t="s">
        <v>255</v>
      </c>
      <c r="L264" s="46"/>
      <c r="M264" s="221" t="s">
        <v>19</v>
      </c>
      <c r="N264" s="222" t="s">
        <v>40</v>
      </c>
      <c r="O264" s="86"/>
      <c r="P264" s="223">
        <f>O264*H264</f>
        <v>0</v>
      </c>
      <c r="Q264" s="223">
        <v>0.00039825</v>
      </c>
      <c r="R264" s="223">
        <f>Q264*H264</f>
        <v>0.037037250000000001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213</v>
      </c>
      <c r="AT264" s="225" t="s">
        <v>125</v>
      </c>
      <c r="AU264" s="225" t="s">
        <v>140</v>
      </c>
      <c r="AY264" s="19" t="s">
        <v>122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76</v>
      </c>
      <c r="BK264" s="226">
        <f>ROUND(I264*H264,2)</f>
        <v>0</v>
      </c>
      <c r="BL264" s="19" t="s">
        <v>213</v>
      </c>
      <c r="BM264" s="225" t="s">
        <v>563</v>
      </c>
    </row>
    <row r="265" s="2" customFormat="1">
      <c r="A265" s="40"/>
      <c r="B265" s="41"/>
      <c r="C265" s="42"/>
      <c r="D265" s="277" t="s">
        <v>257</v>
      </c>
      <c r="E265" s="42"/>
      <c r="F265" s="278" t="s">
        <v>564</v>
      </c>
      <c r="G265" s="42"/>
      <c r="H265" s="42"/>
      <c r="I265" s="260"/>
      <c r="J265" s="42"/>
      <c r="K265" s="42"/>
      <c r="L265" s="46"/>
      <c r="M265" s="261"/>
      <c r="N265" s="26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257</v>
      </c>
      <c r="AU265" s="19" t="s">
        <v>140</v>
      </c>
    </row>
    <row r="266" s="13" customFormat="1">
      <c r="A266" s="13"/>
      <c r="B266" s="227"/>
      <c r="C266" s="228"/>
      <c r="D266" s="229" t="s">
        <v>132</v>
      </c>
      <c r="E266" s="230" t="s">
        <v>19</v>
      </c>
      <c r="F266" s="231" t="s">
        <v>565</v>
      </c>
      <c r="G266" s="228"/>
      <c r="H266" s="232">
        <v>93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132</v>
      </c>
      <c r="AU266" s="238" t="s">
        <v>140</v>
      </c>
      <c r="AV266" s="13" t="s">
        <v>78</v>
      </c>
      <c r="AW266" s="13" t="s">
        <v>31</v>
      </c>
      <c r="AX266" s="13" t="s">
        <v>76</v>
      </c>
      <c r="AY266" s="238" t="s">
        <v>122</v>
      </c>
    </row>
    <row r="267" s="2" customFormat="1" ht="16.5" customHeight="1">
      <c r="A267" s="40"/>
      <c r="B267" s="41"/>
      <c r="C267" s="214" t="s">
        <v>566</v>
      </c>
      <c r="D267" s="214" t="s">
        <v>125</v>
      </c>
      <c r="E267" s="215" t="s">
        <v>567</v>
      </c>
      <c r="F267" s="216" t="s">
        <v>568</v>
      </c>
      <c r="G267" s="217" t="s">
        <v>136</v>
      </c>
      <c r="H267" s="218">
        <v>116.923</v>
      </c>
      <c r="I267" s="219"/>
      <c r="J267" s="220">
        <f>ROUND(I267*H267,2)</f>
        <v>0</v>
      </c>
      <c r="K267" s="216" t="s">
        <v>569</v>
      </c>
      <c r="L267" s="46"/>
      <c r="M267" s="221" t="s">
        <v>19</v>
      </c>
      <c r="N267" s="222" t="s">
        <v>40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213</v>
      </c>
      <c r="AT267" s="225" t="s">
        <v>125</v>
      </c>
      <c r="AU267" s="225" t="s">
        <v>140</v>
      </c>
      <c r="AY267" s="19" t="s">
        <v>122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76</v>
      </c>
      <c r="BK267" s="226">
        <f>ROUND(I267*H267,2)</f>
        <v>0</v>
      </c>
      <c r="BL267" s="19" t="s">
        <v>213</v>
      </c>
      <c r="BM267" s="225" t="s">
        <v>570</v>
      </c>
    </row>
    <row r="268" s="2" customFormat="1">
      <c r="A268" s="40"/>
      <c r="B268" s="41"/>
      <c r="C268" s="42"/>
      <c r="D268" s="277" t="s">
        <v>257</v>
      </c>
      <c r="E268" s="42"/>
      <c r="F268" s="278" t="s">
        <v>571</v>
      </c>
      <c r="G268" s="42"/>
      <c r="H268" s="42"/>
      <c r="I268" s="260"/>
      <c r="J268" s="42"/>
      <c r="K268" s="42"/>
      <c r="L268" s="46"/>
      <c r="M268" s="261"/>
      <c r="N268" s="26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257</v>
      </c>
      <c r="AU268" s="19" t="s">
        <v>140</v>
      </c>
    </row>
    <row r="269" s="13" customFormat="1">
      <c r="A269" s="13"/>
      <c r="B269" s="227"/>
      <c r="C269" s="228"/>
      <c r="D269" s="229" t="s">
        <v>132</v>
      </c>
      <c r="E269" s="230" t="s">
        <v>19</v>
      </c>
      <c r="F269" s="231" t="s">
        <v>572</v>
      </c>
      <c r="G269" s="228"/>
      <c r="H269" s="232">
        <v>116.923</v>
      </c>
      <c r="I269" s="233"/>
      <c r="J269" s="228"/>
      <c r="K269" s="228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132</v>
      </c>
      <c r="AU269" s="238" t="s">
        <v>140</v>
      </c>
      <c r="AV269" s="13" t="s">
        <v>78</v>
      </c>
      <c r="AW269" s="13" t="s">
        <v>31</v>
      </c>
      <c r="AX269" s="13" t="s">
        <v>76</v>
      </c>
      <c r="AY269" s="238" t="s">
        <v>122</v>
      </c>
    </row>
    <row r="270" s="2" customFormat="1" ht="16.5" customHeight="1">
      <c r="A270" s="40"/>
      <c r="B270" s="41"/>
      <c r="C270" s="249" t="s">
        <v>573</v>
      </c>
      <c r="D270" s="249" t="s">
        <v>141</v>
      </c>
      <c r="E270" s="250" t="s">
        <v>574</v>
      </c>
      <c r="F270" s="251" t="s">
        <v>575</v>
      </c>
      <c r="G270" s="252" t="s">
        <v>144</v>
      </c>
      <c r="H270" s="253">
        <v>0.036999999999999998</v>
      </c>
      <c r="I270" s="254"/>
      <c r="J270" s="255">
        <f>ROUND(I270*H270,2)</f>
        <v>0</v>
      </c>
      <c r="K270" s="251" t="s">
        <v>569</v>
      </c>
      <c r="L270" s="256"/>
      <c r="M270" s="257" t="s">
        <v>19</v>
      </c>
      <c r="N270" s="258" t="s">
        <v>40</v>
      </c>
      <c r="O270" s="86"/>
      <c r="P270" s="223">
        <f>O270*H270</f>
        <v>0</v>
      </c>
      <c r="Q270" s="223">
        <v>1</v>
      </c>
      <c r="R270" s="223">
        <f>Q270*H270</f>
        <v>0.036999999999999998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410</v>
      </c>
      <c r="AT270" s="225" t="s">
        <v>141</v>
      </c>
      <c r="AU270" s="225" t="s">
        <v>140</v>
      </c>
      <c r="AY270" s="19" t="s">
        <v>122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76</v>
      </c>
      <c r="BK270" s="226">
        <f>ROUND(I270*H270,2)</f>
        <v>0</v>
      </c>
      <c r="BL270" s="19" t="s">
        <v>213</v>
      </c>
      <c r="BM270" s="225" t="s">
        <v>576</v>
      </c>
    </row>
    <row r="271" s="13" customFormat="1">
      <c r="A271" s="13"/>
      <c r="B271" s="227"/>
      <c r="C271" s="228"/>
      <c r="D271" s="229" t="s">
        <v>132</v>
      </c>
      <c r="E271" s="228"/>
      <c r="F271" s="231" t="s">
        <v>577</v>
      </c>
      <c r="G271" s="228"/>
      <c r="H271" s="232">
        <v>0.036999999999999998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132</v>
      </c>
      <c r="AU271" s="238" t="s">
        <v>140</v>
      </c>
      <c r="AV271" s="13" t="s">
        <v>78</v>
      </c>
      <c r="AW271" s="13" t="s">
        <v>4</v>
      </c>
      <c r="AX271" s="13" t="s">
        <v>76</v>
      </c>
      <c r="AY271" s="238" t="s">
        <v>122</v>
      </c>
    </row>
    <row r="272" s="2" customFormat="1" ht="21.75" customHeight="1">
      <c r="A272" s="40"/>
      <c r="B272" s="41"/>
      <c r="C272" s="249" t="s">
        <v>578</v>
      </c>
      <c r="D272" s="249" t="s">
        <v>141</v>
      </c>
      <c r="E272" s="250" t="s">
        <v>579</v>
      </c>
      <c r="F272" s="251" t="s">
        <v>580</v>
      </c>
      <c r="G272" s="252" t="s">
        <v>136</v>
      </c>
      <c r="H272" s="253">
        <v>116.923</v>
      </c>
      <c r="I272" s="254"/>
      <c r="J272" s="255">
        <f>ROUND(I272*H272,2)</f>
        <v>0</v>
      </c>
      <c r="K272" s="251" t="s">
        <v>19</v>
      </c>
      <c r="L272" s="256"/>
      <c r="M272" s="257" t="s">
        <v>19</v>
      </c>
      <c r="N272" s="258" t="s">
        <v>40</v>
      </c>
      <c r="O272" s="86"/>
      <c r="P272" s="223">
        <f>O272*H272</f>
        <v>0</v>
      </c>
      <c r="Q272" s="223">
        <v>0.0044999999999999997</v>
      </c>
      <c r="R272" s="223">
        <f>Q272*H272</f>
        <v>0.52615349999999994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410</v>
      </c>
      <c r="AT272" s="225" t="s">
        <v>141</v>
      </c>
      <c r="AU272" s="225" t="s">
        <v>140</v>
      </c>
      <c r="AY272" s="19" t="s">
        <v>122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76</v>
      </c>
      <c r="BK272" s="226">
        <f>ROUND(I272*H272,2)</f>
        <v>0</v>
      </c>
      <c r="BL272" s="19" t="s">
        <v>213</v>
      </c>
      <c r="BM272" s="225" t="s">
        <v>581</v>
      </c>
    </row>
    <row r="273" s="14" customFormat="1">
      <c r="A273" s="14"/>
      <c r="B273" s="239"/>
      <c r="C273" s="240"/>
      <c r="D273" s="229" t="s">
        <v>132</v>
      </c>
      <c r="E273" s="241" t="s">
        <v>19</v>
      </c>
      <c r="F273" s="242" t="s">
        <v>582</v>
      </c>
      <c r="G273" s="240"/>
      <c r="H273" s="241" t="s">
        <v>19</v>
      </c>
      <c r="I273" s="243"/>
      <c r="J273" s="240"/>
      <c r="K273" s="240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132</v>
      </c>
      <c r="AU273" s="248" t="s">
        <v>140</v>
      </c>
      <c r="AV273" s="14" t="s">
        <v>76</v>
      </c>
      <c r="AW273" s="14" t="s">
        <v>31</v>
      </c>
      <c r="AX273" s="14" t="s">
        <v>69</v>
      </c>
      <c r="AY273" s="248" t="s">
        <v>122</v>
      </c>
    </row>
    <row r="274" s="13" customFormat="1">
      <c r="A274" s="13"/>
      <c r="B274" s="227"/>
      <c r="C274" s="228"/>
      <c r="D274" s="229" t="s">
        <v>132</v>
      </c>
      <c r="E274" s="230" t="s">
        <v>19</v>
      </c>
      <c r="F274" s="231" t="s">
        <v>565</v>
      </c>
      <c r="G274" s="228"/>
      <c r="H274" s="232">
        <v>93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132</v>
      </c>
      <c r="AU274" s="238" t="s">
        <v>140</v>
      </c>
      <c r="AV274" s="13" t="s">
        <v>78</v>
      </c>
      <c r="AW274" s="13" t="s">
        <v>31</v>
      </c>
      <c r="AX274" s="13" t="s">
        <v>69</v>
      </c>
      <c r="AY274" s="238" t="s">
        <v>122</v>
      </c>
    </row>
    <row r="275" s="14" customFormat="1">
      <c r="A275" s="14"/>
      <c r="B275" s="239"/>
      <c r="C275" s="240"/>
      <c r="D275" s="229" t="s">
        <v>132</v>
      </c>
      <c r="E275" s="241" t="s">
        <v>19</v>
      </c>
      <c r="F275" s="242" t="s">
        <v>583</v>
      </c>
      <c r="G275" s="240"/>
      <c r="H275" s="241" t="s">
        <v>19</v>
      </c>
      <c r="I275" s="243"/>
      <c r="J275" s="240"/>
      <c r="K275" s="240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132</v>
      </c>
      <c r="AU275" s="248" t="s">
        <v>140</v>
      </c>
      <c r="AV275" s="14" t="s">
        <v>76</v>
      </c>
      <c r="AW275" s="14" t="s">
        <v>31</v>
      </c>
      <c r="AX275" s="14" t="s">
        <v>69</v>
      </c>
      <c r="AY275" s="248" t="s">
        <v>122</v>
      </c>
    </row>
    <row r="276" s="13" customFormat="1">
      <c r="A276" s="13"/>
      <c r="B276" s="227"/>
      <c r="C276" s="228"/>
      <c r="D276" s="229" t="s">
        <v>132</v>
      </c>
      <c r="E276" s="230" t="s">
        <v>19</v>
      </c>
      <c r="F276" s="231" t="s">
        <v>559</v>
      </c>
      <c r="G276" s="228"/>
      <c r="H276" s="232">
        <v>7.3200000000000003</v>
      </c>
      <c r="I276" s="233"/>
      <c r="J276" s="228"/>
      <c r="K276" s="228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132</v>
      </c>
      <c r="AU276" s="238" t="s">
        <v>140</v>
      </c>
      <c r="AV276" s="13" t="s">
        <v>78</v>
      </c>
      <c r="AW276" s="13" t="s">
        <v>31</v>
      </c>
      <c r="AX276" s="13" t="s">
        <v>69</v>
      </c>
      <c r="AY276" s="238" t="s">
        <v>122</v>
      </c>
    </row>
    <row r="277" s="16" customFormat="1">
      <c r="A277" s="16"/>
      <c r="B277" s="279"/>
      <c r="C277" s="280"/>
      <c r="D277" s="229" t="s">
        <v>132</v>
      </c>
      <c r="E277" s="281" t="s">
        <v>19</v>
      </c>
      <c r="F277" s="282" t="s">
        <v>291</v>
      </c>
      <c r="G277" s="280"/>
      <c r="H277" s="283">
        <v>100.31999999999999</v>
      </c>
      <c r="I277" s="284"/>
      <c r="J277" s="280"/>
      <c r="K277" s="280"/>
      <c r="L277" s="285"/>
      <c r="M277" s="286"/>
      <c r="N277" s="287"/>
      <c r="O277" s="287"/>
      <c r="P277" s="287"/>
      <c r="Q277" s="287"/>
      <c r="R277" s="287"/>
      <c r="S277" s="287"/>
      <c r="T277" s="288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89" t="s">
        <v>132</v>
      </c>
      <c r="AU277" s="289" t="s">
        <v>140</v>
      </c>
      <c r="AV277" s="16" t="s">
        <v>140</v>
      </c>
      <c r="AW277" s="16" t="s">
        <v>31</v>
      </c>
      <c r="AX277" s="16" t="s">
        <v>69</v>
      </c>
      <c r="AY277" s="289" t="s">
        <v>122</v>
      </c>
    </row>
    <row r="278" s="13" customFormat="1">
      <c r="A278" s="13"/>
      <c r="B278" s="227"/>
      <c r="C278" s="228"/>
      <c r="D278" s="229" t="s">
        <v>132</v>
      </c>
      <c r="E278" s="230" t="s">
        <v>19</v>
      </c>
      <c r="F278" s="231" t="s">
        <v>584</v>
      </c>
      <c r="G278" s="228"/>
      <c r="H278" s="232">
        <v>116.923</v>
      </c>
      <c r="I278" s="233"/>
      <c r="J278" s="228"/>
      <c r="K278" s="228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132</v>
      </c>
      <c r="AU278" s="238" t="s">
        <v>140</v>
      </c>
      <c r="AV278" s="13" t="s">
        <v>78</v>
      </c>
      <c r="AW278" s="13" t="s">
        <v>31</v>
      </c>
      <c r="AX278" s="13" t="s">
        <v>76</v>
      </c>
      <c r="AY278" s="238" t="s">
        <v>122</v>
      </c>
    </row>
    <row r="279" s="2" customFormat="1" ht="16.5" customHeight="1">
      <c r="A279" s="40"/>
      <c r="B279" s="41"/>
      <c r="C279" s="214" t="s">
        <v>585</v>
      </c>
      <c r="D279" s="214" t="s">
        <v>125</v>
      </c>
      <c r="E279" s="215" t="s">
        <v>586</v>
      </c>
      <c r="F279" s="216" t="s">
        <v>587</v>
      </c>
      <c r="G279" s="217" t="s">
        <v>209</v>
      </c>
      <c r="H279" s="218">
        <v>6.0999999999999996</v>
      </c>
      <c r="I279" s="219"/>
      <c r="J279" s="220">
        <f>ROUND(I279*H279,2)</f>
        <v>0</v>
      </c>
      <c r="K279" s="216" t="s">
        <v>255</v>
      </c>
      <c r="L279" s="46"/>
      <c r="M279" s="221" t="s">
        <v>19</v>
      </c>
      <c r="N279" s="222" t="s">
        <v>40</v>
      </c>
      <c r="O279" s="86"/>
      <c r="P279" s="223">
        <f>O279*H279</f>
        <v>0</v>
      </c>
      <c r="Q279" s="223">
        <v>0.00011</v>
      </c>
      <c r="R279" s="223">
        <f>Q279*H279</f>
        <v>0.00067099999999999994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213</v>
      </c>
      <c r="AT279" s="225" t="s">
        <v>125</v>
      </c>
      <c r="AU279" s="225" t="s">
        <v>140</v>
      </c>
      <c r="AY279" s="19" t="s">
        <v>122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76</v>
      </c>
      <c r="BK279" s="226">
        <f>ROUND(I279*H279,2)</f>
        <v>0</v>
      </c>
      <c r="BL279" s="19" t="s">
        <v>213</v>
      </c>
      <c r="BM279" s="225" t="s">
        <v>588</v>
      </c>
    </row>
    <row r="280" s="2" customFormat="1">
      <c r="A280" s="40"/>
      <c r="B280" s="41"/>
      <c r="C280" s="42"/>
      <c r="D280" s="277" t="s">
        <v>257</v>
      </c>
      <c r="E280" s="42"/>
      <c r="F280" s="278" t="s">
        <v>589</v>
      </c>
      <c r="G280" s="42"/>
      <c r="H280" s="42"/>
      <c r="I280" s="260"/>
      <c r="J280" s="42"/>
      <c r="K280" s="42"/>
      <c r="L280" s="46"/>
      <c r="M280" s="261"/>
      <c r="N280" s="26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257</v>
      </c>
      <c r="AU280" s="19" t="s">
        <v>140</v>
      </c>
    </row>
    <row r="281" s="13" customFormat="1">
      <c r="A281" s="13"/>
      <c r="B281" s="227"/>
      <c r="C281" s="228"/>
      <c r="D281" s="229" t="s">
        <v>132</v>
      </c>
      <c r="E281" s="230" t="s">
        <v>19</v>
      </c>
      <c r="F281" s="231" t="s">
        <v>435</v>
      </c>
      <c r="G281" s="228"/>
      <c r="H281" s="232">
        <v>6.0999999999999996</v>
      </c>
      <c r="I281" s="233"/>
      <c r="J281" s="228"/>
      <c r="K281" s="228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132</v>
      </c>
      <c r="AU281" s="238" t="s">
        <v>140</v>
      </c>
      <c r="AV281" s="13" t="s">
        <v>78</v>
      </c>
      <c r="AW281" s="13" t="s">
        <v>31</v>
      </c>
      <c r="AX281" s="13" t="s">
        <v>76</v>
      </c>
      <c r="AY281" s="238" t="s">
        <v>122</v>
      </c>
    </row>
    <row r="282" s="2" customFormat="1" ht="16.5" customHeight="1">
      <c r="A282" s="40"/>
      <c r="B282" s="41"/>
      <c r="C282" s="249" t="s">
        <v>590</v>
      </c>
      <c r="D282" s="249" t="s">
        <v>141</v>
      </c>
      <c r="E282" s="250" t="s">
        <v>591</v>
      </c>
      <c r="F282" s="251" t="s">
        <v>592</v>
      </c>
      <c r="G282" s="252" t="s">
        <v>209</v>
      </c>
      <c r="H282" s="253">
        <v>6.0999999999999996</v>
      </c>
      <c r="I282" s="254"/>
      <c r="J282" s="255">
        <f>ROUND(I282*H282,2)</f>
        <v>0</v>
      </c>
      <c r="K282" s="251" t="s">
        <v>255</v>
      </c>
      <c r="L282" s="256"/>
      <c r="M282" s="257" t="s">
        <v>19</v>
      </c>
      <c r="N282" s="258" t="s">
        <v>40</v>
      </c>
      <c r="O282" s="86"/>
      <c r="P282" s="223">
        <f>O282*H282</f>
        <v>0</v>
      </c>
      <c r="Q282" s="223">
        <v>0.00018000000000000001</v>
      </c>
      <c r="R282" s="223">
        <f>Q282*H282</f>
        <v>0.001098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410</v>
      </c>
      <c r="AT282" s="225" t="s">
        <v>141</v>
      </c>
      <c r="AU282" s="225" t="s">
        <v>140</v>
      </c>
      <c r="AY282" s="19" t="s">
        <v>122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76</v>
      </c>
      <c r="BK282" s="226">
        <f>ROUND(I282*H282,2)</f>
        <v>0</v>
      </c>
      <c r="BL282" s="19" t="s">
        <v>213</v>
      </c>
      <c r="BM282" s="225" t="s">
        <v>593</v>
      </c>
    </row>
    <row r="283" s="13" customFormat="1">
      <c r="A283" s="13"/>
      <c r="B283" s="227"/>
      <c r="C283" s="228"/>
      <c r="D283" s="229" t="s">
        <v>132</v>
      </c>
      <c r="E283" s="230" t="s">
        <v>19</v>
      </c>
      <c r="F283" s="231" t="s">
        <v>435</v>
      </c>
      <c r="G283" s="228"/>
      <c r="H283" s="232">
        <v>6.0999999999999996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132</v>
      </c>
      <c r="AU283" s="238" t="s">
        <v>140</v>
      </c>
      <c r="AV283" s="13" t="s">
        <v>78</v>
      </c>
      <c r="AW283" s="13" t="s">
        <v>31</v>
      </c>
      <c r="AX283" s="13" t="s">
        <v>76</v>
      </c>
      <c r="AY283" s="238" t="s">
        <v>122</v>
      </c>
    </row>
    <row r="284" s="2" customFormat="1" ht="16.5" customHeight="1">
      <c r="A284" s="40"/>
      <c r="B284" s="41"/>
      <c r="C284" s="249" t="s">
        <v>594</v>
      </c>
      <c r="D284" s="249" t="s">
        <v>141</v>
      </c>
      <c r="E284" s="250" t="s">
        <v>595</v>
      </c>
      <c r="F284" s="251" t="s">
        <v>596</v>
      </c>
      <c r="G284" s="252" t="s">
        <v>171</v>
      </c>
      <c r="H284" s="253">
        <v>41</v>
      </c>
      <c r="I284" s="254"/>
      <c r="J284" s="255">
        <f>ROUND(I284*H284,2)</f>
        <v>0</v>
      </c>
      <c r="K284" s="251" t="s">
        <v>255</v>
      </c>
      <c r="L284" s="256"/>
      <c r="M284" s="257" t="s">
        <v>19</v>
      </c>
      <c r="N284" s="258" t="s">
        <v>40</v>
      </c>
      <c r="O284" s="86"/>
      <c r="P284" s="223">
        <f>O284*H284</f>
        <v>0</v>
      </c>
      <c r="Q284" s="223">
        <v>1.0000000000000001E-05</v>
      </c>
      <c r="R284" s="223">
        <f>Q284*H284</f>
        <v>0.00041000000000000005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410</v>
      </c>
      <c r="AT284" s="225" t="s">
        <v>141</v>
      </c>
      <c r="AU284" s="225" t="s">
        <v>140</v>
      </c>
      <c r="AY284" s="19" t="s">
        <v>122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76</v>
      </c>
      <c r="BK284" s="226">
        <f>ROUND(I284*H284,2)</f>
        <v>0</v>
      </c>
      <c r="BL284" s="19" t="s">
        <v>213</v>
      </c>
      <c r="BM284" s="225" t="s">
        <v>597</v>
      </c>
    </row>
    <row r="285" s="2" customFormat="1" ht="16.5" customHeight="1">
      <c r="A285" s="40"/>
      <c r="B285" s="41"/>
      <c r="C285" s="249" t="s">
        <v>598</v>
      </c>
      <c r="D285" s="249" t="s">
        <v>141</v>
      </c>
      <c r="E285" s="250" t="s">
        <v>599</v>
      </c>
      <c r="F285" s="251" t="s">
        <v>600</v>
      </c>
      <c r="G285" s="252" t="s">
        <v>171</v>
      </c>
      <c r="H285" s="253">
        <v>41</v>
      </c>
      <c r="I285" s="254"/>
      <c r="J285" s="255">
        <f>ROUND(I285*H285,2)</f>
        <v>0</v>
      </c>
      <c r="K285" s="251" t="s">
        <v>255</v>
      </c>
      <c r="L285" s="256"/>
      <c r="M285" s="257" t="s">
        <v>19</v>
      </c>
      <c r="N285" s="258" t="s">
        <v>40</v>
      </c>
      <c r="O285" s="86"/>
      <c r="P285" s="223">
        <f>O285*H285</f>
        <v>0</v>
      </c>
      <c r="Q285" s="223">
        <v>1.0000000000000001E-05</v>
      </c>
      <c r="R285" s="223">
        <f>Q285*H285</f>
        <v>0.00041000000000000005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410</v>
      </c>
      <c r="AT285" s="225" t="s">
        <v>141</v>
      </c>
      <c r="AU285" s="225" t="s">
        <v>140</v>
      </c>
      <c r="AY285" s="19" t="s">
        <v>122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76</v>
      </c>
      <c r="BK285" s="226">
        <f>ROUND(I285*H285,2)</f>
        <v>0</v>
      </c>
      <c r="BL285" s="19" t="s">
        <v>213</v>
      </c>
      <c r="BM285" s="225" t="s">
        <v>601</v>
      </c>
    </row>
    <row r="286" s="2" customFormat="1" ht="16.5" customHeight="1">
      <c r="A286" s="40"/>
      <c r="B286" s="41"/>
      <c r="C286" s="249" t="s">
        <v>602</v>
      </c>
      <c r="D286" s="249" t="s">
        <v>141</v>
      </c>
      <c r="E286" s="250" t="s">
        <v>603</v>
      </c>
      <c r="F286" s="251" t="s">
        <v>604</v>
      </c>
      <c r="G286" s="252" t="s">
        <v>209</v>
      </c>
      <c r="H286" s="253">
        <v>6.0999999999999996</v>
      </c>
      <c r="I286" s="254"/>
      <c r="J286" s="255">
        <f>ROUND(I286*H286,2)</f>
        <v>0</v>
      </c>
      <c r="K286" s="251" t="s">
        <v>255</v>
      </c>
      <c r="L286" s="256"/>
      <c r="M286" s="257" t="s">
        <v>19</v>
      </c>
      <c r="N286" s="258" t="s">
        <v>40</v>
      </c>
      <c r="O286" s="86"/>
      <c r="P286" s="223">
        <f>O286*H286</f>
        <v>0</v>
      </c>
      <c r="Q286" s="223">
        <v>2.0000000000000002E-05</v>
      </c>
      <c r="R286" s="223">
        <f>Q286*H286</f>
        <v>0.000122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410</v>
      </c>
      <c r="AT286" s="225" t="s">
        <v>141</v>
      </c>
      <c r="AU286" s="225" t="s">
        <v>140</v>
      </c>
      <c r="AY286" s="19" t="s">
        <v>122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76</v>
      </c>
      <c r="BK286" s="226">
        <f>ROUND(I286*H286,2)</f>
        <v>0</v>
      </c>
      <c r="BL286" s="19" t="s">
        <v>213</v>
      </c>
      <c r="BM286" s="225" t="s">
        <v>605</v>
      </c>
    </row>
    <row r="287" s="13" customFormat="1">
      <c r="A287" s="13"/>
      <c r="B287" s="227"/>
      <c r="C287" s="228"/>
      <c r="D287" s="229" t="s">
        <v>132</v>
      </c>
      <c r="E287" s="230" t="s">
        <v>19</v>
      </c>
      <c r="F287" s="231" t="s">
        <v>435</v>
      </c>
      <c r="G287" s="228"/>
      <c r="H287" s="232">
        <v>6.0999999999999996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132</v>
      </c>
      <c r="AU287" s="238" t="s">
        <v>140</v>
      </c>
      <c r="AV287" s="13" t="s">
        <v>78</v>
      </c>
      <c r="AW287" s="13" t="s">
        <v>31</v>
      </c>
      <c r="AX287" s="13" t="s">
        <v>76</v>
      </c>
      <c r="AY287" s="238" t="s">
        <v>122</v>
      </c>
    </row>
    <row r="288" s="2" customFormat="1" ht="24.15" customHeight="1">
      <c r="A288" s="40"/>
      <c r="B288" s="41"/>
      <c r="C288" s="214" t="s">
        <v>606</v>
      </c>
      <c r="D288" s="214" t="s">
        <v>125</v>
      </c>
      <c r="E288" s="215" t="s">
        <v>607</v>
      </c>
      <c r="F288" s="216" t="s">
        <v>608</v>
      </c>
      <c r="G288" s="217" t="s">
        <v>136</v>
      </c>
      <c r="H288" s="218">
        <v>30</v>
      </c>
      <c r="I288" s="219"/>
      <c r="J288" s="220">
        <f>ROUND(I288*H288,2)</f>
        <v>0</v>
      </c>
      <c r="K288" s="216" t="s">
        <v>255</v>
      </c>
      <c r="L288" s="46"/>
      <c r="M288" s="221" t="s">
        <v>19</v>
      </c>
      <c r="N288" s="222" t="s">
        <v>40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213</v>
      </c>
      <c r="AT288" s="225" t="s">
        <v>125</v>
      </c>
      <c r="AU288" s="225" t="s">
        <v>140</v>
      </c>
      <c r="AY288" s="19" t="s">
        <v>122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76</v>
      </c>
      <c r="BK288" s="226">
        <f>ROUND(I288*H288,2)</f>
        <v>0</v>
      </c>
      <c r="BL288" s="19" t="s">
        <v>213</v>
      </c>
      <c r="BM288" s="225" t="s">
        <v>609</v>
      </c>
    </row>
    <row r="289" s="2" customFormat="1">
      <c r="A289" s="40"/>
      <c r="B289" s="41"/>
      <c r="C289" s="42"/>
      <c r="D289" s="277" t="s">
        <v>257</v>
      </c>
      <c r="E289" s="42"/>
      <c r="F289" s="278" t="s">
        <v>610</v>
      </c>
      <c r="G289" s="42"/>
      <c r="H289" s="42"/>
      <c r="I289" s="260"/>
      <c r="J289" s="42"/>
      <c r="K289" s="42"/>
      <c r="L289" s="46"/>
      <c r="M289" s="261"/>
      <c r="N289" s="262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257</v>
      </c>
      <c r="AU289" s="19" t="s">
        <v>140</v>
      </c>
    </row>
    <row r="290" s="2" customFormat="1">
      <c r="A290" s="40"/>
      <c r="B290" s="41"/>
      <c r="C290" s="42"/>
      <c r="D290" s="229" t="s">
        <v>211</v>
      </c>
      <c r="E290" s="42"/>
      <c r="F290" s="259" t="s">
        <v>611</v>
      </c>
      <c r="G290" s="42"/>
      <c r="H290" s="42"/>
      <c r="I290" s="260"/>
      <c r="J290" s="42"/>
      <c r="K290" s="42"/>
      <c r="L290" s="46"/>
      <c r="M290" s="261"/>
      <c r="N290" s="26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211</v>
      </c>
      <c r="AU290" s="19" t="s">
        <v>140</v>
      </c>
    </row>
    <row r="291" s="13" customFormat="1">
      <c r="A291" s="13"/>
      <c r="B291" s="227"/>
      <c r="C291" s="228"/>
      <c r="D291" s="229" t="s">
        <v>132</v>
      </c>
      <c r="E291" s="230" t="s">
        <v>19</v>
      </c>
      <c r="F291" s="231" t="s">
        <v>612</v>
      </c>
      <c r="G291" s="228"/>
      <c r="H291" s="232">
        <v>30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132</v>
      </c>
      <c r="AU291" s="238" t="s">
        <v>140</v>
      </c>
      <c r="AV291" s="13" t="s">
        <v>78</v>
      </c>
      <c r="AW291" s="13" t="s">
        <v>31</v>
      </c>
      <c r="AX291" s="13" t="s">
        <v>69</v>
      </c>
      <c r="AY291" s="238" t="s">
        <v>122</v>
      </c>
    </row>
    <row r="292" s="15" customFormat="1">
      <c r="A292" s="15"/>
      <c r="B292" s="263"/>
      <c r="C292" s="264"/>
      <c r="D292" s="229" t="s">
        <v>132</v>
      </c>
      <c r="E292" s="265" t="s">
        <v>19</v>
      </c>
      <c r="F292" s="266" t="s">
        <v>226</v>
      </c>
      <c r="G292" s="264"/>
      <c r="H292" s="267">
        <v>30</v>
      </c>
      <c r="I292" s="268"/>
      <c r="J292" s="264"/>
      <c r="K292" s="264"/>
      <c r="L292" s="269"/>
      <c r="M292" s="270"/>
      <c r="N292" s="271"/>
      <c r="O292" s="271"/>
      <c r="P292" s="271"/>
      <c r="Q292" s="271"/>
      <c r="R292" s="271"/>
      <c r="S292" s="271"/>
      <c r="T292" s="27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3" t="s">
        <v>132</v>
      </c>
      <c r="AU292" s="273" t="s">
        <v>140</v>
      </c>
      <c r="AV292" s="15" t="s">
        <v>130</v>
      </c>
      <c r="AW292" s="15" t="s">
        <v>31</v>
      </c>
      <c r="AX292" s="15" t="s">
        <v>76</v>
      </c>
      <c r="AY292" s="273" t="s">
        <v>122</v>
      </c>
    </row>
    <row r="293" s="2" customFormat="1" ht="16.5" customHeight="1">
      <c r="A293" s="40"/>
      <c r="B293" s="41"/>
      <c r="C293" s="249" t="s">
        <v>613</v>
      </c>
      <c r="D293" s="249" t="s">
        <v>141</v>
      </c>
      <c r="E293" s="250" t="s">
        <v>614</v>
      </c>
      <c r="F293" s="251" t="s">
        <v>615</v>
      </c>
      <c r="G293" s="252" t="s">
        <v>136</v>
      </c>
      <c r="H293" s="253">
        <v>33</v>
      </c>
      <c r="I293" s="254"/>
      <c r="J293" s="255">
        <f>ROUND(I293*H293,2)</f>
        <v>0</v>
      </c>
      <c r="K293" s="251" t="s">
        <v>255</v>
      </c>
      <c r="L293" s="256"/>
      <c r="M293" s="257" t="s">
        <v>19</v>
      </c>
      <c r="N293" s="258" t="s">
        <v>40</v>
      </c>
      <c r="O293" s="86"/>
      <c r="P293" s="223">
        <f>O293*H293</f>
        <v>0</v>
      </c>
      <c r="Q293" s="223">
        <v>0.00080000000000000004</v>
      </c>
      <c r="R293" s="223">
        <f>Q293*H293</f>
        <v>0.0264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410</v>
      </c>
      <c r="AT293" s="225" t="s">
        <v>141</v>
      </c>
      <c r="AU293" s="225" t="s">
        <v>140</v>
      </c>
      <c r="AY293" s="19" t="s">
        <v>122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76</v>
      </c>
      <c r="BK293" s="226">
        <f>ROUND(I293*H293,2)</f>
        <v>0</v>
      </c>
      <c r="BL293" s="19" t="s">
        <v>213</v>
      </c>
      <c r="BM293" s="225" t="s">
        <v>616</v>
      </c>
    </row>
    <row r="294" s="13" customFormat="1">
      <c r="A294" s="13"/>
      <c r="B294" s="227"/>
      <c r="C294" s="228"/>
      <c r="D294" s="229" t="s">
        <v>132</v>
      </c>
      <c r="E294" s="230" t="s">
        <v>19</v>
      </c>
      <c r="F294" s="231" t="s">
        <v>617</v>
      </c>
      <c r="G294" s="228"/>
      <c r="H294" s="232">
        <v>33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132</v>
      </c>
      <c r="AU294" s="238" t="s">
        <v>140</v>
      </c>
      <c r="AV294" s="13" t="s">
        <v>78</v>
      </c>
      <c r="AW294" s="13" t="s">
        <v>31</v>
      </c>
      <c r="AX294" s="13" t="s">
        <v>76</v>
      </c>
      <c r="AY294" s="238" t="s">
        <v>122</v>
      </c>
    </row>
    <row r="295" s="2" customFormat="1" ht="24.15" customHeight="1">
      <c r="A295" s="40"/>
      <c r="B295" s="41"/>
      <c r="C295" s="214" t="s">
        <v>618</v>
      </c>
      <c r="D295" s="214" t="s">
        <v>125</v>
      </c>
      <c r="E295" s="215" t="s">
        <v>619</v>
      </c>
      <c r="F295" s="216" t="s">
        <v>620</v>
      </c>
      <c r="G295" s="217" t="s">
        <v>144</v>
      </c>
      <c r="H295" s="218">
        <v>0.85799999999999998</v>
      </c>
      <c r="I295" s="219"/>
      <c r="J295" s="220">
        <f>ROUND(I295*H295,2)</f>
        <v>0</v>
      </c>
      <c r="K295" s="216" t="s">
        <v>255</v>
      </c>
      <c r="L295" s="46"/>
      <c r="M295" s="221" t="s">
        <v>19</v>
      </c>
      <c r="N295" s="222" t="s">
        <v>40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213</v>
      </c>
      <c r="AT295" s="225" t="s">
        <v>125</v>
      </c>
      <c r="AU295" s="225" t="s">
        <v>140</v>
      </c>
      <c r="AY295" s="19" t="s">
        <v>122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76</v>
      </c>
      <c r="BK295" s="226">
        <f>ROUND(I295*H295,2)</f>
        <v>0</v>
      </c>
      <c r="BL295" s="19" t="s">
        <v>213</v>
      </c>
      <c r="BM295" s="225" t="s">
        <v>621</v>
      </c>
    </row>
    <row r="296" s="2" customFormat="1">
      <c r="A296" s="40"/>
      <c r="B296" s="41"/>
      <c r="C296" s="42"/>
      <c r="D296" s="277" t="s">
        <v>257</v>
      </c>
      <c r="E296" s="42"/>
      <c r="F296" s="278" t="s">
        <v>622</v>
      </c>
      <c r="G296" s="42"/>
      <c r="H296" s="42"/>
      <c r="I296" s="260"/>
      <c r="J296" s="42"/>
      <c r="K296" s="42"/>
      <c r="L296" s="46"/>
      <c r="M296" s="261"/>
      <c r="N296" s="26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257</v>
      </c>
      <c r="AU296" s="19" t="s">
        <v>140</v>
      </c>
    </row>
    <row r="297" s="2" customFormat="1" ht="37.8" customHeight="1">
      <c r="A297" s="40"/>
      <c r="B297" s="41"/>
      <c r="C297" s="214" t="s">
        <v>623</v>
      </c>
      <c r="D297" s="214" t="s">
        <v>125</v>
      </c>
      <c r="E297" s="215" t="s">
        <v>624</v>
      </c>
      <c r="F297" s="216" t="s">
        <v>625</v>
      </c>
      <c r="G297" s="217" t="s">
        <v>144</v>
      </c>
      <c r="H297" s="218">
        <v>16.302</v>
      </c>
      <c r="I297" s="219"/>
      <c r="J297" s="220">
        <f>ROUND(I297*H297,2)</f>
        <v>0</v>
      </c>
      <c r="K297" s="216" t="s">
        <v>255</v>
      </c>
      <c r="L297" s="46"/>
      <c r="M297" s="221" t="s">
        <v>19</v>
      </c>
      <c r="N297" s="222" t="s">
        <v>40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213</v>
      </c>
      <c r="AT297" s="225" t="s">
        <v>125</v>
      </c>
      <c r="AU297" s="225" t="s">
        <v>140</v>
      </c>
      <c r="AY297" s="19" t="s">
        <v>122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76</v>
      </c>
      <c r="BK297" s="226">
        <f>ROUND(I297*H297,2)</f>
        <v>0</v>
      </c>
      <c r="BL297" s="19" t="s">
        <v>213</v>
      </c>
      <c r="BM297" s="225" t="s">
        <v>626</v>
      </c>
    </row>
    <row r="298" s="2" customFormat="1">
      <c r="A298" s="40"/>
      <c r="B298" s="41"/>
      <c r="C298" s="42"/>
      <c r="D298" s="277" t="s">
        <v>257</v>
      </c>
      <c r="E298" s="42"/>
      <c r="F298" s="278" t="s">
        <v>627</v>
      </c>
      <c r="G298" s="42"/>
      <c r="H298" s="42"/>
      <c r="I298" s="260"/>
      <c r="J298" s="42"/>
      <c r="K298" s="42"/>
      <c r="L298" s="46"/>
      <c r="M298" s="261"/>
      <c r="N298" s="26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257</v>
      </c>
      <c r="AU298" s="19" t="s">
        <v>140</v>
      </c>
    </row>
    <row r="299" s="13" customFormat="1">
      <c r="A299" s="13"/>
      <c r="B299" s="227"/>
      <c r="C299" s="228"/>
      <c r="D299" s="229" t="s">
        <v>132</v>
      </c>
      <c r="E299" s="230" t="s">
        <v>19</v>
      </c>
      <c r="F299" s="231" t="s">
        <v>628</v>
      </c>
      <c r="G299" s="228"/>
      <c r="H299" s="232">
        <v>16.302</v>
      </c>
      <c r="I299" s="233"/>
      <c r="J299" s="228"/>
      <c r="K299" s="228"/>
      <c r="L299" s="234"/>
      <c r="M299" s="274"/>
      <c r="N299" s="275"/>
      <c r="O299" s="275"/>
      <c r="P299" s="275"/>
      <c r="Q299" s="275"/>
      <c r="R299" s="275"/>
      <c r="S299" s="275"/>
      <c r="T299" s="27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132</v>
      </c>
      <c r="AU299" s="238" t="s">
        <v>140</v>
      </c>
      <c r="AV299" s="13" t="s">
        <v>78</v>
      </c>
      <c r="AW299" s="13" t="s">
        <v>31</v>
      </c>
      <c r="AX299" s="13" t="s">
        <v>76</v>
      </c>
      <c r="AY299" s="238" t="s">
        <v>122</v>
      </c>
    </row>
    <row r="300" s="2" customFormat="1" ht="6.96" customHeight="1">
      <c r="A300" s="40"/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46"/>
      <c r="M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</sheetData>
  <sheetProtection sheet="1" autoFilter="0" formatColumns="0" formatRows="0" objects="1" scenarios="1" spinCount="100000" saltValue="GedV9gVh5ZzOGmOE18hd/Fp//fgOM6z9k46sUSXvL92lDbjaLAUlkxGPMFXxwxVH0hO0e8h5SbM/c1ki7y07aQ==" hashValue="vCLi3jb2iOTxJhySRZS9d6tWe9FztxJfUHHLt9dXMgQR0QhHZu/sOeHCsbZBYEPgbKwILRy3opFhYx4MlX+4vA==" algorithmName="SHA-512" password="CC35"/>
  <autoFilter ref="C94:K2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122152502"/>
    <hyperlink ref="F102" r:id="rId2" display="https://podminky.urs.cz/item/CS_URS_2022_01/122152508"/>
    <hyperlink ref="F105" r:id="rId3" display="https://podminky.urs.cz/item/CS_URS_2022_01/162751117"/>
    <hyperlink ref="F108" r:id="rId4" display="https://podminky.urs.cz/item/CS_URS_2022_01/162751119"/>
    <hyperlink ref="F111" r:id="rId5" display="https://podminky.urs.cz/item/CS_URS_2022_01/171201231"/>
    <hyperlink ref="F114" r:id="rId6" display="https://podminky.urs.cz/item/CS_URS_2022_01/171251201"/>
    <hyperlink ref="F117" r:id="rId7" display="https://podminky.urs.cz/item/CS_URS_2022_01/175151101"/>
    <hyperlink ref="F129" r:id="rId8" display="https://podminky.urs.cz/item/CS_URS_2022_01/183405211"/>
    <hyperlink ref="F134" r:id="rId9" display="https://podminky.urs.cz/item/CS_URS_2022_01/185803111"/>
    <hyperlink ref="F137" r:id="rId10" display="https://podminky.urs.cz/item/CS_URS_2022_01/185804311"/>
    <hyperlink ref="F141" r:id="rId11" display="https://podminky.urs.cz/item/CS_URS_2022_01/212311111"/>
    <hyperlink ref="F143" r:id="rId12" display="https://podminky.urs.cz/item/CS_URS_2022_01/212341111"/>
    <hyperlink ref="F146" r:id="rId13" display="https://podminky.urs.cz/item/CS_URS_2022_01/212752501"/>
    <hyperlink ref="F150" r:id="rId14" display="https://podminky.urs.cz/item/CS_URS_2022_01/317121118"/>
    <hyperlink ref="F154" r:id="rId15" display="https://podminky.urs.cz/item/CS_URS_2022_01/317321118"/>
    <hyperlink ref="F157" r:id="rId16" display="https://podminky.urs.cz/item/CS_URS_2022_01/317321191"/>
    <hyperlink ref="F160" r:id="rId17" display="https://podminky.urs.cz/item/CS_URS_2022_01/317353121"/>
    <hyperlink ref="F163" r:id="rId18" display="https://podminky.urs.cz/item/CS_URS_2022_01/317353221"/>
    <hyperlink ref="F166" r:id="rId19" display="https://podminky.urs.cz/item/CS_URS_2022_01/317361116"/>
    <hyperlink ref="F170" r:id="rId20" display="https://podminky.urs.cz/item/CS_URS_2022_01/317661132"/>
    <hyperlink ref="F174" r:id="rId21" display="https://podminky.urs.cz/item/CS_URS_2022_01/421321128"/>
    <hyperlink ref="F177" r:id="rId22" display="https://podminky.urs.cz/item/CS_URS_2022_01/421351131"/>
    <hyperlink ref="F180" r:id="rId23" display="https://podminky.urs.cz/item/CS_URS_2022_01/421351231"/>
    <hyperlink ref="F183" r:id="rId24" display="https://podminky.urs.cz/item/CS_URS_2022_01/421361226"/>
    <hyperlink ref="F187" r:id="rId25" display="https://podminky.urs.cz/item/CS_URS_2022_01/451315114"/>
    <hyperlink ref="F190" r:id="rId26" display="https://podminky.urs.cz/item/CS_URS_2022_01/457451133"/>
    <hyperlink ref="F193" r:id="rId27" display="https://podminky.urs.cz/item/CS_URS_2022_01/465513157"/>
    <hyperlink ref="F197" r:id="rId28" display="https://podminky.urs.cz/item/CS_URS_2022_01/628613233"/>
    <hyperlink ref="F200" r:id="rId29" display="https://podminky.urs.cz/item/CS_URS_2022_01/628613611"/>
    <hyperlink ref="F204" r:id="rId30" display="https://podminky.urs.cz/item/CS_URS_2022_01/911121111"/>
    <hyperlink ref="F207" r:id="rId31" display="https://podminky.urs.cz/item/CS_URS_2022_01/911121211"/>
    <hyperlink ref="F213" r:id="rId32" display="https://podminky.urs.cz/item/CS_URS_2022_01/935112111"/>
    <hyperlink ref="F218" r:id="rId33" display="https://podminky.urs.cz/item/CS_URS_2022_01/936942211"/>
    <hyperlink ref="F220" r:id="rId34" display="https://podminky.urs.cz/item/CS_URS_2022_01/938111111"/>
    <hyperlink ref="F223" r:id="rId35" display="https://podminky.urs.cz/item/CS_URS_2022_01/962021112"/>
    <hyperlink ref="F226" r:id="rId36" display="https://podminky.urs.cz/item/CS_URS_2022_01/966075141"/>
    <hyperlink ref="F228" r:id="rId37" display="https://podminky.urs.cz/item/CS_URS_2022_01/985223110"/>
    <hyperlink ref="F233" r:id="rId38" display="https://podminky.urs.cz/item/CS_URS_2022_01/985223211"/>
    <hyperlink ref="F238" r:id="rId39" display="https://podminky.urs.cz/item/CS_URS_2022_01/985232111"/>
    <hyperlink ref="F241" r:id="rId40" display="https://podminky.urs.cz/item/CS_URS_2022_01/985232191"/>
    <hyperlink ref="F246" r:id="rId41" display="https://podminky.urs.cz/item/CS_URS_2022_01/997013871"/>
    <hyperlink ref="F248" r:id="rId42" display="https://podminky.urs.cz/item/CS_URS_2022_01/997211511"/>
    <hyperlink ref="F250" r:id="rId43" display="https://podminky.urs.cz/item/CS_URS_2022_01/997211519"/>
    <hyperlink ref="F254" r:id="rId44" display="https://podminky.urs.cz/item/CS_URS_2022_01/998212111"/>
    <hyperlink ref="F257" r:id="rId45" display="https://podminky.urs.cz/item/CS_URS_2022_01/711131101"/>
    <hyperlink ref="F262" r:id="rId46" display="https://podminky.urs.cz/item/CS_URS_2022_01/711132111"/>
    <hyperlink ref="F265" r:id="rId47" display="https://podminky.urs.cz/item/CS_URS_2022_01/711141559"/>
    <hyperlink ref="F268" r:id="rId48" display="https://podminky.urs.cz/item/CS_URS_2021_02/711311001"/>
    <hyperlink ref="F280" r:id="rId49" display="https://podminky.urs.cz/item/CS_URS_2022_01/711491177"/>
    <hyperlink ref="F289" r:id="rId50" display="https://podminky.urs.cz/item/CS_URS_2022_01/711691172"/>
    <hyperlink ref="F296" r:id="rId51" display="https://podminky.urs.cz/item/CS_URS_2022_01/998711101"/>
    <hyperlink ref="F298" r:id="rId52" display="https://podminky.urs.cz/item/CS_URS_2022_01/99871119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95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Propustek v km 192,677</v>
      </c>
      <c r="F7" s="144"/>
      <c r="G7" s="144"/>
      <c r="H7" s="144"/>
      <c r="L7" s="22"/>
    </row>
    <row r="8" s="1" customFormat="1" ht="12" customHeight="1">
      <c r="B8" s="22"/>
      <c r="D8" s="144" t="s">
        <v>96</v>
      </c>
      <c r="L8" s="22"/>
    </row>
    <row r="9" s="2" customFormat="1" ht="16.5" customHeight="1">
      <c r="A9" s="40"/>
      <c r="B9" s="46"/>
      <c r="C9" s="40"/>
      <c r="D9" s="40"/>
      <c r="E9" s="145" t="s">
        <v>629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630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9. 3. 2022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ROUND((SUM(BE88:BE132)),  2)</f>
        <v>0</v>
      </c>
      <c r="G35" s="40"/>
      <c r="H35" s="40"/>
      <c r="I35" s="159">
        <v>0.20999999999999999</v>
      </c>
      <c r="J35" s="158">
        <f>ROUND(((SUM(BE88:BE132))*I35),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ROUND((SUM(BF88:BF132)),  2)</f>
        <v>0</v>
      </c>
      <c r="G36" s="40"/>
      <c r="H36" s="40"/>
      <c r="I36" s="159">
        <v>0.14999999999999999</v>
      </c>
      <c r="J36" s="158">
        <f>ROUND(((SUM(BF88:BF132))*I36),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ROUND((SUM(BG88:BG132)),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ROUND((SUM(BH88:BH132)),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ROUND((SUM(BI88:BI132)),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Propustek v km 192,677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629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02-1 - 01 Železniční svršek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9. 3. 2022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101</v>
      </c>
      <c r="D61" s="173"/>
      <c r="E61" s="173"/>
      <c r="F61" s="173"/>
      <c r="G61" s="173"/>
      <c r="H61" s="173"/>
      <c r="I61" s="173"/>
      <c r="J61" s="174" t="s">
        <v>102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103</v>
      </c>
    </row>
    <row r="64" s="9" customFormat="1" ht="24.96" customHeight="1">
      <c r="A64" s="9"/>
      <c r="B64" s="176"/>
      <c r="C64" s="177"/>
      <c r="D64" s="178" t="s">
        <v>104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105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106</v>
      </c>
      <c r="E66" s="179"/>
      <c r="F66" s="179"/>
      <c r="G66" s="179"/>
      <c r="H66" s="179"/>
      <c r="I66" s="179"/>
      <c r="J66" s="180">
        <f>J124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107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Propustek v km 192,677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96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629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98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02-1 - 01 Železniční svršek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 xml:space="preserve"> </v>
      </c>
      <c r="G82" s="42"/>
      <c r="H82" s="42"/>
      <c r="I82" s="34" t="s">
        <v>23</v>
      </c>
      <c r="J82" s="74" t="str">
        <f>IF(J14="","",J14)</f>
        <v>9. 3. 2022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30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28</v>
      </c>
      <c r="D85" s="42"/>
      <c r="E85" s="42"/>
      <c r="F85" s="29" t="str">
        <f>IF(E20="","",E20)</f>
        <v>Vyplň údaj</v>
      </c>
      <c r="G85" s="42"/>
      <c r="H85" s="42"/>
      <c r="I85" s="34" t="s">
        <v>32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108</v>
      </c>
      <c r="D87" s="190" t="s">
        <v>54</v>
      </c>
      <c r="E87" s="190" t="s">
        <v>50</v>
      </c>
      <c r="F87" s="190" t="s">
        <v>51</v>
      </c>
      <c r="G87" s="190" t="s">
        <v>109</v>
      </c>
      <c r="H87" s="190" t="s">
        <v>110</v>
      </c>
      <c r="I87" s="190" t="s">
        <v>111</v>
      </c>
      <c r="J87" s="190" t="s">
        <v>102</v>
      </c>
      <c r="K87" s="191" t="s">
        <v>112</v>
      </c>
      <c r="L87" s="192"/>
      <c r="M87" s="94" t="s">
        <v>19</v>
      </c>
      <c r="N87" s="95" t="s">
        <v>39</v>
      </c>
      <c r="O87" s="95" t="s">
        <v>113</v>
      </c>
      <c r="P87" s="95" t="s">
        <v>114</v>
      </c>
      <c r="Q87" s="95" t="s">
        <v>115</v>
      </c>
      <c r="R87" s="95" t="s">
        <v>116</v>
      </c>
      <c r="S87" s="95" t="s">
        <v>117</v>
      </c>
      <c r="T87" s="96" t="s">
        <v>118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119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P89+P124</f>
        <v>0</v>
      </c>
      <c r="Q88" s="98"/>
      <c r="R88" s="195">
        <f>R89+R124</f>
        <v>97.787199999999999</v>
      </c>
      <c r="S88" s="98"/>
      <c r="T88" s="196">
        <f>T89+T124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68</v>
      </c>
      <c r="AU88" s="19" t="s">
        <v>103</v>
      </c>
      <c r="BK88" s="197">
        <f>BK89+BK124</f>
        <v>0</v>
      </c>
    </row>
    <row r="89" s="12" customFormat="1" ht="25.92" customHeight="1">
      <c r="A89" s="12"/>
      <c r="B89" s="198"/>
      <c r="C89" s="199"/>
      <c r="D89" s="200" t="s">
        <v>68</v>
      </c>
      <c r="E89" s="201" t="s">
        <v>120</v>
      </c>
      <c r="F89" s="201" t="s">
        <v>121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97.787199999999999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76</v>
      </c>
      <c r="AT89" s="210" t="s">
        <v>68</v>
      </c>
      <c r="AU89" s="210" t="s">
        <v>69</v>
      </c>
      <c r="AY89" s="209" t="s">
        <v>122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68</v>
      </c>
      <c r="E90" s="212" t="s">
        <v>123</v>
      </c>
      <c r="F90" s="212" t="s">
        <v>124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SUM(P91:P123)</f>
        <v>0</v>
      </c>
      <c r="Q90" s="206"/>
      <c r="R90" s="207">
        <f>SUM(R91:R123)</f>
        <v>97.787199999999999</v>
      </c>
      <c r="S90" s="206"/>
      <c r="T90" s="208">
        <f>SUM(T91:T123)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76</v>
      </c>
      <c r="AT90" s="210" t="s">
        <v>68</v>
      </c>
      <c r="AU90" s="210" t="s">
        <v>76</v>
      </c>
      <c r="AY90" s="209" t="s">
        <v>122</v>
      </c>
      <c r="BK90" s="211">
        <f>SUM(BK91:BK123)</f>
        <v>0</v>
      </c>
    </row>
    <row r="91" s="2" customFormat="1" ht="33" customHeight="1">
      <c r="A91" s="40"/>
      <c r="B91" s="41"/>
      <c r="C91" s="214" t="s">
        <v>76</v>
      </c>
      <c r="D91" s="214" t="s">
        <v>125</v>
      </c>
      <c r="E91" s="215" t="s">
        <v>126</v>
      </c>
      <c r="F91" s="216" t="s">
        <v>127</v>
      </c>
      <c r="G91" s="217" t="s">
        <v>128</v>
      </c>
      <c r="H91" s="218">
        <v>0.29999999999999999</v>
      </c>
      <c r="I91" s="219"/>
      <c r="J91" s="220">
        <f>ROUND(I91*H91,2)</f>
        <v>0</v>
      </c>
      <c r="K91" s="216" t="s">
        <v>129</v>
      </c>
      <c r="L91" s="46"/>
      <c r="M91" s="221" t="s">
        <v>19</v>
      </c>
      <c r="N91" s="222" t="s">
        <v>40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130</v>
      </c>
      <c r="AT91" s="225" t="s">
        <v>125</v>
      </c>
      <c r="AU91" s="225" t="s">
        <v>78</v>
      </c>
      <c r="AY91" s="19" t="s">
        <v>122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76</v>
      </c>
      <c r="BK91" s="226">
        <f>ROUND(I91*H91,2)</f>
        <v>0</v>
      </c>
      <c r="BL91" s="19" t="s">
        <v>130</v>
      </c>
      <c r="BM91" s="225" t="s">
        <v>631</v>
      </c>
    </row>
    <row r="92" s="13" customFormat="1">
      <c r="A92" s="13"/>
      <c r="B92" s="227"/>
      <c r="C92" s="228"/>
      <c r="D92" s="229" t="s">
        <v>132</v>
      </c>
      <c r="E92" s="230" t="s">
        <v>19</v>
      </c>
      <c r="F92" s="231" t="s">
        <v>632</v>
      </c>
      <c r="G92" s="228"/>
      <c r="H92" s="232">
        <v>0.29999999999999999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132</v>
      </c>
      <c r="AU92" s="238" t="s">
        <v>78</v>
      </c>
      <c r="AV92" s="13" t="s">
        <v>78</v>
      </c>
      <c r="AW92" s="13" t="s">
        <v>31</v>
      </c>
      <c r="AX92" s="13" t="s">
        <v>76</v>
      </c>
      <c r="AY92" s="238" t="s">
        <v>122</v>
      </c>
    </row>
    <row r="93" s="2" customFormat="1" ht="37.8" customHeight="1">
      <c r="A93" s="40"/>
      <c r="B93" s="41"/>
      <c r="C93" s="214" t="s">
        <v>78</v>
      </c>
      <c r="D93" s="214" t="s">
        <v>125</v>
      </c>
      <c r="E93" s="215" t="s">
        <v>134</v>
      </c>
      <c r="F93" s="216" t="s">
        <v>135</v>
      </c>
      <c r="G93" s="217" t="s">
        <v>136</v>
      </c>
      <c r="H93" s="218">
        <v>30</v>
      </c>
      <c r="I93" s="219"/>
      <c r="J93" s="220">
        <f>ROUND(I93*H93,2)</f>
        <v>0</v>
      </c>
      <c r="K93" s="216" t="s">
        <v>129</v>
      </c>
      <c r="L93" s="46"/>
      <c r="M93" s="221" t="s">
        <v>19</v>
      </c>
      <c r="N93" s="222" t="s">
        <v>40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130</v>
      </c>
      <c r="AT93" s="225" t="s">
        <v>125</v>
      </c>
      <c r="AU93" s="225" t="s">
        <v>78</v>
      </c>
      <c r="AY93" s="19" t="s">
        <v>122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76</v>
      </c>
      <c r="BK93" s="226">
        <f>ROUND(I93*H93,2)</f>
        <v>0</v>
      </c>
      <c r="BL93" s="19" t="s">
        <v>130</v>
      </c>
      <c r="BM93" s="225" t="s">
        <v>633</v>
      </c>
    </row>
    <row r="94" s="13" customFormat="1">
      <c r="A94" s="13"/>
      <c r="B94" s="227"/>
      <c r="C94" s="228"/>
      <c r="D94" s="229" t="s">
        <v>132</v>
      </c>
      <c r="E94" s="230" t="s">
        <v>19</v>
      </c>
      <c r="F94" s="231" t="s">
        <v>634</v>
      </c>
      <c r="G94" s="228"/>
      <c r="H94" s="232">
        <v>30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132</v>
      </c>
      <c r="AU94" s="238" t="s">
        <v>78</v>
      </c>
      <c r="AV94" s="13" t="s">
        <v>78</v>
      </c>
      <c r="AW94" s="13" t="s">
        <v>31</v>
      </c>
      <c r="AX94" s="13" t="s">
        <v>76</v>
      </c>
      <c r="AY94" s="238" t="s">
        <v>122</v>
      </c>
    </row>
    <row r="95" s="2" customFormat="1" ht="37.8" customHeight="1">
      <c r="A95" s="40"/>
      <c r="B95" s="41"/>
      <c r="C95" s="214" t="s">
        <v>140</v>
      </c>
      <c r="D95" s="214" t="s">
        <v>125</v>
      </c>
      <c r="E95" s="215" t="s">
        <v>635</v>
      </c>
      <c r="F95" s="216" t="s">
        <v>636</v>
      </c>
      <c r="G95" s="217" t="s">
        <v>150</v>
      </c>
      <c r="H95" s="218">
        <v>0.75</v>
      </c>
      <c r="I95" s="219"/>
      <c r="J95" s="220">
        <f>ROUND(I95*H95,2)</f>
        <v>0</v>
      </c>
      <c r="K95" s="216" t="s">
        <v>129</v>
      </c>
      <c r="L95" s="46"/>
      <c r="M95" s="221" t="s">
        <v>19</v>
      </c>
      <c r="N95" s="222" t="s">
        <v>40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130</v>
      </c>
      <c r="AT95" s="225" t="s">
        <v>125</v>
      </c>
      <c r="AU95" s="225" t="s">
        <v>78</v>
      </c>
      <c r="AY95" s="19" t="s">
        <v>122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76</v>
      </c>
      <c r="BK95" s="226">
        <f>ROUND(I95*H95,2)</f>
        <v>0</v>
      </c>
      <c r="BL95" s="19" t="s">
        <v>130</v>
      </c>
      <c r="BM95" s="225" t="s">
        <v>637</v>
      </c>
    </row>
    <row r="96" s="13" customFormat="1">
      <c r="A96" s="13"/>
      <c r="B96" s="227"/>
      <c r="C96" s="228"/>
      <c r="D96" s="229" t="s">
        <v>132</v>
      </c>
      <c r="E96" s="230" t="s">
        <v>19</v>
      </c>
      <c r="F96" s="231" t="s">
        <v>638</v>
      </c>
      <c r="G96" s="228"/>
      <c r="H96" s="232">
        <v>0.75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132</v>
      </c>
      <c r="AU96" s="238" t="s">
        <v>78</v>
      </c>
      <c r="AV96" s="13" t="s">
        <v>78</v>
      </c>
      <c r="AW96" s="13" t="s">
        <v>31</v>
      </c>
      <c r="AX96" s="13" t="s">
        <v>76</v>
      </c>
      <c r="AY96" s="238" t="s">
        <v>122</v>
      </c>
    </row>
    <row r="97" s="2" customFormat="1" ht="16.5" customHeight="1">
      <c r="A97" s="40"/>
      <c r="B97" s="41"/>
      <c r="C97" s="249" t="s">
        <v>130</v>
      </c>
      <c r="D97" s="249" t="s">
        <v>141</v>
      </c>
      <c r="E97" s="250" t="s">
        <v>142</v>
      </c>
      <c r="F97" s="251" t="s">
        <v>143</v>
      </c>
      <c r="G97" s="252" t="s">
        <v>144</v>
      </c>
      <c r="H97" s="253">
        <v>1.6779999999999999</v>
      </c>
      <c r="I97" s="254"/>
      <c r="J97" s="255">
        <f>ROUND(I97*H97,2)</f>
        <v>0</v>
      </c>
      <c r="K97" s="251" t="s">
        <v>129</v>
      </c>
      <c r="L97" s="256"/>
      <c r="M97" s="257" t="s">
        <v>19</v>
      </c>
      <c r="N97" s="258" t="s">
        <v>40</v>
      </c>
      <c r="O97" s="86"/>
      <c r="P97" s="223">
        <f>O97*H97</f>
        <v>0</v>
      </c>
      <c r="Q97" s="223">
        <v>1</v>
      </c>
      <c r="R97" s="223">
        <f>Q97*H97</f>
        <v>1.6779999999999999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146</v>
      </c>
      <c r="AT97" s="225" t="s">
        <v>141</v>
      </c>
      <c r="AU97" s="225" t="s">
        <v>78</v>
      </c>
      <c r="AY97" s="19" t="s">
        <v>122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76</v>
      </c>
      <c r="BK97" s="226">
        <f>ROUND(I97*H97,2)</f>
        <v>0</v>
      </c>
      <c r="BL97" s="19" t="s">
        <v>130</v>
      </c>
      <c r="BM97" s="225" t="s">
        <v>639</v>
      </c>
    </row>
    <row r="98" s="2" customFormat="1" ht="37.8" customHeight="1">
      <c r="A98" s="40"/>
      <c r="B98" s="41"/>
      <c r="C98" s="214" t="s">
        <v>123</v>
      </c>
      <c r="D98" s="214" t="s">
        <v>125</v>
      </c>
      <c r="E98" s="215" t="s">
        <v>148</v>
      </c>
      <c r="F98" s="216" t="s">
        <v>149</v>
      </c>
      <c r="G98" s="217" t="s">
        <v>150</v>
      </c>
      <c r="H98" s="218">
        <v>53.200000000000003</v>
      </c>
      <c r="I98" s="219"/>
      <c r="J98" s="220">
        <f>ROUND(I98*H98,2)</f>
        <v>0</v>
      </c>
      <c r="K98" s="216" t="s">
        <v>129</v>
      </c>
      <c r="L98" s="46"/>
      <c r="M98" s="221" t="s">
        <v>19</v>
      </c>
      <c r="N98" s="222" t="s">
        <v>40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130</v>
      </c>
      <c r="AT98" s="225" t="s">
        <v>125</v>
      </c>
      <c r="AU98" s="225" t="s">
        <v>78</v>
      </c>
      <c r="AY98" s="19" t="s">
        <v>122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76</v>
      </c>
      <c r="BK98" s="226">
        <f>ROUND(I98*H98,2)</f>
        <v>0</v>
      </c>
      <c r="BL98" s="19" t="s">
        <v>130</v>
      </c>
      <c r="BM98" s="225" t="s">
        <v>640</v>
      </c>
    </row>
    <row r="99" s="13" customFormat="1">
      <c r="A99" s="13"/>
      <c r="B99" s="227"/>
      <c r="C99" s="228"/>
      <c r="D99" s="229" t="s">
        <v>132</v>
      </c>
      <c r="E99" s="230" t="s">
        <v>19</v>
      </c>
      <c r="F99" s="231" t="s">
        <v>641</v>
      </c>
      <c r="G99" s="228"/>
      <c r="H99" s="232">
        <v>53.200000000000003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132</v>
      </c>
      <c r="AU99" s="238" t="s">
        <v>78</v>
      </c>
      <c r="AV99" s="13" t="s">
        <v>78</v>
      </c>
      <c r="AW99" s="13" t="s">
        <v>31</v>
      </c>
      <c r="AX99" s="13" t="s">
        <v>76</v>
      </c>
      <c r="AY99" s="238" t="s">
        <v>122</v>
      </c>
    </row>
    <row r="100" s="2" customFormat="1" ht="66.75" customHeight="1">
      <c r="A100" s="40"/>
      <c r="B100" s="41"/>
      <c r="C100" s="214" t="s">
        <v>158</v>
      </c>
      <c r="D100" s="214" t="s">
        <v>125</v>
      </c>
      <c r="E100" s="215" t="s">
        <v>154</v>
      </c>
      <c r="F100" s="216" t="s">
        <v>155</v>
      </c>
      <c r="G100" s="217" t="s">
        <v>150</v>
      </c>
      <c r="H100" s="218">
        <v>53.200000000000003</v>
      </c>
      <c r="I100" s="219"/>
      <c r="J100" s="220">
        <f>ROUND(I100*H100,2)</f>
        <v>0</v>
      </c>
      <c r="K100" s="216" t="s">
        <v>129</v>
      </c>
      <c r="L100" s="46"/>
      <c r="M100" s="221" t="s">
        <v>19</v>
      </c>
      <c r="N100" s="222" t="s">
        <v>40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130</v>
      </c>
      <c r="AT100" s="225" t="s">
        <v>125</v>
      </c>
      <c r="AU100" s="225" t="s">
        <v>78</v>
      </c>
      <c r="AY100" s="19" t="s">
        <v>122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76</v>
      </c>
      <c r="BK100" s="226">
        <f>ROUND(I100*H100,2)</f>
        <v>0</v>
      </c>
      <c r="BL100" s="19" t="s">
        <v>130</v>
      </c>
      <c r="BM100" s="225" t="s">
        <v>642</v>
      </c>
    </row>
    <row r="101" s="13" customFormat="1">
      <c r="A101" s="13"/>
      <c r="B101" s="227"/>
      <c r="C101" s="228"/>
      <c r="D101" s="229" t="s">
        <v>132</v>
      </c>
      <c r="E101" s="230" t="s">
        <v>19</v>
      </c>
      <c r="F101" s="231" t="s">
        <v>643</v>
      </c>
      <c r="G101" s="228"/>
      <c r="H101" s="232">
        <v>53.200000000000003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132</v>
      </c>
      <c r="AU101" s="238" t="s">
        <v>78</v>
      </c>
      <c r="AV101" s="13" t="s">
        <v>78</v>
      </c>
      <c r="AW101" s="13" t="s">
        <v>31</v>
      </c>
      <c r="AX101" s="13" t="s">
        <v>76</v>
      </c>
      <c r="AY101" s="238" t="s">
        <v>122</v>
      </c>
    </row>
    <row r="102" s="2" customFormat="1" ht="16.5" customHeight="1">
      <c r="A102" s="40"/>
      <c r="B102" s="41"/>
      <c r="C102" s="249" t="s">
        <v>164</v>
      </c>
      <c r="D102" s="249" t="s">
        <v>141</v>
      </c>
      <c r="E102" s="250" t="s">
        <v>159</v>
      </c>
      <c r="F102" s="251" t="s">
        <v>160</v>
      </c>
      <c r="G102" s="252" t="s">
        <v>144</v>
      </c>
      <c r="H102" s="253">
        <v>95.760000000000005</v>
      </c>
      <c r="I102" s="254"/>
      <c r="J102" s="255">
        <f>ROUND(I102*H102,2)</f>
        <v>0</v>
      </c>
      <c r="K102" s="251" t="s">
        <v>129</v>
      </c>
      <c r="L102" s="256"/>
      <c r="M102" s="257" t="s">
        <v>19</v>
      </c>
      <c r="N102" s="258" t="s">
        <v>40</v>
      </c>
      <c r="O102" s="86"/>
      <c r="P102" s="223">
        <f>O102*H102</f>
        <v>0</v>
      </c>
      <c r="Q102" s="223">
        <v>1</v>
      </c>
      <c r="R102" s="223">
        <f>Q102*H102</f>
        <v>95.760000000000005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146</v>
      </c>
      <c r="AT102" s="225" t="s">
        <v>141</v>
      </c>
      <c r="AU102" s="225" t="s">
        <v>78</v>
      </c>
      <c r="AY102" s="19" t="s">
        <v>122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130</v>
      </c>
      <c r="BM102" s="225" t="s">
        <v>644</v>
      </c>
    </row>
    <row r="103" s="13" customFormat="1">
      <c r="A103" s="13"/>
      <c r="B103" s="227"/>
      <c r="C103" s="228"/>
      <c r="D103" s="229" t="s">
        <v>132</v>
      </c>
      <c r="E103" s="230" t="s">
        <v>19</v>
      </c>
      <c r="F103" s="231" t="s">
        <v>163</v>
      </c>
      <c r="G103" s="228"/>
      <c r="H103" s="232">
        <v>95.760000000000005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132</v>
      </c>
      <c r="AU103" s="238" t="s">
        <v>78</v>
      </c>
      <c r="AV103" s="13" t="s">
        <v>78</v>
      </c>
      <c r="AW103" s="13" t="s">
        <v>31</v>
      </c>
      <c r="AX103" s="13" t="s">
        <v>76</v>
      </c>
      <c r="AY103" s="238" t="s">
        <v>122</v>
      </c>
    </row>
    <row r="104" s="2" customFormat="1" ht="44.25" customHeight="1">
      <c r="A104" s="40"/>
      <c r="B104" s="41"/>
      <c r="C104" s="214" t="s">
        <v>146</v>
      </c>
      <c r="D104" s="214" t="s">
        <v>125</v>
      </c>
      <c r="E104" s="215" t="s">
        <v>645</v>
      </c>
      <c r="F104" s="216" t="s">
        <v>646</v>
      </c>
      <c r="G104" s="217" t="s">
        <v>128</v>
      </c>
      <c r="H104" s="218">
        <v>0.028000000000000001</v>
      </c>
      <c r="I104" s="219"/>
      <c r="J104" s="220">
        <f>ROUND(I104*H104,2)</f>
        <v>0</v>
      </c>
      <c r="K104" s="216" t="s">
        <v>129</v>
      </c>
      <c r="L104" s="46"/>
      <c r="M104" s="221" t="s">
        <v>19</v>
      </c>
      <c r="N104" s="222" t="s">
        <v>40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130</v>
      </c>
      <c r="AT104" s="225" t="s">
        <v>125</v>
      </c>
      <c r="AU104" s="225" t="s">
        <v>78</v>
      </c>
      <c r="AY104" s="19" t="s">
        <v>122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76</v>
      </c>
      <c r="BK104" s="226">
        <f>ROUND(I104*H104,2)</f>
        <v>0</v>
      </c>
      <c r="BL104" s="19" t="s">
        <v>130</v>
      </c>
      <c r="BM104" s="225" t="s">
        <v>647</v>
      </c>
    </row>
    <row r="105" s="13" customFormat="1">
      <c r="A105" s="13"/>
      <c r="B105" s="227"/>
      <c r="C105" s="228"/>
      <c r="D105" s="229" t="s">
        <v>132</v>
      </c>
      <c r="E105" s="230" t="s">
        <v>19</v>
      </c>
      <c r="F105" s="231" t="s">
        <v>168</v>
      </c>
      <c r="G105" s="228"/>
      <c r="H105" s="232">
        <v>0.028000000000000001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132</v>
      </c>
      <c r="AU105" s="238" t="s">
        <v>78</v>
      </c>
      <c r="AV105" s="13" t="s">
        <v>78</v>
      </c>
      <c r="AW105" s="13" t="s">
        <v>31</v>
      </c>
      <c r="AX105" s="13" t="s">
        <v>76</v>
      </c>
      <c r="AY105" s="238" t="s">
        <v>122</v>
      </c>
    </row>
    <row r="106" s="2" customFormat="1" ht="49.05" customHeight="1">
      <c r="A106" s="40"/>
      <c r="B106" s="41"/>
      <c r="C106" s="214" t="s">
        <v>174</v>
      </c>
      <c r="D106" s="214" t="s">
        <v>125</v>
      </c>
      <c r="E106" s="215" t="s">
        <v>648</v>
      </c>
      <c r="F106" s="216" t="s">
        <v>649</v>
      </c>
      <c r="G106" s="217" t="s">
        <v>128</v>
      </c>
      <c r="H106" s="218">
        <v>0.028000000000000001</v>
      </c>
      <c r="I106" s="219"/>
      <c r="J106" s="220">
        <f>ROUND(I106*H106,2)</f>
        <v>0</v>
      </c>
      <c r="K106" s="216" t="s">
        <v>129</v>
      </c>
      <c r="L106" s="46"/>
      <c r="M106" s="221" t="s">
        <v>19</v>
      </c>
      <c r="N106" s="222" t="s">
        <v>40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130</v>
      </c>
      <c r="AT106" s="225" t="s">
        <v>125</v>
      </c>
      <c r="AU106" s="225" t="s">
        <v>78</v>
      </c>
      <c r="AY106" s="19" t="s">
        <v>122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76</v>
      </c>
      <c r="BK106" s="226">
        <f>ROUND(I106*H106,2)</f>
        <v>0</v>
      </c>
      <c r="BL106" s="19" t="s">
        <v>130</v>
      </c>
      <c r="BM106" s="225" t="s">
        <v>650</v>
      </c>
    </row>
    <row r="107" s="13" customFormat="1">
      <c r="A107" s="13"/>
      <c r="B107" s="227"/>
      <c r="C107" s="228"/>
      <c r="D107" s="229" t="s">
        <v>132</v>
      </c>
      <c r="E107" s="230" t="s">
        <v>19</v>
      </c>
      <c r="F107" s="231" t="s">
        <v>168</v>
      </c>
      <c r="G107" s="228"/>
      <c r="H107" s="232">
        <v>0.028000000000000001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132</v>
      </c>
      <c r="AU107" s="238" t="s">
        <v>78</v>
      </c>
      <c r="AV107" s="13" t="s">
        <v>78</v>
      </c>
      <c r="AW107" s="13" t="s">
        <v>31</v>
      </c>
      <c r="AX107" s="13" t="s">
        <v>76</v>
      </c>
      <c r="AY107" s="238" t="s">
        <v>122</v>
      </c>
    </row>
    <row r="108" s="2" customFormat="1" ht="44.25" customHeight="1">
      <c r="A108" s="40"/>
      <c r="B108" s="41"/>
      <c r="C108" s="214" t="s">
        <v>179</v>
      </c>
      <c r="D108" s="214" t="s">
        <v>125</v>
      </c>
      <c r="E108" s="215" t="s">
        <v>651</v>
      </c>
      <c r="F108" s="216" t="s">
        <v>652</v>
      </c>
      <c r="G108" s="217" t="s">
        <v>171</v>
      </c>
      <c r="H108" s="218">
        <v>4</v>
      </c>
      <c r="I108" s="219"/>
      <c r="J108" s="220">
        <f>ROUND(I108*H108,2)</f>
        <v>0</v>
      </c>
      <c r="K108" s="216" t="s">
        <v>129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130</v>
      </c>
      <c r="AT108" s="225" t="s">
        <v>125</v>
      </c>
      <c r="AU108" s="225" t="s">
        <v>78</v>
      </c>
      <c r="AY108" s="19" t="s">
        <v>122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130</v>
      </c>
      <c r="BM108" s="225" t="s">
        <v>653</v>
      </c>
    </row>
    <row r="109" s="13" customFormat="1">
      <c r="A109" s="13"/>
      <c r="B109" s="227"/>
      <c r="C109" s="228"/>
      <c r="D109" s="229" t="s">
        <v>132</v>
      </c>
      <c r="E109" s="230" t="s">
        <v>19</v>
      </c>
      <c r="F109" s="231" t="s">
        <v>130</v>
      </c>
      <c r="G109" s="228"/>
      <c r="H109" s="232">
        <v>4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132</v>
      </c>
      <c r="AU109" s="238" t="s">
        <v>78</v>
      </c>
      <c r="AV109" s="13" t="s">
        <v>78</v>
      </c>
      <c r="AW109" s="13" t="s">
        <v>31</v>
      </c>
      <c r="AX109" s="13" t="s">
        <v>76</v>
      </c>
      <c r="AY109" s="238" t="s">
        <v>122</v>
      </c>
    </row>
    <row r="110" s="2" customFormat="1" ht="16.5" customHeight="1">
      <c r="A110" s="40"/>
      <c r="B110" s="41"/>
      <c r="C110" s="249" t="s">
        <v>185</v>
      </c>
      <c r="D110" s="249" t="s">
        <v>141</v>
      </c>
      <c r="E110" s="250" t="s">
        <v>654</v>
      </c>
      <c r="F110" s="251" t="s">
        <v>655</v>
      </c>
      <c r="G110" s="252" t="s">
        <v>171</v>
      </c>
      <c r="H110" s="253">
        <v>8</v>
      </c>
      <c r="I110" s="254"/>
      <c r="J110" s="255">
        <f>ROUND(I110*H110,2)</f>
        <v>0</v>
      </c>
      <c r="K110" s="251" t="s">
        <v>129</v>
      </c>
      <c r="L110" s="256"/>
      <c r="M110" s="257" t="s">
        <v>19</v>
      </c>
      <c r="N110" s="258" t="s">
        <v>40</v>
      </c>
      <c r="O110" s="86"/>
      <c r="P110" s="223">
        <f>O110*H110</f>
        <v>0</v>
      </c>
      <c r="Q110" s="223">
        <v>0.0091699999999999993</v>
      </c>
      <c r="R110" s="223">
        <f>Q110*H110</f>
        <v>0.073359999999999995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146</v>
      </c>
      <c r="AT110" s="225" t="s">
        <v>141</v>
      </c>
      <c r="AU110" s="225" t="s">
        <v>78</v>
      </c>
      <c r="AY110" s="19" t="s">
        <v>122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76</v>
      </c>
      <c r="BK110" s="226">
        <f>ROUND(I110*H110,2)</f>
        <v>0</v>
      </c>
      <c r="BL110" s="19" t="s">
        <v>130</v>
      </c>
      <c r="BM110" s="225" t="s">
        <v>656</v>
      </c>
    </row>
    <row r="111" s="2" customFormat="1" ht="16.5" customHeight="1">
      <c r="A111" s="40"/>
      <c r="B111" s="41"/>
      <c r="C111" s="249" t="s">
        <v>190</v>
      </c>
      <c r="D111" s="249" t="s">
        <v>141</v>
      </c>
      <c r="E111" s="250" t="s">
        <v>657</v>
      </c>
      <c r="F111" s="251" t="s">
        <v>658</v>
      </c>
      <c r="G111" s="252" t="s">
        <v>171</v>
      </c>
      <c r="H111" s="253">
        <v>16</v>
      </c>
      <c r="I111" s="254"/>
      <c r="J111" s="255">
        <f>ROUND(I111*H111,2)</f>
        <v>0</v>
      </c>
      <c r="K111" s="251" t="s">
        <v>129</v>
      </c>
      <c r="L111" s="256"/>
      <c r="M111" s="257" t="s">
        <v>19</v>
      </c>
      <c r="N111" s="258" t="s">
        <v>40</v>
      </c>
      <c r="O111" s="86"/>
      <c r="P111" s="223">
        <f>O111*H111</f>
        <v>0</v>
      </c>
      <c r="Q111" s="223">
        <v>0.00012</v>
      </c>
      <c r="R111" s="223">
        <f>Q111*H111</f>
        <v>0.0019200000000000001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146</v>
      </c>
      <c r="AT111" s="225" t="s">
        <v>141</v>
      </c>
      <c r="AU111" s="225" t="s">
        <v>78</v>
      </c>
      <c r="AY111" s="19" t="s">
        <v>122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76</v>
      </c>
      <c r="BK111" s="226">
        <f>ROUND(I111*H111,2)</f>
        <v>0</v>
      </c>
      <c r="BL111" s="19" t="s">
        <v>130</v>
      </c>
      <c r="BM111" s="225" t="s">
        <v>659</v>
      </c>
    </row>
    <row r="112" s="2" customFormat="1" ht="16.5" customHeight="1">
      <c r="A112" s="40"/>
      <c r="B112" s="41"/>
      <c r="C112" s="249" t="s">
        <v>196</v>
      </c>
      <c r="D112" s="249" t="s">
        <v>141</v>
      </c>
      <c r="E112" s="250" t="s">
        <v>660</v>
      </c>
      <c r="F112" s="251" t="s">
        <v>661</v>
      </c>
      <c r="G112" s="252" t="s">
        <v>171</v>
      </c>
      <c r="H112" s="253">
        <v>16</v>
      </c>
      <c r="I112" s="254"/>
      <c r="J112" s="255">
        <f>ROUND(I112*H112,2)</f>
        <v>0</v>
      </c>
      <c r="K112" s="251" t="s">
        <v>129</v>
      </c>
      <c r="L112" s="256"/>
      <c r="M112" s="257" t="s">
        <v>19</v>
      </c>
      <c r="N112" s="258" t="s">
        <v>40</v>
      </c>
      <c r="O112" s="86"/>
      <c r="P112" s="223">
        <f>O112*H112</f>
        <v>0</v>
      </c>
      <c r="Q112" s="223">
        <v>0.00052999999999999998</v>
      </c>
      <c r="R112" s="223">
        <f>Q112*H112</f>
        <v>0.0084799999999999997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146</v>
      </c>
      <c r="AT112" s="225" t="s">
        <v>141</v>
      </c>
      <c r="AU112" s="225" t="s">
        <v>78</v>
      </c>
      <c r="AY112" s="19" t="s">
        <v>122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76</v>
      </c>
      <c r="BK112" s="226">
        <f>ROUND(I112*H112,2)</f>
        <v>0</v>
      </c>
      <c r="BL112" s="19" t="s">
        <v>130</v>
      </c>
      <c r="BM112" s="225" t="s">
        <v>662</v>
      </c>
    </row>
    <row r="113" s="2" customFormat="1" ht="16.5" customHeight="1">
      <c r="A113" s="40"/>
      <c r="B113" s="41"/>
      <c r="C113" s="249" t="s">
        <v>202</v>
      </c>
      <c r="D113" s="249" t="s">
        <v>141</v>
      </c>
      <c r="E113" s="250" t="s">
        <v>663</v>
      </c>
      <c r="F113" s="251" t="s">
        <v>664</v>
      </c>
      <c r="G113" s="252" t="s">
        <v>171</v>
      </c>
      <c r="H113" s="253">
        <v>16</v>
      </c>
      <c r="I113" s="254"/>
      <c r="J113" s="255">
        <f>ROUND(I113*H113,2)</f>
        <v>0</v>
      </c>
      <c r="K113" s="251" t="s">
        <v>129</v>
      </c>
      <c r="L113" s="256"/>
      <c r="M113" s="257" t="s">
        <v>19</v>
      </c>
      <c r="N113" s="258" t="s">
        <v>40</v>
      </c>
      <c r="O113" s="86"/>
      <c r="P113" s="223">
        <f>O113*H113</f>
        <v>0</v>
      </c>
      <c r="Q113" s="223">
        <v>9.0000000000000006E-05</v>
      </c>
      <c r="R113" s="223">
        <f>Q113*H113</f>
        <v>0.0014400000000000001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146</v>
      </c>
      <c r="AT113" s="225" t="s">
        <v>141</v>
      </c>
      <c r="AU113" s="225" t="s">
        <v>78</v>
      </c>
      <c r="AY113" s="19" t="s">
        <v>122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76</v>
      </c>
      <c r="BK113" s="226">
        <f>ROUND(I113*H113,2)</f>
        <v>0</v>
      </c>
      <c r="BL113" s="19" t="s">
        <v>130</v>
      </c>
      <c r="BM113" s="225" t="s">
        <v>665</v>
      </c>
    </row>
    <row r="114" s="2" customFormat="1" ht="44.25" customHeight="1">
      <c r="A114" s="40"/>
      <c r="B114" s="41"/>
      <c r="C114" s="214" t="s">
        <v>8</v>
      </c>
      <c r="D114" s="214" t="s">
        <v>125</v>
      </c>
      <c r="E114" s="215" t="s">
        <v>191</v>
      </c>
      <c r="F114" s="216" t="s">
        <v>666</v>
      </c>
      <c r="G114" s="217" t="s">
        <v>193</v>
      </c>
      <c r="H114" s="218">
        <v>100</v>
      </c>
      <c r="I114" s="219"/>
      <c r="J114" s="220">
        <f>ROUND(I114*H114,2)</f>
        <v>0</v>
      </c>
      <c r="K114" s="216" t="s">
        <v>129</v>
      </c>
      <c r="L114" s="46"/>
      <c r="M114" s="221" t="s">
        <v>19</v>
      </c>
      <c r="N114" s="222" t="s">
        <v>40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130</v>
      </c>
      <c r="AT114" s="225" t="s">
        <v>125</v>
      </c>
      <c r="AU114" s="225" t="s">
        <v>78</v>
      </c>
      <c r="AY114" s="19" t="s">
        <v>122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76</v>
      </c>
      <c r="BK114" s="226">
        <f>ROUND(I114*H114,2)</f>
        <v>0</v>
      </c>
      <c r="BL114" s="19" t="s">
        <v>130</v>
      </c>
      <c r="BM114" s="225" t="s">
        <v>667</v>
      </c>
    </row>
    <row r="115" s="13" customFormat="1">
      <c r="A115" s="13"/>
      <c r="B115" s="227"/>
      <c r="C115" s="228"/>
      <c r="D115" s="229" t="s">
        <v>132</v>
      </c>
      <c r="E115" s="230" t="s">
        <v>19</v>
      </c>
      <c r="F115" s="231" t="s">
        <v>178</v>
      </c>
      <c r="G115" s="228"/>
      <c r="H115" s="232">
        <v>100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132</v>
      </c>
      <c r="AU115" s="238" t="s">
        <v>78</v>
      </c>
      <c r="AV115" s="13" t="s">
        <v>78</v>
      </c>
      <c r="AW115" s="13" t="s">
        <v>31</v>
      </c>
      <c r="AX115" s="13" t="s">
        <v>76</v>
      </c>
      <c r="AY115" s="238" t="s">
        <v>122</v>
      </c>
    </row>
    <row r="116" s="2" customFormat="1" ht="16.5" customHeight="1">
      <c r="A116" s="40"/>
      <c r="B116" s="41"/>
      <c r="C116" s="249" t="s">
        <v>213</v>
      </c>
      <c r="D116" s="249" t="s">
        <v>141</v>
      </c>
      <c r="E116" s="250" t="s">
        <v>169</v>
      </c>
      <c r="F116" s="251" t="s">
        <v>170</v>
      </c>
      <c r="G116" s="252" t="s">
        <v>171</v>
      </c>
      <c r="H116" s="253">
        <v>200</v>
      </c>
      <c r="I116" s="254"/>
      <c r="J116" s="255">
        <f>ROUND(I116*H116,2)</f>
        <v>0</v>
      </c>
      <c r="K116" s="251" t="s">
        <v>129</v>
      </c>
      <c r="L116" s="256"/>
      <c r="M116" s="257" t="s">
        <v>19</v>
      </c>
      <c r="N116" s="258" t="s">
        <v>40</v>
      </c>
      <c r="O116" s="86"/>
      <c r="P116" s="223">
        <f>O116*H116</f>
        <v>0</v>
      </c>
      <c r="Q116" s="223">
        <v>0.00123</v>
      </c>
      <c r="R116" s="223">
        <f>Q116*H116</f>
        <v>0.246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146</v>
      </c>
      <c r="AT116" s="225" t="s">
        <v>141</v>
      </c>
      <c r="AU116" s="225" t="s">
        <v>78</v>
      </c>
      <c r="AY116" s="19" t="s">
        <v>122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76</v>
      </c>
      <c r="BK116" s="226">
        <f>ROUND(I116*H116,2)</f>
        <v>0</v>
      </c>
      <c r="BL116" s="19" t="s">
        <v>130</v>
      </c>
      <c r="BM116" s="225" t="s">
        <v>668</v>
      </c>
    </row>
    <row r="117" s="13" customFormat="1">
      <c r="A117" s="13"/>
      <c r="B117" s="227"/>
      <c r="C117" s="228"/>
      <c r="D117" s="229" t="s">
        <v>132</v>
      </c>
      <c r="E117" s="230" t="s">
        <v>19</v>
      </c>
      <c r="F117" s="231" t="s">
        <v>173</v>
      </c>
      <c r="G117" s="228"/>
      <c r="H117" s="232">
        <v>200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132</v>
      </c>
      <c r="AU117" s="238" t="s">
        <v>78</v>
      </c>
      <c r="AV117" s="13" t="s">
        <v>78</v>
      </c>
      <c r="AW117" s="13" t="s">
        <v>31</v>
      </c>
      <c r="AX117" s="13" t="s">
        <v>76</v>
      </c>
      <c r="AY117" s="238" t="s">
        <v>122</v>
      </c>
    </row>
    <row r="118" s="2" customFormat="1" ht="16.5" customHeight="1">
      <c r="A118" s="40"/>
      <c r="B118" s="41"/>
      <c r="C118" s="249" t="s">
        <v>219</v>
      </c>
      <c r="D118" s="249" t="s">
        <v>141</v>
      </c>
      <c r="E118" s="250" t="s">
        <v>175</v>
      </c>
      <c r="F118" s="251" t="s">
        <v>176</v>
      </c>
      <c r="G118" s="252" t="s">
        <v>171</v>
      </c>
      <c r="H118" s="253">
        <v>100</v>
      </c>
      <c r="I118" s="254"/>
      <c r="J118" s="255">
        <f>ROUND(I118*H118,2)</f>
        <v>0</v>
      </c>
      <c r="K118" s="251" t="s">
        <v>129</v>
      </c>
      <c r="L118" s="256"/>
      <c r="M118" s="257" t="s">
        <v>19</v>
      </c>
      <c r="N118" s="258" t="s">
        <v>40</v>
      </c>
      <c r="O118" s="86"/>
      <c r="P118" s="223">
        <f>O118*H118</f>
        <v>0</v>
      </c>
      <c r="Q118" s="223">
        <v>0.00018000000000000001</v>
      </c>
      <c r="R118" s="223">
        <f>Q118*H118</f>
        <v>0.018000000000000002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146</v>
      </c>
      <c r="AT118" s="225" t="s">
        <v>141</v>
      </c>
      <c r="AU118" s="225" t="s">
        <v>78</v>
      </c>
      <c r="AY118" s="19" t="s">
        <v>122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76</v>
      </c>
      <c r="BK118" s="226">
        <f>ROUND(I118*H118,2)</f>
        <v>0</v>
      </c>
      <c r="BL118" s="19" t="s">
        <v>130</v>
      </c>
      <c r="BM118" s="225" t="s">
        <v>669</v>
      </c>
    </row>
    <row r="119" s="13" customFormat="1">
      <c r="A119" s="13"/>
      <c r="B119" s="227"/>
      <c r="C119" s="228"/>
      <c r="D119" s="229" t="s">
        <v>132</v>
      </c>
      <c r="E119" s="230" t="s">
        <v>19</v>
      </c>
      <c r="F119" s="231" t="s">
        <v>178</v>
      </c>
      <c r="G119" s="228"/>
      <c r="H119" s="232">
        <v>100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132</v>
      </c>
      <c r="AU119" s="238" t="s">
        <v>78</v>
      </c>
      <c r="AV119" s="13" t="s">
        <v>78</v>
      </c>
      <c r="AW119" s="13" t="s">
        <v>31</v>
      </c>
      <c r="AX119" s="13" t="s">
        <v>76</v>
      </c>
      <c r="AY119" s="238" t="s">
        <v>122</v>
      </c>
    </row>
    <row r="120" s="2" customFormat="1" ht="37.8" customHeight="1">
      <c r="A120" s="40"/>
      <c r="B120" s="41"/>
      <c r="C120" s="214" t="s">
        <v>227</v>
      </c>
      <c r="D120" s="214" t="s">
        <v>125</v>
      </c>
      <c r="E120" s="215" t="s">
        <v>670</v>
      </c>
      <c r="F120" s="216" t="s">
        <v>671</v>
      </c>
      <c r="G120" s="217" t="s">
        <v>171</v>
      </c>
      <c r="H120" s="218">
        <v>50</v>
      </c>
      <c r="I120" s="219"/>
      <c r="J120" s="220">
        <f>ROUND(I120*H120,2)</f>
        <v>0</v>
      </c>
      <c r="K120" s="216" t="s">
        <v>129</v>
      </c>
      <c r="L120" s="46"/>
      <c r="M120" s="221" t="s">
        <v>19</v>
      </c>
      <c r="N120" s="222" t="s">
        <v>40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130</v>
      </c>
      <c r="AT120" s="225" t="s">
        <v>125</v>
      </c>
      <c r="AU120" s="225" t="s">
        <v>78</v>
      </c>
      <c r="AY120" s="19" t="s">
        <v>122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76</v>
      </c>
      <c r="BK120" s="226">
        <f>ROUND(I120*H120,2)</f>
        <v>0</v>
      </c>
      <c r="BL120" s="19" t="s">
        <v>130</v>
      </c>
      <c r="BM120" s="225" t="s">
        <v>672</v>
      </c>
    </row>
    <row r="121" s="13" customFormat="1">
      <c r="A121" s="13"/>
      <c r="B121" s="227"/>
      <c r="C121" s="228"/>
      <c r="D121" s="229" t="s">
        <v>132</v>
      </c>
      <c r="E121" s="230" t="s">
        <v>19</v>
      </c>
      <c r="F121" s="231" t="s">
        <v>673</v>
      </c>
      <c r="G121" s="228"/>
      <c r="H121" s="232">
        <v>50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132</v>
      </c>
      <c r="AU121" s="238" t="s">
        <v>78</v>
      </c>
      <c r="AV121" s="13" t="s">
        <v>78</v>
      </c>
      <c r="AW121" s="13" t="s">
        <v>31</v>
      </c>
      <c r="AX121" s="13" t="s">
        <v>76</v>
      </c>
      <c r="AY121" s="238" t="s">
        <v>122</v>
      </c>
    </row>
    <row r="122" s="2" customFormat="1" ht="66.75" customHeight="1">
      <c r="A122" s="40"/>
      <c r="B122" s="41"/>
      <c r="C122" s="214" t="s">
        <v>232</v>
      </c>
      <c r="D122" s="214" t="s">
        <v>125</v>
      </c>
      <c r="E122" s="215" t="s">
        <v>674</v>
      </c>
      <c r="F122" s="216" t="s">
        <v>675</v>
      </c>
      <c r="G122" s="217" t="s">
        <v>128</v>
      </c>
      <c r="H122" s="218">
        <v>0.29999999999999999</v>
      </c>
      <c r="I122" s="219"/>
      <c r="J122" s="220">
        <f>ROUND(I122*H122,2)</f>
        <v>0</v>
      </c>
      <c r="K122" s="216" t="s">
        <v>129</v>
      </c>
      <c r="L122" s="46"/>
      <c r="M122" s="221" t="s">
        <v>19</v>
      </c>
      <c r="N122" s="222" t="s">
        <v>40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130</v>
      </c>
      <c r="AT122" s="225" t="s">
        <v>125</v>
      </c>
      <c r="AU122" s="225" t="s">
        <v>78</v>
      </c>
      <c r="AY122" s="19" t="s">
        <v>122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76</v>
      </c>
      <c r="BK122" s="226">
        <f>ROUND(I122*H122,2)</f>
        <v>0</v>
      </c>
      <c r="BL122" s="19" t="s">
        <v>130</v>
      </c>
      <c r="BM122" s="225" t="s">
        <v>676</v>
      </c>
    </row>
    <row r="123" s="13" customFormat="1">
      <c r="A123" s="13"/>
      <c r="B123" s="227"/>
      <c r="C123" s="228"/>
      <c r="D123" s="229" t="s">
        <v>132</v>
      </c>
      <c r="E123" s="230" t="s">
        <v>19</v>
      </c>
      <c r="F123" s="231" t="s">
        <v>632</v>
      </c>
      <c r="G123" s="228"/>
      <c r="H123" s="232">
        <v>0.29999999999999999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78</v>
      </c>
      <c r="AV123" s="13" t="s">
        <v>78</v>
      </c>
      <c r="AW123" s="13" t="s">
        <v>31</v>
      </c>
      <c r="AX123" s="13" t="s">
        <v>76</v>
      </c>
      <c r="AY123" s="238" t="s">
        <v>122</v>
      </c>
    </row>
    <row r="124" s="12" customFormat="1" ht="25.92" customHeight="1">
      <c r="A124" s="12"/>
      <c r="B124" s="198"/>
      <c r="C124" s="199"/>
      <c r="D124" s="200" t="s">
        <v>68</v>
      </c>
      <c r="E124" s="201" t="s">
        <v>217</v>
      </c>
      <c r="F124" s="201" t="s">
        <v>218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SUM(P125:P132)</f>
        <v>0</v>
      </c>
      <c r="Q124" s="206"/>
      <c r="R124" s="207">
        <f>SUM(R125:R132)</f>
        <v>0</v>
      </c>
      <c r="S124" s="206"/>
      <c r="T124" s="208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130</v>
      </c>
      <c r="AT124" s="210" t="s">
        <v>68</v>
      </c>
      <c r="AU124" s="210" t="s">
        <v>69</v>
      </c>
      <c r="AY124" s="209" t="s">
        <v>122</v>
      </c>
      <c r="BK124" s="211">
        <f>SUM(BK125:BK132)</f>
        <v>0</v>
      </c>
    </row>
    <row r="125" s="2" customFormat="1" ht="62.7" customHeight="1">
      <c r="A125" s="40"/>
      <c r="B125" s="41"/>
      <c r="C125" s="214" t="s">
        <v>237</v>
      </c>
      <c r="D125" s="214" t="s">
        <v>125</v>
      </c>
      <c r="E125" s="215" t="s">
        <v>677</v>
      </c>
      <c r="F125" s="216" t="s">
        <v>678</v>
      </c>
      <c r="G125" s="217" t="s">
        <v>144</v>
      </c>
      <c r="H125" s="218">
        <v>95.760000000000005</v>
      </c>
      <c r="I125" s="219"/>
      <c r="J125" s="220">
        <f>ROUND(I125*H125,2)</f>
        <v>0</v>
      </c>
      <c r="K125" s="216" t="s">
        <v>129</v>
      </c>
      <c r="L125" s="46"/>
      <c r="M125" s="221" t="s">
        <v>19</v>
      </c>
      <c r="N125" s="222" t="s">
        <v>40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222</v>
      </c>
      <c r="AT125" s="225" t="s">
        <v>125</v>
      </c>
      <c r="AU125" s="225" t="s">
        <v>76</v>
      </c>
      <c r="AY125" s="19" t="s">
        <v>122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76</v>
      </c>
      <c r="BK125" s="226">
        <f>ROUND(I125*H125,2)</f>
        <v>0</v>
      </c>
      <c r="BL125" s="19" t="s">
        <v>222</v>
      </c>
      <c r="BM125" s="225" t="s">
        <v>679</v>
      </c>
    </row>
    <row r="126" s="2" customFormat="1">
      <c r="A126" s="40"/>
      <c r="B126" s="41"/>
      <c r="C126" s="42"/>
      <c r="D126" s="229" t="s">
        <v>211</v>
      </c>
      <c r="E126" s="42"/>
      <c r="F126" s="259" t="s">
        <v>680</v>
      </c>
      <c r="G126" s="42"/>
      <c r="H126" s="42"/>
      <c r="I126" s="260"/>
      <c r="J126" s="42"/>
      <c r="K126" s="42"/>
      <c r="L126" s="46"/>
      <c r="M126" s="261"/>
      <c r="N126" s="26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211</v>
      </c>
      <c r="AU126" s="19" t="s">
        <v>76</v>
      </c>
    </row>
    <row r="127" s="13" customFormat="1">
      <c r="A127" s="13"/>
      <c r="B127" s="227"/>
      <c r="C127" s="228"/>
      <c r="D127" s="229" t="s">
        <v>132</v>
      </c>
      <c r="E127" s="230" t="s">
        <v>19</v>
      </c>
      <c r="F127" s="231" t="s">
        <v>163</v>
      </c>
      <c r="G127" s="228"/>
      <c r="H127" s="232">
        <v>95.760000000000005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132</v>
      </c>
      <c r="AU127" s="238" t="s">
        <v>76</v>
      </c>
      <c r="AV127" s="13" t="s">
        <v>78</v>
      </c>
      <c r="AW127" s="13" t="s">
        <v>31</v>
      </c>
      <c r="AX127" s="13" t="s">
        <v>76</v>
      </c>
      <c r="AY127" s="238" t="s">
        <v>122</v>
      </c>
    </row>
    <row r="128" s="2" customFormat="1" ht="44.25" customHeight="1">
      <c r="A128" s="40"/>
      <c r="B128" s="41"/>
      <c r="C128" s="214" t="s">
        <v>7</v>
      </c>
      <c r="D128" s="214" t="s">
        <v>125</v>
      </c>
      <c r="E128" s="215" t="s">
        <v>228</v>
      </c>
      <c r="F128" s="216" t="s">
        <v>681</v>
      </c>
      <c r="G128" s="217" t="s">
        <v>171</v>
      </c>
      <c r="H128" s="218">
        <v>1</v>
      </c>
      <c r="I128" s="219"/>
      <c r="J128" s="220">
        <f>ROUND(I128*H128,2)</f>
        <v>0</v>
      </c>
      <c r="K128" s="216" t="s">
        <v>129</v>
      </c>
      <c r="L128" s="46"/>
      <c r="M128" s="221" t="s">
        <v>19</v>
      </c>
      <c r="N128" s="222" t="s">
        <v>40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222</v>
      </c>
      <c r="AT128" s="225" t="s">
        <v>125</v>
      </c>
      <c r="AU128" s="225" t="s">
        <v>76</v>
      </c>
      <c r="AY128" s="19" t="s">
        <v>122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76</v>
      </c>
      <c r="BK128" s="226">
        <f>ROUND(I128*H128,2)</f>
        <v>0</v>
      </c>
      <c r="BL128" s="19" t="s">
        <v>222</v>
      </c>
      <c r="BM128" s="225" t="s">
        <v>682</v>
      </c>
    </row>
    <row r="129" s="13" customFormat="1">
      <c r="A129" s="13"/>
      <c r="B129" s="227"/>
      <c r="C129" s="228"/>
      <c r="D129" s="229" t="s">
        <v>132</v>
      </c>
      <c r="E129" s="230" t="s">
        <v>19</v>
      </c>
      <c r="F129" s="231" t="s">
        <v>231</v>
      </c>
      <c r="G129" s="228"/>
      <c r="H129" s="232">
        <v>1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132</v>
      </c>
      <c r="AU129" s="238" t="s">
        <v>76</v>
      </c>
      <c r="AV129" s="13" t="s">
        <v>78</v>
      </c>
      <c r="AW129" s="13" t="s">
        <v>31</v>
      </c>
      <c r="AX129" s="13" t="s">
        <v>69</v>
      </c>
      <c r="AY129" s="238" t="s">
        <v>122</v>
      </c>
    </row>
    <row r="130" s="15" customFormat="1">
      <c r="A130" s="15"/>
      <c r="B130" s="263"/>
      <c r="C130" s="264"/>
      <c r="D130" s="229" t="s">
        <v>132</v>
      </c>
      <c r="E130" s="265" t="s">
        <v>19</v>
      </c>
      <c r="F130" s="266" t="s">
        <v>226</v>
      </c>
      <c r="G130" s="264"/>
      <c r="H130" s="267">
        <v>1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3" t="s">
        <v>132</v>
      </c>
      <c r="AU130" s="273" t="s">
        <v>76</v>
      </c>
      <c r="AV130" s="15" t="s">
        <v>130</v>
      </c>
      <c r="AW130" s="15" t="s">
        <v>31</v>
      </c>
      <c r="AX130" s="15" t="s">
        <v>76</v>
      </c>
      <c r="AY130" s="273" t="s">
        <v>122</v>
      </c>
    </row>
    <row r="131" s="2" customFormat="1" ht="49.05" customHeight="1">
      <c r="A131" s="40"/>
      <c r="B131" s="41"/>
      <c r="C131" s="214" t="s">
        <v>350</v>
      </c>
      <c r="D131" s="214" t="s">
        <v>125</v>
      </c>
      <c r="E131" s="215" t="s">
        <v>238</v>
      </c>
      <c r="F131" s="216" t="s">
        <v>683</v>
      </c>
      <c r="G131" s="217" t="s">
        <v>144</v>
      </c>
      <c r="H131" s="218">
        <v>95.760000000000005</v>
      </c>
      <c r="I131" s="219"/>
      <c r="J131" s="220">
        <f>ROUND(I131*H131,2)</f>
        <v>0</v>
      </c>
      <c r="K131" s="216" t="s">
        <v>129</v>
      </c>
      <c r="L131" s="46"/>
      <c r="M131" s="221" t="s">
        <v>19</v>
      </c>
      <c r="N131" s="222" t="s">
        <v>40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222</v>
      </c>
      <c r="AT131" s="225" t="s">
        <v>125</v>
      </c>
      <c r="AU131" s="225" t="s">
        <v>76</v>
      </c>
      <c r="AY131" s="19" t="s">
        <v>122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76</v>
      </c>
      <c r="BK131" s="226">
        <f>ROUND(I131*H131,2)</f>
        <v>0</v>
      </c>
      <c r="BL131" s="19" t="s">
        <v>222</v>
      </c>
      <c r="BM131" s="225" t="s">
        <v>684</v>
      </c>
    </row>
    <row r="132" s="13" customFormat="1">
      <c r="A132" s="13"/>
      <c r="B132" s="227"/>
      <c r="C132" s="228"/>
      <c r="D132" s="229" t="s">
        <v>132</v>
      </c>
      <c r="E132" s="230" t="s">
        <v>19</v>
      </c>
      <c r="F132" s="231" t="s">
        <v>163</v>
      </c>
      <c r="G132" s="228"/>
      <c r="H132" s="232">
        <v>95.760000000000005</v>
      </c>
      <c r="I132" s="233"/>
      <c r="J132" s="228"/>
      <c r="K132" s="228"/>
      <c r="L132" s="234"/>
      <c r="M132" s="274"/>
      <c r="N132" s="275"/>
      <c r="O132" s="275"/>
      <c r="P132" s="275"/>
      <c r="Q132" s="275"/>
      <c r="R132" s="275"/>
      <c r="S132" s="275"/>
      <c r="T132" s="27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132</v>
      </c>
      <c r="AU132" s="238" t="s">
        <v>76</v>
      </c>
      <c r="AV132" s="13" t="s">
        <v>78</v>
      </c>
      <c r="AW132" s="13" t="s">
        <v>31</v>
      </c>
      <c r="AX132" s="13" t="s">
        <v>76</v>
      </c>
      <c r="AY132" s="238" t="s">
        <v>122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z41UFEK+XTUC9WoLo4rud4Se5lNJO17eueh8uiLhUZbfUGX5H9f9sSOa+pv/lOImKEFDnLotOnhn07OjF/62TQ==" hashValue="xQcS/7pYM3MiP9WUmkKH8uCFSjTam7+QplvS665NRTFZShTPSyeIibwEMlYgf1MT+PsMi0QMW+4TeIjH9kSt3w==" algorithmName="SHA-512" password="CC35"/>
  <autoFilter ref="C87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78</v>
      </c>
    </row>
    <row r="4" s="1" customFormat="1" ht="24.96" customHeight="1">
      <c r="B4" s="22"/>
      <c r="D4" s="142" t="s">
        <v>95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Propustek v km 192,677</v>
      </c>
      <c r="F7" s="144"/>
      <c r="G7" s="144"/>
      <c r="H7" s="144"/>
      <c r="L7" s="22"/>
    </row>
    <row r="8" s="1" customFormat="1" ht="12" customHeight="1">
      <c r="B8" s="22"/>
      <c r="D8" s="144" t="s">
        <v>96</v>
      </c>
      <c r="L8" s="22"/>
    </row>
    <row r="9" s="2" customFormat="1" ht="16.5" customHeight="1">
      <c r="A9" s="40"/>
      <c r="B9" s="46"/>
      <c r="C9" s="40"/>
      <c r="D9" s="40"/>
      <c r="E9" s="145" t="s">
        <v>629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98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685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9. 3. 2022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ROUND((SUM(BE96:BE307)),  2)</f>
        <v>0</v>
      </c>
      <c r="G35" s="40"/>
      <c r="H35" s="40"/>
      <c r="I35" s="159">
        <v>0.20999999999999999</v>
      </c>
      <c r="J35" s="158">
        <f>ROUND(((SUM(BE96:BE307))*I35),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ROUND((SUM(BF96:BF307)),  2)</f>
        <v>0</v>
      </c>
      <c r="G36" s="40"/>
      <c r="H36" s="40"/>
      <c r="I36" s="159">
        <v>0.14999999999999999</v>
      </c>
      <c r="J36" s="158">
        <f>ROUND(((SUM(BF96:BF307))*I36),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ROUND((SUM(BG96:BG307)),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ROUND((SUM(BH96:BH307)),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ROUND((SUM(BI96:BI307)),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100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Propustek v km 192,677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629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98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02-2 - 02 Oprava propustku pod vlečkou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9. 3. 2022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101</v>
      </c>
      <c r="D61" s="173"/>
      <c r="E61" s="173"/>
      <c r="F61" s="173"/>
      <c r="G61" s="173"/>
      <c r="H61" s="173"/>
      <c r="I61" s="173"/>
      <c r="J61" s="174" t="s">
        <v>102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103</v>
      </c>
    </row>
    <row r="64" s="9" customFormat="1" ht="24.96" customHeight="1">
      <c r="A64" s="9"/>
      <c r="B64" s="176"/>
      <c r="C64" s="177"/>
      <c r="D64" s="178" t="s">
        <v>104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243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244</v>
      </c>
      <c r="E66" s="184"/>
      <c r="F66" s="184"/>
      <c r="G66" s="184"/>
      <c r="H66" s="184"/>
      <c r="I66" s="184"/>
      <c r="J66" s="185">
        <f>J140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245</v>
      </c>
      <c r="E67" s="184"/>
      <c r="F67" s="184"/>
      <c r="G67" s="184"/>
      <c r="H67" s="184"/>
      <c r="I67" s="184"/>
      <c r="J67" s="185">
        <f>J146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246</v>
      </c>
      <c r="E68" s="184"/>
      <c r="F68" s="184"/>
      <c r="G68" s="184"/>
      <c r="H68" s="184"/>
      <c r="I68" s="184"/>
      <c r="J68" s="185">
        <f>J166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686</v>
      </c>
      <c r="E69" s="184"/>
      <c r="F69" s="184"/>
      <c r="G69" s="184"/>
      <c r="H69" s="184"/>
      <c r="I69" s="184"/>
      <c r="J69" s="185">
        <f>J188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247</v>
      </c>
      <c r="E70" s="184"/>
      <c r="F70" s="184"/>
      <c r="G70" s="184"/>
      <c r="H70" s="184"/>
      <c r="I70" s="184"/>
      <c r="J70" s="185">
        <f>J203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248</v>
      </c>
      <c r="E71" s="184"/>
      <c r="F71" s="184"/>
      <c r="G71" s="184"/>
      <c r="H71" s="184"/>
      <c r="I71" s="184"/>
      <c r="J71" s="185">
        <f>J210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249</v>
      </c>
      <c r="E72" s="184"/>
      <c r="F72" s="184"/>
      <c r="G72" s="184"/>
      <c r="H72" s="184"/>
      <c r="I72" s="184"/>
      <c r="J72" s="185">
        <f>J252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250</v>
      </c>
      <c r="E73" s="184"/>
      <c r="F73" s="184"/>
      <c r="G73" s="184"/>
      <c r="H73" s="184"/>
      <c r="I73" s="184"/>
      <c r="J73" s="185">
        <f>J260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687</v>
      </c>
      <c r="E74" s="179"/>
      <c r="F74" s="179"/>
      <c r="G74" s="179"/>
      <c r="H74" s="179"/>
      <c r="I74" s="179"/>
      <c r="J74" s="180">
        <f>J263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107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Propustek v km 192,677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96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629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98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SO 02-2 - 02 Oprava propustku pod vlečkou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 xml:space="preserve"> </v>
      </c>
      <c r="G90" s="42"/>
      <c r="H90" s="42"/>
      <c r="I90" s="34" t="s">
        <v>23</v>
      </c>
      <c r="J90" s="74" t="str">
        <f>IF(J14="","",J14)</f>
        <v>9. 3. 2022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 xml:space="preserve"> </v>
      </c>
      <c r="G92" s="42"/>
      <c r="H92" s="42"/>
      <c r="I92" s="34" t="s">
        <v>30</v>
      </c>
      <c r="J92" s="38" t="str">
        <f>E23</f>
        <v xml:space="preserve"> 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28</v>
      </c>
      <c r="D93" s="42"/>
      <c r="E93" s="42"/>
      <c r="F93" s="29" t="str">
        <f>IF(E20="","",E20)</f>
        <v>Vyplň údaj</v>
      </c>
      <c r="G93" s="42"/>
      <c r="H93" s="42"/>
      <c r="I93" s="34" t="s">
        <v>32</v>
      </c>
      <c r="J93" s="38" t="str">
        <f>E26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108</v>
      </c>
      <c r="D95" s="190" t="s">
        <v>54</v>
      </c>
      <c r="E95" s="190" t="s">
        <v>50</v>
      </c>
      <c r="F95" s="190" t="s">
        <v>51</v>
      </c>
      <c r="G95" s="190" t="s">
        <v>109</v>
      </c>
      <c r="H95" s="190" t="s">
        <v>110</v>
      </c>
      <c r="I95" s="190" t="s">
        <v>111</v>
      </c>
      <c r="J95" s="190" t="s">
        <v>102</v>
      </c>
      <c r="K95" s="191" t="s">
        <v>112</v>
      </c>
      <c r="L95" s="192"/>
      <c r="M95" s="94" t="s">
        <v>19</v>
      </c>
      <c r="N95" s="95" t="s">
        <v>39</v>
      </c>
      <c r="O95" s="95" t="s">
        <v>113</v>
      </c>
      <c r="P95" s="95" t="s">
        <v>114</v>
      </c>
      <c r="Q95" s="95" t="s">
        <v>115</v>
      </c>
      <c r="R95" s="95" t="s">
        <v>116</v>
      </c>
      <c r="S95" s="95" t="s">
        <v>117</v>
      </c>
      <c r="T95" s="96" t="s">
        <v>118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119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P97+P263</f>
        <v>0</v>
      </c>
      <c r="Q96" s="98"/>
      <c r="R96" s="195">
        <f>R97+R263</f>
        <v>163.25841809046</v>
      </c>
      <c r="S96" s="98"/>
      <c r="T96" s="196">
        <f>T97+T263</f>
        <v>144.67504500000001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68</v>
      </c>
      <c r="AU96" s="19" t="s">
        <v>103</v>
      </c>
      <c r="BK96" s="197">
        <f>BK97+BK263</f>
        <v>0</v>
      </c>
    </row>
    <row r="97" s="12" customFormat="1" ht="25.92" customHeight="1">
      <c r="A97" s="12"/>
      <c r="B97" s="198"/>
      <c r="C97" s="199"/>
      <c r="D97" s="200" t="s">
        <v>68</v>
      </c>
      <c r="E97" s="201" t="s">
        <v>120</v>
      </c>
      <c r="F97" s="201" t="s">
        <v>121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P98+P140+P146+P166+P203+P210+P252+P260</f>
        <v>0</v>
      </c>
      <c r="Q97" s="206"/>
      <c r="R97" s="207">
        <f>R98+R140+R146+R166+R203+R210+R252+R260</f>
        <v>162.77265791046</v>
      </c>
      <c r="S97" s="206"/>
      <c r="T97" s="208">
        <f>T98+T140+T146+T166+T203+T210+T252+T260</f>
        <v>144.67504500000001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76</v>
      </c>
      <c r="AT97" s="210" t="s">
        <v>68</v>
      </c>
      <c r="AU97" s="210" t="s">
        <v>69</v>
      </c>
      <c r="AY97" s="209" t="s">
        <v>122</v>
      </c>
      <c r="BK97" s="211">
        <f>BK98+BK140+BK146+BK166+BK203+BK210+BK252+BK260</f>
        <v>0</v>
      </c>
    </row>
    <row r="98" s="12" customFormat="1" ht="22.8" customHeight="1">
      <c r="A98" s="12"/>
      <c r="B98" s="198"/>
      <c r="C98" s="199"/>
      <c r="D98" s="200" t="s">
        <v>68</v>
      </c>
      <c r="E98" s="212" t="s">
        <v>76</v>
      </c>
      <c r="F98" s="212" t="s">
        <v>252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SUM(P99:P139)</f>
        <v>0</v>
      </c>
      <c r="Q98" s="206"/>
      <c r="R98" s="207">
        <f>SUM(R99:R139)</f>
        <v>56.393795191999999</v>
      </c>
      <c r="S98" s="206"/>
      <c r="T98" s="208">
        <f>SUM(T99:T139)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76</v>
      </c>
      <c r="AT98" s="210" t="s">
        <v>68</v>
      </c>
      <c r="AU98" s="210" t="s">
        <v>76</v>
      </c>
      <c r="AY98" s="209" t="s">
        <v>122</v>
      </c>
      <c r="BK98" s="211">
        <f>SUM(BK99:BK139)</f>
        <v>0</v>
      </c>
    </row>
    <row r="99" s="2" customFormat="1" ht="24.15" customHeight="1">
      <c r="A99" s="40"/>
      <c r="B99" s="41"/>
      <c r="C99" s="214" t="s">
        <v>76</v>
      </c>
      <c r="D99" s="214" t="s">
        <v>125</v>
      </c>
      <c r="E99" s="215" t="s">
        <v>253</v>
      </c>
      <c r="F99" s="216" t="s">
        <v>254</v>
      </c>
      <c r="G99" s="217" t="s">
        <v>150</v>
      </c>
      <c r="H99" s="218">
        <v>86</v>
      </c>
      <c r="I99" s="219"/>
      <c r="J99" s="220">
        <f>ROUND(I99*H99,2)</f>
        <v>0</v>
      </c>
      <c r="K99" s="216" t="s">
        <v>255</v>
      </c>
      <c r="L99" s="46"/>
      <c r="M99" s="221" t="s">
        <v>19</v>
      </c>
      <c r="N99" s="222" t="s">
        <v>40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130</v>
      </c>
      <c r="AT99" s="225" t="s">
        <v>125</v>
      </c>
      <c r="AU99" s="225" t="s">
        <v>78</v>
      </c>
      <c r="AY99" s="19" t="s">
        <v>122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76</v>
      </c>
      <c r="BK99" s="226">
        <f>ROUND(I99*H99,2)</f>
        <v>0</v>
      </c>
      <c r="BL99" s="19" t="s">
        <v>130</v>
      </c>
      <c r="BM99" s="225" t="s">
        <v>688</v>
      </c>
    </row>
    <row r="100" s="2" customFormat="1">
      <c r="A100" s="40"/>
      <c r="B100" s="41"/>
      <c r="C100" s="42"/>
      <c r="D100" s="277" t="s">
        <v>257</v>
      </c>
      <c r="E100" s="42"/>
      <c r="F100" s="278" t="s">
        <v>258</v>
      </c>
      <c r="G100" s="42"/>
      <c r="H100" s="42"/>
      <c r="I100" s="260"/>
      <c r="J100" s="42"/>
      <c r="K100" s="42"/>
      <c r="L100" s="46"/>
      <c r="M100" s="261"/>
      <c r="N100" s="26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257</v>
      </c>
      <c r="AU100" s="19" t="s">
        <v>78</v>
      </c>
    </row>
    <row r="101" s="13" customFormat="1">
      <c r="A101" s="13"/>
      <c r="B101" s="227"/>
      <c r="C101" s="228"/>
      <c r="D101" s="229" t="s">
        <v>132</v>
      </c>
      <c r="E101" s="230" t="s">
        <v>19</v>
      </c>
      <c r="F101" s="231" t="s">
        <v>689</v>
      </c>
      <c r="G101" s="228"/>
      <c r="H101" s="232">
        <v>86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132</v>
      </c>
      <c r="AU101" s="238" t="s">
        <v>78</v>
      </c>
      <c r="AV101" s="13" t="s">
        <v>78</v>
      </c>
      <c r="AW101" s="13" t="s">
        <v>31</v>
      </c>
      <c r="AX101" s="13" t="s">
        <v>76</v>
      </c>
      <c r="AY101" s="238" t="s">
        <v>122</v>
      </c>
    </row>
    <row r="102" s="2" customFormat="1" ht="24.15" customHeight="1">
      <c r="A102" s="40"/>
      <c r="B102" s="41"/>
      <c r="C102" s="214" t="s">
        <v>78</v>
      </c>
      <c r="D102" s="214" t="s">
        <v>125</v>
      </c>
      <c r="E102" s="215" t="s">
        <v>260</v>
      </c>
      <c r="F102" s="216" t="s">
        <v>261</v>
      </c>
      <c r="G102" s="217" t="s">
        <v>150</v>
      </c>
      <c r="H102" s="218">
        <v>86</v>
      </c>
      <c r="I102" s="219"/>
      <c r="J102" s="220">
        <f>ROUND(I102*H102,2)</f>
        <v>0</v>
      </c>
      <c r="K102" s="216" t="s">
        <v>255</v>
      </c>
      <c r="L102" s="46"/>
      <c r="M102" s="221" t="s">
        <v>19</v>
      </c>
      <c r="N102" s="222" t="s">
        <v>40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130</v>
      </c>
      <c r="AT102" s="225" t="s">
        <v>125</v>
      </c>
      <c r="AU102" s="225" t="s">
        <v>78</v>
      </c>
      <c r="AY102" s="19" t="s">
        <v>122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76</v>
      </c>
      <c r="BK102" s="226">
        <f>ROUND(I102*H102,2)</f>
        <v>0</v>
      </c>
      <c r="BL102" s="19" t="s">
        <v>130</v>
      </c>
      <c r="BM102" s="225" t="s">
        <v>690</v>
      </c>
    </row>
    <row r="103" s="2" customFormat="1">
      <c r="A103" s="40"/>
      <c r="B103" s="41"/>
      <c r="C103" s="42"/>
      <c r="D103" s="277" t="s">
        <v>257</v>
      </c>
      <c r="E103" s="42"/>
      <c r="F103" s="278" t="s">
        <v>263</v>
      </c>
      <c r="G103" s="42"/>
      <c r="H103" s="42"/>
      <c r="I103" s="260"/>
      <c r="J103" s="42"/>
      <c r="K103" s="42"/>
      <c r="L103" s="46"/>
      <c r="M103" s="261"/>
      <c r="N103" s="26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257</v>
      </c>
      <c r="AU103" s="19" t="s">
        <v>78</v>
      </c>
    </row>
    <row r="104" s="13" customFormat="1">
      <c r="A104" s="13"/>
      <c r="B104" s="227"/>
      <c r="C104" s="228"/>
      <c r="D104" s="229" t="s">
        <v>132</v>
      </c>
      <c r="E104" s="230" t="s">
        <v>19</v>
      </c>
      <c r="F104" s="231" t="s">
        <v>689</v>
      </c>
      <c r="G104" s="228"/>
      <c r="H104" s="232">
        <v>86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132</v>
      </c>
      <c r="AU104" s="238" t="s">
        <v>78</v>
      </c>
      <c r="AV104" s="13" t="s">
        <v>78</v>
      </c>
      <c r="AW104" s="13" t="s">
        <v>31</v>
      </c>
      <c r="AX104" s="13" t="s">
        <v>76</v>
      </c>
      <c r="AY104" s="238" t="s">
        <v>122</v>
      </c>
    </row>
    <row r="105" s="2" customFormat="1" ht="37.8" customHeight="1">
      <c r="A105" s="40"/>
      <c r="B105" s="41"/>
      <c r="C105" s="214" t="s">
        <v>140</v>
      </c>
      <c r="D105" s="214" t="s">
        <v>125</v>
      </c>
      <c r="E105" s="215" t="s">
        <v>264</v>
      </c>
      <c r="F105" s="216" t="s">
        <v>265</v>
      </c>
      <c r="G105" s="217" t="s">
        <v>150</v>
      </c>
      <c r="H105" s="218">
        <v>86</v>
      </c>
      <c r="I105" s="219"/>
      <c r="J105" s="220">
        <f>ROUND(I105*H105,2)</f>
        <v>0</v>
      </c>
      <c r="K105" s="216" t="s">
        <v>255</v>
      </c>
      <c r="L105" s="46"/>
      <c r="M105" s="221" t="s">
        <v>19</v>
      </c>
      <c r="N105" s="222" t="s">
        <v>40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130</v>
      </c>
      <c r="AT105" s="225" t="s">
        <v>125</v>
      </c>
      <c r="AU105" s="225" t="s">
        <v>78</v>
      </c>
      <c r="AY105" s="19" t="s">
        <v>122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76</v>
      </c>
      <c r="BK105" s="226">
        <f>ROUND(I105*H105,2)</f>
        <v>0</v>
      </c>
      <c r="BL105" s="19" t="s">
        <v>130</v>
      </c>
      <c r="BM105" s="225" t="s">
        <v>691</v>
      </c>
    </row>
    <row r="106" s="2" customFormat="1">
      <c r="A106" s="40"/>
      <c r="B106" s="41"/>
      <c r="C106" s="42"/>
      <c r="D106" s="277" t="s">
        <v>257</v>
      </c>
      <c r="E106" s="42"/>
      <c r="F106" s="278" t="s">
        <v>267</v>
      </c>
      <c r="G106" s="42"/>
      <c r="H106" s="42"/>
      <c r="I106" s="260"/>
      <c r="J106" s="42"/>
      <c r="K106" s="42"/>
      <c r="L106" s="46"/>
      <c r="M106" s="261"/>
      <c r="N106" s="26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257</v>
      </c>
      <c r="AU106" s="19" t="s">
        <v>78</v>
      </c>
    </row>
    <row r="107" s="13" customFormat="1">
      <c r="A107" s="13"/>
      <c r="B107" s="227"/>
      <c r="C107" s="228"/>
      <c r="D107" s="229" t="s">
        <v>132</v>
      </c>
      <c r="E107" s="230" t="s">
        <v>19</v>
      </c>
      <c r="F107" s="231" t="s">
        <v>689</v>
      </c>
      <c r="G107" s="228"/>
      <c r="H107" s="232">
        <v>86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132</v>
      </c>
      <c r="AU107" s="238" t="s">
        <v>78</v>
      </c>
      <c r="AV107" s="13" t="s">
        <v>78</v>
      </c>
      <c r="AW107" s="13" t="s">
        <v>31</v>
      </c>
      <c r="AX107" s="13" t="s">
        <v>76</v>
      </c>
      <c r="AY107" s="238" t="s">
        <v>122</v>
      </c>
    </row>
    <row r="108" s="2" customFormat="1" ht="37.8" customHeight="1">
      <c r="A108" s="40"/>
      <c r="B108" s="41"/>
      <c r="C108" s="214" t="s">
        <v>130</v>
      </c>
      <c r="D108" s="214" t="s">
        <v>125</v>
      </c>
      <c r="E108" s="215" t="s">
        <v>268</v>
      </c>
      <c r="F108" s="216" t="s">
        <v>269</v>
      </c>
      <c r="G108" s="217" t="s">
        <v>150</v>
      </c>
      <c r="H108" s="218">
        <v>430</v>
      </c>
      <c r="I108" s="219"/>
      <c r="J108" s="220">
        <f>ROUND(I108*H108,2)</f>
        <v>0</v>
      </c>
      <c r="K108" s="216" t="s">
        <v>255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130</v>
      </c>
      <c r="AT108" s="225" t="s">
        <v>125</v>
      </c>
      <c r="AU108" s="225" t="s">
        <v>78</v>
      </c>
      <c r="AY108" s="19" t="s">
        <v>122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76</v>
      </c>
      <c r="BK108" s="226">
        <f>ROUND(I108*H108,2)</f>
        <v>0</v>
      </c>
      <c r="BL108" s="19" t="s">
        <v>130</v>
      </c>
      <c r="BM108" s="225" t="s">
        <v>692</v>
      </c>
    </row>
    <row r="109" s="2" customFormat="1">
      <c r="A109" s="40"/>
      <c r="B109" s="41"/>
      <c r="C109" s="42"/>
      <c r="D109" s="277" t="s">
        <v>257</v>
      </c>
      <c r="E109" s="42"/>
      <c r="F109" s="278" t="s">
        <v>271</v>
      </c>
      <c r="G109" s="42"/>
      <c r="H109" s="42"/>
      <c r="I109" s="260"/>
      <c r="J109" s="42"/>
      <c r="K109" s="42"/>
      <c r="L109" s="46"/>
      <c r="M109" s="261"/>
      <c r="N109" s="26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257</v>
      </c>
      <c r="AU109" s="19" t="s">
        <v>78</v>
      </c>
    </row>
    <row r="110" s="13" customFormat="1">
      <c r="A110" s="13"/>
      <c r="B110" s="227"/>
      <c r="C110" s="228"/>
      <c r="D110" s="229" t="s">
        <v>132</v>
      </c>
      <c r="E110" s="230" t="s">
        <v>19</v>
      </c>
      <c r="F110" s="231" t="s">
        <v>693</v>
      </c>
      <c r="G110" s="228"/>
      <c r="H110" s="232">
        <v>430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132</v>
      </c>
      <c r="AU110" s="238" t="s">
        <v>78</v>
      </c>
      <c r="AV110" s="13" t="s">
        <v>78</v>
      </c>
      <c r="AW110" s="13" t="s">
        <v>31</v>
      </c>
      <c r="AX110" s="13" t="s">
        <v>76</v>
      </c>
      <c r="AY110" s="238" t="s">
        <v>122</v>
      </c>
    </row>
    <row r="111" s="2" customFormat="1" ht="24.15" customHeight="1">
      <c r="A111" s="40"/>
      <c r="B111" s="41"/>
      <c r="C111" s="214" t="s">
        <v>123</v>
      </c>
      <c r="D111" s="214" t="s">
        <v>125</v>
      </c>
      <c r="E111" s="215" t="s">
        <v>273</v>
      </c>
      <c r="F111" s="216" t="s">
        <v>274</v>
      </c>
      <c r="G111" s="217" t="s">
        <v>144</v>
      </c>
      <c r="H111" s="218">
        <v>163.40000000000001</v>
      </c>
      <c r="I111" s="219"/>
      <c r="J111" s="220">
        <f>ROUND(I111*H111,2)</f>
        <v>0</v>
      </c>
      <c r="K111" s="216" t="s">
        <v>255</v>
      </c>
      <c r="L111" s="46"/>
      <c r="M111" s="221" t="s">
        <v>19</v>
      </c>
      <c r="N111" s="222" t="s">
        <v>40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130</v>
      </c>
      <c r="AT111" s="225" t="s">
        <v>125</v>
      </c>
      <c r="AU111" s="225" t="s">
        <v>78</v>
      </c>
      <c r="AY111" s="19" t="s">
        <v>122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76</v>
      </c>
      <c r="BK111" s="226">
        <f>ROUND(I111*H111,2)</f>
        <v>0</v>
      </c>
      <c r="BL111" s="19" t="s">
        <v>130</v>
      </c>
      <c r="BM111" s="225" t="s">
        <v>694</v>
      </c>
    </row>
    <row r="112" s="2" customFormat="1">
      <c r="A112" s="40"/>
      <c r="B112" s="41"/>
      <c r="C112" s="42"/>
      <c r="D112" s="277" t="s">
        <v>257</v>
      </c>
      <c r="E112" s="42"/>
      <c r="F112" s="278" t="s">
        <v>276</v>
      </c>
      <c r="G112" s="42"/>
      <c r="H112" s="42"/>
      <c r="I112" s="260"/>
      <c r="J112" s="42"/>
      <c r="K112" s="42"/>
      <c r="L112" s="46"/>
      <c r="M112" s="261"/>
      <c r="N112" s="26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257</v>
      </c>
      <c r="AU112" s="19" t="s">
        <v>78</v>
      </c>
    </row>
    <row r="113" s="13" customFormat="1">
      <c r="A113" s="13"/>
      <c r="B113" s="227"/>
      <c r="C113" s="228"/>
      <c r="D113" s="229" t="s">
        <v>132</v>
      </c>
      <c r="E113" s="230" t="s">
        <v>19</v>
      </c>
      <c r="F113" s="231" t="s">
        <v>695</v>
      </c>
      <c r="G113" s="228"/>
      <c r="H113" s="232">
        <v>163.40000000000001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132</v>
      </c>
      <c r="AU113" s="238" t="s">
        <v>78</v>
      </c>
      <c r="AV113" s="13" t="s">
        <v>78</v>
      </c>
      <c r="AW113" s="13" t="s">
        <v>31</v>
      </c>
      <c r="AX113" s="13" t="s">
        <v>76</v>
      </c>
      <c r="AY113" s="238" t="s">
        <v>122</v>
      </c>
    </row>
    <row r="114" s="2" customFormat="1" ht="24.15" customHeight="1">
      <c r="A114" s="40"/>
      <c r="B114" s="41"/>
      <c r="C114" s="214" t="s">
        <v>158</v>
      </c>
      <c r="D114" s="214" t="s">
        <v>125</v>
      </c>
      <c r="E114" s="215" t="s">
        <v>278</v>
      </c>
      <c r="F114" s="216" t="s">
        <v>279</v>
      </c>
      <c r="G114" s="217" t="s">
        <v>150</v>
      </c>
      <c r="H114" s="218">
        <v>86</v>
      </c>
      <c r="I114" s="219"/>
      <c r="J114" s="220">
        <f>ROUND(I114*H114,2)</f>
        <v>0</v>
      </c>
      <c r="K114" s="216" t="s">
        <v>255</v>
      </c>
      <c r="L114" s="46"/>
      <c r="M114" s="221" t="s">
        <v>19</v>
      </c>
      <c r="N114" s="222" t="s">
        <v>40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130</v>
      </c>
      <c r="AT114" s="225" t="s">
        <v>125</v>
      </c>
      <c r="AU114" s="225" t="s">
        <v>78</v>
      </c>
      <c r="AY114" s="19" t="s">
        <v>122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76</v>
      </c>
      <c r="BK114" s="226">
        <f>ROUND(I114*H114,2)</f>
        <v>0</v>
      </c>
      <c r="BL114" s="19" t="s">
        <v>130</v>
      </c>
      <c r="BM114" s="225" t="s">
        <v>696</v>
      </c>
    </row>
    <row r="115" s="2" customFormat="1">
      <c r="A115" s="40"/>
      <c r="B115" s="41"/>
      <c r="C115" s="42"/>
      <c r="D115" s="277" t="s">
        <v>257</v>
      </c>
      <c r="E115" s="42"/>
      <c r="F115" s="278" t="s">
        <v>281</v>
      </c>
      <c r="G115" s="42"/>
      <c r="H115" s="42"/>
      <c r="I115" s="260"/>
      <c r="J115" s="42"/>
      <c r="K115" s="42"/>
      <c r="L115" s="46"/>
      <c r="M115" s="261"/>
      <c r="N115" s="26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257</v>
      </c>
      <c r="AU115" s="19" t="s">
        <v>78</v>
      </c>
    </row>
    <row r="116" s="13" customFormat="1">
      <c r="A116" s="13"/>
      <c r="B116" s="227"/>
      <c r="C116" s="228"/>
      <c r="D116" s="229" t="s">
        <v>132</v>
      </c>
      <c r="E116" s="230" t="s">
        <v>19</v>
      </c>
      <c r="F116" s="231" t="s">
        <v>689</v>
      </c>
      <c r="G116" s="228"/>
      <c r="H116" s="232">
        <v>86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132</v>
      </c>
      <c r="AU116" s="238" t="s">
        <v>78</v>
      </c>
      <c r="AV116" s="13" t="s">
        <v>78</v>
      </c>
      <c r="AW116" s="13" t="s">
        <v>31</v>
      </c>
      <c r="AX116" s="13" t="s">
        <v>76</v>
      </c>
      <c r="AY116" s="238" t="s">
        <v>122</v>
      </c>
    </row>
    <row r="117" s="2" customFormat="1" ht="37.8" customHeight="1">
      <c r="A117" s="40"/>
      <c r="B117" s="41"/>
      <c r="C117" s="214" t="s">
        <v>164</v>
      </c>
      <c r="D117" s="214" t="s">
        <v>125</v>
      </c>
      <c r="E117" s="215" t="s">
        <v>282</v>
      </c>
      <c r="F117" s="216" t="s">
        <v>283</v>
      </c>
      <c r="G117" s="217" t="s">
        <v>150</v>
      </c>
      <c r="H117" s="218">
        <v>26.84</v>
      </c>
      <c r="I117" s="219"/>
      <c r="J117" s="220">
        <f>ROUND(I117*H117,2)</f>
        <v>0</v>
      </c>
      <c r="K117" s="216" t="s">
        <v>255</v>
      </c>
      <c r="L117" s="46"/>
      <c r="M117" s="221" t="s">
        <v>19</v>
      </c>
      <c r="N117" s="222" t="s">
        <v>40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130</v>
      </c>
      <c r="AT117" s="225" t="s">
        <v>125</v>
      </c>
      <c r="AU117" s="225" t="s">
        <v>78</v>
      </c>
      <c r="AY117" s="19" t="s">
        <v>122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76</v>
      </c>
      <c r="BK117" s="226">
        <f>ROUND(I117*H117,2)</f>
        <v>0</v>
      </c>
      <c r="BL117" s="19" t="s">
        <v>130</v>
      </c>
      <c r="BM117" s="225" t="s">
        <v>697</v>
      </c>
    </row>
    <row r="118" s="2" customFormat="1">
      <c r="A118" s="40"/>
      <c r="B118" s="41"/>
      <c r="C118" s="42"/>
      <c r="D118" s="277" t="s">
        <v>257</v>
      </c>
      <c r="E118" s="42"/>
      <c r="F118" s="278" t="s">
        <v>285</v>
      </c>
      <c r="G118" s="42"/>
      <c r="H118" s="42"/>
      <c r="I118" s="260"/>
      <c r="J118" s="42"/>
      <c r="K118" s="42"/>
      <c r="L118" s="46"/>
      <c r="M118" s="261"/>
      <c r="N118" s="26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257</v>
      </c>
      <c r="AU118" s="19" t="s">
        <v>78</v>
      </c>
    </row>
    <row r="119" s="13" customFormat="1">
      <c r="A119" s="13"/>
      <c r="B119" s="227"/>
      <c r="C119" s="228"/>
      <c r="D119" s="229" t="s">
        <v>132</v>
      </c>
      <c r="E119" s="230" t="s">
        <v>19</v>
      </c>
      <c r="F119" s="231" t="s">
        <v>698</v>
      </c>
      <c r="G119" s="228"/>
      <c r="H119" s="232">
        <v>2.6400000000000001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132</v>
      </c>
      <c r="AU119" s="238" t="s">
        <v>78</v>
      </c>
      <c r="AV119" s="13" t="s">
        <v>78</v>
      </c>
      <c r="AW119" s="13" t="s">
        <v>31</v>
      </c>
      <c r="AX119" s="13" t="s">
        <v>69</v>
      </c>
      <c r="AY119" s="238" t="s">
        <v>122</v>
      </c>
    </row>
    <row r="120" s="13" customFormat="1">
      <c r="A120" s="13"/>
      <c r="B120" s="227"/>
      <c r="C120" s="228"/>
      <c r="D120" s="229" t="s">
        <v>132</v>
      </c>
      <c r="E120" s="230" t="s">
        <v>19</v>
      </c>
      <c r="F120" s="231" t="s">
        <v>699</v>
      </c>
      <c r="G120" s="228"/>
      <c r="H120" s="232">
        <v>24.199999999999999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132</v>
      </c>
      <c r="AU120" s="238" t="s">
        <v>78</v>
      </c>
      <c r="AV120" s="13" t="s">
        <v>78</v>
      </c>
      <c r="AW120" s="13" t="s">
        <v>31</v>
      </c>
      <c r="AX120" s="13" t="s">
        <v>69</v>
      </c>
      <c r="AY120" s="238" t="s">
        <v>122</v>
      </c>
    </row>
    <row r="121" s="15" customFormat="1">
      <c r="A121" s="15"/>
      <c r="B121" s="263"/>
      <c r="C121" s="264"/>
      <c r="D121" s="229" t="s">
        <v>132</v>
      </c>
      <c r="E121" s="265" t="s">
        <v>19</v>
      </c>
      <c r="F121" s="266" t="s">
        <v>226</v>
      </c>
      <c r="G121" s="264"/>
      <c r="H121" s="267">
        <v>26.84</v>
      </c>
      <c r="I121" s="268"/>
      <c r="J121" s="264"/>
      <c r="K121" s="264"/>
      <c r="L121" s="269"/>
      <c r="M121" s="270"/>
      <c r="N121" s="271"/>
      <c r="O121" s="271"/>
      <c r="P121" s="271"/>
      <c r="Q121" s="271"/>
      <c r="R121" s="271"/>
      <c r="S121" s="271"/>
      <c r="T121" s="27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3" t="s">
        <v>132</v>
      </c>
      <c r="AU121" s="273" t="s">
        <v>78</v>
      </c>
      <c r="AV121" s="15" t="s">
        <v>130</v>
      </c>
      <c r="AW121" s="15" t="s">
        <v>31</v>
      </c>
      <c r="AX121" s="15" t="s">
        <v>76</v>
      </c>
      <c r="AY121" s="273" t="s">
        <v>122</v>
      </c>
    </row>
    <row r="122" s="2" customFormat="1" ht="16.5" customHeight="1">
      <c r="A122" s="40"/>
      <c r="B122" s="41"/>
      <c r="C122" s="249" t="s">
        <v>146</v>
      </c>
      <c r="D122" s="249" t="s">
        <v>141</v>
      </c>
      <c r="E122" s="250" t="s">
        <v>288</v>
      </c>
      <c r="F122" s="251" t="s">
        <v>289</v>
      </c>
      <c r="G122" s="252" t="s">
        <v>144</v>
      </c>
      <c r="H122" s="253">
        <v>56.363999999999997</v>
      </c>
      <c r="I122" s="254"/>
      <c r="J122" s="255">
        <f>ROUND(I122*H122,2)</f>
        <v>0</v>
      </c>
      <c r="K122" s="251" t="s">
        <v>255</v>
      </c>
      <c r="L122" s="256"/>
      <c r="M122" s="257" t="s">
        <v>19</v>
      </c>
      <c r="N122" s="258" t="s">
        <v>40</v>
      </c>
      <c r="O122" s="86"/>
      <c r="P122" s="223">
        <f>O122*H122</f>
        <v>0</v>
      </c>
      <c r="Q122" s="223">
        <v>1</v>
      </c>
      <c r="R122" s="223">
        <f>Q122*H122</f>
        <v>56.363999999999997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146</v>
      </c>
      <c r="AT122" s="225" t="s">
        <v>141</v>
      </c>
      <c r="AU122" s="225" t="s">
        <v>78</v>
      </c>
      <c r="AY122" s="19" t="s">
        <v>122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76</v>
      </c>
      <c r="BK122" s="226">
        <f>ROUND(I122*H122,2)</f>
        <v>0</v>
      </c>
      <c r="BL122" s="19" t="s">
        <v>130</v>
      </c>
      <c r="BM122" s="225" t="s">
        <v>700</v>
      </c>
    </row>
    <row r="123" s="13" customFormat="1">
      <c r="A123" s="13"/>
      <c r="B123" s="227"/>
      <c r="C123" s="228"/>
      <c r="D123" s="229" t="s">
        <v>132</v>
      </c>
      <c r="E123" s="230" t="s">
        <v>19</v>
      </c>
      <c r="F123" s="231" t="s">
        <v>698</v>
      </c>
      <c r="G123" s="228"/>
      <c r="H123" s="232">
        <v>2.6400000000000001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132</v>
      </c>
      <c r="AU123" s="238" t="s">
        <v>78</v>
      </c>
      <c r="AV123" s="13" t="s">
        <v>78</v>
      </c>
      <c r="AW123" s="13" t="s">
        <v>31</v>
      </c>
      <c r="AX123" s="13" t="s">
        <v>69</v>
      </c>
      <c r="AY123" s="238" t="s">
        <v>122</v>
      </c>
    </row>
    <row r="124" s="13" customFormat="1">
      <c r="A124" s="13"/>
      <c r="B124" s="227"/>
      <c r="C124" s="228"/>
      <c r="D124" s="229" t="s">
        <v>132</v>
      </c>
      <c r="E124" s="230" t="s">
        <v>19</v>
      </c>
      <c r="F124" s="231" t="s">
        <v>699</v>
      </c>
      <c r="G124" s="228"/>
      <c r="H124" s="232">
        <v>24.199999999999999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132</v>
      </c>
      <c r="AU124" s="238" t="s">
        <v>78</v>
      </c>
      <c r="AV124" s="13" t="s">
        <v>78</v>
      </c>
      <c r="AW124" s="13" t="s">
        <v>31</v>
      </c>
      <c r="AX124" s="13" t="s">
        <v>69</v>
      </c>
      <c r="AY124" s="238" t="s">
        <v>122</v>
      </c>
    </row>
    <row r="125" s="16" customFormat="1">
      <c r="A125" s="16"/>
      <c r="B125" s="279"/>
      <c r="C125" s="280"/>
      <c r="D125" s="229" t="s">
        <v>132</v>
      </c>
      <c r="E125" s="281" t="s">
        <v>19</v>
      </c>
      <c r="F125" s="282" t="s">
        <v>291</v>
      </c>
      <c r="G125" s="280"/>
      <c r="H125" s="283">
        <v>26.84</v>
      </c>
      <c r="I125" s="284"/>
      <c r="J125" s="280"/>
      <c r="K125" s="280"/>
      <c r="L125" s="285"/>
      <c r="M125" s="286"/>
      <c r="N125" s="287"/>
      <c r="O125" s="287"/>
      <c r="P125" s="287"/>
      <c r="Q125" s="287"/>
      <c r="R125" s="287"/>
      <c r="S125" s="287"/>
      <c r="T125" s="288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89" t="s">
        <v>132</v>
      </c>
      <c r="AU125" s="289" t="s">
        <v>78</v>
      </c>
      <c r="AV125" s="16" t="s">
        <v>140</v>
      </c>
      <c r="AW125" s="16" t="s">
        <v>31</v>
      </c>
      <c r="AX125" s="16" t="s">
        <v>69</v>
      </c>
      <c r="AY125" s="289" t="s">
        <v>122</v>
      </c>
    </row>
    <row r="126" s="13" customFormat="1">
      <c r="A126" s="13"/>
      <c r="B126" s="227"/>
      <c r="C126" s="228"/>
      <c r="D126" s="229" t="s">
        <v>132</v>
      </c>
      <c r="E126" s="230" t="s">
        <v>19</v>
      </c>
      <c r="F126" s="231" t="s">
        <v>701</v>
      </c>
      <c r="G126" s="228"/>
      <c r="H126" s="232">
        <v>56.363999999999997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132</v>
      </c>
      <c r="AU126" s="238" t="s">
        <v>78</v>
      </c>
      <c r="AV126" s="13" t="s">
        <v>78</v>
      </c>
      <c r="AW126" s="13" t="s">
        <v>31</v>
      </c>
      <c r="AX126" s="13" t="s">
        <v>76</v>
      </c>
      <c r="AY126" s="238" t="s">
        <v>122</v>
      </c>
    </row>
    <row r="127" s="2" customFormat="1" ht="24.15" customHeight="1">
      <c r="A127" s="40"/>
      <c r="B127" s="41"/>
      <c r="C127" s="214" t="s">
        <v>174</v>
      </c>
      <c r="D127" s="214" t="s">
        <v>125</v>
      </c>
      <c r="E127" s="215" t="s">
        <v>293</v>
      </c>
      <c r="F127" s="216" t="s">
        <v>294</v>
      </c>
      <c r="G127" s="217" t="s">
        <v>136</v>
      </c>
      <c r="H127" s="218">
        <v>22.960000000000001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40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130</v>
      </c>
      <c r="AT127" s="225" t="s">
        <v>125</v>
      </c>
      <c r="AU127" s="225" t="s">
        <v>78</v>
      </c>
      <c r="AY127" s="19" t="s">
        <v>122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76</v>
      </c>
      <c r="BK127" s="226">
        <f>ROUND(I127*H127,2)</f>
        <v>0</v>
      </c>
      <c r="BL127" s="19" t="s">
        <v>130</v>
      </c>
      <c r="BM127" s="225" t="s">
        <v>702</v>
      </c>
    </row>
    <row r="128" s="13" customFormat="1">
      <c r="A128" s="13"/>
      <c r="B128" s="227"/>
      <c r="C128" s="228"/>
      <c r="D128" s="229" t="s">
        <v>132</v>
      </c>
      <c r="E128" s="230" t="s">
        <v>19</v>
      </c>
      <c r="F128" s="231" t="s">
        <v>296</v>
      </c>
      <c r="G128" s="228"/>
      <c r="H128" s="232">
        <v>22.960000000000001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132</v>
      </c>
      <c r="AU128" s="238" t="s">
        <v>78</v>
      </c>
      <c r="AV128" s="13" t="s">
        <v>78</v>
      </c>
      <c r="AW128" s="13" t="s">
        <v>31</v>
      </c>
      <c r="AX128" s="13" t="s">
        <v>76</v>
      </c>
      <c r="AY128" s="238" t="s">
        <v>122</v>
      </c>
    </row>
    <row r="129" s="2" customFormat="1" ht="16.5" customHeight="1">
      <c r="A129" s="40"/>
      <c r="B129" s="41"/>
      <c r="C129" s="214" t="s">
        <v>179</v>
      </c>
      <c r="D129" s="214" t="s">
        <v>125</v>
      </c>
      <c r="E129" s="215" t="s">
        <v>297</v>
      </c>
      <c r="F129" s="216" t="s">
        <v>298</v>
      </c>
      <c r="G129" s="217" t="s">
        <v>136</v>
      </c>
      <c r="H129" s="218">
        <v>22.960000000000001</v>
      </c>
      <c r="I129" s="219"/>
      <c r="J129" s="220">
        <f>ROUND(I129*H129,2)</f>
        <v>0</v>
      </c>
      <c r="K129" s="216" t="s">
        <v>255</v>
      </c>
      <c r="L129" s="46"/>
      <c r="M129" s="221" t="s">
        <v>19</v>
      </c>
      <c r="N129" s="222" t="s">
        <v>40</v>
      </c>
      <c r="O129" s="86"/>
      <c r="P129" s="223">
        <f>O129*H129</f>
        <v>0</v>
      </c>
      <c r="Q129" s="223">
        <v>0.0012727000000000001</v>
      </c>
      <c r="R129" s="223">
        <f>Q129*H129</f>
        <v>0.029221192000000003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130</v>
      </c>
      <c r="AT129" s="225" t="s">
        <v>125</v>
      </c>
      <c r="AU129" s="225" t="s">
        <v>78</v>
      </c>
      <c r="AY129" s="19" t="s">
        <v>122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76</v>
      </c>
      <c r="BK129" s="226">
        <f>ROUND(I129*H129,2)</f>
        <v>0</v>
      </c>
      <c r="BL129" s="19" t="s">
        <v>130</v>
      </c>
      <c r="BM129" s="225" t="s">
        <v>703</v>
      </c>
    </row>
    <row r="130" s="2" customFormat="1">
      <c r="A130" s="40"/>
      <c r="B130" s="41"/>
      <c r="C130" s="42"/>
      <c r="D130" s="277" t="s">
        <v>257</v>
      </c>
      <c r="E130" s="42"/>
      <c r="F130" s="278" t="s">
        <v>300</v>
      </c>
      <c r="G130" s="42"/>
      <c r="H130" s="42"/>
      <c r="I130" s="260"/>
      <c r="J130" s="42"/>
      <c r="K130" s="42"/>
      <c r="L130" s="46"/>
      <c r="M130" s="261"/>
      <c r="N130" s="26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257</v>
      </c>
      <c r="AU130" s="19" t="s">
        <v>78</v>
      </c>
    </row>
    <row r="131" s="13" customFormat="1">
      <c r="A131" s="13"/>
      <c r="B131" s="227"/>
      <c r="C131" s="228"/>
      <c r="D131" s="229" t="s">
        <v>132</v>
      </c>
      <c r="E131" s="230" t="s">
        <v>19</v>
      </c>
      <c r="F131" s="231" t="s">
        <v>296</v>
      </c>
      <c r="G131" s="228"/>
      <c r="H131" s="232">
        <v>22.960000000000001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132</v>
      </c>
      <c r="AU131" s="238" t="s">
        <v>78</v>
      </c>
      <c r="AV131" s="13" t="s">
        <v>78</v>
      </c>
      <c r="AW131" s="13" t="s">
        <v>31</v>
      </c>
      <c r="AX131" s="13" t="s">
        <v>76</v>
      </c>
      <c r="AY131" s="238" t="s">
        <v>122</v>
      </c>
    </row>
    <row r="132" s="2" customFormat="1" ht="16.5" customHeight="1">
      <c r="A132" s="40"/>
      <c r="B132" s="41"/>
      <c r="C132" s="249" t="s">
        <v>185</v>
      </c>
      <c r="D132" s="249" t="s">
        <v>141</v>
      </c>
      <c r="E132" s="250" t="s">
        <v>301</v>
      </c>
      <c r="F132" s="251" t="s">
        <v>302</v>
      </c>
      <c r="G132" s="252" t="s">
        <v>303</v>
      </c>
      <c r="H132" s="253">
        <v>0.57399999999999995</v>
      </c>
      <c r="I132" s="254"/>
      <c r="J132" s="255">
        <f>ROUND(I132*H132,2)</f>
        <v>0</v>
      </c>
      <c r="K132" s="251" t="s">
        <v>255</v>
      </c>
      <c r="L132" s="256"/>
      <c r="M132" s="257" t="s">
        <v>19</v>
      </c>
      <c r="N132" s="258" t="s">
        <v>40</v>
      </c>
      <c r="O132" s="86"/>
      <c r="P132" s="223">
        <f>O132*H132</f>
        <v>0</v>
      </c>
      <c r="Q132" s="223">
        <v>0.001</v>
      </c>
      <c r="R132" s="223">
        <f>Q132*H132</f>
        <v>0.00057399999999999997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146</v>
      </c>
      <c r="AT132" s="225" t="s">
        <v>141</v>
      </c>
      <c r="AU132" s="225" t="s">
        <v>78</v>
      </c>
      <c r="AY132" s="19" t="s">
        <v>122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76</v>
      </c>
      <c r="BK132" s="226">
        <f>ROUND(I132*H132,2)</f>
        <v>0</v>
      </c>
      <c r="BL132" s="19" t="s">
        <v>130</v>
      </c>
      <c r="BM132" s="225" t="s">
        <v>704</v>
      </c>
    </row>
    <row r="133" s="13" customFormat="1">
      <c r="A133" s="13"/>
      <c r="B133" s="227"/>
      <c r="C133" s="228"/>
      <c r="D133" s="229" t="s">
        <v>132</v>
      </c>
      <c r="E133" s="230" t="s">
        <v>19</v>
      </c>
      <c r="F133" s="231" t="s">
        <v>305</v>
      </c>
      <c r="G133" s="228"/>
      <c r="H133" s="232">
        <v>0.57399999999999995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132</v>
      </c>
      <c r="AU133" s="238" t="s">
        <v>78</v>
      </c>
      <c r="AV133" s="13" t="s">
        <v>78</v>
      </c>
      <c r="AW133" s="13" t="s">
        <v>31</v>
      </c>
      <c r="AX133" s="13" t="s">
        <v>76</v>
      </c>
      <c r="AY133" s="238" t="s">
        <v>122</v>
      </c>
    </row>
    <row r="134" s="2" customFormat="1" ht="16.5" customHeight="1">
      <c r="A134" s="40"/>
      <c r="B134" s="41"/>
      <c r="C134" s="214" t="s">
        <v>190</v>
      </c>
      <c r="D134" s="214" t="s">
        <v>125</v>
      </c>
      <c r="E134" s="215" t="s">
        <v>306</v>
      </c>
      <c r="F134" s="216" t="s">
        <v>307</v>
      </c>
      <c r="G134" s="217" t="s">
        <v>136</v>
      </c>
      <c r="H134" s="218">
        <v>22.960000000000001</v>
      </c>
      <c r="I134" s="219"/>
      <c r="J134" s="220">
        <f>ROUND(I134*H134,2)</f>
        <v>0</v>
      </c>
      <c r="K134" s="216" t="s">
        <v>255</v>
      </c>
      <c r="L134" s="46"/>
      <c r="M134" s="221" t="s">
        <v>19</v>
      </c>
      <c r="N134" s="222" t="s">
        <v>40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130</v>
      </c>
      <c r="AT134" s="225" t="s">
        <v>125</v>
      </c>
      <c r="AU134" s="225" t="s">
        <v>78</v>
      </c>
      <c r="AY134" s="19" t="s">
        <v>122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76</v>
      </c>
      <c r="BK134" s="226">
        <f>ROUND(I134*H134,2)</f>
        <v>0</v>
      </c>
      <c r="BL134" s="19" t="s">
        <v>130</v>
      </c>
      <c r="BM134" s="225" t="s">
        <v>705</v>
      </c>
    </row>
    <row r="135" s="2" customFormat="1">
      <c r="A135" s="40"/>
      <c r="B135" s="41"/>
      <c r="C135" s="42"/>
      <c r="D135" s="277" t="s">
        <v>257</v>
      </c>
      <c r="E135" s="42"/>
      <c r="F135" s="278" t="s">
        <v>309</v>
      </c>
      <c r="G135" s="42"/>
      <c r="H135" s="42"/>
      <c r="I135" s="260"/>
      <c r="J135" s="42"/>
      <c r="K135" s="42"/>
      <c r="L135" s="46"/>
      <c r="M135" s="261"/>
      <c r="N135" s="26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257</v>
      </c>
      <c r="AU135" s="19" t="s">
        <v>78</v>
      </c>
    </row>
    <row r="136" s="13" customFormat="1">
      <c r="A136" s="13"/>
      <c r="B136" s="227"/>
      <c r="C136" s="228"/>
      <c r="D136" s="229" t="s">
        <v>132</v>
      </c>
      <c r="E136" s="230" t="s">
        <v>19</v>
      </c>
      <c r="F136" s="231" t="s">
        <v>296</v>
      </c>
      <c r="G136" s="228"/>
      <c r="H136" s="232">
        <v>22.960000000000001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132</v>
      </c>
      <c r="AU136" s="238" t="s">
        <v>78</v>
      </c>
      <c r="AV136" s="13" t="s">
        <v>78</v>
      </c>
      <c r="AW136" s="13" t="s">
        <v>31</v>
      </c>
      <c r="AX136" s="13" t="s">
        <v>76</v>
      </c>
      <c r="AY136" s="238" t="s">
        <v>122</v>
      </c>
    </row>
    <row r="137" s="2" customFormat="1" ht="16.5" customHeight="1">
      <c r="A137" s="40"/>
      <c r="B137" s="41"/>
      <c r="C137" s="214" t="s">
        <v>196</v>
      </c>
      <c r="D137" s="214" t="s">
        <v>125</v>
      </c>
      <c r="E137" s="215" t="s">
        <v>310</v>
      </c>
      <c r="F137" s="216" t="s">
        <v>311</v>
      </c>
      <c r="G137" s="217" t="s">
        <v>150</v>
      </c>
      <c r="H137" s="218">
        <v>2.2959999999999998</v>
      </c>
      <c r="I137" s="219"/>
      <c r="J137" s="220">
        <f>ROUND(I137*H137,2)</f>
        <v>0</v>
      </c>
      <c r="K137" s="216" t="s">
        <v>255</v>
      </c>
      <c r="L137" s="46"/>
      <c r="M137" s="221" t="s">
        <v>19</v>
      </c>
      <c r="N137" s="222" t="s">
        <v>40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130</v>
      </c>
      <c r="AT137" s="225" t="s">
        <v>125</v>
      </c>
      <c r="AU137" s="225" t="s">
        <v>78</v>
      </c>
      <c r="AY137" s="19" t="s">
        <v>122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76</v>
      </c>
      <c r="BK137" s="226">
        <f>ROUND(I137*H137,2)</f>
        <v>0</v>
      </c>
      <c r="BL137" s="19" t="s">
        <v>130</v>
      </c>
      <c r="BM137" s="225" t="s">
        <v>706</v>
      </c>
    </row>
    <row r="138" s="2" customFormat="1">
      <c r="A138" s="40"/>
      <c r="B138" s="41"/>
      <c r="C138" s="42"/>
      <c r="D138" s="277" t="s">
        <v>257</v>
      </c>
      <c r="E138" s="42"/>
      <c r="F138" s="278" t="s">
        <v>313</v>
      </c>
      <c r="G138" s="42"/>
      <c r="H138" s="42"/>
      <c r="I138" s="260"/>
      <c r="J138" s="42"/>
      <c r="K138" s="42"/>
      <c r="L138" s="46"/>
      <c r="M138" s="261"/>
      <c r="N138" s="26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257</v>
      </c>
      <c r="AU138" s="19" t="s">
        <v>78</v>
      </c>
    </row>
    <row r="139" s="13" customFormat="1">
      <c r="A139" s="13"/>
      <c r="B139" s="227"/>
      <c r="C139" s="228"/>
      <c r="D139" s="229" t="s">
        <v>132</v>
      </c>
      <c r="E139" s="230" t="s">
        <v>19</v>
      </c>
      <c r="F139" s="231" t="s">
        <v>314</v>
      </c>
      <c r="G139" s="228"/>
      <c r="H139" s="232">
        <v>2.2959999999999998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132</v>
      </c>
      <c r="AU139" s="238" t="s">
        <v>78</v>
      </c>
      <c r="AV139" s="13" t="s">
        <v>78</v>
      </c>
      <c r="AW139" s="13" t="s">
        <v>31</v>
      </c>
      <c r="AX139" s="13" t="s">
        <v>76</v>
      </c>
      <c r="AY139" s="238" t="s">
        <v>122</v>
      </c>
    </row>
    <row r="140" s="12" customFormat="1" ht="22.8" customHeight="1">
      <c r="A140" s="12"/>
      <c r="B140" s="198"/>
      <c r="C140" s="199"/>
      <c r="D140" s="200" t="s">
        <v>68</v>
      </c>
      <c r="E140" s="212" t="s">
        <v>78</v>
      </c>
      <c r="F140" s="212" t="s">
        <v>315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SUM(P141:P145)</f>
        <v>0</v>
      </c>
      <c r="Q140" s="206"/>
      <c r="R140" s="207">
        <f>SUM(R141:R145)</f>
        <v>3.2454664256000001</v>
      </c>
      <c r="S140" s="206"/>
      <c r="T140" s="208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76</v>
      </c>
      <c r="AT140" s="210" t="s">
        <v>68</v>
      </c>
      <c r="AU140" s="210" t="s">
        <v>76</v>
      </c>
      <c r="AY140" s="209" t="s">
        <v>122</v>
      </c>
      <c r="BK140" s="211">
        <f>SUM(BK141:BK145)</f>
        <v>0</v>
      </c>
    </row>
    <row r="141" s="2" customFormat="1" ht="16.5" customHeight="1">
      <c r="A141" s="40"/>
      <c r="B141" s="41"/>
      <c r="C141" s="214" t="s">
        <v>202</v>
      </c>
      <c r="D141" s="214" t="s">
        <v>125</v>
      </c>
      <c r="E141" s="215" t="s">
        <v>316</v>
      </c>
      <c r="F141" s="216" t="s">
        <v>317</v>
      </c>
      <c r="G141" s="217" t="s">
        <v>171</v>
      </c>
      <c r="H141" s="218">
        <v>4</v>
      </c>
      <c r="I141" s="219"/>
      <c r="J141" s="220">
        <f>ROUND(I141*H141,2)</f>
        <v>0</v>
      </c>
      <c r="K141" s="216" t="s">
        <v>255</v>
      </c>
      <c r="L141" s="46"/>
      <c r="M141" s="221" t="s">
        <v>19</v>
      </c>
      <c r="N141" s="222" t="s">
        <v>40</v>
      </c>
      <c r="O141" s="86"/>
      <c r="P141" s="223">
        <f>O141*H141</f>
        <v>0</v>
      </c>
      <c r="Q141" s="223">
        <v>0.15704106640000001</v>
      </c>
      <c r="R141" s="223">
        <f>Q141*H141</f>
        <v>0.62816426560000005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130</v>
      </c>
      <c r="AT141" s="225" t="s">
        <v>125</v>
      </c>
      <c r="AU141" s="225" t="s">
        <v>78</v>
      </c>
      <c r="AY141" s="19" t="s">
        <v>122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76</v>
      </c>
      <c r="BK141" s="226">
        <f>ROUND(I141*H141,2)</f>
        <v>0</v>
      </c>
      <c r="BL141" s="19" t="s">
        <v>130</v>
      </c>
      <c r="BM141" s="225" t="s">
        <v>707</v>
      </c>
    </row>
    <row r="142" s="2" customFormat="1">
      <c r="A142" s="40"/>
      <c r="B142" s="41"/>
      <c r="C142" s="42"/>
      <c r="D142" s="277" t="s">
        <v>257</v>
      </c>
      <c r="E142" s="42"/>
      <c r="F142" s="278" t="s">
        <v>319</v>
      </c>
      <c r="G142" s="42"/>
      <c r="H142" s="42"/>
      <c r="I142" s="260"/>
      <c r="J142" s="42"/>
      <c r="K142" s="42"/>
      <c r="L142" s="46"/>
      <c r="M142" s="261"/>
      <c r="N142" s="26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257</v>
      </c>
      <c r="AU142" s="19" t="s">
        <v>78</v>
      </c>
    </row>
    <row r="143" s="2" customFormat="1" ht="33" customHeight="1">
      <c r="A143" s="40"/>
      <c r="B143" s="41"/>
      <c r="C143" s="214" t="s">
        <v>8</v>
      </c>
      <c r="D143" s="214" t="s">
        <v>125</v>
      </c>
      <c r="E143" s="215" t="s">
        <v>325</v>
      </c>
      <c r="F143" s="216" t="s">
        <v>326</v>
      </c>
      <c r="G143" s="217" t="s">
        <v>209</v>
      </c>
      <c r="H143" s="218">
        <v>9.4000000000000004</v>
      </c>
      <c r="I143" s="219"/>
      <c r="J143" s="220">
        <f>ROUND(I143*H143,2)</f>
        <v>0</v>
      </c>
      <c r="K143" s="216" t="s">
        <v>255</v>
      </c>
      <c r="L143" s="46"/>
      <c r="M143" s="221" t="s">
        <v>19</v>
      </c>
      <c r="N143" s="222" t="s">
        <v>40</v>
      </c>
      <c r="O143" s="86"/>
      <c r="P143" s="223">
        <f>O143*H143</f>
        <v>0</v>
      </c>
      <c r="Q143" s="223">
        <v>0.27843639999999997</v>
      </c>
      <c r="R143" s="223">
        <f>Q143*H143</f>
        <v>2.6173021599999999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130</v>
      </c>
      <c r="AT143" s="225" t="s">
        <v>125</v>
      </c>
      <c r="AU143" s="225" t="s">
        <v>78</v>
      </c>
      <c r="AY143" s="19" t="s">
        <v>122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76</v>
      </c>
      <c r="BK143" s="226">
        <f>ROUND(I143*H143,2)</f>
        <v>0</v>
      </c>
      <c r="BL143" s="19" t="s">
        <v>130</v>
      </c>
      <c r="BM143" s="225" t="s">
        <v>708</v>
      </c>
    </row>
    <row r="144" s="2" customFormat="1">
      <c r="A144" s="40"/>
      <c r="B144" s="41"/>
      <c r="C144" s="42"/>
      <c r="D144" s="277" t="s">
        <v>257</v>
      </c>
      <c r="E144" s="42"/>
      <c r="F144" s="278" t="s">
        <v>328</v>
      </c>
      <c r="G144" s="42"/>
      <c r="H144" s="42"/>
      <c r="I144" s="260"/>
      <c r="J144" s="42"/>
      <c r="K144" s="42"/>
      <c r="L144" s="46"/>
      <c r="M144" s="261"/>
      <c r="N144" s="26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257</v>
      </c>
      <c r="AU144" s="19" t="s">
        <v>78</v>
      </c>
    </row>
    <row r="145" s="13" customFormat="1">
      <c r="A145" s="13"/>
      <c r="B145" s="227"/>
      <c r="C145" s="228"/>
      <c r="D145" s="229" t="s">
        <v>132</v>
      </c>
      <c r="E145" s="230" t="s">
        <v>19</v>
      </c>
      <c r="F145" s="231" t="s">
        <v>709</v>
      </c>
      <c r="G145" s="228"/>
      <c r="H145" s="232">
        <v>9.4000000000000004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132</v>
      </c>
      <c r="AU145" s="238" t="s">
        <v>78</v>
      </c>
      <c r="AV145" s="13" t="s">
        <v>78</v>
      </c>
      <c r="AW145" s="13" t="s">
        <v>31</v>
      </c>
      <c r="AX145" s="13" t="s">
        <v>76</v>
      </c>
      <c r="AY145" s="238" t="s">
        <v>122</v>
      </c>
    </row>
    <row r="146" s="12" customFormat="1" ht="22.8" customHeight="1">
      <c r="A146" s="12"/>
      <c r="B146" s="198"/>
      <c r="C146" s="199"/>
      <c r="D146" s="200" t="s">
        <v>68</v>
      </c>
      <c r="E146" s="212" t="s">
        <v>140</v>
      </c>
      <c r="F146" s="212" t="s">
        <v>330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SUM(P147:P165)</f>
        <v>0</v>
      </c>
      <c r="Q146" s="206"/>
      <c r="R146" s="207">
        <f>SUM(R147:R165)</f>
        <v>4.1133771899599996</v>
      </c>
      <c r="S146" s="206"/>
      <c r="T146" s="208">
        <f>SUM(T147:T165)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76</v>
      </c>
      <c r="AT146" s="210" t="s">
        <v>68</v>
      </c>
      <c r="AU146" s="210" t="s">
        <v>76</v>
      </c>
      <c r="AY146" s="209" t="s">
        <v>122</v>
      </c>
      <c r="BK146" s="211">
        <f>SUM(BK147:BK165)</f>
        <v>0</v>
      </c>
    </row>
    <row r="147" s="2" customFormat="1" ht="16.5" customHeight="1">
      <c r="A147" s="40"/>
      <c r="B147" s="41"/>
      <c r="C147" s="214" t="s">
        <v>213</v>
      </c>
      <c r="D147" s="214" t="s">
        <v>125</v>
      </c>
      <c r="E147" s="215" t="s">
        <v>341</v>
      </c>
      <c r="F147" s="216" t="s">
        <v>342</v>
      </c>
      <c r="G147" s="217" t="s">
        <v>150</v>
      </c>
      <c r="H147" s="218">
        <v>1.244</v>
      </c>
      <c r="I147" s="219"/>
      <c r="J147" s="220">
        <f>ROUND(I147*H147,2)</f>
        <v>0</v>
      </c>
      <c r="K147" s="216" t="s">
        <v>255</v>
      </c>
      <c r="L147" s="46"/>
      <c r="M147" s="221" t="s">
        <v>19</v>
      </c>
      <c r="N147" s="222" t="s">
        <v>40</v>
      </c>
      <c r="O147" s="86"/>
      <c r="P147" s="223">
        <f>O147*H147</f>
        <v>0</v>
      </c>
      <c r="Q147" s="223">
        <v>2.5021499999999999</v>
      </c>
      <c r="R147" s="223">
        <f>Q147*H147</f>
        <v>3.1126745999999996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130</v>
      </c>
      <c r="AT147" s="225" t="s">
        <v>125</v>
      </c>
      <c r="AU147" s="225" t="s">
        <v>78</v>
      </c>
      <c r="AY147" s="19" t="s">
        <v>122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76</v>
      </c>
      <c r="BK147" s="226">
        <f>ROUND(I147*H147,2)</f>
        <v>0</v>
      </c>
      <c r="BL147" s="19" t="s">
        <v>130</v>
      </c>
      <c r="BM147" s="225" t="s">
        <v>710</v>
      </c>
    </row>
    <row r="148" s="2" customFormat="1">
      <c r="A148" s="40"/>
      <c r="B148" s="41"/>
      <c r="C148" s="42"/>
      <c r="D148" s="277" t="s">
        <v>257</v>
      </c>
      <c r="E148" s="42"/>
      <c r="F148" s="278" t="s">
        <v>344</v>
      </c>
      <c r="G148" s="42"/>
      <c r="H148" s="42"/>
      <c r="I148" s="260"/>
      <c r="J148" s="42"/>
      <c r="K148" s="42"/>
      <c r="L148" s="46"/>
      <c r="M148" s="261"/>
      <c r="N148" s="26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257</v>
      </c>
      <c r="AU148" s="19" t="s">
        <v>78</v>
      </c>
    </row>
    <row r="149" s="13" customFormat="1">
      <c r="A149" s="13"/>
      <c r="B149" s="227"/>
      <c r="C149" s="228"/>
      <c r="D149" s="229" t="s">
        <v>132</v>
      </c>
      <c r="E149" s="230" t="s">
        <v>19</v>
      </c>
      <c r="F149" s="231" t="s">
        <v>345</v>
      </c>
      <c r="G149" s="228"/>
      <c r="H149" s="232">
        <v>1.244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132</v>
      </c>
      <c r="AU149" s="238" t="s">
        <v>78</v>
      </c>
      <c r="AV149" s="13" t="s">
        <v>78</v>
      </c>
      <c r="AW149" s="13" t="s">
        <v>31</v>
      </c>
      <c r="AX149" s="13" t="s">
        <v>76</v>
      </c>
      <c r="AY149" s="238" t="s">
        <v>122</v>
      </c>
    </row>
    <row r="150" s="2" customFormat="1" ht="16.5" customHeight="1">
      <c r="A150" s="40"/>
      <c r="B150" s="41"/>
      <c r="C150" s="214" t="s">
        <v>219</v>
      </c>
      <c r="D150" s="214" t="s">
        <v>125</v>
      </c>
      <c r="E150" s="215" t="s">
        <v>346</v>
      </c>
      <c r="F150" s="216" t="s">
        <v>347</v>
      </c>
      <c r="G150" s="217" t="s">
        <v>150</v>
      </c>
      <c r="H150" s="218">
        <v>1.244</v>
      </c>
      <c r="I150" s="219"/>
      <c r="J150" s="220">
        <f>ROUND(I150*H150,2)</f>
        <v>0</v>
      </c>
      <c r="K150" s="216" t="s">
        <v>255</v>
      </c>
      <c r="L150" s="46"/>
      <c r="M150" s="221" t="s">
        <v>19</v>
      </c>
      <c r="N150" s="222" t="s">
        <v>40</v>
      </c>
      <c r="O150" s="86"/>
      <c r="P150" s="223">
        <f>O150*H150</f>
        <v>0</v>
      </c>
      <c r="Q150" s="223">
        <v>0.048579999999999998</v>
      </c>
      <c r="R150" s="223">
        <f>Q150*H150</f>
        <v>0.060433519999999998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130</v>
      </c>
      <c r="AT150" s="225" t="s">
        <v>125</v>
      </c>
      <c r="AU150" s="225" t="s">
        <v>78</v>
      </c>
      <c r="AY150" s="19" t="s">
        <v>122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76</v>
      </c>
      <c r="BK150" s="226">
        <f>ROUND(I150*H150,2)</f>
        <v>0</v>
      </c>
      <c r="BL150" s="19" t="s">
        <v>130</v>
      </c>
      <c r="BM150" s="225" t="s">
        <v>711</v>
      </c>
    </row>
    <row r="151" s="2" customFormat="1">
      <c r="A151" s="40"/>
      <c r="B151" s="41"/>
      <c r="C151" s="42"/>
      <c r="D151" s="277" t="s">
        <v>257</v>
      </c>
      <c r="E151" s="42"/>
      <c r="F151" s="278" t="s">
        <v>349</v>
      </c>
      <c r="G151" s="42"/>
      <c r="H151" s="42"/>
      <c r="I151" s="260"/>
      <c r="J151" s="42"/>
      <c r="K151" s="42"/>
      <c r="L151" s="46"/>
      <c r="M151" s="261"/>
      <c r="N151" s="26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257</v>
      </c>
      <c r="AU151" s="19" t="s">
        <v>78</v>
      </c>
    </row>
    <row r="152" s="13" customFormat="1">
      <c r="A152" s="13"/>
      <c r="B152" s="227"/>
      <c r="C152" s="228"/>
      <c r="D152" s="229" t="s">
        <v>132</v>
      </c>
      <c r="E152" s="230" t="s">
        <v>19</v>
      </c>
      <c r="F152" s="231" t="s">
        <v>345</v>
      </c>
      <c r="G152" s="228"/>
      <c r="H152" s="232">
        <v>1.244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132</v>
      </c>
      <c r="AU152" s="238" t="s">
        <v>78</v>
      </c>
      <c r="AV152" s="13" t="s">
        <v>78</v>
      </c>
      <c r="AW152" s="13" t="s">
        <v>31</v>
      </c>
      <c r="AX152" s="13" t="s">
        <v>76</v>
      </c>
      <c r="AY152" s="238" t="s">
        <v>122</v>
      </c>
    </row>
    <row r="153" s="2" customFormat="1" ht="16.5" customHeight="1">
      <c r="A153" s="40"/>
      <c r="B153" s="41"/>
      <c r="C153" s="214" t="s">
        <v>227</v>
      </c>
      <c r="D153" s="214" t="s">
        <v>125</v>
      </c>
      <c r="E153" s="215" t="s">
        <v>351</v>
      </c>
      <c r="F153" s="216" t="s">
        <v>352</v>
      </c>
      <c r="G153" s="217" t="s">
        <v>136</v>
      </c>
      <c r="H153" s="218">
        <v>20.100000000000001</v>
      </c>
      <c r="I153" s="219"/>
      <c r="J153" s="220">
        <f>ROUND(I153*H153,2)</f>
        <v>0</v>
      </c>
      <c r="K153" s="216" t="s">
        <v>255</v>
      </c>
      <c r="L153" s="46"/>
      <c r="M153" s="221" t="s">
        <v>19</v>
      </c>
      <c r="N153" s="222" t="s">
        <v>40</v>
      </c>
      <c r="O153" s="86"/>
      <c r="P153" s="223">
        <f>O153*H153</f>
        <v>0</v>
      </c>
      <c r="Q153" s="223">
        <v>0.041744200000000002</v>
      </c>
      <c r="R153" s="223">
        <f>Q153*H153</f>
        <v>0.83905842000000008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130</v>
      </c>
      <c r="AT153" s="225" t="s">
        <v>125</v>
      </c>
      <c r="AU153" s="225" t="s">
        <v>78</v>
      </c>
      <c r="AY153" s="19" t="s">
        <v>122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76</v>
      </c>
      <c r="BK153" s="226">
        <f>ROUND(I153*H153,2)</f>
        <v>0</v>
      </c>
      <c r="BL153" s="19" t="s">
        <v>130</v>
      </c>
      <c r="BM153" s="225" t="s">
        <v>712</v>
      </c>
    </row>
    <row r="154" s="2" customFormat="1">
      <c r="A154" s="40"/>
      <c r="B154" s="41"/>
      <c r="C154" s="42"/>
      <c r="D154" s="277" t="s">
        <v>257</v>
      </c>
      <c r="E154" s="42"/>
      <c r="F154" s="278" t="s">
        <v>354</v>
      </c>
      <c r="G154" s="42"/>
      <c r="H154" s="42"/>
      <c r="I154" s="260"/>
      <c r="J154" s="42"/>
      <c r="K154" s="42"/>
      <c r="L154" s="46"/>
      <c r="M154" s="261"/>
      <c r="N154" s="26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257</v>
      </c>
      <c r="AU154" s="19" t="s">
        <v>78</v>
      </c>
    </row>
    <row r="155" s="13" customFormat="1">
      <c r="A155" s="13"/>
      <c r="B155" s="227"/>
      <c r="C155" s="228"/>
      <c r="D155" s="229" t="s">
        <v>132</v>
      </c>
      <c r="E155" s="230" t="s">
        <v>19</v>
      </c>
      <c r="F155" s="231" t="s">
        <v>355</v>
      </c>
      <c r="G155" s="228"/>
      <c r="H155" s="232">
        <v>20.100000000000001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132</v>
      </c>
      <c r="AU155" s="238" t="s">
        <v>78</v>
      </c>
      <c r="AV155" s="13" t="s">
        <v>78</v>
      </c>
      <c r="AW155" s="13" t="s">
        <v>31</v>
      </c>
      <c r="AX155" s="13" t="s">
        <v>76</v>
      </c>
      <c r="AY155" s="238" t="s">
        <v>122</v>
      </c>
    </row>
    <row r="156" s="2" customFormat="1" ht="16.5" customHeight="1">
      <c r="A156" s="40"/>
      <c r="B156" s="41"/>
      <c r="C156" s="214" t="s">
        <v>232</v>
      </c>
      <c r="D156" s="214" t="s">
        <v>125</v>
      </c>
      <c r="E156" s="215" t="s">
        <v>357</v>
      </c>
      <c r="F156" s="216" t="s">
        <v>358</v>
      </c>
      <c r="G156" s="217" t="s">
        <v>136</v>
      </c>
      <c r="H156" s="218">
        <v>20.100000000000001</v>
      </c>
      <c r="I156" s="219"/>
      <c r="J156" s="220">
        <f>ROUND(I156*H156,2)</f>
        <v>0</v>
      </c>
      <c r="K156" s="216" t="s">
        <v>255</v>
      </c>
      <c r="L156" s="46"/>
      <c r="M156" s="221" t="s">
        <v>19</v>
      </c>
      <c r="N156" s="222" t="s">
        <v>40</v>
      </c>
      <c r="O156" s="86"/>
      <c r="P156" s="223">
        <f>O156*H156</f>
        <v>0</v>
      </c>
      <c r="Q156" s="223">
        <v>1.5E-05</v>
      </c>
      <c r="R156" s="223">
        <f>Q156*H156</f>
        <v>0.00030150000000000001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130</v>
      </c>
      <c r="AT156" s="225" t="s">
        <v>125</v>
      </c>
      <c r="AU156" s="225" t="s">
        <v>78</v>
      </c>
      <c r="AY156" s="19" t="s">
        <v>122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76</v>
      </c>
      <c r="BK156" s="226">
        <f>ROUND(I156*H156,2)</f>
        <v>0</v>
      </c>
      <c r="BL156" s="19" t="s">
        <v>130</v>
      </c>
      <c r="BM156" s="225" t="s">
        <v>713</v>
      </c>
    </row>
    <row r="157" s="2" customFormat="1">
      <c r="A157" s="40"/>
      <c r="B157" s="41"/>
      <c r="C157" s="42"/>
      <c r="D157" s="277" t="s">
        <v>257</v>
      </c>
      <c r="E157" s="42"/>
      <c r="F157" s="278" t="s">
        <v>360</v>
      </c>
      <c r="G157" s="42"/>
      <c r="H157" s="42"/>
      <c r="I157" s="260"/>
      <c r="J157" s="42"/>
      <c r="K157" s="42"/>
      <c r="L157" s="46"/>
      <c r="M157" s="261"/>
      <c r="N157" s="26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257</v>
      </c>
      <c r="AU157" s="19" t="s">
        <v>78</v>
      </c>
    </row>
    <row r="158" s="13" customFormat="1">
      <c r="A158" s="13"/>
      <c r="B158" s="227"/>
      <c r="C158" s="228"/>
      <c r="D158" s="229" t="s">
        <v>132</v>
      </c>
      <c r="E158" s="230" t="s">
        <v>19</v>
      </c>
      <c r="F158" s="231" t="s">
        <v>355</v>
      </c>
      <c r="G158" s="228"/>
      <c r="H158" s="232">
        <v>20.100000000000001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132</v>
      </c>
      <c r="AU158" s="238" t="s">
        <v>78</v>
      </c>
      <c r="AV158" s="13" t="s">
        <v>78</v>
      </c>
      <c r="AW158" s="13" t="s">
        <v>31</v>
      </c>
      <c r="AX158" s="13" t="s">
        <v>76</v>
      </c>
      <c r="AY158" s="238" t="s">
        <v>122</v>
      </c>
    </row>
    <row r="159" s="2" customFormat="1" ht="16.5" customHeight="1">
      <c r="A159" s="40"/>
      <c r="B159" s="41"/>
      <c r="C159" s="214" t="s">
        <v>237</v>
      </c>
      <c r="D159" s="214" t="s">
        <v>125</v>
      </c>
      <c r="E159" s="215" t="s">
        <v>362</v>
      </c>
      <c r="F159" s="216" t="s">
        <v>363</v>
      </c>
      <c r="G159" s="217" t="s">
        <v>144</v>
      </c>
      <c r="H159" s="218">
        <v>0.096000000000000002</v>
      </c>
      <c r="I159" s="219"/>
      <c r="J159" s="220">
        <f>ROUND(I159*H159,2)</f>
        <v>0</v>
      </c>
      <c r="K159" s="216" t="s">
        <v>255</v>
      </c>
      <c r="L159" s="46"/>
      <c r="M159" s="221" t="s">
        <v>19</v>
      </c>
      <c r="N159" s="222" t="s">
        <v>40</v>
      </c>
      <c r="O159" s="86"/>
      <c r="P159" s="223">
        <f>O159*H159</f>
        <v>0</v>
      </c>
      <c r="Q159" s="223">
        <v>1.0487652000000001</v>
      </c>
      <c r="R159" s="223">
        <f>Q159*H159</f>
        <v>0.1006814592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130</v>
      </c>
      <c r="AT159" s="225" t="s">
        <v>125</v>
      </c>
      <c r="AU159" s="225" t="s">
        <v>78</v>
      </c>
      <c r="AY159" s="19" t="s">
        <v>122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76</v>
      </c>
      <c r="BK159" s="226">
        <f>ROUND(I159*H159,2)</f>
        <v>0</v>
      </c>
      <c r="BL159" s="19" t="s">
        <v>130</v>
      </c>
      <c r="BM159" s="225" t="s">
        <v>714</v>
      </c>
    </row>
    <row r="160" s="2" customFormat="1">
      <c r="A160" s="40"/>
      <c r="B160" s="41"/>
      <c r="C160" s="42"/>
      <c r="D160" s="277" t="s">
        <v>257</v>
      </c>
      <c r="E160" s="42"/>
      <c r="F160" s="278" t="s">
        <v>365</v>
      </c>
      <c r="G160" s="42"/>
      <c r="H160" s="42"/>
      <c r="I160" s="260"/>
      <c r="J160" s="42"/>
      <c r="K160" s="42"/>
      <c r="L160" s="46"/>
      <c r="M160" s="261"/>
      <c r="N160" s="26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257</v>
      </c>
      <c r="AU160" s="19" t="s">
        <v>78</v>
      </c>
    </row>
    <row r="161" s="14" customFormat="1">
      <c r="A161" s="14"/>
      <c r="B161" s="239"/>
      <c r="C161" s="240"/>
      <c r="D161" s="229" t="s">
        <v>132</v>
      </c>
      <c r="E161" s="241" t="s">
        <v>19</v>
      </c>
      <c r="F161" s="242" t="s">
        <v>366</v>
      </c>
      <c r="G161" s="240"/>
      <c r="H161" s="241" t="s">
        <v>19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132</v>
      </c>
      <c r="AU161" s="248" t="s">
        <v>78</v>
      </c>
      <c r="AV161" s="14" t="s">
        <v>76</v>
      </c>
      <c r="AW161" s="14" t="s">
        <v>31</v>
      </c>
      <c r="AX161" s="14" t="s">
        <v>69</v>
      </c>
      <c r="AY161" s="248" t="s">
        <v>122</v>
      </c>
    </row>
    <row r="162" s="13" customFormat="1">
      <c r="A162" s="13"/>
      <c r="B162" s="227"/>
      <c r="C162" s="228"/>
      <c r="D162" s="229" t="s">
        <v>132</v>
      </c>
      <c r="E162" s="230" t="s">
        <v>19</v>
      </c>
      <c r="F162" s="231" t="s">
        <v>715</v>
      </c>
      <c r="G162" s="228"/>
      <c r="H162" s="232">
        <v>0.096000000000000002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132</v>
      </c>
      <c r="AU162" s="238" t="s">
        <v>78</v>
      </c>
      <c r="AV162" s="13" t="s">
        <v>78</v>
      </c>
      <c r="AW162" s="13" t="s">
        <v>31</v>
      </c>
      <c r="AX162" s="13" t="s">
        <v>76</v>
      </c>
      <c r="AY162" s="238" t="s">
        <v>122</v>
      </c>
    </row>
    <row r="163" s="2" customFormat="1" ht="16.5" customHeight="1">
      <c r="A163" s="40"/>
      <c r="B163" s="41"/>
      <c r="C163" s="214" t="s">
        <v>7</v>
      </c>
      <c r="D163" s="214" t="s">
        <v>125</v>
      </c>
      <c r="E163" s="215" t="s">
        <v>369</v>
      </c>
      <c r="F163" s="216" t="s">
        <v>370</v>
      </c>
      <c r="G163" s="217" t="s">
        <v>209</v>
      </c>
      <c r="H163" s="218">
        <v>1.2</v>
      </c>
      <c r="I163" s="219"/>
      <c r="J163" s="220">
        <f>ROUND(I163*H163,2)</f>
        <v>0</v>
      </c>
      <c r="K163" s="216" t="s">
        <v>255</v>
      </c>
      <c r="L163" s="46"/>
      <c r="M163" s="221" t="s">
        <v>19</v>
      </c>
      <c r="N163" s="222" t="s">
        <v>40</v>
      </c>
      <c r="O163" s="86"/>
      <c r="P163" s="223">
        <f>O163*H163</f>
        <v>0</v>
      </c>
      <c r="Q163" s="223">
        <v>0.00018974230000000001</v>
      </c>
      <c r="R163" s="223">
        <f>Q163*H163</f>
        <v>0.00022769076000000001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130</v>
      </c>
      <c r="AT163" s="225" t="s">
        <v>125</v>
      </c>
      <c r="AU163" s="225" t="s">
        <v>78</v>
      </c>
      <c r="AY163" s="19" t="s">
        <v>122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76</v>
      </c>
      <c r="BK163" s="226">
        <f>ROUND(I163*H163,2)</f>
        <v>0</v>
      </c>
      <c r="BL163" s="19" t="s">
        <v>130</v>
      </c>
      <c r="BM163" s="225" t="s">
        <v>716</v>
      </c>
    </row>
    <row r="164" s="2" customFormat="1">
      <c r="A164" s="40"/>
      <c r="B164" s="41"/>
      <c r="C164" s="42"/>
      <c r="D164" s="277" t="s">
        <v>257</v>
      </c>
      <c r="E164" s="42"/>
      <c r="F164" s="278" t="s">
        <v>372</v>
      </c>
      <c r="G164" s="42"/>
      <c r="H164" s="42"/>
      <c r="I164" s="260"/>
      <c r="J164" s="42"/>
      <c r="K164" s="42"/>
      <c r="L164" s="46"/>
      <c r="M164" s="261"/>
      <c r="N164" s="26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257</v>
      </c>
      <c r="AU164" s="19" t="s">
        <v>78</v>
      </c>
    </row>
    <row r="165" s="13" customFormat="1">
      <c r="A165" s="13"/>
      <c r="B165" s="227"/>
      <c r="C165" s="228"/>
      <c r="D165" s="229" t="s">
        <v>132</v>
      </c>
      <c r="E165" s="230" t="s">
        <v>19</v>
      </c>
      <c r="F165" s="231" t="s">
        <v>373</v>
      </c>
      <c r="G165" s="228"/>
      <c r="H165" s="232">
        <v>1.2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132</v>
      </c>
      <c r="AU165" s="238" t="s">
        <v>78</v>
      </c>
      <c r="AV165" s="13" t="s">
        <v>78</v>
      </c>
      <c r="AW165" s="13" t="s">
        <v>31</v>
      </c>
      <c r="AX165" s="13" t="s">
        <v>76</v>
      </c>
      <c r="AY165" s="238" t="s">
        <v>122</v>
      </c>
    </row>
    <row r="166" s="12" customFormat="1" ht="22.8" customHeight="1">
      <c r="A166" s="12"/>
      <c r="B166" s="198"/>
      <c r="C166" s="199"/>
      <c r="D166" s="200" t="s">
        <v>68</v>
      </c>
      <c r="E166" s="212" t="s">
        <v>130</v>
      </c>
      <c r="F166" s="212" t="s">
        <v>374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P167+SUM(P168:P188)</f>
        <v>0</v>
      </c>
      <c r="Q166" s="206"/>
      <c r="R166" s="207">
        <f>R167+SUM(R168:R188)</f>
        <v>89.751092697000004</v>
      </c>
      <c r="S166" s="206"/>
      <c r="T166" s="208">
        <f>T167+SUM(T168:T188)</f>
        <v>126.33012000000001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76</v>
      </c>
      <c r="AT166" s="210" t="s">
        <v>68</v>
      </c>
      <c r="AU166" s="210" t="s">
        <v>76</v>
      </c>
      <c r="AY166" s="209" t="s">
        <v>122</v>
      </c>
      <c r="BK166" s="211">
        <f>BK167+SUM(BK168:BK188)</f>
        <v>0</v>
      </c>
    </row>
    <row r="167" s="2" customFormat="1" ht="16.5" customHeight="1">
      <c r="A167" s="40"/>
      <c r="B167" s="41"/>
      <c r="C167" s="214" t="s">
        <v>350</v>
      </c>
      <c r="D167" s="214" t="s">
        <v>125</v>
      </c>
      <c r="E167" s="215" t="s">
        <v>376</v>
      </c>
      <c r="F167" s="216" t="s">
        <v>377</v>
      </c>
      <c r="G167" s="217" t="s">
        <v>150</v>
      </c>
      <c r="H167" s="218">
        <v>23.84</v>
      </c>
      <c r="I167" s="219"/>
      <c r="J167" s="220">
        <f>ROUND(I167*H167,2)</f>
        <v>0</v>
      </c>
      <c r="K167" s="216" t="s">
        <v>255</v>
      </c>
      <c r="L167" s="46"/>
      <c r="M167" s="221" t="s">
        <v>19</v>
      </c>
      <c r="N167" s="222" t="s">
        <v>40</v>
      </c>
      <c r="O167" s="86"/>
      <c r="P167" s="223">
        <f>O167*H167</f>
        <v>0</v>
      </c>
      <c r="Q167" s="223">
        <v>2.502202</v>
      </c>
      <c r="R167" s="223">
        <f>Q167*H167</f>
        <v>59.652495680000001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130</v>
      </c>
      <c r="AT167" s="225" t="s">
        <v>125</v>
      </c>
      <c r="AU167" s="225" t="s">
        <v>78</v>
      </c>
      <c r="AY167" s="19" t="s">
        <v>122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76</v>
      </c>
      <c r="BK167" s="226">
        <f>ROUND(I167*H167,2)</f>
        <v>0</v>
      </c>
      <c r="BL167" s="19" t="s">
        <v>130</v>
      </c>
      <c r="BM167" s="225" t="s">
        <v>717</v>
      </c>
    </row>
    <row r="168" s="2" customFormat="1">
      <c r="A168" s="40"/>
      <c r="B168" s="41"/>
      <c r="C168" s="42"/>
      <c r="D168" s="277" t="s">
        <v>257</v>
      </c>
      <c r="E168" s="42"/>
      <c r="F168" s="278" t="s">
        <v>379</v>
      </c>
      <c r="G168" s="42"/>
      <c r="H168" s="42"/>
      <c r="I168" s="260"/>
      <c r="J168" s="42"/>
      <c r="K168" s="42"/>
      <c r="L168" s="46"/>
      <c r="M168" s="261"/>
      <c r="N168" s="26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257</v>
      </c>
      <c r="AU168" s="19" t="s">
        <v>78</v>
      </c>
    </row>
    <row r="169" s="13" customFormat="1">
      <c r="A169" s="13"/>
      <c r="B169" s="227"/>
      <c r="C169" s="228"/>
      <c r="D169" s="229" t="s">
        <v>132</v>
      </c>
      <c r="E169" s="230" t="s">
        <v>19</v>
      </c>
      <c r="F169" s="231" t="s">
        <v>718</v>
      </c>
      <c r="G169" s="228"/>
      <c r="H169" s="232">
        <v>23.84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132</v>
      </c>
      <c r="AU169" s="238" t="s">
        <v>78</v>
      </c>
      <c r="AV169" s="13" t="s">
        <v>78</v>
      </c>
      <c r="AW169" s="13" t="s">
        <v>31</v>
      </c>
      <c r="AX169" s="13" t="s">
        <v>76</v>
      </c>
      <c r="AY169" s="238" t="s">
        <v>122</v>
      </c>
    </row>
    <row r="170" s="2" customFormat="1" ht="24.15" customHeight="1">
      <c r="A170" s="40"/>
      <c r="B170" s="41"/>
      <c r="C170" s="214" t="s">
        <v>356</v>
      </c>
      <c r="D170" s="214" t="s">
        <v>125</v>
      </c>
      <c r="E170" s="215" t="s">
        <v>382</v>
      </c>
      <c r="F170" s="216" t="s">
        <v>383</v>
      </c>
      <c r="G170" s="217" t="s">
        <v>136</v>
      </c>
      <c r="H170" s="218">
        <v>6.9500000000000002</v>
      </c>
      <c r="I170" s="219"/>
      <c r="J170" s="220">
        <f>ROUND(I170*H170,2)</f>
        <v>0</v>
      </c>
      <c r="K170" s="216" t="s">
        <v>255</v>
      </c>
      <c r="L170" s="46"/>
      <c r="M170" s="221" t="s">
        <v>19</v>
      </c>
      <c r="N170" s="222" t="s">
        <v>40</v>
      </c>
      <c r="O170" s="86"/>
      <c r="P170" s="223">
        <f>O170*H170</f>
        <v>0</v>
      </c>
      <c r="Q170" s="223">
        <v>0.017870259999999999</v>
      </c>
      <c r="R170" s="223">
        <f>Q170*H170</f>
        <v>0.12419830699999999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130</v>
      </c>
      <c r="AT170" s="225" t="s">
        <v>125</v>
      </c>
      <c r="AU170" s="225" t="s">
        <v>78</v>
      </c>
      <c r="AY170" s="19" t="s">
        <v>122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76</v>
      </c>
      <c r="BK170" s="226">
        <f>ROUND(I170*H170,2)</f>
        <v>0</v>
      </c>
      <c r="BL170" s="19" t="s">
        <v>130</v>
      </c>
      <c r="BM170" s="225" t="s">
        <v>719</v>
      </c>
    </row>
    <row r="171" s="2" customFormat="1">
      <c r="A171" s="40"/>
      <c r="B171" s="41"/>
      <c r="C171" s="42"/>
      <c r="D171" s="277" t="s">
        <v>257</v>
      </c>
      <c r="E171" s="42"/>
      <c r="F171" s="278" t="s">
        <v>385</v>
      </c>
      <c r="G171" s="42"/>
      <c r="H171" s="42"/>
      <c r="I171" s="260"/>
      <c r="J171" s="42"/>
      <c r="K171" s="42"/>
      <c r="L171" s="46"/>
      <c r="M171" s="261"/>
      <c r="N171" s="26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257</v>
      </c>
      <c r="AU171" s="19" t="s">
        <v>78</v>
      </c>
    </row>
    <row r="172" s="13" customFormat="1">
      <c r="A172" s="13"/>
      <c r="B172" s="227"/>
      <c r="C172" s="228"/>
      <c r="D172" s="229" t="s">
        <v>132</v>
      </c>
      <c r="E172" s="230" t="s">
        <v>19</v>
      </c>
      <c r="F172" s="231" t="s">
        <v>720</v>
      </c>
      <c r="G172" s="228"/>
      <c r="H172" s="232">
        <v>6.9500000000000002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132</v>
      </c>
      <c r="AU172" s="238" t="s">
        <v>78</v>
      </c>
      <c r="AV172" s="13" t="s">
        <v>78</v>
      </c>
      <c r="AW172" s="13" t="s">
        <v>31</v>
      </c>
      <c r="AX172" s="13" t="s">
        <v>76</v>
      </c>
      <c r="AY172" s="238" t="s">
        <v>122</v>
      </c>
    </row>
    <row r="173" s="2" customFormat="1" ht="24.15" customHeight="1">
      <c r="A173" s="40"/>
      <c r="B173" s="41"/>
      <c r="C173" s="214" t="s">
        <v>361</v>
      </c>
      <c r="D173" s="214" t="s">
        <v>125</v>
      </c>
      <c r="E173" s="215" t="s">
        <v>388</v>
      </c>
      <c r="F173" s="216" t="s">
        <v>389</v>
      </c>
      <c r="G173" s="217" t="s">
        <v>136</v>
      </c>
      <c r="H173" s="218">
        <v>6.9500000000000002</v>
      </c>
      <c r="I173" s="219"/>
      <c r="J173" s="220">
        <f>ROUND(I173*H173,2)</f>
        <v>0</v>
      </c>
      <c r="K173" s="216" t="s">
        <v>255</v>
      </c>
      <c r="L173" s="46"/>
      <c r="M173" s="221" t="s">
        <v>19</v>
      </c>
      <c r="N173" s="222" t="s">
        <v>40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130</v>
      </c>
      <c r="AT173" s="225" t="s">
        <v>125</v>
      </c>
      <c r="AU173" s="225" t="s">
        <v>78</v>
      </c>
      <c r="AY173" s="19" t="s">
        <v>122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76</v>
      </c>
      <c r="BK173" s="226">
        <f>ROUND(I173*H173,2)</f>
        <v>0</v>
      </c>
      <c r="BL173" s="19" t="s">
        <v>130</v>
      </c>
      <c r="BM173" s="225" t="s">
        <v>721</v>
      </c>
    </row>
    <row r="174" s="2" customFormat="1">
      <c r="A174" s="40"/>
      <c r="B174" s="41"/>
      <c r="C174" s="42"/>
      <c r="D174" s="277" t="s">
        <v>257</v>
      </c>
      <c r="E174" s="42"/>
      <c r="F174" s="278" t="s">
        <v>391</v>
      </c>
      <c r="G174" s="42"/>
      <c r="H174" s="42"/>
      <c r="I174" s="260"/>
      <c r="J174" s="42"/>
      <c r="K174" s="42"/>
      <c r="L174" s="46"/>
      <c r="M174" s="261"/>
      <c r="N174" s="26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257</v>
      </c>
      <c r="AU174" s="19" t="s">
        <v>78</v>
      </c>
    </row>
    <row r="175" s="2" customFormat="1" ht="16.5" customHeight="1">
      <c r="A175" s="40"/>
      <c r="B175" s="41"/>
      <c r="C175" s="214" t="s">
        <v>368</v>
      </c>
      <c r="D175" s="214" t="s">
        <v>125</v>
      </c>
      <c r="E175" s="215" t="s">
        <v>393</v>
      </c>
      <c r="F175" s="216" t="s">
        <v>394</v>
      </c>
      <c r="G175" s="217" t="s">
        <v>144</v>
      </c>
      <c r="H175" s="218">
        <v>1.8240000000000001</v>
      </c>
      <c r="I175" s="219"/>
      <c r="J175" s="220">
        <f>ROUND(I175*H175,2)</f>
        <v>0</v>
      </c>
      <c r="K175" s="216" t="s">
        <v>255</v>
      </c>
      <c r="L175" s="46"/>
      <c r="M175" s="221" t="s">
        <v>19</v>
      </c>
      <c r="N175" s="222" t="s">
        <v>40</v>
      </c>
      <c r="O175" s="86"/>
      <c r="P175" s="223">
        <f>O175*H175</f>
        <v>0</v>
      </c>
      <c r="Q175" s="223">
        <v>1.0492655</v>
      </c>
      <c r="R175" s="223">
        <f>Q175*H175</f>
        <v>1.913860272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130</v>
      </c>
      <c r="AT175" s="225" t="s">
        <v>125</v>
      </c>
      <c r="AU175" s="225" t="s">
        <v>78</v>
      </c>
      <c r="AY175" s="19" t="s">
        <v>122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76</v>
      </c>
      <c r="BK175" s="226">
        <f>ROUND(I175*H175,2)</f>
        <v>0</v>
      </c>
      <c r="BL175" s="19" t="s">
        <v>130</v>
      </c>
      <c r="BM175" s="225" t="s">
        <v>722</v>
      </c>
    </row>
    <row r="176" s="2" customFormat="1">
      <c r="A176" s="40"/>
      <c r="B176" s="41"/>
      <c r="C176" s="42"/>
      <c r="D176" s="277" t="s">
        <v>257</v>
      </c>
      <c r="E176" s="42"/>
      <c r="F176" s="278" t="s">
        <v>396</v>
      </c>
      <c r="G176" s="42"/>
      <c r="H176" s="42"/>
      <c r="I176" s="260"/>
      <c r="J176" s="42"/>
      <c r="K176" s="42"/>
      <c r="L176" s="46"/>
      <c r="M176" s="261"/>
      <c r="N176" s="26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257</v>
      </c>
      <c r="AU176" s="19" t="s">
        <v>78</v>
      </c>
    </row>
    <row r="177" s="14" customFormat="1">
      <c r="A177" s="14"/>
      <c r="B177" s="239"/>
      <c r="C177" s="240"/>
      <c r="D177" s="229" t="s">
        <v>132</v>
      </c>
      <c r="E177" s="241" t="s">
        <v>19</v>
      </c>
      <c r="F177" s="242" t="s">
        <v>366</v>
      </c>
      <c r="G177" s="240"/>
      <c r="H177" s="241" t="s">
        <v>19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132</v>
      </c>
      <c r="AU177" s="248" t="s">
        <v>78</v>
      </c>
      <c r="AV177" s="14" t="s">
        <v>76</v>
      </c>
      <c r="AW177" s="14" t="s">
        <v>31</v>
      </c>
      <c r="AX177" s="14" t="s">
        <v>69</v>
      </c>
      <c r="AY177" s="248" t="s">
        <v>122</v>
      </c>
    </row>
    <row r="178" s="13" customFormat="1">
      <c r="A178" s="13"/>
      <c r="B178" s="227"/>
      <c r="C178" s="228"/>
      <c r="D178" s="229" t="s">
        <v>132</v>
      </c>
      <c r="E178" s="230" t="s">
        <v>19</v>
      </c>
      <c r="F178" s="231" t="s">
        <v>723</v>
      </c>
      <c r="G178" s="228"/>
      <c r="H178" s="232">
        <v>1.8240000000000001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132</v>
      </c>
      <c r="AU178" s="238" t="s">
        <v>78</v>
      </c>
      <c r="AV178" s="13" t="s">
        <v>78</v>
      </c>
      <c r="AW178" s="13" t="s">
        <v>31</v>
      </c>
      <c r="AX178" s="13" t="s">
        <v>76</v>
      </c>
      <c r="AY178" s="238" t="s">
        <v>122</v>
      </c>
    </row>
    <row r="179" s="2" customFormat="1" ht="16.5" customHeight="1">
      <c r="A179" s="40"/>
      <c r="B179" s="41"/>
      <c r="C179" s="214" t="s">
        <v>375</v>
      </c>
      <c r="D179" s="214" t="s">
        <v>125</v>
      </c>
      <c r="E179" s="215" t="s">
        <v>399</v>
      </c>
      <c r="F179" s="216" t="s">
        <v>400</v>
      </c>
      <c r="G179" s="217" t="s">
        <v>136</v>
      </c>
      <c r="H179" s="218">
        <v>62.700000000000003</v>
      </c>
      <c r="I179" s="219"/>
      <c r="J179" s="220">
        <f>ROUND(I179*H179,2)</f>
        <v>0</v>
      </c>
      <c r="K179" s="216" t="s">
        <v>255</v>
      </c>
      <c r="L179" s="46"/>
      <c r="M179" s="221" t="s">
        <v>19</v>
      </c>
      <c r="N179" s="222" t="s">
        <v>40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130</v>
      </c>
      <c r="AT179" s="225" t="s">
        <v>125</v>
      </c>
      <c r="AU179" s="225" t="s">
        <v>78</v>
      </c>
      <c r="AY179" s="19" t="s">
        <v>122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76</v>
      </c>
      <c r="BK179" s="226">
        <f>ROUND(I179*H179,2)</f>
        <v>0</v>
      </c>
      <c r="BL179" s="19" t="s">
        <v>130</v>
      </c>
      <c r="BM179" s="225" t="s">
        <v>724</v>
      </c>
    </row>
    <row r="180" s="2" customFormat="1">
      <c r="A180" s="40"/>
      <c r="B180" s="41"/>
      <c r="C180" s="42"/>
      <c r="D180" s="277" t="s">
        <v>257</v>
      </c>
      <c r="E180" s="42"/>
      <c r="F180" s="278" t="s">
        <v>402</v>
      </c>
      <c r="G180" s="42"/>
      <c r="H180" s="42"/>
      <c r="I180" s="260"/>
      <c r="J180" s="42"/>
      <c r="K180" s="42"/>
      <c r="L180" s="46"/>
      <c r="M180" s="261"/>
      <c r="N180" s="262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257</v>
      </c>
      <c r="AU180" s="19" t="s">
        <v>78</v>
      </c>
    </row>
    <row r="181" s="13" customFormat="1">
      <c r="A181" s="13"/>
      <c r="B181" s="227"/>
      <c r="C181" s="228"/>
      <c r="D181" s="229" t="s">
        <v>132</v>
      </c>
      <c r="E181" s="230" t="s">
        <v>19</v>
      </c>
      <c r="F181" s="231" t="s">
        <v>725</v>
      </c>
      <c r="G181" s="228"/>
      <c r="H181" s="232">
        <v>62.700000000000003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132</v>
      </c>
      <c r="AU181" s="238" t="s">
        <v>78</v>
      </c>
      <c r="AV181" s="13" t="s">
        <v>78</v>
      </c>
      <c r="AW181" s="13" t="s">
        <v>31</v>
      </c>
      <c r="AX181" s="13" t="s">
        <v>76</v>
      </c>
      <c r="AY181" s="238" t="s">
        <v>122</v>
      </c>
    </row>
    <row r="182" s="2" customFormat="1" ht="24.15" customHeight="1">
      <c r="A182" s="40"/>
      <c r="B182" s="41"/>
      <c r="C182" s="214" t="s">
        <v>381</v>
      </c>
      <c r="D182" s="214" t="s">
        <v>125</v>
      </c>
      <c r="E182" s="215" t="s">
        <v>405</v>
      </c>
      <c r="F182" s="216" t="s">
        <v>406</v>
      </c>
      <c r="G182" s="217" t="s">
        <v>136</v>
      </c>
      <c r="H182" s="218">
        <v>68</v>
      </c>
      <c r="I182" s="219"/>
      <c r="J182" s="220">
        <f>ROUND(I182*H182,2)</f>
        <v>0</v>
      </c>
      <c r="K182" s="216" t="s">
        <v>255</v>
      </c>
      <c r="L182" s="46"/>
      <c r="M182" s="221" t="s">
        <v>19</v>
      </c>
      <c r="N182" s="222" t="s">
        <v>40</v>
      </c>
      <c r="O182" s="86"/>
      <c r="P182" s="223">
        <f>O182*H182</f>
        <v>0</v>
      </c>
      <c r="Q182" s="223">
        <v>0.15679630750000001</v>
      </c>
      <c r="R182" s="223">
        <f>Q182*H182</f>
        <v>10.662148910000001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130</v>
      </c>
      <c r="AT182" s="225" t="s">
        <v>125</v>
      </c>
      <c r="AU182" s="225" t="s">
        <v>78</v>
      </c>
      <c r="AY182" s="19" t="s">
        <v>122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76</v>
      </c>
      <c r="BK182" s="226">
        <f>ROUND(I182*H182,2)</f>
        <v>0</v>
      </c>
      <c r="BL182" s="19" t="s">
        <v>130</v>
      </c>
      <c r="BM182" s="225" t="s">
        <v>726</v>
      </c>
    </row>
    <row r="183" s="2" customFormat="1">
      <c r="A183" s="40"/>
      <c r="B183" s="41"/>
      <c r="C183" s="42"/>
      <c r="D183" s="277" t="s">
        <v>257</v>
      </c>
      <c r="E183" s="42"/>
      <c r="F183" s="278" t="s">
        <v>408</v>
      </c>
      <c r="G183" s="42"/>
      <c r="H183" s="42"/>
      <c r="I183" s="260"/>
      <c r="J183" s="42"/>
      <c r="K183" s="42"/>
      <c r="L183" s="46"/>
      <c r="M183" s="261"/>
      <c r="N183" s="262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257</v>
      </c>
      <c r="AU183" s="19" t="s">
        <v>78</v>
      </c>
    </row>
    <row r="184" s="13" customFormat="1">
      <c r="A184" s="13"/>
      <c r="B184" s="227"/>
      <c r="C184" s="228"/>
      <c r="D184" s="229" t="s">
        <v>132</v>
      </c>
      <c r="E184" s="230" t="s">
        <v>19</v>
      </c>
      <c r="F184" s="231" t="s">
        <v>727</v>
      </c>
      <c r="G184" s="228"/>
      <c r="H184" s="232">
        <v>68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132</v>
      </c>
      <c r="AU184" s="238" t="s">
        <v>78</v>
      </c>
      <c r="AV184" s="13" t="s">
        <v>78</v>
      </c>
      <c r="AW184" s="13" t="s">
        <v>31</v>
      </c>
      <c r="AX184" s="13" t="s">
        <v>76</v>
      </c>
      <c r="AY184" s="238" t="s">
        <v>122</v>
      </c>
    </row>
    <row r="185" s="2" customFormat="1" ht="24.15" customHeight="1">
      <c r="A185" s="40"/>
      <c r="B185" s="41"/>
      <c r="C185" s="214" t="s">
        <v>387</v>
      </c>
      <c r="D185" s="214" t="s">
        <v>125</v>
      </c>
      <c r="E185" s="215" t="s">
        <v>411</v>
      </c>
      <c r="F185" s="216" t="s">
        <v>412</v>
      </c>
      <c r="G185" s="217" t="s">
        <v>136</v>
      </c>
      <c r="H185" s="218">
        <v>16.872</v>
      </c>
      <c r="I185" s="219"/>
      <c r="J185" s="220">
        <f>ROUND(I185*H185,2)</f>
        <v>0</v>
      </c>
      <c r="K185" s="216" t="s">
        <v>255</v>
      </c>
      <c r="L185" s="46"/>
      <c r="M185" s="221" t="s">
        <v>19</v>
      </c>
      <c r="N185" s="222" t="s">
        <v>40</v>
      </c>
      <c r="O185" s="86"/>
      <c r="P185" s="223">
        <f>O185*H185</f>
        <v>0</v>
      </c>
      <c r="Q185" s="223">
        <v>1.031199</v>
      </c>
      <c r="R185" s="223">
        <f>Q185*H185</f>
        <v>17.398389527999999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130</v>
      </c>
      <c r="AT185" s="225" t="s">
        <v>125</v>
      </c>
      <c r="AU185" s="225" t="s">
        <v>78</v>
      </c>
      <c r="AY185" s="19" t="s">
        <v>122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76</v>
      </c>
      <c r="BK185" s="226">
        <f>ROUND(I185*H185,2)</f>
        <v>0</v>
      </c>
      <c r="BL185" s="19" t="s">
        <v>130</v>
      </c>
      <c r="BM185" s="225" t="s">
        <v>728</v>
      </c>
    </row>
    <row r="186" s="2" customFormat="1">
      <c r="A186" s="40"/>
      <c r="B186" s="41"/>
      <c r="C186" s="42"/>
      <c r="D186" s="277" t="s">
        <v>257</v>
      </c>
      <c r="E186" s="42"/>
      <c r="F186" s="278" t="s">
        <v>414</v>
      </c>
      <c r="G186" s="42"/>
      <c r="H186" s="42"/>
      <c r="I186" s="260"/>
      <c r="J186" s="42"/>
      <c r="K186" s="42"/>
      <c r="L186" s="46"/>
      <c r="M186" s="261"/>
      <c r="N186" s="26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257</v>
      </c>
      <c r="AU186" s="19" t="s">
        <v>78</v>
      </c>
    </row>
    <row r="187" s="13" customFormat="1">
      <c r="A187" s="13"/>
      <c r="B187" s="227"/>
      <c r="C187" s="228"/>
      <c r="D187" s="229" t="s">
        <v>132</v>
      </c>
      <c r="E187" s="230" t="s">
        <v>19</v>
      </c>
      <c r="F187" s="231" t="s">
        <v>729</v>
      </c>
      <c r="G187" s="228"/>
      <c r="H187" s="232">
        <v>16.872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132</v>
      </c>
      <c r="AU187" s="238" t="s">
        <v>78</v>
      </c>
      <c r="AV187" s="13" t="s">
        <v>78</v>
      </c>
      <c r="AW187" s="13" t="s">
        <v>31</v>
      </c>
      <c r="AX187" s="13" t="s">
        <v>76</v>
      </c>
      <c r="AY187" s="238" t="s">
        <v>122</v>
      </c>
    </row>
    <row r="188" s="12" customFormat="1" ht="20.88" customHeight="1">
      <c r="A188" s="12"/>
      <c r="B188" s="198"/>
      <c r="C188" s="199"/>
      <c r="D188" s="200" t="s">
        <v>68</v>
      </c>
      <c r="E188" s="212" t="s">
        <v>123</v>
      </c>
      <c r="F188" s="212" t="s">
        <v>124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SUM(P189:P202)</f>
        <v>0</v>
      </c>
      <c r="Q188" s="206"/>
      <c r="R188" s="207">
        <f>SUM(R189:R202)</f>
        <v>0</v>
      </c>
      <c r="S188" s="206"/>
      <c r="T188" s="208">
        <f>SUM(T189:T202)</f>
        <v>126.33012000000001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76</v>
      </c>
      <c r="AT188" s="210" t="s">
        <v>68</v>
      </c>
      <c r="AU188" s="210" t="s">
        <v>78</v>
      </c>
      <c r="AY188" s="209" t="s">
        <v>122</v>
      </c>
      <c r="BK188" s="211">
        <f>SUM(BK189:BK202)</f>
        <v>0</v>
      </c>
    </row>
    <row r="189" s="2" customFormat="1" ht="16.5" customHeight="1">
      <c r="A189" s="40"/>
      <c r="B189" s="41"/>
      <c r="C189" s="214" t="s">
        <v>392</v>
      </c>
      <c r="D189" s="214" t="s">
        <v>125</v>
      </c>
      <c r="E189" s="215" t="s">
        <v>730</v>
      </c>
      <c r="F189" s="216" t="s">
        <v>731</v>
      </c>
      <c r="G189" s="217" t="s">
        <v>150</v>
      </c>
      <c r="H189" s="218">
        <v>64.400000000000006</v>
      </c>
      <c r="I189" s="219"/>
      <c r="J189" s="220">
        <f>ROUND(I189*H189,2)</f>
        <v>0</v>
      </c>
      <c r="K189" s="216" t="s">
        <v>255</v>
      </c>
      <c r="L189" s="46"/>
      <c r="M189" s="221" t="s">
        <v>19</v>
      </c>
      <c r="N189" s="222" t="s">
        <v>40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130</v>
      </c>
      <c r="AT189" s="225" t="s">
        <v>125</v>
      </c>
      <c r="AU189" s="225" t="s">
        <v>140</v>
      </c>
      <c r="AY189" s="19" t="s">
        <v>122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76</v>
      </c>
      <c r="BK189" s="226">
        <f>ROUND(I189*H189,2)</f>
        <v>0</v>
      </c>
      <c r="BL189" s="19" t="s">
        <v>130</v>
      </c>
      <c r="BM189" s="225" t="s">
        <v>732</v>
      </c>
    </row>
    <row r="190" s="2" customFormat="1">
      <c r="A190" s="40"/>
      <c r="B190" s="41"/>
      <c r="C190" s="42"/>
      <c r="D190" s="277" t="s">
        <v>257</v>
      </c>
      <c r="E190" s="42"/>
      <c r="F190" s="278" t="s">
        <v>733</v>
      </c>
      <c r="G190" s="42"/>
      <c r="H190" s="42"/>
      <c r="I190" s="260"/>
      <c r="J190" s="42"/>
      <c r="K190" s="42"/>
      <c r="L190" s="46"/>
      <c r="M190" s="261"/>
      <c r="N190" s="262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257</v>
      </c>
      <c r="AU190" s="19" t="s">
        <v>140</v>
      </c>
    </row>
    <row r="191" s="2" customFormat="1">
      <c r="A191" s="40"/>
      <c r="B191" s="41"/>
      <c r="C191" s="42"/>
      <c r="D191" s="229" t="s">
        <v>211</v>
      </c>
      <c r="E191" s="42"/>
      <c r="F191" s="259" t="s">
        <v>734</v>
      </c>
      <c r="G191" s="42"/>
      <c r="H191" s="42"/>
      <c r="I191" s="260"/>
      <c r="J191" s="42"/>
      <c r="K191" s="42"/>
      <c r="L191" s="46"/>
      <c r="M191" s="261"/>
      <c r="N191" s="26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211</v>
      </c>
      <c r="AU191" s="19" t="s">
        <v>140</v>
      </c>
    </row>
    <row r="192" s="13" customFormat="1">
      <c r="A192" s="13"/>
      <c r="B192" s="227"/>
      <c r="C192" s="228"/>
      <c r="D192" s="229" t="s">
        <v>132</v>
      </c>
      <c r="E192" s="230" t="s">
        <v>19</v>
      </c>
      <c r="F192" s="231" t="s">
        <v>735</v>
      </c>
      <c r="G192" s="228"/>
      <c r="H192" s="232">
        <v>64.400000000000006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132</v>
      </c>
      <c r="AU192" s="238" t="s">
        <v>140</v>
      </c>
      <c r="AV192" s="13" t="s">
        <v>78</v>
      </c>
      <c r="AW192" s="13" t="s">
        <v>31</v>
      </c>
      <c r="AX192" s="13" t="s">
        <v>76</v>
      </c>
      <c r="AY192" s="238" t="s">
        <v>122</v>
      </c>
    </row>
    <row r="193" s="2" customFormat="1" ht="33" customHeight="1">
      <c r="A193" s="40"/>
      <c r="B193" s="41"/>
      <c r="C193" s="214" t="s">
        <v>398</v>
      </c>
      <c r="D193" s="214" t="s">
        <v>125</v>
      </c>
      <c r="E193" s="215" t="s">
        <v>736</v>
      </c>
      <c r="F193" s="216" t="s">
        <v>737</v>
      </c>
      <c r="G193" s="217" t="s">
        <v>150</v>
      </c>
      <c r="H193" s="218">
        <v>64.400000000000006</v>
      </c>
      <c r="I193" s="219"/>
      <c r="J193" s="220">
        <f>ROUND(I193*H193,2)</f>
        <v>0</v>
      </c>
      <c r="K193" s="216" t="s">
        <v>255</v>
      </c>
      <c r="L193" s="46"/>
      <c r="M193" s="221" t="s">
        <v>19</v>
      </c>
      <c r="N193" s="222" t="s">
        <v>40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1.8080000000000001</v>
      </c>
      <c r="T193" s="224">
        <f>S193*H193</f>
        <v>116.43520000000001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130</v>
      </c>
      <c r="AT193" s="225" t="s">
        <v>125</v>
      </c>
      <c r="AU193" s="225" t="s">
        <v>140</v>
      </c>
      <c r="AY193" s="19" t="s">
        <v>122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76</v>
      </c>
      <c r="BK193" s="226">
        <f>ROUND(I193*H193,2)</f>
        <v>0</v>
      </c>
      <c r="BL193" s="19" t="s">
        <v>130</v>
      </c>
      <c r="BM193" s="225" t="s">
        <v>738</v>
      </c>
    </row>
    <row r="194" s="2" customFormat="1">
      <c r="A194" s="40"/>
      <c r="B194" s="41"/>
      <c r="C194" s="42"/>
      <c r="D194" s="277" t="s">
        <v>257</v>
      </c>
      <c r="E194" s="42"/>
      <c r="F194" s="278" t="s">
        <v>739</v>
      </c>
      <c r="G194" s="42"/>
      <c r="H194" s="42"/>
      <c r="I194" s="260"/>
      <c r="J194" s="42"/>
      <c r="K194" s="42"/>
      <c r="L194" s="46"/>
      <c r="M194" s="261"/>
      <c r="N194" s="26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257</v>
      </c>
      <c r="AU194" s="19" t="s">
        <v>140</v>
      </c>
    </row>
    <row r="195" s="2" customFormat="1">
      <c r="A195" s="40"/>
      <c r="B195" s="41"/>
      <c r="C195" s="42"/>
      <c r="D195" s="229" t="s">
        <v>211</v>
      </c>
      <c r="E195" s="42"/>
      <c r="F195" s="259" t="s">
        <v>734</v>
      </c>
      <c r="G195" s="42"/>
      <c r="H195" s="42"/>
      <c r="I195" s="260"/>
      <c r="J195" s="42"/>
      <c r="K195" s="42"/>
      <c r="L195" s="46"/>
      <c r="M195" s="261"/>
      <c r="N195" s="262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211</v>
      </c>
      <c r="AU195" s="19" t="s">
        <v>140</v>
      </c>
    </row>
    <row r="196" s="13" customFormat="1">
      <c r="A196" s="13"/>
      <c r="B196" s="227"/>
      <c r="C196" s="228"/>
      <c r="D196" s="229" t="s">
        <v>132</v>
      </c>
      <c r="E196" s="230" t="s">
        <v>19</v>
      </c>
      <c r="F196" s="231" t="s">
        <v>735</v>
      </c>
      <c r="G196" s="228"/>
      <c r="H196" s="232">
        <v>64.400000000000006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132</v>
      </c>
      <c r="AU196" s="238" t="s">
        <v>140</v>
      </c>
      <c r="AV196" s="13" t="s">
        <v>78</v>
      </c>
      <c r="AW196" s="13" t="s">
        <v>31</v>
      </c>
      <c r="AX196" s="13" t="s">
        <v>76</v>
      </c>
      <c r="AY196" s="238" t="s">
        <v>122</v>
      </c>
    </row>
    <row r="197" s="2" customFormat="1" ht="16.5" customHeight="1">
      <c r="A197" s="40"/>
      <c r="B197" s="41"/>
      <c r="C197" s="214" t="s">
        <v>404</v>
      </c>
      <c r="D197" s="214" t="s">
        <v>125</v>
      </c>
      <c r="E197" s="215" t="s">
        <v>740</v>
      </c>
      <c r="F197" s="216" t="s">
        <v>741</v>
      </c>
      <c r="G197" s="217" t="s">
        <v>209</v>
      </c>
      <c r="H197" s="218">
        <v>28</v>
      </c>
      <c r="I197" s="219"/>
      <c r="J197" s="220">
        <f>ROUND(I197*H197,2)</f>
        <v>0</v>
      </c>
      <c r="K197" s="216" t="s">
        <v>255</v>
      </c>
      <c r="L197" s="46"/>
      <c r="M197" s="221" t="s">
        <v>19</v>
      </c>
      <c r="N197" s="222" t="s">
        <v>40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130</v>
      </c>
      <c r="AT197" s="225" t="s">
        <v>125</v>
      </c>
      <c r="AU197" s="225" t="s">
        <v>140</v>
      </c>
      <c r="AY197" s="19" t="s">
        <v>122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76</v>
      </c>
      <c r="BK197" s="226">
        <f>ROUND(I197*H197,2)</f>
        <v>0</v>
      </c>
      <c r="BL197" s="19" t="s">
        <v>130</v>
      </c>
      <c r="BM197" s="225" t="s">
        <v>742</v>
      </c>
    </row>
    <row r="198" s="2" customFormat="1">
      <c r="A198" s="40"/>
      <c r="B198" s="41"/>
      <c r="C198" s="42"/>
      <c r="D198" s="277" t="s">
        <v>257</v>
      </c>
      <c r="E198" s="42"/>
      <c r="F198" s="278" t="s">
        <v>743</v>
      </c>
      <c r="G198" s="42"/>
      <c r="H198" s="42"/>
      <c r="I198" s="260"/>
      <c r="J198" s="42"/>
      <c r="K198" s="42"/>
      <c r="L198" s="46"/>
      <c r="M198" s="261"/>
      <c r="N198" s="26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257</v>
      </c>
      <c r="AU198" s="19" t="s">
        <v>140</v>
      </c>
    </row>
    <row r="199" s="2" customFormat="1">
      <c r="A199" s="40"/>
      <c r="B199" s="41"/>
      <c r="C199" s="42"/>
      <c r="D199" s="229" t="s">
        <v>211</v>
      </c>
      <c r="E199" s="42"/>
      <c r="F199" s="259" t="s">
        <v>734</v>
      </c>
      <c r="G199" s="42"/>
      <c r="H199" s="42"/>
      <c r="I199" s="260"/>
      <c r="J199" s="42"/>
      <c r="K199" s="42"/>
      <c r="L199" s="46"/>
      <c r="M199" s="261"/>
      <c r="N199" s="26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211</v>
      </c>
      <c r="AU199" s="19" t="s">
        <v>140</v>
      </c>
    </row>
    <row r="200" s="2" customFormat="1" ht="16.5" customHeight="1">
      <c r="A200" s="40"/>
      <c r="B200" s="41"/>
      <c r="C200" s="214" t="s">
        <v>410</v>
      </c>
      <c r="D200" s="214" t="s">
        <v>125</v>
      </c>
      <c r="E200" s="215" t="s">
        <v>744</v>
      </c>
      <c r="F200" s="216" t="s">
        <v>745</v>
      </c>
      <c r="G200" s="217" t="s">
        <v>209</v>
      </c>
      <c r="H200" s="218">
        <v>28</v>
      </c>
      <c r="I200" s="219"/>
      <c r="J200" s="220">
        <f>ROUND(I200*H200,2)</f>
        <v>0</v>
      </c>
      <c r="K200" s="216" t="s">
        <v>255</v>
      </c>
      <c r="L200" s="46"/>
      <c r="M200" s="221" t="s">
        <v>19</v>
      </c>
      <c r="N200" s="222" t="s">
        <v>40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0.35338999999999998</v>
      </c>
      <c r="T200" s="224">
        <f>S200*H200</f>
        <v>9.894919999999999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130</v>
      </c>
      <c r="AT200" s="225" t="s">
        <v>125</v>
      </c>
      <c r="AU200" s="225" t="s">
        <v>140</v>
      </c>
      <c r="AY200" s="19" t="s">
        <v>122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76</v>
      </c>
      <c r="BK200" s="226">
        <f>ROUND(I200*H200,2)</f>
        <v>0</v>
      </c>
      <c r="BL200" s="19" t="s">
        <v>130</v>
      </c>
      <c r="BM200" s="225" t="s">
        <v>746</v>
      </c>
    </row>
    <row r="201" s="2" customFormat="1">
      <c r="A201" s="40"/>
      <c r="B201" s="41"/>
      <c r="C201" s="42"/>
      <c r="D201" s="277" t="s">
        <v>257</v>
      </c>
      <c r="E201" s="42"/>
      <c r="F201" s="278" t="s">
        <v>747</v>
      </c>
      <c r="G201" s="42"/>
      <c r="H201" s="42"/>
      <c r="I201" s="260"/>
      <c r="J201" s="42"/>
      <c r="K201" s="42"/>
      <c r="L201" s="46"/>
      <c r="M201" s="261"/>
      <c r="N201" s="262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257</v>
      </c>
      <c r="AU201" s="19" t="s">
        <v>140</v>
      </c>
    </row>
    <row r="202" s="2" customFormat="1">
      <c r="A202" s="40"/>
      <c r="B202" s="41"/>
      <c r="C202" s="42"/>
      <c r="D202" s="229" t="s">
        <v>211</v>
      </c>
      <c r="E202" s="42"/>
      <c r="F202" s="259" t="s">
        <v>734</v>
      </c>
      <c r="G202" s="42"/>
      <c r="H202" s="42"/>
      <c r="I202" s="260"/>
      <c r="J202" s="42"/>
      <c r="K202" s="42"/>
      <c r="L202" s="46"/>
      <c r="M202" s="261"/>
      <c r="N202" s="262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211</v>
      </c>
      <c r="AU202" s="19" t="s">
        <v>140</v>
      </c>
    </row>
    <row r="203" s="12" customFormat="1" ht="22.8" customHeight="1">
      <c r="A203" s="12"/>
      <c r="B203" s="198"/>
      <c r="C203" s="199"/>
      <c r="D203" s="200" t="s">
        <v>68</v>
      </c>
      <c r="E203" s="212" t="s">
        <v>158</v>
      </c>
      <c r="F203" s="212" t="s">
        <v>416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SUM(P204:P209)</f>
        <v>0</v>
      </c>
      <c r="Q203" s="206"/>
      <c r="R203" s="207">
        <f>SUM(R204:R209)</f>
        <v>0.48899442830000001</v>
      </c>
      <c r="S203" s="206"/>
      <c r="T203" s="208">
        <f>SUM(T204:T209)</f>
        <v>0.50242500000000001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76</v>
      </c>
      <c r="AT203" s="210" t="s">
        <v>68</v>
      </c>
      <c r="AU203" s="210" t="s">
        <v>76</v>
      </c>
      <c r="AY203" s="209" t="s">
        <v>122</v>
      </c>
      <c r="BK203" s="211">
        <f>SUM(BK204:BK209)</f>
        <v>0</v>
      </c>
    </row>
    <row r="204" s="2" customFormat="1" ht="24.15" customHeight="1">
      <c r="A204" s="40"/>
      <c r="B204" s="41"/>
      <c r="C204" s="214" t="s">
        <v>417</v>
      </c>
      <c r="D204" s="214" t="s">
        <v>125</v>
      </c>
      <c r="E204" s="215" t="s">
        <v>418</v>
      </c>
      <c r="F204" s="216" t="s">
        <v>419</v>
      </c>
      <c r="G204" s="217" t="s">
        <v>136</v>
      </c>
      <c r="H204" s="218">
        <v>6.6989999999999998</v>
      </c>
      <c r="I204" s="219"/>
      <c r="J204" s="220">
        <f>ROUND(I204*H204,2)</f>
        <v>0</v>
      </c>
      <c r="K204" s="216" t="s">
        <v>255</v>
      </c>
      <c r="L204" s="46"/>
      <c r="M204" s="221" t="s">
        <v>19</v>
      </c>
      <c r="N204" s="222" t="s">
        <v>40</v>
      </c>
      <c r="O204" s="86"/>
      <c r="P204" s="223">
        <f>O204*H204</f>
        <v>0</v>
      </c>
      <c r="Q204" s="223">
        <v>0.066961699999999999</v>
      </c>
      <c r="R204" s="223">
        <f>Q204*H204</f>
        <v>0.4485764283</v>
      </c>
      <c r="S204" s="223">
        <v>0.074999999999999997</v>
      </c>
      <c r="T204" s="224">
        <f>S204*H204</f>
        <v>0.50242500000000001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130</v>
      </c>
      <c r="AT204" s="225" t="s">
        <v>125</v>
      </c>
      <c r="AU204" s="225" t="s">
        <v>78</v>
      </c>
      <c r="AY204" s="19" t="s">
        <v>122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76</v>
      </c>
      <c r="BK204" s="226">
        <f>ROUND(I204*H204,2)</f>
        <v>0</v>
      </c>
      <c r="BL204" s="19" t="s">
        <v>130</v>
      </c>
      <c r="BM204" s="225" t="s">
        <v>748</v>
      </c>
    </row>
    <row r="205" s="2" customFormat="1">
      <c r="A205" s="40"/>
      <c r="B205" s="41"/>
      <c r="C205" s="42"/>
      <c r="D205" s="277" t="s">
        <v>257</v>
      </c>
      <c r="E205" s="42"/>
      <c r="F205" s="278" t="s">
        <v>421</v>
      </c>
      <c r="G205" s="42"/>
      <c r="H205" s="42"/>
      <c r="I205" s="260"/>
      <c r="J205" s="42"/>
      <c r="K205" s="42"/>
      <c r="L205" s="46"/>
      <c r="M205" s="261"/>
      <c r="N205" s="26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257</v>
      </c>
      <c r="AU205" s="19" t="s">
        <v>78</v>
      </c>
    </row>
    <row r="206" s="13" customFormat="1">
      <c r="A206" s="13"/>
      <c r="B206" s="227"/>
      <c r="C206" s="228"/>
      <c r="D206" s="229" t="s">
        <v>132</v>
      </c>
      <c r="E206" s="230" t="s">
        <v>19</v>
      </c>
      <c r="F206" s="231" t="s">
        <v>422</v>
      </c>
      <c r="G206" s="228"/>
      <c r="H206" s="232">
        <v>6.6989999999999998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132</v>
      </c>
      <c r="AU206" s="238" t="s">
        <v>78</v>
      </c>
      <c r="AV206" s="13" t="s">
        <v>78</v>
      </c>
      <c r="AW206" s="13" t="s">
        <v>31</v>
      </c>
      <c r="AX206" s="13" t="s">
        <v>76</v>
      </c>
      <c r="AY206" s="238" t="s">
        <v>122</v>
      </c>
    </row>
    <row r="207" s="2" customFormat="1" ht="16.5" customHeight="1">
      <c r="A207" s="40"/>
      <c r="B207" s="41"/>
      <c r="C207" s="214" t="s">
        <v>423</v>
      </c>
      <c r="D207" s="214" t="s">
        <v>125</v>
      </c>
      <c r="E207" s="215" t="s">
        <v>424</v>
      </c>
      <c r="F207" s="216" t="s">
        <v>425</v>
      </c>
      <c r="G207" s="217" t="s">
        <v>303</v>
      </c>
      <c r="H207" s="218">
        <v>288.69999999999999</v>
      </c>
      <c r="I207" s="219"/>
      <c r="J207" s="220">
        <f>ROUND(I207*H207,2)</f>
        <v>0</v>
      </c>
      <c r="K207" s="216" t="s">
        <v>255</v>
      </c>
      <c r="L207" s="46"/>
      <c r="M207" s="221" t="s">
        <v>19</v>
      </c>
      <c r="N207" s="222" t="s">
        <v>40</v>
      </c>
      <c r="O207" s="86"/>
      <c r="P207" s="223">
        <f>O207*H207</f>
        <v>0</v>
      </c>
      <c r="Q207" s="223">
        <v>0.00013999999999999999</v>
      </c>
      <c r="R207" s="223">
        <f>Q207*H207</f>
        <v>0.040417999999999996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130</v>
      </c>
      <c r="AT207" s="225" t="s">
        <v>125</v>
      </c>
      <c r="AU207" s="225" t="s">
        <v>78</v>
      </c>
      <c r="AY207" s="19" t="s">
        <v>122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76</v>
      </c>
      <c r="BK207" s="226">
        <f>ROUND(I207*H207,2)</f>
        <v>0</v>
      </c>
      <c r="BL207" s="19" t="s">
        <v>130</v>
      </c>
      <c r="BM207" s="225" t="s">
        <v>749</v>
      </c>
    </row>
    <row r="208" s="2" customFormat="1">
      <c r="A208" s="40"/>
      <c r="B208" s="41"/>
      <c r="C208" s="42"/>
      <c r="D208" s="277" t="s">
        <v>257</v>
      </c>
      <c r="E208" s="42"/>
      <c r="F208" s="278" t="s">
        <v>427</v>
      </c>
      <c r="G208" s="42"/>
      <c r="H208" s="42"/>
      <c r="I208" s="260"/>
      <c r="J208" s="42"/>
      <c r="K208" s="42"/>
      <c r="L208" s="46"/>
      <c r="M208" s="261"/>
      <c r="N208" s="26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257</v>
      </c>
      <c r="AU208" s="19" t="s">
        <v>78</v>
      </c>
    </row>
    <row r="209" s="13" customFormat="1">
      <c r="A209" s="13"/>
      <c r="B209" s="227"/>
      <c r="C209" s="228"/>
      <c r="D209" s="229" t="s">
        <v>132</v>
      </c>
      <c r="E209" s="230" t="s">
        <v>19</v>
      </c>
      <c r="F209" s="231" t="s">
        <v>428</v>
      </c>
      <c r="G209" s="228"/>
      <c r="H209" s="232">
        <v>288.69999999999999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132</v>
      </c>
      <c r="AU209" s="238" t="s">
        <v>78</v>
      </c>
      <c r="AV209" s="13" t="s">
        <v>78</v>
      </c>
      <c r="AW209" s="13" t="s">
        <v>31</v>
      </c>
      <c r="AX209" s="13" t="s">
        <v>76</v>
      </c>
      <c r="AY209" s="238" t="s">
        <v>122</v>
      </c>
    </row>
    <row r="210" s="12" customFormat="1" ht="22.8" customHeight="1">
      <c r="A210" s="12"/>
      <c r="B210" s="198"/>
      <c r="C210" s="199"/>
      <c r="D210" s="200" t="s">
        <v>68</v>
      </c>
      <c r="E210" s="212" t="s">
        <v>174</v>
      </c>
      <c r="F210" s="212" t="s">
        <v>429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SUM(P211:P251)</f>
        <v>0</v>
      </c>
      <c r="Q210" s="206"/>
      <c r="R210" s="207">
        <f>SUM(R211:R251)</f>
        <v>8.7799319776000004</v>
      </c>
      <c r="S210" s="206"/>
      <c r="T210" s="208">
        <f>SUM(T211:T251)</f>
        <v>17.842500000000001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76</v>
      </c>
      <c r="AT210" s="210" t="s">
        <v>68</v>
      </c>
      <c r="AU210" s="210" t="s">
        <v>76</v>
      </c>
      <c r="AY210" s="209" t="s">
        <v>122</v>
      </c>
      <c r="BK210" s="211">
        <f>SUM(BK211:BK251)</f>
        <v>0</v>
      </c>
    </row>
    <row r="211" s="2" customFormat="1" ht="16.5" customHeight="1">
      <c r="A211" s="40"/>
      <c r="B211" s="41"/>
      <c r="C211" s="214" t="s">
        <v>430</v>
      </c>
      <c r="D211" s="214" t="s">
        <v>125</v>
      </c>
      <c r="E211" s="215" t="s">
        <v>431</v>
      </c>
      <c r="F211" s="216" t="s">
        <v>432</v>
      </c>
      <c r="G211" s="217" t="s">
        <v>209</v>
      </c>
      <c r="H211" s="218">
        <v>6.0999999999999996</v>
      </c>
      <c r="I211" s="219"/>
      <c r="J211" s="220">
        <f>ROUND(I211*H211,2)</f>
        <v>0</v>
      </c>
      <c r="K211" s="216" t="s">
        <v>255</v>
      </c>
      <c r="L211" s="46"/>
      <c r="M211" s="221" t="s">
        <v>19</v>
      </c>
      <c r="N211" s="222" t="s">
        <v>40</v>
      </c>
      <c r="O211" s="86"/>
      <c r="P211" s="223">
        <f>O211*H211</f>
        <v>0</v>
      </c>
      <c r="Q211" s="223">
        <v>0.00074260000000000005</v>
      </c>
      <c r="R211" s="223">
        <f>Q211*H211</f>
        <v>0.0045298600000000001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130</v>
      </c>
      <c r="AT211" s="225" t="s">
        <v>125</v>
      </c>
      <c r="AU211" s="225" t="s">
        <v>78</v>
      </c>
      <c r="AY211" s="19" t="s">
        <v>122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76</v>
      </c>
      <c r="BK211" s="226">
        <f>ROUND(I211*H211,2)</f>
        <v>0</v>
      </c>
      <c r="BL211" s="19" t="s">
        <v>130</v>
      </c>
      <c r="BM211" s="225" t="s">
        <v>750</v>
      </c>
    </row>
    <row r="212" s="2" customFormat="1">
      <c r="A212" s="40"/>
      <c r="B212" s="41"/>
      <c r="C212" s="42"/>
      <c r="D212" s="277" t="s">
        <v>257</v>
      </c>
      <c r="E212" s="42"/>
      <c r="F212" s="278" t="s">
        <v>434</v>
      </c>
      <c r="G212" s="42"/>
      <c r="H212" s="42"/>
      <c r="I212" s="260"/>
      <c r="J212" s="42"/>
      <c r="K212" s="42"/>
      <c r="L212" s="46"/>
      <c r="M212" s="261"/>
      <c r="N212" s="26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257</v>
      </c>
      <c r="AU212" s="19" t="s">
        <v>78</v>
      </c>
    </row>
    <row r="213" s="13" customFormat="1">
      <c r="A213" s="13"/>
      <c r="B213" s="227"/>
      <c r="C213" s="228"/>
      <c r="D213" s="229" t="s">
        <v>132</v>
      </c>
      <c r="E213" s="230" t="s">
        <v>19</v>
      </c>
      <c r="F213" s="231" t="s">
        <v>435</v>
      </c>
      <c r="G213" s="228"/>
      <c r="H213" s="232">
        <v>6.0999999999999996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132</v>
      </c>
      <c r="AU213" s="238" t="s">
        <v>78</v>
      </c>
      <c r="AV213" s="13" t="s">
        <v>78</v>
      </c>
      <c r="AW213" s="13" t="s">
        <v>31</v>
      </c>
      <c r="AX213" s="13" t="s">
        <v>76</v>
      </c>
      <c r="AY213" s="238" t="s">
        <v>122</v>
      </c>
    </row>
    <row r="214" s="2" customFormat="1" ht="16.5" customHeight="1">
      <c r="A214" s="40"/>
      <c r="B214" s="41"/>
      <c r="C214" s="214" t="s">
        <v>436</v>
      </c>
      <c r="D214" s="214" t="s">
        <v>125</v>
      </c>
      <c r="E214" s="215" t="s">
        <v>437</v>
      </c>
      <c r="F214" s="216" t="s">
        <v>438</v>
      </c>
      <c r="G214" s="217" t="s">
        <v>209</v>
      </c>
      <c r="H214" s="218">
        <v>6.0999999999999996</v>
      </c>
      <c r="I214" s="219"/>
      <c r="J214" s="220">
        <f>ROUND(I214*H214,2)</f>
        <v>0</v>
      </c>
      <c r="K214" s="216" t="s">
        <v>255</v>
      </c>
      <c r="L214" s="46"/>
      <c r="M214" s="221" t="s">
        <v>19</v>
      </c>
      <c r="N214" s="222" t="s">
        <v>40</v>
      </c>
      <c r="O214" s="86"/>
      <c r="P214" s="223">
        <f>O214*H214</f>
        <v>0</v>
      </c>
      <c r="Q214" s="223">
        <v>0.00117</v>
      </c>
      <c r="R214" s="223">
        <f>Q214*H214</f>
        <v>0.0071370000000000001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130</v>
      </c>
      <c r="AT214" s="225" t="s">
        <v>125</v>
      </c>
      <c r="AU214" s="225" t="s">
        <v>78</v>
      </c>
      <c r="AY214" s="19" t="s">
        <v>122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76</v>
      </c>
      <c r="BK214" s="226">
        <f>ROUND(I214*H214,2)</f>
        <v>0</v>
      </c>
      <c r="BL214" s="19" t="s">
        <v>130</v>
      </c>
      <c r="BM214" s="225" t="s">
        <v>751</v>
      </c>
    </row>
    <row r="215" s="2" customFormat="1">
      <c r="A215" s="40"/>
      <c r="B215" s="41"/>
      <c r="C215" s="42"/>
      <c r="D215" s="277" t="s">
        <v>257</v>
      </c>
      <c r="E215" s="42"/>
      <c r="F215" s="278" t="s">
        <v>440</v>
      </c>
      <c r="G215" s="42"/>
      <c r="H215" s="42"/>
      <c r="I215" s="260"/>
      <c r="J215" s="42"/>
      <c r="K215" s="42"/>
      <c r="L215" s="46"/>
      <c r="M215" s="261"/>
      <c r="N215" s="26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257</v>
      </c>
      <c r="AU215" s="19" t="s">
        <v>78</v>
      </c>
    </row>
    <row r="216" s="13" customFormat="1">
      <c r="A216" s="13"/>
      <c r="B216" s="227"/>
      <c r="C216" s="228"/>
      <c r="D216" s="229" t="s">
        <v>132</v>
      </c>
      <c r="E216" s="230" t="s">
        <v>19</v>
      </c>
      <c r="F216" s="231" t="s">
        <v>441</v>
      </c>
      <c r="G216" s="228"/>
      <c r="H216" s="232">
        <v>6.0999999999999996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132</v>
      </c>
      <c r="AU216" s="238" t="s">
        <v>78</v>
      </c>
      <c r="AV216" s="13" t="s">
        <v>78</v>
      </c>
      <c r="AW216" s="13" t="s">
        <v>31</v>
      </c>
      <c r="AX216" s="13" t="s">
        <v>76</v>
      </c>
      <c r="AY216" s="238" t="s">
        <v>122</v>
      </c>
    </row>
    <row r="217" s="2" customFormat="1" ht="16.5" customHeight="1">
      <c r="A217" s="40"/>
      <c r="B217" s="41"/>
      <c r="C217" s="249" t="s">
        <v>442</v>
      </c>
      <c r="D217" s="249" t="s">
        <v>141</v>
      </c>
      <c r="E217" s="250" t="s">
        <v>443</v>
      </c>
      <c r="F217" s="251" t="s">
        <v>444</v>
      </c>
      <c r="G217" s="252" t="s">
        <v>144</v>
      </c>
      <c r="H217" s="253">
        <v>0.28899999999999998</v>
      </c>
      <c r="I217" s="254"/>
      <c r="J217" s="255">
        <f>ROUND(I217*H217,2)</f>
        <v>0</v>
      </c>
      <c r="K217" s="251" t="s">
        <v>255</v>
      </c>
      <c r="L217" s="256"/>
      <c r="M217" s="257" t="s">
        <v>19</v>
      </c>
      <c r="N217" s="258" t="s">
        <v>40</v>
      </c>
      <c r="O217" s="86"/>
      <c r="P217" s="223">
        <f>O217*H217</f>
        <v>0</v>
      </c>
      <c r="Q217" s="223">
        <v>1</v>
      </c>
      <c r="R217" s="223">
        <f>Q217*H217</f>
        <v>0.28899999999999998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410</v>
      </c>
      <c r="AT217" s="225" t="s">
        <v>141</v>
      </c>
      <c r="AU217" s="225" t="s">
        <v>78</v>
      </c>
      <c r="AY217" s="19" t="s">
        <v>122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76</v>
      </c>
      <c r="BK217" s="226">
        <f>ROUND(I217*H217,2)</f>
        <v>0</v>
      </c>
      <c r="BL217" s="19" t="s">
        <v>213</v>
      </c>
      <c r="BM217" s="225" t="s">
        <v>752</v>
      </c>
    </row>
    <row r="218" s="2" customFormat="1">
      <c r="A218" s="40"/>
      <c r="B218" s="41"/>
      <c r="C218" s="42"/>
      <c r="D218" s="229" t="s">
        <v>211</v>
      </c>
      <c r="E218" s="42"/>
      <c r="F218" s="259" t="s">
        <v>446</v>
      </c>
      <c r="G218" s="42"/>
      <c r="H218" s="42"/>
      <c r="I218" s="260"/>
      <c r="J218" s="42"/>
      <c r="K218" s="42"/>
      <c r="L218" s="46"/>
      <c r="M218" s="261"/>
      <c r="N218" s="26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211</v>
      </c>
      <c r="AU218" s="19" t="s">
        <v>78</v>
      </c>
    </row>
    <row r="219" s="13" customFormat="1">
      <c r="A219" s="13"/>
      <c r="B219" s="227"/>
      <c r="C219" s="228"/>
      <c r="D219" s="229" t="s">
        <v>132</v>
      </c>
      <c r="E219" s="230" t="s">
        <v>19</v>
      </c>
      <c r="F219" s="231" t="s">
        <v>447</v>
      </c>
      <c r="G219" s="228"/>
      <c r="H219" s="232">
        <v>0.28899999999999998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132</v>
      </c>
      <c r="AU219" s="238" t="s">
        <v>78</v>
      </c>
      <c r="AV219" s="13" t="s">
        <v>78</v>
      </c>
      <c r="AW219" s="13" t="s">
        <v>31</v>
      </c>
      <c r="AX219" s="13" t="s">
        <v>76</v>
      </c>
      <c r="AY219" s="238" t="s">
        <v>122</v>
      </c>
    </row>
    <row r="220" s="2" customFormat="1" ht="24.15" customHeight="1">
      <c r="A220" s="40"/>
      <c r="B220" s="41"/>
      <c r="C220" s="214" t="s">
        <v>448</v>
      </c>
      <c r="D220" s="214" t="s">
        <v>125</v>
      </c>
      <c r="E220" s="215" t="s">
        <v>449</v>
      </c>
      <c r="F220" s="216" t="s">
        <v>450</v>
      </c>
      <c r="G220" s="217" t="s">
        <v>209</v>
      </c>
      <c r="H220" s="218">
        <v>15.162000000000001</v>
      </c>
      <c r="I220" s="219"/>
      <c r="J220" s="220">
        <f>ROUND(I220*H220,2)</f>
        <v>0</v>
      </c>
      <c r="K220" s="216" t="s">
        <v>255</v>
      </c>
      <c r="L220" s="46"/>
      <c r="M220" s="221" t="s">
        <v>19</v>
      </c>
      <c r="N220" s="222" t="s">
        <v>40</v>
      </c>
      <c r="O220" s="86"/>
      <c r="P220" s="223">
        <f>O220*H220</f>
        <v>0</v>
      </c>
      <c r="Q220" s="223">
        <v>0.13096479999999999</v>
      </c>
      <c r="R220" s="223">
        <f>Q220*H220</f>
        <v>1.9856882976000001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130</v>
      </c>
      <c r="AT220" s="225" t="s">
        <v>125</v>
      </c>
      <c r="AU220" s="225" t="s">
        <v>78</v>
      </c>
      <c r="AY220" s="19" t="s">
        <v>122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76</v>
      </c>
      <c r="BK220" s="226">
        <f>ROUND(I220*H220,2)</f>
        <v>0</v>
      </c>
      <c r="BL220" s="19" t="s">
        <v>130</v>
      </c>
      <c r="BM220" s="225" t="s">
        <v>753</v>
      </c>
    </row>
    <row r="221" s="2" customFormat="1">
      <c r="A221" s="40"/>
      <c r="B221" s="41"/>
      <c r="C221" s="42"/>
      <c r="D221" s="277" t="s">
        <v>257</v>
      </c>
      <c r="E221" s="42"/>
      <c r="F221" s="278" t="s">
        <v>452</v>
      </c>
      <c r="G221" s="42"/>
      <c r="H221" s="42"/>
      <c r="I221" s="260"/>
      <c r="J221" s="42"/>
      <c r="K221" s="42"/>
      <c r="L221" s="46"/>
      <c r="M221" s="261"/>
      <c r="N221" s="262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257</v>
      </c>
      <c r="AU221" s="19" t="s">
        <v>78</v>
      </c>
    </row>
    <row r="222" s="13" customFormat="1">
      <c r="A222" s="13"/>
      <c r="B222" s="227"/>
      <c r="C222" s="228"/>
      <c r="D222" s="229" t="s">
        <v>132</v>
      </c>
      <c r="E222" s="230" t="s">
        <v>19</v>
      </c>
      <c r="F222" s="231" t="s">
        <v>754</v>
      </c>
      <c r="G222" s="228"/>
      <c r="H222" s="232">
        <v>15.162000000000001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132</v>
      </c>
      <c r="AU222" s="238" t="s">
        <v>78</v>
      </c>
      <c r="AV222" s="13" t="s">
        <v>78</v>
      </c>
      <c r="AW222" s="13" t="s">
        <v>31</v>
      </c>
      <c r="AX222" s="13" t="s">
        <v>76</v>
      </c>
      <c r="AY222" s="238" t="s">
        <v>122</v>
      </c>
    </row>
    <row r="223" s="2" customFormat="1" ht="16.5" customHeight="1">
      <c r="A223" s="40"/>
      <c r="B223" s="41"/>
      <c r="C223" s="249" t="s">
        <v>454</v>
      </c>
      <c r="D223" s="249" t="s">
        <v>141</v>
      </c>
      <c r="E223" s="250" t="s">
        <v>455</v>
      </c>
      <c r="F223" s="251" t="s">
        <v>456</v>
      </c>
      <c r="G223" s="252" t="s">
        <v>209</v>
      </c>
      <c r="H223" s="253">
        <v>15.162000000000001</v>
      </c>
      <c r="I223" s="254"/>
      <c r="J223" s="255">
        <f>ROUND(I223*H223,2)</f>
        <v>0</v>
      </c>
      <c r="K223" s="251" t="s">
        <v>255</v>
      </c>
      <c r="L223" s="256"/>
      <c r="M223" s="257" t="s">
        <v>19</v>
      </c>
      <c r="N223" s="258" t="s">
        <v>40</v>
      </c>
      <c r="O223" s="86"/>
      <c r="P223" s="223">
        <f>O223*H223</f>
        <v>0</v>
      </c>
      <c r="Q223" s="223">
        <v>0.12726000000000001</v>
      </c>
      <c r="R223" s="223">
        <f>Q223*H223</f>
        <v>1.9295161200000004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146</v>
      </c>
      <c r="AT223" s="225" t="s">
        <v>141</v>
      </c>
      <c r="AU223" s="225" t="s">
        <v>78</v>
      </c>
      <c r="AY223" s="19" t="s">
        <v>122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76</v>
      </c>
      <c r="BK223" s="226">
        <f>ROUND(I223*H223,2)</f>
        <v>0</v>
      </c>
      <c r="BL223" s="19" t="s">
        <v>130</v>
      </c>
      <c r="BM223" s="225" t="s">
        <v>755</v>
      </c>
    </row>
    <row r="224" s="13" customFormat="1">
      <c r="A224" s="13"/>
      <c r="B224" s="227"/>
      <c r="C224" s="228"/>
      <c r="D224" s="229" t="s">
        <v>132</v>
      </c>
      <c r="E224" s="230" t="s">
        <v>19</v>
      </c>
      <c r="F224" s="231" t="s">
        <v>754</v>
      </c>
      <c r="G224" s="228"/>
      <c r="H224" s="232">
        <v>15.162000000000001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132</v>
      </c>
      <c r="AU224" s="238" t="s">
        <v>78</v>
      </c>
      <c r="AV224" s="13" t="s">
        <v>78</v>
      </c>
      <c r="AW224" s="13" t="s">
        <v>31</v>
      </c>
      <c r="AX224" s="13" t="s">
        <v>76</v>
      </c>
      <c r="AY224" s="238" t="s">
        <v>122</v>
      </c>
    </row>
    <row r="225" s="2" customFormat="1" ht="16.5" customHeight="1">
      <c r="A225" s="40"/>
      <c r="B225" s="41"/>
      <c r="C225" s="214" t="s">
        <v>458</v>
      </c>
      <c r="D225" s="214" t="s">
        <v>125</v>
      </c>
      <c r="E225" s="215" t="s">
        <v>459</v>
      </c>
      <c r="F225" s="216" t="s">
        <v>460</v>
      </c>
      <c r="G225" s="217" t="s">
        <v>171</v>
      </c>
      <c r="H225" s="218">
        <v>1</v>
      </c>
      <c r="I225" s="219"/>
      <c r="J225" s="220">
        <f>ROUND(I225*H225,2)</f>
        <v>0</v>
      </c>
      <c r="K225" s="216" t="s">
        <v>255</v>
      </c>
      <c r="L225" s="46"/>
      <c r="M225" s="221" t="s">
        <v>19</v>
      </c>
      <c r="N225" s="222" t="s">
        <v>40</v>
      </c>
      <c r="O225" s="86"/>
      <c r="P225" s="223">
        <f>O225*H225</f>
        <v>0</v>
      </c>
      <c r="Q225" s="223">
        <v>0.0064850000000000003</v>
      </c>
      <c r="R225" s="223">
        <f>Q225*H225</f>
        <v>0.0064850000000000003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130</v>
      </c>
      <c r="AT225" s="225" t="s">
        <v>125</v>
      </c>
      <c r="AU225" s="225" t="s">
        <v>78</v>
      </c>
      <c r="AY225" s="19" t="s">
        <v>122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76</v>
      </c>
      <c r="BK225" s="226">
        <f>ROUND(I225*H225,2)</f>
        <v>0</v>
      </c>
      <c r="BL225" s="19" t="s">
        <v>130</v>
      </c>
      <c r="BM225" s="225" t="s">
        <v>756</v>
      </c>
    </row>
    <row r="226" s="2" customFormat="1">
      <c r="A226" s="40"/>
      <c r="B226" s="41"/>
      <c r="C226" s="42"/>
      <c r="D226" s="277" t="s">
        <v>257</v>
      </c>
      <c r="E226" s="42"/>
      <c r="F226" s="278" t="s">
        <v>462</v>
      </c>
      <c r="G226" s="42"/>
      <c r="H226" s="42"/>
      <c r="I226" s="260"/>
      <c r="J226" s="42"/>
      <c r="K226" s="42"/>
      <c r="L226" s="46"/>
      <c r="M226" s="261"/>
      <c r="N226" s="26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257</v>
      </c>
      <c r="AU226" s="19" t="s">
        <v>78</v>
      </c>
    </row>
    <row r="227" s="2" customFormat="1" ht="16.5" customHeight="1">
      <c r="A227" s="40"/>
      <c r="B227" s="41"/>
      <c r="C227" s="214" t="s">
        <v>463</v>
      </c>
      <c r="D227" s="214" t="s">
        <v>125</v>
      </c>
      <c r="E227" s="215" t="s">
        <v>464</v>
      </c>
      <c r="F227" s="216" t="s">
        <v>465</v>
      </c>
      <c r="G227" s="217" t="s">
        <v>136</v>
      </c>
      <c r="H227" s="218">
        <v>30</v>
      </c>
      <c r="I227" s="219"/>
      <c r="J227" s="220">
        <f>ROUND(I227*H227,2)</f>
        <v>0</v>
      </c>
      <c r="K227" s="216" t="s">
        <v>255</v>
      </c>
      <c r="L227" s="46"/>
      <c r="M227" s="221" t="s">
        <v>19</v>
      </c>
      <c r="N227" s="222" t="s">
        <v>40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0.00029999999999999997</v>
      </c>
      <c r="T227" s="224">
        <f>S227*H227</f>
        <v>0.0089999999999999993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130</v>
      </c>
      <c r="AT227" s="225" t="s">
        <v>125</v>
      </c>
      <c r="AU227" s="225" t="s">
        <v>78</v>
      </c>
      <c r="AY227" s="19" t="s">
        <v>122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76</v>
      </c>
      <c r="BK227" s="226">
        <f>ROUND(I227*H227,2)</f>
        <v>0</v>
      </c>
      <c r="BL227" s="19" t="s">
        <v>130</v>
      </c>
      <c r="BM227" s="225" t="s">
        <v>757</v>
      </c>
    </row>
    <row r="228" s="2" customFormat="1">
      <c r="A228" s="40"/>
      <c r="B228" s="41"/>
      <c r="C228" s="42"/>
      <c r="D228" s="277" t="s">
        <v>257</v>
      </c>
      <c r="E228" s="42"/>
      <c r="F228" s="278" t="s">
        <v>467</v>
      </c>
      <c r="G228" s="42"/>
      <c r="H228" s="42"/>
      <c r="I228" s="260"/>
      <c r="J228" s="42"/>
      <c r="K228" s="42"/>
      <c r="L228" s="46"/>
      <c r="M228" s="261"/>
      <c r="N228" s="26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257</v>
      </c>
      <c r="AU228" s="19" t="s">
        <v>78</v>
      </c>
    </row>
    <row r="229" s="13" customFormat="1">
      <c r="A229" s="13"/>
      <c r="B229" s="227"/>
      <c r="C229" s="228"/>
      <c r="D229" s="229" t="s">
        <v>132</v>
      </c>
      <c r="E229" s="230" t="s">
        <v>19</v>
      </c>
      <c r="F229" s="231" t="s">
        <v>758</v>
      </c>
      <c r="G229" s="228"/>
      <c r="H229" s="232">
        <v>30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132</v>
      </c>
      <c r="AU229" s="238" t="s">
        <v>78</v>
      </c>
      <c r="AV229" s="13" t="s">
        <v>78</v>
      </c>
      <c r="AW229" s="13" t="s">
        <v>31</v>
      </c>
      <c r="AX229" s="13" t="s">
        <v>76</v>
      </c>
      <c r="AY229" s="238" t="s">
        <v>122</v>
      </c>
    </row>
    <row r="230" s="2" customFormat="1" ht="16.5" customHeight="1">
      <c r="A230" s="40"/>
      <c r="B230" s="41"/>
      <c r="C230" s="214" t="s">
        <v>469</v>
      </c>
      <c r="D230" s="214" t="s">
        <v>125</v>
      </c>
      <c r="E230" s="215" t="s">
        <v>470</v>
      </c>
      <c r="F230" s="216" t="s">
        <v>471</v>
      </c>
      <c r="G230" s="217" t="s">
        <v>150</v>
      </c>
      <c r="H230" s="218">
        <v>6</v>
      </c>
      <c r="I230" s="219"/>
      <c r="J230" s="220">
        <f>ROUND(I230*H230,2)</f>
        <v>0</v>
      </c>
      <c r="K230" s="216" t="s">
        <v>255</v>
      </c>
      <c r="L230" s="46"/>
      <c r="M230" s="221" t="s">
        <v>19</v>
      </c>
      <c r="N230" s="222" t="s">
        <v>40</v>
      </c>
      <c r="O230" s="86"/>
      <c r="P230" s="223">
        <f>O230*H230</f>
        <v>0</v>
      </c>
      <c r="Q230" s="223">
        <v>0.12</v>
      </c>
      <c r="R230" s="223">
        <f>Q230*H230</f>
        <v>0.71999999999999997</v>
      </c>
      <c r="S230" s="223">
        <v>2.4900000000000002</v>
      </c>
      <c r="T230" s="224">
        <f>S230*H230</f>
        <v>14.940000000000001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130</v>
      </c>
      <c r="AT230" s="225" t="s">
        <v>125</v>
      </c>
      <c r="AU230" s="225" t="s">
        <v>78</v>
      </c>
      <c r="AY230" s="19" t="s">
        <v>122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76</v>
      </c>
      <c r="BK230" s="226">
        <f>ROUND(I230*H230,2)</f>
        <v>0</v>
      </c>
      <c r="BL230" s="19" t="s">
        <v>130</v>
      </c>
      <c r="BM230" s="225" t="s">
        <v>759</v>
      </c>
    </row>
    <row r="231" s="2" customFormat="1">
      <c r="A231" s="40"/>
      <c r="B231" s="41"/>
      <c r="C231" s="42"/>
      <c r="D231" s="277" t="s">
        <v>257</v>
      </c>
      <c r="E231" s="42"/>
      <c r="F231" s="278" t="s">
        <v>473</v>
      </c>
      <c r="G231" s="42"/>
      <c r="H231" s="42"/>
      <c r="I231" s="260"/>
      <c r="J231" s="42"/>
      <c r="K231" s="42"/>
      <c r="L231" s="46"/>
      <c r="M231" s="261"/>
      <c r="N231" s="26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257</v>
      </c>
      <c r="AU231" s="19" t="s">
        <v>78</v>
      </c>
    </row>
    <row r="232" s="13" customFormat="1">
      <c r="A232" s="13"/>
      <c r="B232" s="227"/>
      <c r="C232" s="228"/>
      <c r="D232" s="229" t="s">
        <v>132</v>
      </c>
      <c r="E232" s="230" t="s">
        <v>19</v>
      </c>
      <c r="F232" s="231" t="s">
        <v>760</v>
      </c>
      <c r="G232" s="228"/>
      <c r="H232" s="232">
        <v>6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132</v>
      </c>
      <c r="AU232" s="238" t="s">
        <v>78</v>
      </c>
      <c r="AV232" s="13" t="s">
        <v>78</v>
      </c>
      <c r="AW232" s="13" t="s">
        <v>31</v>
      </c>
      <c r="AX232" s="13" t="s">
        <v>76</v>
      </c>
      <c r="AY232" s="238" t="s">
        <v>122</v>
      </c>
    </row>
    <row r="233" s="2" customFormat="1" ht="16.5" customHeight="1">
      <c r="A233" s="40"/>
      <c r="B233" s="41"/>
      <c r="C233" s="214" t="s">
        <v>475</v>
      </c>
      <c r="D233" s="214" t="s">
        <v>125</v>
      </c>
      <c r="E233" s="215" t="s">
        <v>476</v>
      </c>
      <c r="F233" s="216" t="s">
        <v>477</v>
      </c>
      <c r="G233" s="217" t="s">
        <v>209</v>
      </c>
      <c r="H233" s="218">
        <v>12</v>
      </c>
      <c r="I233" s="219"/>
      <c r="J233" s="220">
        <f>ROUND(I233*H233,2)</f>
        <v>0</v>
      </c>
      <c r="K233" s="216" t="s">
        <v>255</v>
      </c>
      <c r="L233" s="46"/>
      <c r="M233" s="221" t="s">
        <v>19</v>
      </c>
      <c r="N233" s="222" t="s">
        <v>40</v>
      </c>
      <c r="O233" s="86"/>
      <c r="P233" s="223">
        <f>O233*H233</f>
        <v>0</v>
      </c>
      <c r="Q233" s="223">
        <v>8.3599999999999999E-05</v>
      </c>
      <c r="R233" s="223">
        <f>Q233*H233</f>
        <v>0.0010032000000000001</v>
      </c>
      <c r="S233" s="223">
        <v>0.017999999999999999</v>
      </c>
      <c r="T233" s="224">
        <f>S233*H233</f>
        <v>0.21599999999999997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130</v>
      </c>
      <c r="AT233" s="225" t="s">
        <v>125</v>
      </c>
      <c r="AU233" s="225" t="s">
        <v>78</v>
      </c>
      <c r="AY233" s="19" t="s">
        <v>122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76</v>
      </c>
      <c r="BK233" s="226">
        <f>ROUND(I233*H233,2)</f>
        <v>0</v>
      </c>
      <c r="BL233" s="19" t="s">
        <v>130</v>
      </c>
      <c r="BM233" s="225" t="s">
        <v>761</v>
      </c>
    </row>
    <row r="234" s="2" customFormat="1">
      <c r="A234" s="40"/>
      <c r="B234" s="41"/>
      <c r="C234" s="42"/>
      <c r="D234" s="277" t="s">
        <v>257</v>
      </c>
      <c r="E234" s="42"/>
      <c r="F234" s="278" t="s">
        <v>479</v>
      </c>
      <c r="G234" s="42"/>
      <c r="H234" s="42"/>
      <c r="I234" s="260"/>
      <c r="J234" s="42"/>
      <c r="K234" s="42"/>
      <c r="L234" s="46"/>
      <c r="M234" s="261"/>
      <c r="N234" s="26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257</v>
      </c>
      <c r="AU234" s="19" t="s">
        <v>78</v>
      </c>
    </row>
    <row r="235" s="2" customFormat="1" ht="16.5" customHeight="1">
      <c r="A235" s="40"/>
      <c r="B235" s="41"/>
      <c r="C235" s="214" t="s">
        <v>480</v>
      </c>
      <c r="D235" s="214" t="s">
        <v>125</v>
      </c>
      <c r="E235" s="215" t="s">
        <v>481</v>
      </c>
      <c r="F235" s="216" t="s">
        <v>482</v>
      </c>
      <c r="G235" s="217" t="s">
        <v>150</v>
      </c>
      <c r="H235" s="218">
        <v>0.45000000000000001</v>
      </c>
      <c r="I235" s="219"/>
      <c r="J235" s="220">
        <f>ROUND(I235*H235,2)</f>
        <v>0</v>
      </c>
      <c r="K235" s="216" t="s">
        <v>255</v>
      </c>
      <c r="L235" s="46"/>
      <c r="M235" s="221" t="s">
        <v>19</v>
      </c>
      <c r="N235" s="222" t="s">
        <v>40</v>
      </c>
      <c r="O235" s="86"/>
      <c r="P235" s="223">
        <f>O235*H235</f>
        <v>0</v>
      </c>
      <c r="Q235" s="223">
        <v>0.50375000000000003</v>
      </c>
      <c r="R235" s="223">
        <f>Q235*H235</f>
        <v>0.22668750000000001</v>
      </c>
      <c r="S235" s="223">
        <v>1.95</v>
      </c>
      <c r="T235" s="224">
        <f>S235*H235</f>
        <v>0.87749999999999995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130</v>
      </c>
      <c r="AT235" s="225" t="s">
        <v>125</v>
      </c>
      <c r="AU235" s="225" t="s">
        <v>78</v>
      </c>
      <c r="AY235" s="19" t="s">
        <v>122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76</v>
      </c>
      <c r="BK235" s="226">
        <f>ROUND(I235*H235,2)</f>
        <v>0</v>
      </c>
      <c r="BL235" s="19" t="s">
        <v>130</v>
      </c>
      <c r="BM235" s="225" t="s">
        <v>762</v>
      </c>
    </row>
    <row r="236" s="2" customFormat="1">
      <c r="A236" s="40"/>
      <c r="B236" s="41"/>
      <c r="C236" s="42"/>
      <c r="D236" s="277" t="s">
        <v>257</v>
      </c>
      <c r="E236" s="42"/>
      <c r="F236" s="278" t="s">
        <v>484</v>
      </c>
      <c r="G236" s="42"/>
      <c r="H236" s="42"/>
      <c r="I236" s="260"/>
      <c r="J236" s="42"/>
      <c r="K236" s="42"/>
      <c r="L236" s="46"/>
      <c r="M236" s="261"/>
      <c r="N236" s="26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257</v>
      </c>
      <c r="AU236" s="19" t="s">
        <v>78</v>
      </c>
    </row>
    <row r="237" s="13" customFormat="1">
      <c r="A237" s="13"/>
      <c r="B237" s="227"/>
      <c r="C237" s="228"/>
      <c r="D237" s="229" t="s">
        <v>132</v>
      </c>
      <c r="E237" s="230" t="s">
        <v>19</v>
      </c>
      <c r="F237" s="231" t="s">
        <v>763</v>
      </c>
      <c r="G237" s="228"/>
      <c r="H237" s="232">
        <v>0.45000000000000001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132</v>
      </c>
      <c r="AU237" s="238" t="s">
        <v>78</v>
      </c>
      <c r="AV237" s="13" t="s">
        <v>78</v>
      </c>
      <c r="AW237" s="13" t="s">
        <v>31</v>
      </c>
      <c r="AX237" s="13" t="s">
        <v>76</v>
      </c>
      <c r="AY237" s="238" t="s">
        <v>122</v>
      </c>
    </row>
    <row r="238" s="2" customFormat="1" ht="16.5" customHeight="1">
      <c r="A238" s="40"/>
      <c r="B238" s="41"/>
      <c r="C238" s="249" t="s">
        <v>486</v>
      </c>
      <c r="D238" s="249" t="s">
        <v>141</v>
      </c>
      <c r="E238" s="250" t="s">
        <v>487</v>
      </c>
      <c r="F238" s="251" t="s">
        <v>488</v>
      </c>
      <c r="G238" s="252" t="s">
        <v>171</v>
      </c>
      <c r="H238" s="253">
        <v>137.25</v>
      </c>
      <c r="I238" s="254"/>
      <c r="J238" s="255">
        <f>ROUND(I238*H238,2)</f>
        <v>0</v>
      </c>
      <c r="K238" s="251" t="s">
        <v>255</v>
      </c>
      <c r="L238" s="256"/>
      <c r="M238" s="257" t="s">
        <v>19</v>
      </c>
      <c r="N238" s="258" t="s">
        <v>40</v>
      </c>
      <c r="O238" s="86"/>
      <c r="P238" s="223">
        <f>O238*H238</f>
        <v>0</v>
      </c>
      <c r="Q238" s="223">
        <v>0.0041000000000000003</v>
      </c>
      <c r="R238" s="223">
        <f>Q238*H238</f>
        <v>0.56272500000000003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146</v>
      </c>
      <c r="AT238" s="225" t="s">
        <v>141</v>
      </c>
      <c r="AU238" s="225" t="s">
        <v>78</v>
      </c>
      <c r="AY238" s="19" t="s">
        <v>122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76</v>
      </c>
      <c r="BK238" s="226">
        <f>ROUND(I238*H238,2)</f>
        <v>0</v>
      </c>
      <c r="BL238" s="19" t="s">
        <v>130</v>
      </c>
      <c r="BM238" s="225" t="s">
        <v>764</v>
      </c>
    </row>
    <row r="239" s="13" customFormat="1">
      <c r="A239" s="13"/>
      <c r="B239" s="227"/>
      <c r="C239" s="228"/>
      <c r="D239" s="229" t="s">
        <v>132</v>
      </c>
      <c r="E239" s="228"/>
      <c r="F239" s="231" t="s">
        <v>765</v>
      </c>
      <c r="G239" s="228"/>
      <c r="H239" s="232">
        <v>137.25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132</v>
      </c>
      <c r="AU239" s="238" t="s">
        <v>78</v>
      </c>
      <c r="AV239" s="13" t="s">
        <v>78</v>
      </c>
      <c r="AW239" s="13" t="s">
        <v>4</v>
      </c>
      <c r="AX239" s="13" t="s">
        <v>76</v>
      </c>
      <c r="AY239" s="238" t="s">
        <v>122</v>
      </c>
    </row>
    <row r="240" s="2" customFormat="1" ht="16.5" customHeight="1">
      <c r="A240" s="40"/>
      <c r="B240" s="41"/>
      <c r="C240" s="214" t="s">
        <v>491</v>
      </c>
      <c r="D240" s="214" t="s">
        <v>125</v>
      </c>
      <c r="E240" s="215" t="s">
        <v>492</v>
      </c>
      <c r="F240" s="216" t="s">
        <v>493</v>
      </c>
      <c r="G240" s="217" t="s">
        <v>150</v>
      </c>
      <c r="H240" s="218">
        <v>0.71999999999999997</v>
      </c>
      <c r="I240" s="219"/>
      <c r="J240" s="220">
        <f>ROUND(I240*H240,2)</f>
        <v>0</v>
      </c>
      <c r="K240" s="216" t="s">
        <v>255</v>
      </c>
      <c r="L240" s="46"/>
      <c r="M240" s="221" t="s">
        <v>19</v>
      </c>
      <c r="N240" s="222" t="s">
        <v>40</v>
      </c>
      <c r="O240" s="86"/>
      <c r="P240" s="223">
        <f>O240*H240</f>
        <v>0</v>
      </c>
      <c r="Q240" s="223">
        <v>0.50375000000000003</v>
      </c>
      <c r="R240" s="223">
        <f>Q240*H240</f>
        <v>0.36270000000000002</v>
      </c>
      <c r="S240" s="223">
        <v>2.5</v>
      </c>
      <c r="T240" s="224">
        <f>S240*H240</f>
        <v>1.7999999999999998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130</v>
      </c>
      <c r="AT240" s="225" t="s">
        <v>125</v>
      </c>
      <c r="AU240" s="225" t="s">
        <v>78</v>
      </c>
      <c r="AY240" s="19" t="s">
        <v>122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76</v>
      </c>
      <c r="BK240" s="226">
        <f>ROUND(I240*H240,2)</f>
        <v>0</v>
      </c>
      <c r="BL240" s="19" t="s">
        <v>130</v>
      </c>
      <c r="BM240" s="225" t="s">
        <v>766</v>
      </c>
    </row>
    <row r="241" s="2" customFormat="1">
      <c r="A241" s="40"/>
      <c r="B241" s="41"/>
      <c r="C241" s="42"/>
      <c r="D241" s="277" t="s">
        <v>257</v>
      </c>
      <c r="E241" s="42"/>
      <c r="F241" s="278" t="s">
        <v>495</v>
      </c>
      <c r="G241" s="42"/>
      <c r="H241" s="42"/>
      <c r="I241" s="260"/>
      <c r="J241" s="42"/>
      <c r="K241" s="42"/>
      <c r="L241" s="46"/>
      <c r="M241" s="261"/>
      <c r="N241" s="262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257</v>
      </c>
      <c r="AU241" s="19" t="s">
        <v>78</v>
      </c>
    </row>
    <row r="242" s="13" customFormat="1">
      <c r="A242" s="13"/>
      <c r="B242" s="227"/>
      <c r="C242" s="228"/>
      <c r="D242" s="229" t="s">
        <v>132</v>
      </c>
      <c r="E242" s="230" t="s">
        <v>19</v>
      </c>
      <c r="F242" s="231" t="s">
        <v>767</v>
      </c>
      <c r="G242" s="228"/>
      <c r="H242" s="232">
        <v>0.71999999999999997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132</v>
      </c>
      <c r="AU242" s="238" t="s">
        <v>78</v>
      </c>
      <c r="AV242" s="13" t="s">
        <v>78</v>
      </c>
      <c r="AW242" s="13" t="s">
        <v>31</v>
      </c>
      <c r="AX242" s="13" t="s">
        <v>76</v>
      </c>
      <c r="AY242" s="238" t="s">
        <v>122</v>
      </c>
    </row>
    <row r="243" s="2" customFormat="1" ht="16.5" customHeight="1">
      <c r="A243" s="40"/>
      <c r="B243" s="41"/>
      <c r="C243" s="249" t="s">
        <v>497</v>
      </c>
      <c r="D243" s="249" t="s">
        <v>141</v>
      </c>
      <c r="E243" s="250" t="s">
        <v>498</v>
      </c>
      <c r="F243" s="251" t="s">
        <v>499</v>
      </c>
      <c r="G243" s="252" t="s">
        <v>144</v>
      </c>
      <c r="H243" s="253">
        <v>1.512</v>
      </c>
      <c r="I243" s="254"/>
      <c r="J243" s="255">
        <f>ROUND(I243*H243,2)</f>
        <v>0</v>
      </c>
      <c r="K243" s="251" t="s">
        <v>255</v>
      </c>
      <c r="L243" s="256"/>
      <c r="M243" s="257" t="s">
        <v>19</v>
      </c>
      <c r="N243" s="258" t="s">
        <v>40</v>
      </c>
      <c r="O243" s="86"/>
      <c r="P243" s="223">
        <f>O243*H243</f>
        <v>0</v>
      </c>
      <c r="Q243" s="223">
        <v>1</v>
      </c>
      <c r="R243" s="223">
        <f>Q243*H243</f>
        <v>1.512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146</v>
      </c>
      <c r="AT243" s="225" t="s">
        <v>141</v>
      </c>
      <c r="AU243" s="225" t="s">
        <v>78</v>
      </c>
      <c r="AY243" s="19" t="s">
        <v>122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76</v>
      </c>
      <c r="BK243" s="226">
        <f>ROUND(I243*H243,2)</f>
        <v>0</v>
      </c>
      <c r="BL243" s="19" t="s">
        <v>130</v>
      </c>
      <c r="BM243" s="225" t="s">
        <v>768</v>
      </c>
    </row>
    <row r="244" s="13" customFormat="1">
      <c r="A244" s="13"/>
      <c r="B244" s="227"/>
      <c r="C244" s="228"/>
      <c r="D244" s="229" t="s">
        <v>132</v>
      </c>
      <c r="E244" s="230" t="s">
        <v>19</v>
      </c>
      <c r="F244" s="231" t="s">
        <v>769</v>
      </c>
      <c r="G244" s="228"/>
      <c r="H244" s="232">
        <v>1.512</v>
      </c>
      <c r="I244" s="233"/>
      <c r="J244" s="228"/>
      <c r="K244" s="228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132</v>
      </c>
      <c r="AU244" s="238" t="s">
        <v>78</v>
      </c>
      <c r="AV244" s="13" t="s">
        <v>78</v>
      </c>
      <c r="AW244" s="13" t="s">
        <v>31</v>
      </c>
      <c r="AX244" s="13" t="s">
        <v>76</v>
      </c>
      <c r="AY244" s="238" t="s">
        <v>122</v>
      </c>
    </row>
    <row r="245" s="2" customFormat="1" ht="24.15" customHeight="1">
      <c r="A245" s="40"/>
      <c r="B245" s="41"/>
      <c r="C245" s="214" t="s">
        <v>502</v>
      </c>
      <c r="D245" s="214" t="s">
        <v>125</v>
      </c>
      <c r="E245" s="215" t="s">
        <v>503</v>
      </c>
      <c r="F245" s="216" t="s">
        <v>504</v>
      </c>
      <c r="G245" s="217" t="s">
        <v>136</v>
      </c>
      <c r="H245" s="218">
        <v>30</v>
      </c>
      <c r="I245" s="219"/>
      <c r="J245" s="220">
        <f>ROUND(I245*H245,2)</f>
        <v>0</v>
      </c>
      <c r="K245" s="216" t="s">
        <v>255</v>
      </c>
      <c r="L245" s="46"/>
      <c r="M245" s="221" t="s">
        <v>19</v>
      </c>
      <c r="N245" s="222" t="s">
        <v>40</v>
      </c>
      <c r="O245" s="86"/>
      <c r="P245" s="223">
        <f>O245*H245</f>
        <v>0</v>
      </c>
      <c r="Q245" s="223">
        <v>0.039081999999999999</v>
      </c>
      <c r="R245" s="223">
        <f>Q245*H245</f>
        <v>1.1724600000000001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130</v>
      </c>
      <c r="AT245" s="225" t="s">
        <v>125</v>
      </c>
      <c r="AU245" s="225" t="s">
        <v>78</v>
      </c>
      <c r="AY245" s="19" t="s">
        <v>122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76</v>
      </c>
      <c r="BK245" s="226">
        <f>ROUND(I245*H245,2)</f>
        <v>0</v>
      </c>
      <c r="BL245" s="19" t="s">
        <v>130</v>
      </c>
      <c r="BM245" s="225" t="s">
        <v>770</v>
      </c>
    </row>
    <row r="246" s="2" customFormat="1">
      <c r="A246" s="40"/>
      <c r="B246" s="41"/>
      <c r="C246" s="42"/>
      <c r="D246" s="277" t="s">
        <v>257</v>
      </c>
      <c r="E246" s="42"/>
      <c r="F246" s="278" t="s">
        <v>506</v>
      </c>
      <c r="G246" s="42"/>
      <c r="H246" s="42"/>
      <c r="I246" s="260"/>
      <c r="J246" s="42"/>
      <c r="K246" s="42"/>
      <c r="L246" s="46"/>
      <c r="M246" s="261"/>
      <c r="N246" s="26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257</v>
      </c>
      <c r="AU246" s="19" t="s">
        <v>78</v>
      </c>
    </row>
    <row r="247" s="13" customFormat="1">
      <c r="A247" s="13"/>
      <c r="B247" s="227"/>
      <c r="C247" s="228"/>
      <c r="D247" s="229" t="s">
        <v>132</v>
      </c>
      <c r="E247" s="230" t="s">
        <v>19</v>
      </c>
      <c r="F247" s="231" t="s">
        <v>758</v>
      </c>
      <c r="G247" s="228"/>
      <c r="H247" s="232">
        <v>30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132</v>
      </c>
      <c r="AU247" s="238" t="s">
        <v>78</v>
      </c>
      <c r="AV247" s="13" t="s">
        <v>78</v>
      </c>
      <c r="AW247" s="13" t="s">
        <v>31</v>
      </c>
      <c r="AX247" s="13" t="s">
        <v>76</v>
      </c>
      <c r="AY247" s="238" t="s">
        <v>122</v>
      </c>
    </row>
    <row r="248" s="2" customFormat="1" ht="24.15" customHeight="1">
      <c r="A248" s="40"/>
      <c r="B248" s="41"/>
      <c r="C248" s="214" t="s">
        <v>507</v>
      </c>
      <c r="D248" s="214" t="s">
        <v>125</v>
      </c>
      <c r="E248" s="215" t="s">
        <v>508</v>
      </c>
      <c r="F248" s="216" t="s">
        <v>509</v>
      </c>
      <c r="G248" s="217" t="s">
        <v>136</v>
      </c>
      <c r="H248" s="218">
        <v>30</v>
      </c>
      <c r="I248" s="219"/>
      <c r="J248" s="220">
        <f>ROUND(I248*H248,2)</f>
        <v>0</v>
      </c>
      <c r="K248" s="216" t="s">
        <v>255</v>
      </c>
      <c r="L248" s="46"/>
      <c r="M248" s="221" t="s">
        <v>19</v>
      </c>
      <c r="N248" s="222" t="s">
        <v>40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130</v>
      </c>
      <c r="AT248" s="225" t="s">
        <v>125</v>
      </c>
      <c r="AU248" s="225" t="s">
        <v>78</v>
      </c>
      <c r="AY248" s="19" t="s">
        <v>122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76</v>
      </c>
      <c r="BK248" s="226">
        <f>ROUND(I248*H248,2)</f>
        <v>0</v>
      </c>
      <c r="BL248" s="19" t="s">
        <v>130</v>
      </c>
      <c r="BM248" s="225" t="s">
        <v>771</v>
      </c>
    </row>
    <row r="249" s="2" customFormat="1">
      <c r="A249" s="40"/>
      <c r="B249" s="41"/>
      <c r="C249" s="42"/>
      <c r="D249" s="277" t="s">
        <v>257</v>
      </c>
      <c r="E249" s="42"/>
      <c r="F249" s="278" t="s">
        <v>511</v>
      </c>
      <c r="G249" s="42"/>
      <c r="H249" s="42"/>
      <c r="I249" s="260"/>
      <c r="J249" s="42"/>
      <c r="K249" s="42"/>
      <c r="L249" s="46"/>
      <c r="M249" s="261"/>
      <c r="N249" s="262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257</v>
      </c>
      <c r="AU249" s="19" t="s">
        <v>78</v>
      </c>
    </row>
    <row r="250" s="13" customFormat="1">
      <c r="A250" s="13"/>
      <c r="B250" s="227"/>
      <c r="C250" s="228"/>
      <c r="D250" s="229" t="s">
        <v>132</v>
      </c>
      <c r="E250" s="230" t="s">
        <v>19</v>
      </c>
      <c r="F250" s="231" t="s">
        <v>758</v>
      </c>
      <c r="G250" s="228"/>
      <c r="H250" s="232">
        <v>30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132</v>
      </c>
      <c r="AU250" s="238" t="s">
        <v>78</v>
      </c>
      <c r="AV250" s="13" t="s">
        <v>78</v>
      </c>
      <c r="AW250" s="13" t="s">
        <v>31</v>
      </c>
      <c r="AX250" s="13" t="s">
        <v>76</v>
      </c>
      <c r="AY250" s="238" t="s">
        <v>122</v>
      </c>
    </row>
    <row r="251" s="2" customFormat="1" ht="16.5" customHeight="1">
      <c r="A251" s="40"/>
      <c r="B251" s="41"/>
      <c r="C251" s="214" t="s">
        <v>512</v>
      </c>
      <c r="D251" s="214" t="s">
        <v>125</v>
      </c>
      <c r="E251" s="215" t="s">
        <v>513</v>
      </c>
      <c r="F251" s="216" t="s">
        <v>514</v>
      </c>
      <c r="G251" s="217" t="s">
        <v>171</v>
      </c>
      <c r="H251" s="218">
        <v>2</v>
      </c>
      <c r="I251" s="219"/>
      <c r="J251" s="220">
        <f>ROUND(I251*H251,2)</f>
        <v>0</v>
      </c>
      <c r="K251" s="216" t="s">
        <v>19</v>
      </c>
      <c r="L251" s="46"/>
      <c r="M251" s="221" t="s">
        <v>19</v>
      </c>
      <c r="N251" s="222" t="s">
        <v>40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213</v>
      </c>
      <c r="AT251" s="225" t="s">
        <v>125</v>
      </c>
      <c r="AU251" s="225" t="s">
        <v>78</v>
      </c>
      <c r="AY251" s="19" t="s">
        <v>122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76</v>
      </c>
      <c r="BK251" s="226">
        <f>ROUND(I251*H251,2)</f>
        <v>0</v>
      </c>
      <c r="BL251" s="19" t="s">
        <v>213</v>
      </c>
      <c r="BM251" s="225" t="s">
        <v>772</v>
      </c>
    </row>
    <row r="252" s="12" customFormat="1" ht="22.8" customHeight="1">
      <c r="A252" s="12"/>
      <c r="B252" s="198"/>
      <c r="C252" s="199"/>
      <c r="D252" s="200" t="s">
        <v>68</v>
      </c>
      <c r="E252" s="212" t="s">
        <v>516</v>
      </c>
      <c r="F252" s="212" t="s">
        <v>517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SUM(P253:P259)</f>
        <v>0</v>
      </c>
      <c r="Q252" s="206"/>
      <c r="R252" s="207">
        <f>SUM(R253:R259)</f>
        <v>0</v>
      </c>
      <c r="S252" s="206"/>
      <c r="T252" s="208">
        <f>SUM(T253:T259)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76</v>
      </c>
      <c r="AT252" s="210" t="s">
        <v>68</v>
      </c>
      <c r="AU252" s="210" t="s">
        <v>76</v>
      </c>
      <c r="AY252" s="209" t="s">
        <v>122</v>
      </c>
      <c r="BK252" s="211">
        <f>SUM(BK253:BK259)</f>
        <v>0</v>
      </c>
    </row>
    <row r="253" s="2" customFormat="1" ht="24.15" customHeight="1">
      <c r="A253" s="40"/>
      <c r="B253" s="41"/>
      <c r="C253" s="214" t="s">
        <v>518</v>
      </c>
      <c r="D253" s="214" t="s">
        <v>125</v>
      </c>
      <c r="E253" s="215" t="s">
        <v>519</v>
      </c>
      <c r="F253" s="216" t="s">
        <v>520</v>
      </c>
      <c r="G253" s="217" t="s">
        <v>144</v>
      </c>
      <c r="H253" s="218">
        <v>17.843</v>
      </c>
      <c r="I253" s="219"/>
      <c r="J253" s="220">
        <f>ROUND(I253*H253,2)</f>
        <v>0</v>
      </c>
      <c r="K253" s="216" t="s">
        <v>255</v>
      </c>
      <c r="L253" s="46"/>
      <c r="M253" s="221" t="s">
        <v>19</v>
      </c>
      <c r="N253" s="222" t="s">
        <v>40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130</v>
      </c>
      <c r="AT253" s="225" t="s">
        <v>125</v>
      </c>
      <c r="AU253" s="225" t="s">
        <v>78</v>
      </c>
      <c r="AY253" s="19" t="s">
        <v>122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76</v>
      </c>
      <c r="BK253" s="226">
        <f>ROUND(I253*H253,2)</f>
        <v>0</v>
      </c>
      <c r="BL253" s="19" t="s">
        <v>130</v>
      </c>
      <c r="BM253" s="225" t="s">
        <v>773</v>
      </c>
    </row>
    <row r="254" s="2" customFormat="1">
      <c r="A254" s="40"/>
      <c r="B254" s="41"/>
      <c r="C254" s="42"/>
      <c r="D254" s="277" t="s">
        <v>257</v>
      </c>
      <c r="E254" s="42"/>
      <c r="F254" s="278" t="s">
        <v>522</v>
      </c>
      <c r="G254" s="42"/>
      <c r="H254" s="42"/>
      <c r="I254" s="260"/>
      <c r="J254" s="42"/>
      <c r="K254" s="42"/>
      <c r="L254" s="46"/>
      <c r="M254" s="261"/>
      <c r="N254" s="26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257</v>
      </c>
      <c r="AU254" s="19" t="s">
        <v>78</v>
      </c>
    </row>
    <row r="255" s="2" customFormat="1" ht="21.75" customHeight="1">
      <c r="A255" s="40"/>
      <c r="B255" s="41"/>
      <c r="C255" s="214" t="s">
        <v>523</v>
      </c>
      <c r="D255" s="214" t="s">
        <v>125</v>
      </c>
      <c r="E255" s="215" t="s">
        <v>524</v>
      </c>
      <c r="F255" s="216" t="s">
        <v>525</v>
      </c>
      <c r="G255" s="217" t="s">
        <v>144</v>
      </c>
      <c r="H255" s="218">
        <v>144.67500000000001</v>
      </c>
      <c r="I255" s="219"/>
      <c r="J255" s="220">
        <f>ROUND(I255*H255,2)</f>
        <v>0</v>
      </c>
      <c r="K255" s="216" t="s">
        <v>255</v>
      </c>
      <c r="L255" s="46"/>
      <c r="M255" s="221" t="s">
        <v>19</v>
      </c>
      <c r="N255" s="222" t="s">
        <v>40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130</v>
      </c>
      <c r="AT255" s="225" t="s">
        <v>125</v>
      </c>
      <c r="AU255" s="225" t="s">
        <v>78</v>
      </c>
      <c r="AY255" s="19" t="s">
        <v>122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76</v>
      </c>
      <c r="BK255" s="226">
        <f>ROUND(I255*H255,2)</f>
        <v>0</v>
      </c>
      <c r="BL255" s="19" t="s">
        <v>130</v>
      </c>
      <c r="BM255" s="225" t="s">
        <v>774</v>
      </c>
    </row>
    <row r="256" s="2" customFormat="1">
      <c r="A256" s="40"/>
      <c r="B256" s="41"/>
      <c r="C256" s="42"/>
      <c r="D256" s="277" t="s">
        <v>257</v>
      </c>
      <c r="E256" s="42"/>
      <c r="F256" s="278" t="s">
        <v>527</v>
      </c>
      <c r="G256" s="42"/>
      <c r="H256" s="42"/>
      <c r="I256" s="260"/>
      <c r="J256" s="42"/>
      <c r="K256" s="42"/>
      <c r="L256" s="46"/>
      <c r="M256" s="261"/>
      <c r="N256" s="26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257</v>
      </c>
      <c r="AU256" s="19" t="s">
        <v>78</v>
      </c>
    </row>
    <row r="257" s="2" customFormat="1" ht="24.15" customHeight="1">
      <c r="A257" s="40"/>
      <c r="B257" s="41"/>
      <c r="C257" s="214" t="s">
        <v>528</v>
      </c>
      <c r="D257" s="214" t="s">
        <v>125</v>
      </c>
      <c r="E257" s="215" t="s">
        <v>529</v>
      </c>
      <c r="F257" s="216" t="s">
        <v>530</v>
      </c>
      <c r="G257" s="217" t="s">
        <v>144</v>
      </c>
      <c r="H257" s="218">
        <v>339.017</v>
      </c>
      <c r="I257" s="219"/>
      <c r="J257" s="220">
        <f>ROUND(I257*H257,2)</f>
        <v>0</v>
      </c>
      <c r="K257" s="216" t="s">
        <v>255</v>
      </c>
      <c r="L257" s="46"/>
      <c r="M257" s="221" t="s">
        <v>19</v>
      </c>
      <c r="N257" s="222" t="s">
        <v>40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130</v>
      </c>
      <c r="AT257" s="225" t="s">
        <v>125</v>
      </c>
      <c r="AU257" s="225" t="s">
        <v>78</v>
      </c>
      <c r="AY257" s="19" t="s">
        <v>122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76</v>
      </c>
      <c r="BK257" s="226">
        <f>ROUND(I257*H257,2)</f>
        <v>0</v>
      </c>
      <c r="BL257" s="19" t="s">
        <v>130</v>
      </c>
      <c r="BM257" s="225" t="s">
        <v>775</v>
      </c>
    </row>
    <row r="258" s="2" customFormat="1">
      <c r="A258" s="40"/>
      <c r="B258" s="41"/>
      <c r="C258" s="42"/>
      <c r="D258" s="277" t="s">
        <v>257</v>
      </c>
      <c r="E258" s="42"/>
      <c r="F258" s="278" t="s">
        <v>532</v>
      </c>
      <c r="G258" s="42"/>
      <c r="H258" s="42"/>
      <c r="I258" s="260"/>
      <c r="J258" s="42"/>
      <c r="K258" s="42"/>
      <c r="L258" s="46"/>
      <c r="M258" s="261"/>
      <c r="N258" s="26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257</v>
      </c>
      <c r="AU258" s="19" t="s">
        <v>78</v>
      </c>
    </row>
    <row r="259" s="13" customFormat="1">
      <c r="A259" s="13"/>
      <c r="B259" s="227"/>
      <c r="C259" s="228"/>
      <c r="D259" s="229" t="s">
        <v>132</v>
      </c>
      <c r="E259" s="230" t="s">
        <v>19</v>
      </c>
      <c r="F259" s="231" t="s">
        <v>776</v>
      </c>
      <c r="G259" s="228"/>
      <c r="H259" s="232">
        <v>339.017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132</v>
      </c>
      <c r="AU259" s="238" t="s">
        <v>78</v>
      </c>
      <c r="AV259" s="13" t="s">
        <v>78</v>
      </c>
      <c r="AW259" s="13" t="s">
        <v>31</v>
      </c>
      <c r="AX259" s="13" t="s">
        <v>76</v>
      </c>
      <c r="AY259" s="238" t="s">
        <v>122</v>
      </c>
    </row>
    <row r="260" s="12" customFormat="1" ht="22.8" customHeight="1">
      <c r="A260" s="12"/>
      <c r="B260" s="198"/>
      <c r="C260" s="199"/>
      <c r="D260" s="200" t="s">
        <v>68</v>
      </c>
      <c r="E260" s="212" t="s">
        <v>534</v>
      </c>
      <c r="F260" s="212" t="s">
        <v>535</v>
      </c>
      <c r="G260" s="199"/>
      <c r="H260" s="199"/>
      <c r="I260" s="202"/>
      <c r="J260" s="213">
        <f>BK260</f>
        <v>0</v>
      </c>
      <c r="K260" s="199"/>
      <c r="L260" s="204"/>
      <c r="M260" s="205"/>
      <c r="N260" s="206"/>
      <c r="O260" s="206"/>
      <c r="P260" s="207">
        <f>SUM(P261:P262)</f>
        <v>0</v>
      </c>
      <c r="Q260" s="206"/>
      <c r="R260" s="207">
        <f>SUM(R261:R262)</f>
        <v>0</v>
      </c>
      <c r="S260" s="206"/>
      <c r="T260" s="208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76</v>
      </c>
      <c r="AT260" s="210" t="s">
        <v>68</v>
      </c>
      <c r="AU260" s="210" t="s">
        <v>76</v>
      </c>
      <c r="AY260" s="209" t="s">
        <v>122</v>
      </c>
      <c r="BK260" s="211">
        <f>SUM(BK261:BK262)</f>
        <v>0</v>
      </c>
    </row>
    <row r="261" s="2" customFormat="1" ht="24.15" customHeight="1">
      <c r="A261" s="40"/>
      <c r="B261" s="41"/>
      <c r="C261" s="214" t="s">
        <v>536</v>
      </c>
      <c r="D261" s="214" t="s">
        <v>125</v>
      </c>
      <c r="E261" s="215" t="s">
        <v>537</v>
      </c>
      <c r="F261" s="216" t="s">
        <v>538</v>
      </c>
      <c r="G261" s="217" t="s">
        <v>144</v>
      </c>
      <c r="H261" s="218">
        <v>163.25800000000001</v>
      </c>
      <c r="I261" s="219"/>
      <c r="J261" s="220">
        <f>ROUND(I261*H261,2)</f>
        <v>0</v>
      </c>
      <c r="K261" s="216" t="s">
        <v>255</v>
      </c>
      <c r="L261" s="46"/>
      <c r="M261" s="221" t="s">
        <v>19</v>
      </c>
      <c r="N261" s="222" t="s">
        <v>40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130</v>
      </c>
      <c r="AT261" s="225" t="s">
        <v>125</v>
      </c>
      <c r="AU261" s="225" t="s">
        <v>78</v>
      </c>
      <c r="AY261" s="19" t="s">
        <v>122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76</v>
      </c>
      <c r="BK261" s="226">
        <f>ROUND(I261*H261,2)</f>
        <v>0</v>
      </c>
      <c r="BL261" s="19" t="s">
        <v>130</v>
      </c>
      <c r="BM261" s="225" t="s">
        <v>777</v>
      </c>
    </row>
    <row r="262" s="2" customFormat="1">
      <c r="A262" s="40"/>
      <c r="B262" s="41"/>
      <c r="C262" s="42"/>
      <c r="D262" s="277" t="s">
        <v>257</v>
      </c>
      <c r="E262" s="42"/>
      <c r="F262" s="278" t="s">
        <v>540</v>
      </c>
      <c r="G262" s="42"/>
      <c r="H262" s="42"/>
      <c r="I262" s="260"/>
      <c r="J262" s="42"/>
      <c r="K262" s="42"/>
      <c r="L262" s="46"/>
      <c r="M262" s="261"/>
      <c r="N262" s="26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257</v>
      </c>
      <c r="AU262" s="19" t="s">
        <v>78</v>
      </c>
    </row>
    <row r="263" s="12" customFormat="1" ht="25.92" customHeight="1">
      <c r="A263" s="12"/>
      <c r="B263" s="198"/>
      <c r="C263" s="199"/>
      <c r="D263" s="200" t="s">
        <v>68</v>
      </c>
      <c r="E263" s="201" t="s">
        <v>541</v>
      </c>
      <c r="F263" s="201" t="s">
        <v>542</v>
      </c>
      <c r="G263" s="199"/>
      <c r="H263" s="199"/>
      <c r="I263" s="202"/>
      <c r="J263" s="203">
        <f>BK263</f>
        <v>0</v>
      </c>
      <c r="K263" s="199"/>
      <c r="L263" s="204"/>
      <c r="M263" s="205"/>
      <c r="N263" s="206"/>
      <c r="O263" s="206"/>
      <c r="P263" s="207">
        <f>SUM(P264:P307)</f>
        <v>0</v>
      </c>
      <c r="Q263" s="206"/>
      <c r="R263" s="207">
        <f>SUM(R264:R307)</f>
        <v>0.48576017999999999</v>
      </c>
      <c r="S263" s="206"/>
      <c r="T263" s="208">
        <f>SUM(T264:T307)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78</v>
      </c>
      <c r="AT263" s="210" t="s">
        <v>68</v>
      </c>
      <c r="AU263" s="210" t="s">
        <v>69</v>
      </c>
      <c r="AY263" s="209" t="s">
        <v>122</v>
      </c>
      <c r="BK263" s="211">
        <f>SUM(BK264:BK307)</f>
        <v>0</v>
      </c>
    </row>
    <row r="264" s="2" customFormat="1" ht="16.5" customHeight="1">
      <c r="A264" s="40"/>
      <c r="B264" s="41"/>
      <c r="C264" s="214" t="s">
        <v>543</v>
      </c>
      <c r="D264" s="214" t="s">
        <v>125</v>
      </c>
      <c r="E264" s="215" t="s">
        <v>544</v>
      </c>
      <c r="F264" s="216" t="s">
        <v>545</v>
      </c>
      <c r="G264" s="217" t="s">
        <v>136</v>
      </c>
      <c r="H264" s="218">
        <v>15.84</v>
      </c>
      <c r="I264" s="219"/>
      <c r="J264" s="220">
        <f>ROUND(I264*H264,2)</f>
        <v>0</v>
      </c>
      <c r="K264" s="216" t="s">
        <v>255</v>
      </c>
      <c r="L264" s="46"/>
      <c r="M264" s="221" t="s">
        <v>19</v>
      </c>
      <c r="N264" s="222" t="s">
        <v>40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213</v>
      </c>
      <c r="AT264" s="225" t="s">
        <v>125</v>
      </c>
      <c r="AU264" s="225" t="s">
        <v>76</v>
      </c>
      <c r="AY264" s="19" t="s">
        <v>122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76</v>
      </c>
      <c r="BK264" s="226">
        <f>ROUND(I264*H264,2)</f>
        <v>0</v>
      </c>
      <c r="BL264" s="19" t="s">
        <v>213</v>
      </c>
      <c r="BM264" s="225" t="s">
        <v>778</v>
      </c>
    </row>
    <row r="265" s="2" customFormat="1">
      <c r="A265" s="40"/>
      <c r="B265" s="41"/>
      <c r="C265" s="42"/>
      <c r="D265" s="277" t="s">
        <v>257</v>
      </c>
      <c r="E265" s="42"/>
      <c r="F265" s="278" t="s">
        <v>547</v>
      </c>
      <c r="G265" s="42"/>
      <c r="H265" s="42"/>
      <c r="I265" s="260"/>
      <c r="J265" s="42"/>
      <c r="K265" s="42"/>
      <c r="L265" s="46"/>
      <c r="M265" s="261"/>
      <c r="N265" s="26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257</v>
      </c>
      <c r="AU265" s="19" t="s">
        <v>76</v>
      </c>
    </row>
    <row r="266" s="13" customFormat="1">
      <c r="A266" s="13"/>
      <c r="B266" s="227"/>
      <c r="C266" s="228"/>
      <c r="D266" s="229" t="s">
        <v>132</v>
      </c>
      <c r="E266" s="230" t="s">
        <v>19</v>
      </c>
      <c r="F266" s="231" t="s">
        <v>779</v>
      </c>
      <c r="G266" s="228"/>
      <c r="H266" s="232">
        <v>15.84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132</v>
      </c>
      <c r="AU266" s="238" t="s">
        <v>76</v>
      </c>
      <c r="AV266" s="13" t="s">
        <v>78</v>
      </c>
      <c r="AW266" s="13" t="s">
        <v>31</v>
      </c>
      <c r="AX266" s="13" t="s">
        <v>76</v>
      </c>
      <c r="AY266" s="238" t="s">
        <v>122</v>
      </c>
    </row>
    <row r="267" s="2" customFormat="1" ht="16.5" customHeight="1">
      <c r="A267" s="40"/>
      <c r="B267" s="41"/>
      <c r="C267" s="249" t="s">
        <v>549</v>
      </c>
      <c r="D267" s="249" t="s">
        <v>141</v>
      </c>
      <c r="E267" s="250" t="s">
        <v>550</v>
      </c>
      <c r="F267" s="251" t="s">
        <v>551</v>
      </c>
      <c r="G267" s="252" t="s">
        <v>136</v>
      </c>
      <c r="H267" s="253">
        <v>18.462</v>
      </c>
      <c r="I267" s="254"/>
      <c r="J267" s="255">
        <f>ROUND(I267*H267,2)</f>
        <v>0</v>
      </c>
      <c r="K267" s="251" t="s">
        <v>255</v>
      </c>
      <c r="L267" s="256"/>
      <c r="M267" s="257" t="s">
        <v>19</v>
      </c>
      <c r="N267" s="258" t="s">
        <v>40</v>
      </c>
      <c r="O267" s="86"/>
      <c r="P267" s="223">
        <f>O267*H267</f>
        <v>0</v>
      </c>
      <c r="Q267" s="223">
        <v>0.00064000000000000005</v>
      </c>
      <c r="R267" s="223">
        <f>Q267*H267</f>
        <v>0.01181568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410</v>
      </c>
      <c r="AT267" s="225" t="s">
        <v>141</v>
      </c>
      <c r="AU267" s="225" t="s">
        <v>76</v>
      </c>
      <c r="AY267" s="19" t="s">
        <v>122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76</v>
      </c>
      <c r="BK267" s="226">
        <f>ROUND(I267*H267,2)</f>
        <v>0</v>
      </c>
      <c r="BL267" s="19" t="s">
        <v>213</v>
      </c>
      <c r="BM267" s="225" t="s">
        <v>780</v>
      </c>
    </row>
    <row r="268" s="13" customFormat="1">
      <c r="A268" s="13"/>
      <c r="B268" s="227"/>
      <c r="C268" s="228"/>
      <c r="D268" s="229" t="s">
        <v>132</v>
      </c>
      <c r="E268" s="228"/>
      <c r="F268" s="231" t="s">
        <v>781</v>
      </c>
      <c r="G268" s="228"/>
      <c r="H268" s="232">
        <v>18.462</v>
      </c>
      <c r="I268" s="233"/>
      <c r="J268" s="228"/>
      <c r="K268" s="228"/>
      <c r="L268" s="234"/>
      <c r="M268" s="235"/>
      <c r="N268" s="236"/>
      <c r="O268" s="236"/>
      <c r="P268" s="236"/>
      <c r="Q268" s="236"/>
      <c r="R268" s="236"/>
      <c r="S268" s="236"/>
      <c r="T268" s="23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8" t="s">
        <v>132</v>
      </c>
      <c r="AU268" s="238" t="s">
        <v>76</v>
      </c>
      <c r="AV268" s="13" t="s">
        <v>78</v>
      </c>
      <c r="AW268" s="13" t="s">
        <v>4</v>
      </c>
      <c r="AX268" s="13" t="s">
        <v>76</v>
      </c>
      <c r="AY268" s="238" t="s">
        <v>122</v>
      </c>
    </row>
    <row r="269" s="2" customFormat="1" ht="21.75" customHeight="1">
      <c r="A269" s="40"/>
      <c r="B269" s="41"/>
      <c r="C269" s="214" t="s">
        <v>554</v>
      </c>
      <c r="D269" s="214" t="s">
        <v>125</v>
      </c>
      <c r="E269" s="215" t="s">
        <v>555</v>
      </c>
      <c r="F269" s="216" t="s">
        <v>556</v>
      </c>
      <c r="G269" s="217" t="s">
        <v>136</v>
      </c>
      <c r="H269" s="218">
        <v>7.3200000000000003</v>
      </c>
      <c r="I269" s="219"/>
      <c r="J269" s="220">
        <f>ROUND(I269*H269,2)</f>
        <v>0</v>
      </c>
      <c r="K269" s="216" t="s">
        <v>255</v>
      </c>
      <c r="L269" s="46"/>
      <c r="M269" s="221" t="s">
        <v>19</v>
      </c>
      <c r="N269" s="222" t="s">
        <v>40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130</v>
      </c>
      <c r="AT269" s="225" t="s">
        <v>125</v>
      </c>
      <c r="AU269" s="225" t="s">
        <v>76</v>
      </c>
      <c r="AY269" s="19" t="s">
        <v>122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76</v>
      </c>
      <c r="BK269" s="226">
        <f>ROUND(I269*H269,2)</f>
        <v>0</v>
      </c>
      <c r="BL269" s="19" t="s">
        <v>130</v>
      </c>
      <c r="BM269" s="225" t="s">
        <v>782</v>
      </c>
    </row>
    <row r="270" s="2" customFormat="1">
      <c r="A270" s="40"/>
      <c r="B270" s="41"/>
      <c r="C270" s="42"/>
      <c r="D270" s="277" t="s">
        <v>257</v>
      </c>
      <c r="E270" s="42"/>
      <c r="F270" s="278" t="s">
        <v>558</v>
      </c>
      <c r="G270" s="42"/>
      <c r="H270" s="42"/>
      <c r="I270" s="260"/>
      <c r="J270" s="42"/>
      <c r="K270" s="42"/>
      <c r="L270" s="46"/>
      <c r="M270" s="261"/>
      <c r="N270" s="26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257</v>
      </c>
      <c r="AU270" s="19" t="s">
        <v>76</v>
      </c>
    </row>
    <row r="271" s="13" customFormat="1">
      <c r="A271" s="13"/>
      <c r="B271" s="227"/>
      <c r="C271" s="228"/>
      <c r="D271" s="229" t="s">
        <v>132</v>
      </c>
      <c r="E271" s="230" t="s">
        <v>19</v>
      </c>
      <c r="F271" s="231" t="s">
        <v>559</v>
      </c>
      <c r="G271" s="228"/>
      <c r="H271" s="232">
        <v>7.3200000000000003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132</v>
      </c>
      <c r="AU271" s="238" t="s">
        <v>76</v>
      </c>
      <c r="AV271" s="13" t="s">
        <v>78</v>
      </c>
      <c r="AW271" s="13" t="s">
        <v>31</v>
      </c>
      <c r="AX271" s="13" t="s">
        <v>76</v>
      </c>
      <c r="AY271" s="238" t="s">
        <v>122</v>
      </c>
    </row>
    <row r="272" s="2" customFormat="1" ht="16.5" customHeight="1">
      <c r="A272" s="40"/>
      <c r="B272" s="41"/>
      <c r="C272" s="214" t="s">
        <v>560</v>
      </c>
      <c r="D272" s="214" t="s">
        <v>125</v>
      </c>
      <c r="E272" s="215" t="s">
        <v>561</v>
      </c>
      <c r="F272" s="216" t="s">
        <v>562</v>
      </c>
      <c r="G272" s="217" t="s">
        <v>136</v>
      </c>
      <c r="H272" s="218">
        <v>68</v>
      </c>
      <c r="I272" s="219"/>
      <c r="J272" s="220">
        <f>ROUND(I272*H272,2)</f>
        <v>0</v>
      </c>
      <c r="K272" s="216" t="s">
        <v>255</v>
      </c>
      <c r="L272" s="46"/>
      <c r="M272" s="221" t="s">
        <v>19</v>
      </c>
      <c r="N272" s="222" t="s">
        <v>40</v>
      </c>
      <c r="O272" s="86"/>
      <c r="P272" s="223">
        <f>O272*H272</f>
        <v>0</v>
      </c>
      <c r="Q272" s="223">
        <v>0.00039825</v>
      </c>
      <c r="R272" s="223">
        <f>Q272*H272</f>
        <v>0.027081000000000001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213</v>
      </c>
      <c r="AT272" s="225" t="s">
        <v>125</v>
      </c>
      <c r="AU272" s="225" t="s">
        <v>76</v>
      </c>
      <c r="AY272" s="19" t="s">
        <v>122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76</v>
      </c>
      <c r="BK272" s="226">
        <f>ROUND(I272*H272,2)</f>
        <v>0</v>
      </c>
      <c r="BL272" s="19" t="s">
        <v>213</v>
      </c>
      <c r="BM272" s="225" t="s">
        <v>783</v>
      </c>
    </row>
    <row r="273" s="2" customFormat="1">
      <c r="A273" s="40"/>
      <c r="B273" s="41"/>
      <c r="C273" s="42"/>
      <c r="D273" s="277" t="s">
        <v>257</v>
      </c>
      <c r="E273" s="42"/>
      <c r="F273" s="278" t="s">
        <v>564</v>
      </c>
      <c r="G273" s="42"/>
      <c r="H273" s="42"/>
      <c r="I273" s="260"/>
      <c r="J273" s="42"/>
      <c r="K273" s="42"/>
      <c r="L273" s="46"/>
      <c r="M273" s="261"/>
      <c r="N273" s="26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257</v>
      </c>
      <c r="AU273" s="19" t="s">
        <v>76</v>
      </c>
    </row>
    <row r="274" s="13" customFormat="1">
      <c r="A274" s="13"/>
      <c r="B274" s="227"/>
      <c r="C274" s="228"/>
      <c r="D274" s="229" t="s">
        <v>132</v>
      </c>
      <c r="E274" s="230" t="s">
        <v>19</v>
      </c>
      <c r="F274" s="231" t="s">
        <v>727</v>
      </c>
      <c r="G274" s="228"/>
      <c r="H274" s="232">
        <v>68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132</v>
      </c>
      <c r="AU274" s="238" t="s">
        <v>76</v>
      </c>
      <c r="AV274" s="13" t="s">
        <v>78</v>
      </c>
      <c r="AW274" s="13" t="s">
        <v>31</v>
      </c>
      <c r="AX274" s="13" t="s">
        <v>76</v>
      </c>
      <c r="AY274" s="238" t="s">
        <v>122</v>
      </c>
    </row>
    <row r="275" s="2" customFormat="1" ht="16.5" customHeight="1">
      <c r="A275" s="40"/>
      <c r="B275" s="41"/>
      <c r="C275" s="214" t="s">
        <v>566</v>
      </c>
      <c r="D275" s="214" t="s">
        <v>125</v>
      </c>
      <c r="E275" s="215" t="s">
        <v>567</v>
      </c>
      <c r="F275" s="216" t="s">
        <v>568</v>
      </c>
      <c r="G275" s="217" t="s">
        <v>136</v>
      </c>
      <c r="H275" s="218">
        <v>87.784999999999997</v>
      </c>
      <c r="I275" s="219"/>
      <c r="J275" s="220">
        <f>ROUND(I275*H275,2)</f>
        <v>0</v>
      </c>
      <c r="K275" s="216" t="s">
        <v>569</v>
      </c>
      <c r="L275" s="46"/>
      <c r="M275" s="221" t="s">
        <v>19</v>
      </c>
      <c r="N275" s="222" t="s">
        <v>40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213</v>
      </c>
      <c r="AT275" s="225" t="s">
        <v>125</v>
      </c>
      <c r="AU275" s="225" t="s">
        <v>76</v>
      </c>
      <c r="AY275" s="19" t="s">
        <v>122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76</v>
      </c>
      <c r="BK275" s="226">
        <f>ROUND(I275*H275,2)</f>
        <v>0</v>
      </c>
      <c r="BL275" s="19" t="s">
        <v>213</v>
      </c>
      <c r="BM275" s="225" t="s">
        <v>784</v>
      </c>
    </row>
    <row r="276" s="2" customFormat="1">
      <c r="A276" s="40"/>
      <c r="B276" s="41"/>
      <c r="C276" s="42"/>
      <c r="D276" s="277" t="s">
        <v>257</v>
      </c>
      <c r="E276" s="42"/>
      <c r="F276" s="278" t="s">
        <v>571</v>
      </c>
      <c r="G276" s="42"/>
      <c r="H276" s="42"/>
      <c r="I276" s="260"/>
      <c r="J276" s="42"/>
      <c r="K276" s="42"/>
      <c r="L276" s="46"/>
      <c r="M276" s="261"/>
      <c r="N276" s="26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257</v>
      </c>
      <c r="AU276" s="19" t="s">
        <v>76</v>
      </c>
    </row>
    <row r="277" s="13" customFormat="1">
      <c r="A277" s="13"/>
      <c r="B277" s="227"/>
      <c r="C277" s="228"/>
      <c r="D277" s="229" t="s">
        <v>132</v>
      </c>
      <c r="E277" s="230" t="s">
        <v>19</v>
      </c>
      <c r="F277" s="231" t="s">
        <v>785</v>
      </c>
      <c r="G277" s="228"/>
      <c r="H277" s="232">
        <v>87.784999999999997</v>
      </c>
      <c r="I277" s="233"/>
      <c r="J277" s="228"/>
      <c r="K277" s="228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132</v>
      </c>
      <c r="AU277" s="238" t="s">
        <v>76</v>
      </c>
      <c r="AV277" s="13" t="s">
        <v>78</v>
      </c>
      <c r="AW277" s="13" t="s">
        <v>31</v>
      </c>
      <c r="AX277" s="13" t="s">
        <v>76</v>
      </c>
      <c r="AY277" s="238" t="s">
        <v>122</v>
      </c>
    </row>
    <row r="278" s="2" customFormat="1" ht="16.5" customHeight="1">
      <c r="A278" s="40"/>
      <c r="B278" s="41"/>
      <c r="C278" s="249" t="s">
        <v>573</v>
      </c>
      <c r="D278" s="249" t="s">
        <v>141</v>
      </c>
      <c r="E278" s="250" t="s">
        <v>574</v>
      </c>
      <c r="F278" s="251" t="s">
        <v>575</v>
      </c>
      <c r="G278" s="252" t="s">
        <v>144</v>
      </c>
      <c r="H278" s="253">
        <v>0.028000000000000001</v>
      </c>
      <c r="I278" s="254"/>
      <c r="J278" s="255">
        <f>ROUND(I278*H278,2)</f>
        <v>0</v>
      </c>
      <c r="K278" s="251" t="s">
        <v>569</v>
      </c>
      <c r="L278" s="256"/>
      <c r="M278" s="257" t="s">
        <v>19</v>
      </c>
      <c r="N278" s="258" t="s">
        <v>40</v>
      </c>
      <c r="O278" s="86"/>
      <c r="P278" s="223">
        <f>O278*H278</f>
        <v>0</v>
      </c>
      <c r="Q278" s="223">
        <v>1</v>
      </c>
      <c r="R278" s="223">
        <f>Q278*H278</f>
        <v>0.028000000000000001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410</v>
      </c>
      <c r="AT278" s="225" t="s">
        <v>141</v>
      </c>
      <c r="AU278" s="225" t="s">
        <v>76</v>
      </c>
      <c r="AY278" s="19" t="s">
        <v>122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76</v>
      </c>
      <c r="BK278" s="226">
        <f>ROUND(I278*H278,2)</f>
        <v>0</v>
      </c>
      <c r="BL278" s="19" t="s">
        <v>213</v>
      </c>
      <c r="BM278" s="225" t="s">
        <v>786</v>
      </c>
    </row>
    <row r="279" s="13" customFormat="1">
      <c r="A279" s="13"/>
      <c r="B279" s="227"/>
      <c r="C279" s="228"/>
      <c r="D279" s="229" t="s">
        <v>132</v>
      </c>
      <c r="E279" s="228"/>
      <c r="F279" s="231" t="s">
        <v>787</v>
      </c>
      <c r="G279" s="228"/>
      <c r="H279" s="232">
        <v>0.028000000000000001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132</v>
      </c>
      <c r="AU279" s="238" t="s">
        <v>76</v>
      </c>
      <c r="AV279" s="13" t="s">
        <v>78</v>
      </c>
      <c r="AW279" s="13" t="s">
        <v>4</v>
      </c>
      <c r="AX279" s="13" t="s">
        <v>76</v>
      </c>
      <c r="AY279" s="238" t="s">
        <v>122</v>
      </c>
    </row>
    <row r="280" s="2" customFormat="1" ht="21.75" customHeight="1">
      <c r="A280" s="40"/>
      <c r="B280" s="41"/>
      <c r="C280" s="249" t="s">
        <v>578</v>
      </c>
      <c r="D280" s="249" t="s">
        <v>141</v>
      </c>
      <c r="E280" s="250" t="s">
        <v>579</v>
      </c>
      <c r="F280" s="251" t="s">
        <v>580</v>
      </c>
      <c r="G280" s="252" t="s">
        <v>136</v>
      </c>
      <c r="H280" s="253">
        <v>87.784999999999997</v>
      </c>
      <c r="I280" s="254"/>
      <c r="J280" s="255">
        <f>ROUND(I280*H280,2)</f>
        <v>0</v>
      </c>
      <c r="K280" s="251" t="s">
        <v>19</v>
      </c>
      <c r="L280" s="256"/>
      <c r="M280" s="257" t="s">
        <v>19</v>
      </c>
      <c r="N280" s="258" t="s">
        <v>40</v>
      </c>
      <c r="O280" s="86"/>
      <c r="P280" s="223">
        <f>O280*H280</f>
        <v>0</v>
      </c>
      <c r="Q280" s="223">
        <v>0.0044999999999999997</v>
      </c>
      <c r="R280" s="223">
        <f>Q280*H280</f>
        <v>0.39503249999999995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410</v>
      </c>
      <c r="AT280" s="225" t="s">
        <v>141</v>
      </c>
      <c r="AU280" s="225" t="s">
        <v>76</v>
      </c>
      <c r="AY280" s="19" t="s">
        <v>122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76</v>
      </c>
      <c r="BK280" s="226">
        <f>ROUND(I280*H280,2)</f>
        <v>0</v>
      </c>
      <c r="BL280" s="19" t="s">
        <v>213</v>
      </c>
      <c r="BM280" s="225" t="s">
        <v>788</v>
      </c>
    </row>
    <row r="281" s="14" customFormat="1">
      <c r="A281" s="14"/>
      <c r="B281" s="239"/>
      <c r="C281" s="240"/>
      <c r="D281" s="229" t="s">
        <v>132</v>
      </c>
      <c r="E281" s="241" t="s">
        <v>19</v>
      </c>
      <c r="F281" s="242" t="s">
        <v>582</v>
      </c>
      <c r="G281" s="240"/>
      <c r="H281" s="241" t="s">
        <v>19</v>
      </c>
      <c r="I281" s="243"/>
      <c r="J281" s="240"/>
      <c r="K281" s="240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132</v>
      </c>
      <c r="AU281" s="248" t="s">
        <v>76</v>
      </c>
      <c r="AV281" s="14" t="s">
        <v>76</v>
      </c>
      <c r="AW281" s="14" t="s">
        <v>31</v>
      </c>
      <c r="AX281" s="14" t="s">
        <v>69</v>
      </c>
      <c r="AY281" s="248" t="s">
        <v>122</v>
      </c>
    </row>
    <row r="282" s="13" customFormat="1">
      <c r="A282" s="13"/>
      <c r="B282" s="227"/>
      <c r="C282" s="228"/>
      <c r="D282" s="229" t="s">
        <v>132</v>
      </c>
      <c r="E282" s="230" t="s">
        <v>19</v>
      </c>
      <c r="F282" s="231" t="s">
        <v>727</v>
      </c>
      <c r="G282" s="228"/>
      <c r="H282" s="232">
        <v>68</v>
      </c>
      <c r="I282" s="233"/>
      <c r="J282" s="228"/>
      <c r="K282" s="228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132</v>
      </c>
      <c r="AU282" s="238" t="s">
        <v>76</v>
      </c>
      <c r="AV282" s="13" t="s">
        <v>78</v>
      </c>
      <c r="AW282" s="13" t="s">
        <v>31</v>
      </c>
      <c r="AX282" s="13" t="s">
        <v>69</v>
      </c>
      <c r="AY282" s="238" t="s">
        <v>122</v>
      </c>
    </row>
    <row r="283" s="14" customFormat="1">
      <c r="A283" s="14"/>
      <c r="B283" s="239"/>
      <c r="C283" s="240"/>
      <c r="D283" s="229" t="s">
        <v>132</v>
      </c>
      <c r="E283" s="241" t="s">
        <v>19</v>
      </c>
      <c r="F283" s="242" t="s">
        <v>583</v>
      </c>
      <c r="G283" s="240"/>
      <c r="H283" s="241" t="s">
        <v>19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132</v>
      </c>
      <c r="AU283" s="248" t="s">
        <v>76</v>
      </c>
      <c r="AV283" s="14" t="s">
        <v>76</v>
      </c>
      <c r="AW283" s="14" t="s">
        <v>31</v>
      </c>
      <c r="AX283" s="14" t="s">
        <v>69</v>
      </c>
      <c r="AY283" s="248" t="s">
        <v>122</v>
      </c>
    </row>
    <row r="284" s="13" customFormat="1">
      <c r="A284" s="13"/>
      <c r="B284" s="227"/>
      <c r="C284" s="228"/>
      <c r="D284" s="229" t="s">
        <v>132</v>
      </c>
      <c r="E284" s="230" t="s">
        <v>19</v>
      </c>
      <c r="F284" s="231" t="s">
        <v>559</v>
      </c>
      <c r="G284" s="228"/>
      <c r="H284" s="232">
        <v>7.3200000000000003</v>
      </c>
      <c r="I284" s="233"/>
      <c r="J284" s="228"/>
      <c r="K284" s="228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132</v>
      </c>
      <c r="AU284" s="238" t="s">
        <v>76</v>
      </c>
      <c r="AV284" s="13" t="s">
        <v>78</v>
      </c>
      <c r="AW284" s="13" t="s">
        <v>31</v>
      </c>
      <c r="AX284" s="13" t="s">
        <v>69</v>
      </c>
      <c r="AY284" s="238" t="s">
        <v>122</v>
      </c>
    </row>
    <row r="285" s="16" customFormat="1">
      <c r="A285" s="16"/>
      <c r="B285" s="279"/>
      <c r="C285" s="280"/>
      <c r="D285" s="229" t="s">
        <v>132</v>
      </c>
      <c r="E285" s="281" t="s">
        <v>19</v>
      </c>
      <c r="F285" s="282" t="s">
        <v>291</v>
      </c>
      <c r="G285" s="280"/>
      <c r="H285" s="283">
        <v>75.319999999999993</v>
      </c>
      <c r="I285" s="284"/>
      <c r="J285" s="280"/>
      <c r="K285" s="280"/>
      <c r="L285" s="285"/>
      <c r="M285" s="286"/>
      <c r="N285" s="287"/>
      <c r="O285" s="287"/>
      <c r="P285" s="287"/>
      <c r="Q285" s="287"/>
      <c r="R285" s="287"/>
      <c r="S285" s="287"/>
      <c r="T285" s="288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89" t="s">
        <v>132</v>
      </c>
      <c r="AU285" s="289" t="s">
        <v>76</v>
      </c>
      <c r="AV285" s="16" t="s">
        <v>140</v>
      </c>
      <c r="AW285" s="16" t="s">
        <v>31</v>
      </c>
      <c r="AX285" s="16" t="s">
        <v>69</v>
      </c>
      <c r="AY285" s="289" t="s">
        <v>122</v>
      </c>
    </row>
    <row r="286" s="13" customFormat="1">
      <c r="A286" s="13"/>
      <c r="B286" s="227"/>
      <c r="C286" s="228"/>
      <c r="D286" s="229" t="s">
        <v>132</v>
      </c>
      <c r="E286" s="230" t="s">
        <v>19</v>
      </c>
      <c r="F286" s="231" t="s">
        <v>789</v>
      </c>
      <c r="G286" s="228"/>
      <c r="H286" s="232">
        <v>87.784999999999997</v>
      </c>
      <c r="I286" s="233"/>
      <c r="J286" s="228"/>
      <c r="K286" s="228"/>
      <c r="L286" s="234"/>
      <c r="M286" s="235"/>
      <c r="N286" s="236"/>
      <c r="O286" s="236"/>
      <c r="P286" s="236"/>
      <c r="Q286" s="236"/>
      <c r="R286" s="236"/>
      <c r="S286" s="236"/>
      <c r="T286" s="23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8" t="s">
        <v>132</v>
      </c>
      <c r="AU286" s="238" t="s">
        <v>76</v>
      </c>
      <c r="AV286" s="13" t="s">
        <v>78</v>
      </c>
      <c r="AW286" s="13" t="s">
        <v>31</v>
      </c>
      <c r="AX286" s="13" t="s">
        <v>76</v>
      </c>
      <c r="AY286" s="238" t="s">
        <v>122</v>
      </c>
    </row>
    <row r="287" s="2" customFormat="1" ht="16.5" customHeight="1">
      <c r="A287" s="40"/>
      <c r="B287" s="41"/>
      <c r="C287" s="214" t="s">
        <v>585</v>
      </c>
      <c r="D287" s="214" t="s">
        <v>125</v>
      </c>
      <c r="E287" s="215" t="s">
        <v>586</v>
      </c>
      <c r="F287" s="216" t="s">
        <v>587</v>
      </c>
      <c r="G287" s="217" t="s">
        <v>209</v>
      </c>
      <c r="H287" s="218">
        <v>6.0999999999999996</v>
      </c>
      <c r="I287" s="219"/>
      <c r="J287" s="220">
        <f>ROUND(I287*H287,2)</f>
        <v>0</v>
      </c>
      <c r="K287" s="216" t="s">
        <v>255</v>
      </c>
      <c r="L287" s="46"/>
      <c r="M287" s="221" t="s">
        <v>19</v>
      </c>
      <c r="N287" s="222" t="s">
        <v>40</v>
      </c>
      <c r="O287" s="86"/>
      <c r="P287" s="223">
        <f>O287*H287</f>
        <v>0</v>
      </c>
      <c r="Q287" s="223">
        <v>0.00011</v>
      </c>
      <c r="R287" s="223">
        <f>Q287*H287</f>
        <v>0.00067099999999999994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213</v>
      </c>
      <c r="AT287" s="225" t="s">
        <v>125</v>
      </c>
      <c r="AU287" s="225" t="s">
        <v>76</v>
      </c>
      <c r="AY287" s="19" t="s">
        <v>122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76</v>
      </c>
      <c r="BK287" s="226">
        <f>ROUND(I287*H287,2)</f>
        <v>0</v>
      </c>
      <c r="BL287" s="19" t="s">
        <v>213</v>
      </c>
      <c r="BM287" s="225" t="s">
        <v>790</v>
      </c>
    </row>
    <row r="288" s="2" customFormat="1">
      <c r="A288" s="40"/>
      <c r="B288" s="41"/>
      <c r="C288" s="42"/>
      <c r="D288" s="277" t="s">
        <v>257</v>
      </c>
      <c r="E288" s="42"/>
      <c r="F288" s="278" t="s">
        <v>589</v>
      </c>
      <c r="G288" s="42"/>
      <c r="H288" s="42"/>
      <c r="I288" s="260"/>
      <c r="J288" s="42"/>
      <c r="K288" s="42"/>
      <c r="L288" s="46"/>
      <c r="M288" s="261"/>
      <c r="N288" s="26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257</v>
      </c>
      <c r="AU288" s="19" t="s">
        <v>76</v>
      </c>
    </row>
    <row r="289" s="13" customFormat="1">
      <c r="A289" s="13"/>
      <c r="B289" s="227"/>
      <c r="C289" s="228"/>
      <c r="D289" s="229" t="s">
        <v>132</v>
      </c>
      <c r="E289" s="230" t="s">
        <v>19</v>
      </c>
      <c r="F289" s="231" t="s">
        <v>435</v>
      </c>
      <c r="G289" s="228"/>
      <c r="H289" s="232">
        <v>6.0999999999999996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132</v>
      </c>
      <c r="AU289" s="238" t="s">
        <v>76</v>
      </c>
      <c r="AV289" s="13" t="s">
        <v>78</v>
      </c>
      <c r="AW289" s="13" t="s">
        <v>31</v>
      </c>
      <c r="AX289" s="13" t="s">
        <v>76</v>
      </c>
      <c r="AY289" s="238" t="s">
        <v>122</v>
      </c>
    </row>
    <row r="290" s="2" customFormat="1" ht="16.5" customHeight="1">
      <c r="A290" s="40"/>
      <c r="B290" s="41"/>
      <c r="C290" s="249" t="s">
        <v>590</v>
      </c>
      <c r="D290" s="249" t="s">
        <v>141</v>
      </c>
      <c r="E290" s="250" t="s">
        <v>591</v>
      </c>
      <c r="F290" s="251" t="s">
        <v>592</v>
      </c>
      <c r="G290" s="252" t="s">
        <v>209</v>
      </c>
      <c r="H290" s="253">
        <v>6.0999999999999996</v>
      </c>
      <c r="I290" s="254"/>
      <c r="J290" s="255">
        <f>ROUND(I290*H290,2)</f>
        <v>0</v>
      </c>
      <c r="K290" s="251" t="s">
        <v>255</v>
      </c>
      <c r="L290" s="256"/>
      <c r="M290" s="257" t="s">
        <v>19</v>
      </c>
      <c r="N290" s="258" t="s">
        <v>40</v>
      </c>
      <c r="O290" s="86"/>
      <c r="P290" s="223">
        <f>O290*H290</f>
        <v>0</v>
      </c>
      <c r="Q290" s="223">
        <v>0.00018000000000000001</v>
      </c>
      <c r="R290" s="223">
        <f>Q290*H290</f>
        <v>0.001098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410</v>
      </c>
      <c r="AT290" s="225" t="s">
        <v>141</v>
      </c>
      <c r="AU290" s="225" t="s">
        <v>76</v>
      </c>
      <c r="AY290" s="19" t="s">
        <v>122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76</v>
      </c>
      <c r="BK290" s="226">
        <f>ROUND(I290*H290,2)</f>
        <v>0</v>
      </c>
      <c r="BL290" s="19" t="s">
        <v>213</v>
      </c>
      <c r="BM290" s="225" t="s">
        <v>791</v>
      </c>
    </row>
    <row r="291" s="13" customFormat="1">
      <c r="A291" s="13"/>
      <c r="B291" s="227"/>
      <c r="C291" s="228"/>
      <c r="D291" s="229" t="s">
        <v>132</v>
      </c>
      <c r="E291" s="230" t="s">
        <v>19</v>
      </c>
      <c r="F291" s="231" t="s">
        <v>435</v>
      </c>
      <c r="G291" s="228"/>
      <c r="H291" s="232">
        <v>6.0999999999999996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132</v>
      </c>
      <c r="AU291" s="238" t="s">
        <v>76</v>
      </c>
      <c r="AV291" s="13" t="s">
        <v>78</v>
      </c>
      <c r="AW291" s="13" t="s">
        <v>31</v>
      </c>
      <c r="AX291" s="13" t="s">
        <v>76</v>
      </c>
      <c r="AY291" s="238" t="s">
        <v>122</v>
      </c>
    </row>
    <row r="292" s="2" customFormat="1" ht="16.5" customHeight="1">
      <c r="A292" s="40"/>
      <c r="B292" s="41"/>
      <c r="C292" s="249" t="s">
        <v>594</v>
      </c>
      <c r="D292" s="249" t="s">
        <v>141</v>
      </c>
      <c r="E292" s="250" t="s">
        <v>595</v>
      </c>
      <c r="F292" s="251" t="s">
        <v>596</v>
      </c>
      <c r="G292" s="252" t="s">
        <v>171</v>
      </c>
      <c r="H292" s="253">
        <v>41</v>
      </c>
      <c r="I292" s="254"/>
      <c r="J292" s="255">
        <f>ROUND(I292*H292,2)</f>
        <v>0</v>
      </c>
      <c r="K292" s="251" t="s">
        <v>255</v>
      </c>
      <c r="L292" s="256"/>
      <c r="M292" s="257" t="s">
        <v>19</v>
      </c>
      <c r="N292" s="258" t="s">
        <v>40</v>
      </c>
      <c r="O292" s="86"/>
      <c r="P292" s="223">
        <f>O292*H292</f>
        <v>0</v>
      </c>
      <c r="Q292" s="223">
        <v>1.0000000000000001E-05</v>
      </c>
      <c r="R292" s="223">
        <f>Q292*H292</f>
        <v>0.00041000000000000005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410</v>
      </c>
      <c r="AT292" s="225" t="s">
        <v>141</v>
      </c>
      <c r="AU292" s="225" t="s">
        <v>76</v>
      </c>
      <c r="AY292" s="19" t="s">
        <v>122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76</v>
      </c>
      <c r="BK292" s="226">
        <f>ROUND(I292*H292,2)</f>
        <v>0</v>
      </c>
      <c r="BL292" s="19" t="s">
        <v>213</v>
      </c>
      <c r="BM292" s="225" t="s">
        <v>792</v>
      </c>
    </row>
    <row r="293" s="2" customFormat="1" ht="16.5" customHeight="1">
      <c r="A293" s="40"/>
      <c r="B293" s="41"/>
      <c r="C293" s="249" t="s">
        <v>598</v>
      </c>
      <c r="D293" s="249" t="s">
        <v>141</v>
      </c>
      <c r="E293" s="250" t="s">
        <v>599</v>
      </c>
      <c r="F293" s="251" t="s">
        <v>600</v>
      </c>
      <c r="G293" s="252" t="s">
        <v>171</v>
      </c>
      <c r="H293" s="253">
        <v>41</v>
      </c>
      <c r="I293" s="254"/>
      <c r="J293" s="255">
        <f>ROUND(I293*H293,2)</f>
        <v>0</v>
      </c>
      <c r="K293" s="251" t="s">
        <v>255</v>
      </c>
      <c r="L293" s="256"/>
      <c r="M293" s="257" t="s">
        <v>19</v>
      </c>
      <c r="N293" s="258" t="s">
        <v>40</v>
      </c>
      <c r="O293" s="86"/>
      <c r="P293" s="223">
        <f>O293*H293</f>
        <v>0</v>
      </c>
      <c r="Q293" s="223">
        <v>1.0000000000000001E-05</v>
      </c>
      <c r="R293" s="223">
        <f>Q293*H293</f>
        <v>0.00041000000000000005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410</v>
      </c>
      <c r="AT293" s="225" t="s">
        <v>141</v>
      </c>
      <c r="AU293" s="225" t="s">
        <v>76</v>
      </c>
      <c r="AY293" s="19" t="s">
        <v>122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76</v>
      </c>
      <c r="BK293" s="226">
        <f>ROUND(I293*H293,2)</f>
        <v>0</v>
      </c>
      <c r="BL293" s="19" t="s">
        <v>213</v>
      </c>
      <c r="BM293" s="225" t="s">
        <v>793</v>
      </c>
    </row>
    <row r="294" s="2" customFormat="1" ht="16.5" customHeight="1">
      <c r="A294" s="40"/>
      <c r="B294" s="41"/>
      <c r="C294" s="249" t="s">
        <v>602</v>
      </c>
      <c r="D294" s="249" t="s">
        <v>141</v>
      </c>
      <c r="E294" s="250" t="s">
        <v>603</v>
      </c>
      <c r="F294" s="251" t="s">
        <v>604</v>
      </c>
      <c r="G294" s="252" t="s">
        <v>209</v>
      </c>
      <c r="H294" s="253">
        <v>6.0999999999999996</v>
      </c>
      <c r="I294" s="254"/>
      <c r="J294" s="255">
        <f>ROUND(I294*H294,2)</f>
        <v>0</v>
      </c>
      <c r="K294" s="251" t="s">
        <v>255</v>
      </c>
      <c r="L294" s="256"/>
      <c r="M294" s="257" t="s">
        <v>19</v>
      </c>
      <c r="N294" s="258" t="s">
        <v>40</v>
      </c>
      <c r="O294" s="86"/>
      <c r="P294" s="223">
        <f>O294*H294</f>
        <v>0</v>
      </c>
      <c r="Q294" s="223">
        <v>2.0000000000000002E-05</v>
      </c>
      <c r="R294" s="223">
        <f>Q294*H294</f>
        <v>0.000122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410</v>
      </c>
      <c r="AT294" s="225" t="s">
        <v>141</v>
      </c>
      <c r="AU294" s="225" t="s">
        <v>76</v>
      </c>
      <c r="AY294" s="19" t="s">
        <v>122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76</v>
      </c>
      <c r="BK294" s="226">
        <f>ROUND(I294*H294,2)</f>
        <v>0</v>
      </c>
      <c r="BL294" s="19" t="s">
        <v>213</v>
      </c>
      <c r="BM294" s="225" t="s">
        <v>794</v>
      </c>
    </row>
    <row r="295" s="13" customFormat="1">
      <c r="A295" s="13"/>
      <c r="B295" s="227"/>
      <c r="C295" s="228"/>
      <c r="D295" s="229" t="s">
        <v>132</v>
      </c>
      <c r="E295" s="230" t="s">
        <v>19</v>
      </c>
      <c r="F295" s="231" t="s">
        <v>435</v>
      </c>
      <c r="G295" s="228"/>
      <c r="H295" s="232">
        <v>6.0999999999999996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132</v>
      </c>
      <c r="AU295" s="238" t="s">
        <v>76</v>
      </c>
      <c r="AV295" s="13" t="s">
        <v>78</v>
      </c>
      <c r="AW295" s="13" t="s">
        <v>31</v>
      </c>
      <c r="AX295" s="13" t="s">
        <v>76</v>
      </c>
      <c r="AY295" s="238" t="s">
        <v>122</v>
      </c>
    </row>
    <row r="296" s="2" customFormat="1" ht="24.15" customHeight="1">
      <c r="A296" s="40"/>
      <c r="B296" s="41"/>
      <c r="C296" s="214" t="s">
        <v>606</v>
      </c>
      <c r="D296" s="214" t="s">
        <v>125</v>
      </c>
      <c r="E296" s="215" t="s">
        <v>607</v>
      </c>
      <c r="F296" s="216" t="s">
        <v>608</v>
      </c>
      <c r="G296" s="217" t="s">
        <v>136</v>
      </c>
      <c r="H296" s="218">
        <v>24</v>
      </c>
      <c r="I296" s="219"/>
      <c r="J296" s="220">
        <f>ROUND(I296*H296,2)</f>
        <v>0</v>
      </c>
      <c r="K296" s="216" t="s">
        <v>255</v>
      </c>
      <c r="L296" s="46"/>
      <c r="M296" s="221" t="s">
        <v>19</v>
      </c>
      <c r="N296" s="222" t="s">
        <v>40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213</v>
      </c>
      <c r="AT296" s="225" t="s">
        <v>125</v>
      </c>
      <c r="AU296" s="225" t="s">
        <v>76</v>
      </c>
      <c r="AY296" s="19" t="s">
        <v>122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76</v>
      </c>
      <c r="BK296" s="226">
        <f>ROUND(I296*H296,2)</f>
        <v>0</v>
      </c>
      <c r="BL296" s="19" t="s">
        <v>213</v>
      </c>
      <c r="BM296" s="225" t="s">
        <v>795</v>
      </c>
    </row>
    <row r="297" s="2" customFormat="1">
      <c r="A297" s="40"/>
      <c r="B297" s="41"/>
      <c r="C297" s="42"/>
      <c r="D297" s="277" t="s">
        <v>257</v>
      </c>
      <c r="E297" s="42"/>
      <c r="F297" s="278" t="s">
        <v>610</v>
      </c>
      <c r="G297" s="42"/>
      <c r="H297" s="42"/>
      <c r="I297" s="260"/>
      <c r="J297" s="42"/>
      <c r="K297" s="42"/>
      <c r="L297" s="46"/>
      <c r="M297" s="261"/>
      <c r="N297" s="26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257</v>
      </c>
      <c r="AU297" s="19" t="s">
        <v>76</v>
      </c>
    </row>
    <row r="298" s="2" customFormat="1">
      <c r="A298" s="40"/>
      <c r="B298" s="41"/>
      <c r="C298" s="42"/>
      <c r="D298" s="229" t="s">
        <v>211</v>
      </c>
      <c r="E298" s="42"/>
      <c r="F298" s="259" t="s">
        <v>611</v>
      </c>
      <c r="G298" s="42"/>
      <c r="H298" s="42"/>
      <c r="I298" s="260"/>
      <c r="J298" s="42"/>
      <c r="K298" s="42"/>
      <c r="L298" s="46"/>
      <c r="M298" s="261"/>
      <c r="N298" s="26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211</v>
      </c>
      <c r="AU298" s="19" t="s">
        <v>76</v>
      </c>
    </row>
    <row r="299" s="13" customFormat="1">
      <c r="A299" s="13"/>
      <c r="B299" s="227"/>
      <c r="C299" s="228"/>
      <c r="D299" s="229" t="s">
        <v>132</v>
      </c>
      <c r="E299" s="230" t="s">
        <v>19</v>
      </c>
      <c r="F299" s="231" t="s">
        <v>796</v>
      </c>
      <c r="G299" s="228"/>
      <c r="H299" s="232">
        <v>24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132</v>
      </c>
      <c r="AU299" s="238" t="s">
        <v>76</v>
      </c>
      <c r="AV299" s="13" t="s">
        <v>78</v>
      </c>
      <c r="AW299" s="13" t="s">
        <v>31</v>
      </c>
      <c r="AX299" s="13" t="s">
        <v>69</v>
      </c>
      <c r="AY299" s="238" t="s">
        <v>122</v>
      </c>
    </row>
    <row r="300" s="15" customFormat="1">
      <c r="A300" s="15"/>
      <c r="B300" s="263"/>
      <c r="C300" s="264"/>
      <c r="D300" s="229" t="s">
        <v>132</v>
      </c>
      <c r="E300" s="265" t="s">
        <v>19</v>
      </c>
      <c r="F300" s="266" t="s">
        <v>226</v>
      </c>
      <c r="G300" s="264"/>
      <c r="H300" s="267">
        <v>24</v>
      </c>
      <c r="I300" s="268"/>
      <c r="J300" s="264"/>
      <c r="K300" s="264"/>
      <c r="L300" s="269"/>
      <c r="M300" s="270"/>
      <c r="N300" s="271"/>
      <c r="O300" s="271"/>
      <c r="P300" s="271"/>
      <c r="Q300" s="271"/>
      <c r="R300" s="271"/>
      <c r="S300" s="271"/>
      <c r="T300" s="27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3" t="s">
        <v>132</v>
      </c>
      <c r="AU300" s="273" t="s">
        <v>76</v>
      </c>
      <c r="AV300" s="15" t="s">
        <v>130</v>
      </c>
      <c r="AW300" s="15" t="s">
        <v>31</v>
      </c>
      <c r="AX300" s="15" t="s">
        <v>76</v>
      </c>
      <c r="AY300" s="273" t="s">
        <v>122</v>
      </c>
    </row>
    <row r="301" s="2" customFormat="1" ht="16.5" customHeight="1">
      <c r="A301" s="40"/>
      <c r="B301" s="41"/>
      <c r="C301" s="249" t="s">
        <v>613</v>
      </c>
      <c r="D301" s="249" t="s">
        <v>141</v>
      </c>
      <c r="E301" s="250" t="s">
        <v>614</v>
      </c>
      <c r="F301" s="251" t="s">
        <v>615</v>
      </c>
      <c r="G301" s="252" t="s">
        <v>136</v>
      </c>
      <c r="H301" s="253">
        <v>26.399999999999999</v>
      </c>
      <c r="I301" s="254"/>
      <c r="J301" s="255">
        <f>ROUND(I301*H301,2)</f>
        <v>0</v>
      </c>
      <c r="K301" s="251" t="s">
        <v>255</v>
      </c>
      <c r="L301" s="256"/>
      <c r="M301" s="257" t="s">
        <v>19</v>
      </c>
      <c r="N301" s="258" t="s">
        <v>40</v>
      </c>
      <c r="O301" s="86"/>
      <c r="P301" s="223">
        <f>O301*H301</f>
        <v>0</v>
      </c>
      <c r="Q301" s="223">
        <v>0.00080000000000000004</v>
      </c>
      <c r="R301" s="223">
        <f>Q301*H301</f>
        <v>0.02112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410</v>
      </c>
      <c r="AT301" s="225" t="s">
        <v>141</v>
      </c>
      <c r="AU301" s="225" t="s">
        <v>76</v>
      </c>
      <c r="AY301" s="19" t="s">
        <v>122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76</v>
      </c>
      <c r="BK301" s="226">
        <f>ROUND(I301*H301,2)</f>
        <v>0</v>
      </c>
      <c r="BL301" s="19" t="s">
        <v>213</v>
      </c>
      <c r="BM301" s="225" t="s">
        <v>797</v>
      </c>
    </row>
    <row r="302" s="13" customFormat="1">
      <c r="A302" s="13"/>
      <c r="B302" s="227"/>
      <c r="C302" s="228"/>
      <c r="D302" s="229" t="s">
        <v>132</v>
      </c>
      <c r="E302" s="230" t="s">
        <v>19</v>
      </c>
      <c r="F302" s="231" t="s">
        <v>798</v>
      </c>
      <c r="G302" s="228"/>
      <c r="H302" s="232">
        <v>26.399999999999999</v>
      </c>
      <c r="I302" s="233"/>
      <c r="J302" s="228"/>
      <c r="K302" s="228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132</v>
      </c>
      <c r="AU302" s="238" t="s">
        <v>76</v>
      </c>
      <c r="AV302" s="13" t="s">
        <v>78</v>
      </c>
      <c r="AW302" s="13" t="s">
        <v>31</v>
      </c>
      <c r="AX302" s="13" t="s">
        <v>76</v>
      </c>
      <c r="AY302" s="238" t="s">
        <v>122</v>
      </c>
    </row>
    <row r="303" s="2" customFormat="1" ht="24.15" customHeight="1">
      <c r="A303" s="40"/>
      <c r="B303" s="41"/>
      <c r="C303" s="214" t="s">
        <v>618</v>
      </c>
      <c r="D303" s="214" t="s">
        <v>125</v>
      </c>
      <c r="E303" s="215" t="s">
        <v>619</v>
      </c>
      <c r="F303" s="216" t="s">
        <v>620</v>
      </c>
      <c r="G303" s="217" t="s">
        <v>144</v>
      </c>
      <c r="H303" s="218">
        <v>0.64200000000000002</v>
      </c>
      <c r="I303" s="219"/>
      <c r="J303" s="220">
        <f>ROUND(I303*H303,2)</f>
        <v>0</v>
      </c>
      <c r="K303" s="216" t="s">
        <v>255</v>
      </c>
      <c r="L303" s="46"/>
      <c r="M303" s="221" t="s">
        <v>19</v>
      </c>
      <c r="N303" s="222" t="s">
        <v>40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213</v>
      </c>
      <c r="AT303" s="225" t="s">
        <v>125</v>
      </c>
      <c r="AU303" s="225" t="s">
        <v>76</v>
      </c>
      <c r="AY303" s="19" t="s">
        <v>122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76</v>
      </c>
      <c r="BK303" s="226">
        <f>ROUND(I303*H303,2)</f>
        <v>0</v>
      </c>
      <c r="BL303" s="19" t="s">
        <v>213</v>
      </c>
      <c r="BM303" s="225" t="s">
        <v>799</v>
      </c>
    </row>
    <row r="304" s="2" customFormat="1">
      <c r="A304" s="40"/>
      <c r="B304" s="41"/>
      <c r="C304" s="42"/>
      <c r="D304" s="277" t="s">
        <v>257</v>
      </c>
      <c r="E304" s="42"/>
      <c r="F304" s="278" t="s">
        <v>622</v>
      </c>
      <c r="G304" s="42"/>
      <c r="H304" s="42"/>
      <c r="I304" s="260"/>
      <c r="J304" s="42"/>
      <c r="K304" s="42"/>
      <c r="L304" s="46"/>
      <c r="M304" s="261"/>
      <c r="N304" s="26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257</v>
      </c>
      <c r="AU304" s="19" t="s">
        <v>76</v>
      </c>
    </row>
    <row r="305" s="2" customFormat="1" ht="37.8" customHeight="1">
      <c r="A305" s="40"/>
      <c r="B305" s="41"/>
      <c r="C305" s="214" t="s">
        <v>623</v>
      </c>
      <c r="D305" s="214" t="s">
        <v>125</v>
      </c>
      <c r="E305" s="215" t="s">
        <v>624</v>
      </c>
      <c r="F305" s="216" t="s">
        <v>625</v>
      </c>
      <c r="G305" s="217" t="s">
        <v>144</v>
      </c>
      <c r="H305" s="218">
        <v>12.198</v>
      </c>
      <c r="I305" s="219"/>
      <c r="J305" s="220">
        <f>ROUND(I305*H305,2)</f>
        <v>0</v>
      </c>
      <c r="K305" s="216" t="s">
        <v>255</v>
      </c>
      <c r="L305" s="46"/>
      <c r="M305" s="221" t="s">
        <v>19</v>
      </c>
      <c r="N305" s="222" t="s">
        <v>40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213</v>
      </c>
      <c r="AT305" s="225" t="s">
        <v>125</v>
      </c>
      <c r="AU305" s="225" t="s">
        <v>76</v>
      </c>
      <c r="AY305" s="19" t="s">
        <v>122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76</v>
      </c>
      <c r="BK305" s="226">
        <f>ROUND(I305*H305,2)</f>
        <v>0</v>
      </c>
      <c r="BL305" s="19" t="s">
        <v>213</v>
      </c>
      <c r="BM305" s="225" t="s">
        <v>800</v>
      </c>
    </row>
    <row r="306" s="2" customFormat="1">
      <c r="A306" s="40"/>
      <c r="B306" s="41"/>
      <c r="C306" s="42"/>
      <c r="D306" s="277" t="s">
        <v>257</v>
      </c>
      <c r="E306" s="42"/>
      <c r="F306" s="278" t="s">
        <v>627</v>
      </c>
      <c r="G306" s="42"/>
      <c r="H306" s="42"/>
      <c r="I306" s="260"/>
      <c r="J306" s="42"/>
      <c r="K306" s="42"/>
      <c r="L306" s="46"/>
      <c r="M306" s="261"/>
      <c r="N306" s="26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257</v>
      </c>
      <c r="AU306" s="19" t="s">
        <v>76</v>
      </c>
    </row>
    <row r="307" s="13" customFormat="1">
      <c r="A307" s="13"/>
      <c r="B307" s="227"/>
      <c r="C307" s="228"/>
      <c r="D307" s="229" t="s">
        <v>132</v>
      </c>
      <c r="E307" s="230" t="s">
        <v>19</v>
      </c>
      <c r="F307" s="231" t="s">
        <v>801</v>
      </c>
      <c r="G307" s="228"/>
      <c r="H307" s="232">
        <v>12.198</v>
      </c>
      <c r="I307" s="233"/>
      <c r="J307" s="228"/>
      <c r="K307" s="228"/>
      <c r="L307" s="234"/>
      <c r="M307" s="274"/>
      <c r="N307" s="275"/>
      <c r="O307" s="275"/>
      <c r="P307" s="275"/>
      <c r="Q307" s="275"/>
      <c r="R307" s="275"/>
      <c r="S307" s="275"/>
      <c r="T307" s="27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132</v>
      </c>
      <c r="AU307" s="238" t="s">
        <v>76</v>
      </c>
      <c r="AV307" s="13" t="s">
        <v>78</v>
      </c>
      <c r="AW307" s="13" t="s">
        <v>31</v>
      </c>
      <c r="AX307" s="13" t="s">
        <v>76</v>
      </c>
      <c r="AY307" s="238" t="s">
        <v>122</v>
      </c>
    </row>
    <row r="308" s="2" customFormat="1" ht="6.96" customHeight="1">
      <c r="A308" s="40"/>
      <c r="B308" s="61"/>
      <c r="C308" s="62"/>
      <c r="D308" s="62"/>
      <c r="E308" s="62"/>
      <c r="F308" s="62"/>
      <c r="G308" s="62"/>
      <c r="H308" s="62"/>
      <c r="I308" s="62"/>
      <c r="J308" s="62"/>
      <c r="K308" s="62"/>
      <c r="L308" s="46"/>
      <c r="M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</row>
  </sheetData>
  <sheetProtection sheet="1" autoFilter="0" formatColumns="0" formatRows="0" objects="1" scenarios="1" spinCount="100000" saltValue="4JrlHlhBVmaIYzOsdFNXG/fgfwt/hsFnfbFt/jEK9PeJZcLY4B/AVgt+TA8BXumto/s1bX/YPK/e4RlnJ16Uxg==" hashValue="H0u44Q7XKngrr0+wJmrLIlx5FrCmrRRakzgFBgC/9T9XjaMU4MQTJ0ovytuhGbHpGQ00u/lrK3XXOA8IdV15oQ==" algorithmName="SHA-512" password="CC35"/>
  <autoFilter ref="C95:K3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1/122152502"/>
    <hyperlink ref="F103" r:id="rId2" display="https://podminky.urs.cz/item/CS_URS_2022_01/122152508"/>
    <hyperlink ref="F106" r:id="rId3" display="https://podminky.urs.cz/item/CS_URS_2022_01/162751117"/>
    <hyperlink ref="F109" r:id="rId4" display="https://podminky.urs.cz/item/CS_URS_2022_01/162751119"/>
    <hyperlink ref="F112" r:id="rId5" display="https://podminky.urs.cz/item/CS_URS_2022_01/171201231"/>
    <hyperlink ref="F115" r:id="rId6" display="https://podminky.urs.cz/item/CS_URS_2022_01/171251201"/>
    <hyperlink ref="F118" r:id="rId7" display="https://podminky.urs.cz/item/CS_URS_2022_01/175151101"/>
    <hyperlink ref="F130" r:id="rId8" display="https://podminky.urs.cz/item/CS_URS_2022_01/183405211"/>
    <hyperlink ref="F135" r:id="rId9" display="https://podminky.urs.cz/item/CS_URS_2022_01/185803111"/>
    <hyperlink ref="F138" r:id="rId10" display="https://podminky.urs.cz/item/CS_URS_2022_01/185804311"/>
    <hyperlink ref="F142" r:id="rId11" display="https://podminky.urs.cz/item/CS_URS_2022_01/212311111"/>
    <hyperlink ref="F144" r:id="rId12" display="https://podminky.urs.cz/item/CS_URS_2022_01/212752501"/>
    <hyperlink ref="F148" r:id="rId13" display="https://podminky.urs.cz/item/CS_URS_2022_01/317321118"/>
    <hyperlink ref="F151" r:id="rId14" display="https://podminky.urs.cz/item/CS_URS_2022_01/317321191"/>
    <hyperlink ref="F154" r:id="rId15" display="https://podminky.urs.cz/item/CS_URS_2022_01/317353121"/>
    <hyperlink ref="F157" r:id="rId16" display="https://podminky.urs.cz/item/CS_URS_2022_01/317353221"/>
    <hyperlink ref="F160" r:id="rId17" display="https://podminky.urs.cz/item/CS_URS_2022_01/317361116"/>
    <hyperlink ref="F164" r:id="rId18" display="https://podminky.urs.cz/item/CS_URS_2022_01/317661132"/>
    <hyperlink ref="F168" r:id="rId19" display="https://podminky.urs.cz/item/CS_URS_2022_01/421321128"/>
    <hyperlink ref="F171" r:id="rId20" display="https://podminky.urs.cz/item/CS_URS_2022_01/421351131"/>
    <hyperlink ref="F174" r:id="rId21" display="https://podminky.urs.cz/item/CS_URS_2022_01/421351231"/>
    <hyperlink ref="F176" r:id="rId22" display="https://podminky.urs.cz/item/CS_URS_2022_01/421361226"/>
    <hyperlink ref="F180" r:id="rId23" display="https://podminky.urs.cz/item/CS_URS_2022_01/451315114"/>
    <hyperlink ref="F183" r:id="rId24" display="https://podminky.urs.cz/item/CS_URS_2022_01/457451133"/>
    <hyperlink ref="F186" r:id="rId25" display="https://podminky.urs.cz/item/CS_URS_2022_01/465513157"/>
    <hyperlink ref="F190" r:id="rId26" display="https://podminky.urs.cz/item/CS_URS_2022_01/511501255"/>
    <hyperlink ref="F194" r:id="rId27" display="https://podminky.urs.cz/item/CS_URS_2022_01/512531111"/>
    <hyperlink ref="F198" r:id="rId28" display="https://podminky.urs.cz/item/CS_URS_2022_01/521351118"/>
    <hyperlink ref="F201" r:id="rId29" display="https://podminky.urs.cz/item/CS_URS_2022_01/525341111"/>
    <hyperlink ref="F205" r:id="rId30" display="https://podminky.urs.cz/item/CS_URS_2022_01/628613233"/>
    <hyperlink ref="F208" r:id="rId31" display="https://podminky.urs.cz/item/CS_URS_2022_01/628613611"/>
    <hyperlink ref="F212" r:id="rId32" display="https://podminky.urs.cz/item/CS_URS_2022_01/911121111"/>
    <hyperlink ref="F215" r:id="rId33" display="https://podminky.urs.cz/item/CS_URS_2022_01/911121211"/>
    <hyperlink ref="F221" r:id="rId34" display="https://podminky.urs.cz/item/CS_URS_2022_01/935112111"/>
    <hyperlink ref="F226" r:id="rId35" display="https://podminky.urs.cz/item/CS_URS_2022_01/936942211"/>
    <hyperlink ref="F228" r:id="rId36" display="https://podminky.urs.cz/item/CS_URS_2022_01/938111111"/>
    <hyperlink ref="F231" r:id="rId37" display="https://podminky.urs.cz/item/CS_URS_2022_01/962021112"/>
    <hyperlink ref="F234" r:id="rId38" display="https://podminky.urs.cz/item/CS_URS_2022_01/966075141"/>
    <hyperlink ref="F236" r:id="rId39" display="https://podminky.urs.cz/item/CS_URS_2022_01/985223110"/>
    <hyperlink ref="F241" r:id="rId40" display="https://podminky.urs.cz/item/CS_URS_2022_01/985223211"/>
    <hyperlink ref="F246" r:id="rId41" display="https://podminky.urs.cz/item/CS_URS_2022_01/985232111"/>
    <hyperlink ref="F249" r:id="rId42" display="https://podminky.urs.cz/item/CS_URS_2022_01/985232191"/>
    <hyperlink ref="F254" r:id="rId43" display="https://podminky.urs.cz/item/CS_URS_2022_01/997013871"/>
    <hyperlink ref="F256" r:id="rId44" display="https://podminky.urs.cz/item/CS_URS_2022_01/997211511"/>
    <hyperlink ref="F258" r:id="rId45" display="https://podminky.urs.cz/item/CS_URS_2022_01/997211519"/>
    <hyperlink ref="F262" r:id="rId46" display="https://podminky.urs.cz/item/CS_URS_2022_01/998212111"/>
    <hyperlink ref="F265" r:id="rId47" display="https://podminky.urs.cz/item/CS_URS_2022_01/711131101"/>
    <hyperlink ref="F270" r:id="rId48" display="https://podminky.urs.cz/item/CS_URS_2022_01/711132111"/>
    <hyperlink ref="F273" r:id="rId49" display="https://podminky.urs.cz/item/CS_URS_2022_01/711141559"/>
    <hyperlink ref="F276" r:id="rId50" display="https://podminky.urs.cz/item/CS_URS_2021_02/711311001"/>
    <hyperlink ref="F288" r:id="rId51" display="https://podminky.urs.cz/item/CS_URS_2022_01/711491177"/>
    <hyperlink ref="F297" r:id="rId52" display="https://podminky.urs.cz/item/CS_URS_2022_01/711691172"/>
    <hyperlink ref="F304" r:id="rId53" display="https://podminky.urs.cz/item/CS_URS_2022_01/998711101"/>
    <hyperlink ref="F306" r:id="rId54" display="https://podminky.urs.cz/item/CS_URS_2022_01/99871119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802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803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804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805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806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807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808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809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810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811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812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75</v>
      </c>
      <c r="F18" s="301" t="s">
        <v>813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814</v>
      </c>
      <c r="F19" s="301" t="s">
        <v>815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816</v>
      </c>
      <c r="F20" s="301" t="s">
        <v>817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818</v>
      </c>
      <c r="F21" s="301" t="s">
        <v>819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217</v>
      </c>
      <c r="F22" s="301" t="s">
        <v>218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82</v>
      </c>
      <c r="F23" s="301" t="s">
        <v>820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821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822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823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824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825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826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827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828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829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108</v>
      </c>
      <c r="F36" s="301"/>
      <c r="G36" s="301" t="s">
        <v>830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831</v>
      </c>
      <c r="F37" s="301"/>
      <c r="G37" s="301" t="s">
        <v>832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50</v>
      </c>
      <c r="F38" s="301"/>
      <c r="G38" s="301" t="s">
        <v>833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51</v>
      </c>
      <c r="F39" s="301"/>
      <c r="G39" s="301" t="s">
        <v>834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109</v>
      </c>
      <c r="F40" s="301"/>
      <c r="G40" s="301" t="s">
        <v>835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110</v>
      </c>
      <c r="F41" s="301"/>
      <c r="G41" s="301" t="s">
        <v>836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837</v>
      </c>
      <c r="F42" s="301"/>
      <c r="G42" s="301" t="s">
        <v>838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839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840</v>
      </c>
      <c r="F44" s="301"/>
      <c r="G44" s="301" t="s">
        <v>841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112</v>
      </c>
      <c r="F45" s="301"/>
      <c r="G45" s="301" t="s">
        <v>842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843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844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845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846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847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848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849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850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851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852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853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854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855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856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857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858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859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860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861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862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863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864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865</v>
      </c>
      <c r="D76" s="319"/>
      <c r="E76" s="319"/>
      <c r="F76" s="319" t="s">
        <v>866</v>
      </c>
      <c r="G76" s="320"/>
      <c r="H76" s="319" t="s">
        <v>51</v>
      </c>
      <c r="I76" s="319" t="s">
        <v>54</v>
      </c>
      <c r="J76" s="319" t="s">
        <v>867</v>
      </c>
      <c r="K76" s="318"/>
    </row>
    <row r="77" s="1" customFormat="1" ht="17.25" customHeight="1">
      <c r="B77" s="316"/>
      <c r="C77" s="321" t="s">
        <v>868</v>
      </c>
      <c r="D77" s="321"/>
      <c r="E77" s="321"/>
      <c r="F77" s="322" t="s">
        <v>869</v>
      </c>
      <c r="G77" s="323"/>
      <c r="H77" s="321"/>
      <c r="I77" s="321"/>
      <c r="J77" s="321" t="s">
        <v>870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50</v>
      </c>
      <c r="D79" s="326"/>
      <c r="E79" s="326"/>
      <c r="F79" s="327" t="s">
        <v>871</v>
      </c>
      <c r="G79" s="328"/>
      <c r="H79" s="304" t="s">
        <v>872</v>
      </c>
      <c r="I79" s="304" t="s">
        <v>873</v>
      </c>
      <c r="J79" s="304">
        <v>20</v>
      </c>
      <c r="K79" s="318"/>
    </row>
    <row r="80" s="1" customFormat="1" ht="15" customHeight="1">
      <c r="B80" s="316"/>
      <c r="C80" s="304" t="s">
        <v>874</v>
      </c>
      <c r="D80" s="304"/>
      <c r="E80" s="304"/>
      <c r="F80" s="327" t="s">
        <v>871</v>
      </c>
      <c r="G80" s="328"/>
      <c r="H80" s="304" t="s">
        <v>875</v>
      </c>
      <c r="I80" s="304" t="s">
        <v>873</v>
      </c>
      <c r="J80" s="304">
        <v>120</v>
      </c>
      <c r="K80" s="318"/>
    </row>
    <row r="81" s="1" customFormat="1" ht="15" customHeight="1">
      <c r="B81" s="329"/>
      <c r="C81" s="304" t="s">
        <v>876</v>
      </c>
      <c r="D81" s="304"/>
      <c r="E81" s="304"/>
      <c r="F81" s="327" t="s">
        <v>877</v>
      </c>
      <c r="G81" s="328"/>
      <c r="H81" s="304" t="s">
        <v>878</v>
      </c>
      <c r="I81" s="304" t="s">
        <v>873</v>
      </c>
      <c r="J81" s="304">
        <v>50</v>
      </c>
      <c r="K81" s="318"/>
    </row>
    <row r="82" s="1" customFormat="1" ht="15" customHeight="1">
      <c r="B82" s="329"/>
      <c r="C82" s="304" t="s">
        <v>879</v>
      </c>
      <c r="D82" s="304"/>
      <c r="E82" s="304"/>
      <c r="F82" s="327" t="s">
        <v>871</v>
      </c>
      <c r="G82" s="328"/>
      <c r="H82" s="304" t="s">
        <v>880</v>
      </c>
      <c r="I82" s="304" t="s">
        <v>881</v>
      </c>
      <c r="J82" s="304"/>
      <c r="K82" s="318"/>
    </row>
    <row r="83" s="1" customFormat="1" ht="15" customHeight="1">
      <c r="B83" s="329"/>
      <c r="C83" s="330" t="s">
        <v>882</v>
      </c>
      <c r="D83" s="330"/>
      <c r="E83" s="330"/>
      <c r="F83" s="331" t="s">
        <v>877</v>
      </c>
      <c r="G83" s="330"/>
      <c r="H83" s="330" t="s">
        <v>883</v>
      </c>
      <c r="I83" s="330" t="s">
        <v>873</v>
      </c>
      <c r="J83" s="330">
        <v>15</v>
      </c>
      <c r="K83" s="318"/>
    </row>
    <row r="84" s="1" customFormat="1" ht="15" customHeight="1">
      <c r="B84" s="329"/>
      <c r="C84" s="330" t="s">
        <v>884</v>
      </c>
      <c r="D84" s="330"/>
      <c r="E84" s="330"/>
      <c r="F84" s="331" t="s">
        <v>877</v>
      </c>
      <c r="G84" s="330"/>
      <c r="H84" s="330" t="s">
        <v>885</v>
      </c>
      <c r="I84" s="330" t="s">
        <v>873</v>
      </c>
      <c r="J84" s="330">
        <v>15</v>
      </c>
      <c r="K84" s="318"/>
    </row>
    <row r="85" s="1" customFormat="1" ht="15" customHeight="1">
      <c r="B85" s="329"/>
      <c r="C85" s="330" t="s">
        <v>886</v>
      </c>
      <c r="D85" s="330"/>
      <c r="E85" s="330"/>
      <c r="F85" s="331" t="s">
        <v>877</v>
      </c>
      <c r="G85" s="330"/>
      <c r="H85" s="330" t="s">
        <v>887</v>
      </c>
      <c r="I85" s="330" t="s">
        <v>873</v>
      </c>
      <c r="J85" s="330">
        <v>20</v>
      </c>
      <c r="K85" s="318"/>
    </row>
    <row r="86" s="1" customFormat="1" ht="15" customHeight="1">
      <c r="B86" s="329"/>
      <c r="C86" s="330" t="s">
        <v>888</v>
      </c>
      <c r="D86" s="330"/>
      <c r="E86" s="330"/>
      <c r="F86" s="331" t="s">
        <v>877</v>
      </c>
      <c r="G86" s="330"/>
      <c r="H86" s="330" t="s">
        <v>889</v>
      </c>
      <c r="I86" s="330" t="s">
        <v>873</v>
      </c>
      <c r="J86" s="330">
        <v>20</v>
      </c>
      <c r="K86" s="318"/>
    </row>
    <row r="87" s="1" customFormat="1" ht="15" customHeight="1">
      <c r="B87" s="329"/>
      <c r="C87" s="304" t="s">
        <v>890</v>
      </c>
      <c r="D87" s="304"/>
      <c r="E87" s="304"/>
      <c r="F87" s="327" t="s">
        <v>877</v>
      </c>
      <c r="G87" s="328"/>
      <c r="H87" s="304" t="s">
        <v>891</v>
      </c>
      <c r="I87" s="304" t="s">
        <v>873</v>
      </c>
      <c r="J87" s="304">
        <v>50</v>
      </c>
      <c r="K87" s="318"/>
    </row>
    <row r="88" s="1" customFormat="1" ht="15" customHeight="1">
      <c r="B88" s="329"/>
      <c r="C88" s="304" t="s">
        <v>892</v>
      </c>
      <c r="D88" s="304"/>
      <c r="E88" s="304"/>
      <c r="F88" s="327" t="s">
        <v>877</v>
      </c>
      <c r="G88" s="328"/>
      <c r="H88" s="304" t="s">
        <v>893</v>
      </c>
      <c r="I88" s="304" t="s">
        <v>873</v>
      </c>
      <c r="J88" s="304">
        <v>20</v>
      </c>
      <c r="K88" s="318"/>
    </row>
    <row r="89" s="1" customFormat="1" ht="15" customHeight="1">
      <c r="B89" s="329"/>
      <c r="C89" s="304" t="s">
        <v>894</v>
      </c>
      <c r="D89" s="304"/>
      <c r="E89" s="304"/>
      <c r="F89" s="327" t="s">
        <v>877</v>
      </c>
      <c r="G89" s="328"/>
      <c r="H89" s="304" t="s">
        <v>895</v>
      </c>
      <c r="I89" s="304" t="s">
        <v>873</v>
      </c>
      <c r="J89" s="304">
        <v>20</v>
      </c>
      <c r="K89" s="318"/>
    </row>
    <row r="90" s="1" customFormat="1" ht="15" customHeight="1">
      <c r="B90" s="329"/>
      <c r="C90" s="304" t="s">
        <v>896</v>
      </c>
      <c r="D90" s="304"/>
      <c r="E90" s="304"/>
      <c r="F90" s="327" t="s">
        <v>877</v>
      </c>
      <c r="G90" s="328"/>
      <c r="H90" s="304" t="s">
        <v>897</v>
      </c>
      <c r="I90" s="304" t="s">
        <v>873</v>
      </c>
      <c r="J90" s="304">
        <v>50</v>
      </c>
      <c r="K90" s="318"/>
    </row>
    <row r="91" s="1" customFormat="1" ht="15" customHeight="1">
      <c r="B91" s="329"/>
      <c r="C91" s="304" t="s">
        <v>898</v>
      </c>
      <c r="D91" s="304"/>
      <c r="E91" s="304"/>
      <c r="F91" s="327" t="s">
        <v>877</v>
      </c>
      <c r="G91" s="328"/>
      <c r="H91" s="304" t="s">
        <v>898</v>
      </c>
      <c r="I91" s="304" t="s">
        <v>873</v>
      </c>
      <c r="J91" s="304">
        <v>50</v>
      </c>
      <c r="K91" s="318"/>
    </row>
    <row r="92" s="1" customFormat="1" ht="15" customHeight="1">
      <c r="B92" s="329"/>
      <c r="C92" s="304" t="s">
        <v>899</v>
      </c>
      <c r="D92" s="304"/>
      <c r="E92" s="304"/>
      <c r="F92" s="327" t="s">
        <v>877</v>
      </c>
      <c r="G92" s="328"/>
      <c r="H92" s="304" t="s">
        <v>900</v>
      </c>
      <c r="I92" s="304" t="s">
        <v>873</v>
      </c>
      <c r="J92" s="304">
        <v>255</v>
      </c>
      <c r="K92" s="318"/>
    </row>
    <row r="93" s="1" customFormat="1" ht="15" customHeight="1">
      <c r="B93" s="329"/>
      <c r="C93" s="304" t="s">
        <v>901</v>
      </c>
      <c r="D93" s="304"/>
      <c r="E93" s="304"/>
      <c r="F93" s="327" t="s">
        <v>871</v>
      </c>
      <c r="G93" s="328"/>
      <c r="H93" s="304" t="s">
        <v>902</v>
      </c>
      <c r="I93" s="304" t="s">
        <v>903</v>
      </c>
      <c r="J93" s="304"/>
      <c r="K93" s="318"/>
    </row>
    <row r="94" s="1" customFormat="1" ht="15" customHeight="1">
      <c r="B94" s="329"/>
      <c r="C94" s="304" t="s">
        <v>904</v>
      </c>
      <c r="D94" s="304"/>
      <c r="E94" s="304"/>
      <c r="F94" s="327" t="s">
        <v>871</v>
      </c>
      <c r="G94" s="328"/>
      <c r="H94" s="304" t="s">
        <v>905</v>
      </c>
      <c r="I94" s="304" t="s">
        <v>906</v>
      </c>
      <c r="J94" s="304"/>
      <c r="K94" s="318"/>
    </row>
    <row r="95" s="1" customFormat="1" ht="15" customHeight="1">
      <c r="B95" s="329"/>
      <c r="C95" s="304" t="s">
        <v>907</v>
      </c>
      <c r="D95" s="304"/>
      <c r="E95" s="304"/>
      <c r="F95" s="327" t="s">
        <v>871</v>
      </c>
      <c r="G95" s="328"/>
      <c r="H95" s="304" t="s">
        <v>907</v>
      </c>
      <c r="I95" s="304" t="s">
        <v>906</v>
      </c>
      <c r="J95" s="304"/>
      <c r="K95" s="318"/>
    </row>
    <row r="96" s="1" customFormat="1" ht="15" customHeight="1">
      <c r="B96" s="329"/>
      <c r="C96" s="304" t="s">
        <v>35</v>
      </c>
      <c r="D96" s="304"/>
      <c r="E96" s="304"/>
      <c r="F96" s="327" t="s">
        <v>871</v>
      </c>
      <c r="G96" s="328"/>
      <c r="H96" s="304" t="s">
        <v>908</v>
      </c>
      <c r="I96" s="304" t="s">
        <v>906</v>
      </c>
      <c r="J96" s="304"/>
      <c r="K96" s="318"/>
    </row>
    <row r="97" s="1" customFormat="1" ht="15" customHeight="1">
      <c r="B97" s="329"/>
      <c r="C97" s="304" t="s">
        <v>45</v>
      </c>
      <c r="D97" s="304"/>
      <c r="E97" s="304"/>
      <c r="F97" s="327" t="s">
        <v>871</v>
      </c>
      <c r="G97" s="328"/>
      <c r="H97" s="304" t="s">
        <v>909</v>
      </c>
      <c r="I97" s="304" t="s">
        <v>906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910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865</v>
      </c>
      <c r="D103" s="319"/>
      <c r="E103" s="319"/>
      <c r="F103" s="319" t="s">
        <v>866</v>
      </c>
      <c r="G103" s="320"/>
      <c r="H103" s="319" t="s">
        <v>51</v>
      </c>
      <c r="I103" s="319" t="s">
        <v>54</v>
      </c>
      <c r="J103" s="319" t="s">
        <v>867</v>
      </c>
      <c r="K103" s="318"/>
    </row>
    <row r="104" s="1" customFormat="1" ht="17.25" customHeight="1">
      <c r="B104" s="316"/>
      <c r="C104" s="321" t="s">
        <v>868</v>
      </c>
      <c r="D104" s="321"/>
      <c r="E104" s="321"/>
      <c r="F104" s="322" t="s">
        <v>869</v>
      </c>
      <c r="G104" s="323"/>
      <c r="H104" s="321"/>
      <c r="I104" s="321"/>
      <c r="J104" s="321" t="s">
        <v>870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50</v>
      </c>
      <c r="D106" s="326"/>
      <c r="E106" s="326"/>
      <c r="F106" s="327" t="s">
        <v>871</v>
      </c>
      <c r="G106" s="304"/>
      <c r="H106" s="304" t="s">
        <v>911</v>
      </c>
      <c r="I106" s="304" t="s">
        <v>873</v>
      </c>
      <c r="J106" s="304">
        <v>20</v>
      </c>
      <c r="K106" s="318"/>
    </row>
    <row r="107" s="1" customFormat="1" ht="15" customHeight="1">
      <c r="B107" s="316"/>
      <c r="C107" s="304" t="s">
        <v>874</v>
      </c>
      <c r="D107" s="304"/>
      <c r="E107" s="304"/>
      <c r="F107" s="327" t="s">
        <v>871</v>
      </c>
      <c r="G107" s="304"/>
      <c r="H107" s="304" t="s">
        <v>911</v>
      </c>
      <c r="I107" s="304" t="s">
        <v>873</v>
      </c>
      <c r="J107" s="304">
        <v>120</v>
      </c>
      <c r="K107" s="318"/>
    </row>
    <row r="108" s="1" customFormat="1" ht="15" customHeight="1">
      <c r="B108" s="329"/>
      <c r="C108" s="304" t="s">
        <v>876</v>
      </c>
      <c r="D108" s="304"/>
      <c r="E108" s="304"/>
      <c r="F108" s="327" t="s">
        <v>877</v>
      </c>
      <c r="G108" s="304"/>
      <c r="H108" s="304" t="s">
        <v>911</v>
      </c>
      <c r="I108" s="304" t="s">
        <v>873</v>
      </c>
      <c r="J108" s="304">
        <v>50</v>
      </c>
      <c r="K108" s="318"/>
    </row>
    <row r="109" s="1" customFormat="1" ht="15" customHeight="1">
      <c r="B109" s="329"/>
      <c r="C109" s="304" t="s">
        <v>879</v>
      </c>
      <c r="D109" s="304"/>
      <c r="E109" s="304"/>
      <c r="F109" s="327" t="s">
        <v>871</v>
      </c>
      <c r="G109" s="304"/>
      <c r="H109" s="304" t="s">
        <v>911</v>
      </c>
      <c r="I109" s="304" t="s">
        <v>881</v>
      </c>
      <c r="J109" s="304"/>
      <c r="K109" s="318"/>
    </row>
    <row r="110" s="1" customFormat="1" ht="15" customHeight="1">
      <c r="B110" s="329"/>
      <c r="C110" s="304" t="s">
        <v>890</v>
      </c>
      <c r="D110" s="304"/>
      <c r="E110" s="304"/>
      <c r="F110" s="327" t="s">
        <v>877</v>
      </c>
      <c r="G110" s="304"/>
      <c r="H110" s="304" t="s">
        <v>911</v>
      </c>
      <c r="I110" s="304" t="s">
        <v>873</v>
      </c>
      <c r="J110" s="304">
        <v>50</v>
      </c>
      <c r="K110" s="318"/>
    </row>
    <row r="111" s="1" customFormat="1" ht="15" customHeight="1">
      <c r="B111" s="329"/>
      <c r="C111" s="304" t="s">
        <v>898</v>
      </c>
      <c r="D111" s="304"/>
      <c r="E111" s="304"/>
      <c r="F111" s="327" t="s">
        <v>877</v>
      </c>
      <c r="G111" s="304"/>
      <c r="H111" s="304" t="s">
        <v>911</v>
      </c>
      <c r="I111" s="304" t="s">
        <v>873</v>
      </c>
      <c r="J111" s="304">
        <v>50</v>
      </c>
      <c r="K111" s="318"/>
    </row>
    <row r="112" s="1" customFormat="1" ht="15" customHeight="1">
      <c r="B112" s="329"/>
      <c r="C112" s="304" t="s">
        <v>896</v>
      </c>
      <c r="D112" s="304"/>
      <c r="E112" s="304"/>
      <c r="F112" s="327" t="s">
        <v>877</v>
      </c>
      <c r="G112" s="304"/>
      <c r="H112" s="304" t="s">
        <v>911</v>
      </c>
      <c r="I112" s="304" t="s">
        <v>873</v>
      </c>
      <c r="J112" s="304">
        <v>50</v>
      </c>
      <c r="K112" s="318"/>
    </row>
    <row r="113" s="1" customFormat="1" ht="15" customHeight="1">
      <c r="B113" s="329"/>
      <c r="C113" s="304" t="s">
        <v>50</v>
      </c>
      <c r="D113" s="304"/>
      <c r="E113" s="304"/>
      <c r="F113" s="327" t="s">
        <v>871</v>
      </c>
      <c r="G113" s="304"/>
      <c r="H113" s="304" t="s">
        <v>912</v>
      </c>
      <c r="I113" s="304" t="s">
        <v>873</v>
      </c>
      <c r="J113" s="304">
        <v>20</v>
      </c>
      <c r="K113" s="318"/>
    </row>
    <row r="114" s="1" customFormat="1" ht="15" customHeight="1">
      <c r="B114" s="329"/>
      <c r="C114" s="304" t="s">
        <v>913</v>
      </c>
      <c r="D114" s="304"/>
      <c r="E114" s="304"/>
      <c r="F114" s="327" t="s">
        <v>871</v>
      </c>
      <c r="G114" s="304"/>
      <c r="H114" s="304" t="s">
        <v>914</v>
      </c>
      <c r="I114" s="304" t="s">
        <v>873</v>
      </c>
      <c r="J114" s="304">
        <v>120</v>
      </c>
      <c r="K114" s="318"/>
    </row>
    <row r="115" s="1" customFormat="1" ht="15" customHeight="1">
      <c r="B115" s="329"/>
      <c r="C115" s="304" t="s">
        <v>35</v>
      </c>
      <c r="D115" s="304"/>
      <c r="E115" s="304"/>
      <c r="F115" s="327" t="s">
        <v>871</v>
      </c>
      <c r="G115" s="304"/>
      <c r="H115" s="304" t="s">
        <v>915</v>
      </c>
      <c r="I115" s="304" t="s">
        <v>906</v>
      </c>
      <c r="J115" s="304"/>
      <c r="K115" s="318"/>
    </row>
    <row r="116" s="1" customFormat="1" ht="15" customHeight="1">
      <c r="B116" s="329"/>
      <c r="C116" s="304" t="s">
        <v>45</v>
      </c>
      <c r="D116" s="304"/>
      <c r="E116" s="304"/>
      <c r="F116" s="327" t="s">
        <v>871</v>
      </c>
      <c r="G116" s="304"/>
      <c r="H116" s="304" t="s">
        <v>916</v>
      </c>
      <c r="I116" s="304" t="s">
        <v>906</v>
      </c>
      <c r="J116" s="304"/>
      <c r="K116" s="318"/>
    </row>
    <row r="117" s="1" customFormat="1" ht="15" customHeight="1">
      <c r="B117" s="329"/>
      <c r="C117" s="304" t="s">
        <v>54</v>
      </c>
      <c r="D117" s="304"/>
      <c r="E117" s="304"/>
      <c r="F117" s="327" t="s">
        <v>871</v>
      </c>
      <c r="G117" s="304"/>
      <c r="H117" s="304" t="s">
        <v>917</v>
      </c>
      <c r="I117" s="304" t="s">
        <v>918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919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865</v>
      </c>
      <c r="D123" s="319"/>
      <c r="E123" s="319"/>
      <c r="F123" s="319" t="s">
        <v>866</v>
      </c>
      <c r="G123" s="320"/>
      <c r="H123" s="319" t="s">
        <v>51</v>
      </c>
      <c r="I123" s="319" t="s">
        <v>54</v>
      </c>
      <c r="J123" s="319" t="s">
        <v>867</v>
      </c>
      <c r="K123" s="348"/>
    </row>
    <row r="124" s="1" customFormat="1" ht="17.25" customHeight="1">
      <c r="B124" s="347"/>
      <c r="C124" s="321" t="s">
        <v>868</v>
      </c>
      <c r="D124" s="321"/>
      <c r="E124" s="321"/>
      <c r="F124" s="322" t="s">
        <v>869</v>
      </c>
      <c r="G124" s="323"/>
      <c r="H124" s="321"/>
      <c r="I124" s="321"/>
      <c r="J124" s="321" t="s">
        <v>870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874</v>
      </c>
      <c r="D126" s="326"/>
      <c r="E126" s="326"/>
      <c r="F126" s="327" t="s">
        <v>871</v>
      </c>
      <c r="G126" s="304"/>
      <c r="H126" s="304" t="s">
        <v>911</v>
      </c>
      <c r="I126" s="304" t="s">
        <v>873</v>
      </c>
      <c r="J126" s="304">
        <v>120</v>
      </c>
      <c r="K126" s="352"/>
    </row>
    <row r="127" s="1" customFormat="1" ht="15" customHeight="1">
      <c r="B127" s="349"/>
      <c r="C127" s="304" t="s">
        <v>920</v>
      </c>
      <c r="D127" s="304"/>
      <c r="E127" s="304"/>
      <c r="F127" s="327" t="s">
        <v>871</v>
      </c>
      <c r="G127" s="304"/>
      <c r="H127" s="304" t="s">
        <v>921</v>
      </c>
      <c r="I127" s="304" t="s">
        <v>873</v>
      </c>
      <c r="J127" s="304" t="s">
        <v>922</v>
      </c>
      <c r="K127" s="352"/>
    </row>
    <row r="128" s="1" customFormat="1" ht="15" customHeight="1">
      <c r="B128" s="349"/>
      <c r="C128" s="304" t="s">
        <v>82</v>
      </c>
      <c r="D128" s="304"/>
      <c r="E128" s="304"/>
      <c r="F128" s="327" t="s">
        <v>871</v>
      </c>
      <c r="G128" s="304"/>
      <c r="H128" s="304" t="s">
        <v>923</v>
      </c>
      <c r="I128" s="304" t="s">
        <v>873</v>
      </c>
      <c r="J128" s="304" t="s">
        <v>922</v>
      </c>
      <c r="K128" s="352"/>
    </row>
    <row r="129" s="1" customFormat="1" ht="15" customHeight="1">
      <c r="B129" s="349"/>
      <c r="C129" s="304" t="s">
        <v>882</v>
      </c>
      <c r="D129" s="304"/>
      <c r="E129" s="304"/>
      <c r="F129" s="327" t="s">
        <v>877</v>
      </c>
      <c r="G129" s="304"/>
      <c r="H129" s="304" t="s">
        <v>883</v>
      </c>
      <c r="I129" s="304" t="s">
        <v>873</v>
      </c>
      <c r="J129" s="304">
        <v>15</v>
      </c>
      <c r="K129" s="352"/>
    </row>
    <row r="130" s="1" customFormat="1" ht="15" customHeight="1">
      <c r="B130" s="349"/>
      <c r="C130" s="330" t="s">
        <v>884</v>
      </c>
      <c r="D130" s="330"/>
      <c r="E130" s="330"/>
      <c r="F130" s="331" t="s">
        <v>877</v>
      </c>
      <c r="G130" s="330"/>
      <c r="H130" s="330" t="s">
        <v>885</v>
      </c>
      <c r="I130" s="330" t="s">
        <v>873</v>
      </c>
      <c r="J130" s="330">
        <v>15</v>
      </c>
      <c r="K130" s="352"/>
    </row>
    <row r="131" s="1" customFormat="1" ht="15" customHeight="1">
      <c r="B131" s="349"/>
      <c r="C131" s="330" t="s">
        <v>886</v>
      </c>
      <c r="D131" s="330"/>
      <c r="E131" s="330"/>
      <c r="F131" s="331" t="s">
        <v>877</v>
      </c>
      <c r="G131" s="330"/>
      <c r="H131" s="330" t="s">
        <v>887</v>
      </c>
      <c r="I131" s="330" t="s">
        <v>873</v>
      </c>
      <c r="J131" s="330">
        <v>20</v>
      </c>
      <c r="K131" s="352"/>
    </row>
    <row r="132" s="1" customFormat="1" ht="15" customHeight="1">
      <c r="B132" s="349"/>
      <c r="C132" s="330" t="s">
        <v>888</v>
      </c>
      <c r="D132" s="330"/>
      <c r="E132" s="330"/>
      <c r="F132" s="331" t="s">
        <v>877</v>
      </c>
      <c r="G132" s="330"/>
      <c r="H132" s="330" t="s">
        <v>889</v>
      </c>
      <c r="I132" s="330" t="s">
        <v>873</v>
      </c>
      <c r="J132" s="330">
        <v>20</v>
      </c>
      <c r="K132" s="352"/>
    </row>
    <row r="133" s="1" customFormat="1" ht="15" customHeight="1">
      <c r="B133" s="349"/>
      <c r="C133" s="304" t="s">
        <v>876</v>
      </c>
      <c r="D133" s="304"/>
      <c r="E133" s="304"/>
      <c r="F133" s="327" t="s">
        <v>877</v>
      </c>
      <c r="G133" s="304"/>
      <c r="H133" s="304" t="s">
        <v>911</v>
      </c>
      <c r="I133" s="304" t="s">
        <v>873</v>
      </c>
      <c r="J133" s="304">
        <v>50</v>
      </c>
      <c r="K133" s="352"/>
    </row>
    <row r="134" s="1" customFormat="1" ht="15" customHeight="1">
      <c r="B134" s="349"/>
      <c r="C134" s="304" t="s">
        <v>890</v>
      </c>
      <c r="D134" s="304"/>
      <c r="E134" s="304"/>
      <c r="F134" s="327" t="s">
        <v>877</v>
      </c>
      <c r="G134" s="304"/>
      <c r="H134" s="304" t="s">
        <v>911</v>
      </c>
      <c r="I134" s="304" t="s">
        <v>873</v>
      </c>
      <c r="J134" s="304">
        <v>50</v>
      </c>
      <c r="K134" s="352"/>
    </row>
    <row r="135" s="1" customFormat="1" ht="15" customHeight="1">
      <c r="B135" s="349"/>
      <c r="C135" s="304" t="s">
        <v>896</v>
      </c>
      <c r="D135" s="304"/>
      <c r="E135" s="304"/>
      <c r="F135" s="327" t="s">
        <v>877</v>
      </c>
      <c r="G135" s="304"/>
      <c r="H135" s="304" t="s">
        <v>911</v>
      </c>
      <c r="I135" s="304" t="s">
        <v>873</v>
      </c>
      <c r="J135" s="304">
        <v>50</v>
      </c>
      <c r="K135" s="352"/>
    </row>
    <row r="136" s="1" customFormat="1" ht="15" customHeight="1">
      <c r="B136" s="349"/>
      <c r="C136" s="304" t="s">
        <v>898</v>
      </c>
      <c r="D136" s="304"/>
      <c r="E136" s="304"/>
      <c r="F136" s="327" t="s">
        <v>877</v>
      </c>
      <c r="G136" s="304"/>
      <c r="H136" s="304" t="s">
        <v>911</v>
      </c>
      <c r="I136" s="304" t="s">
        <v>873</v>
      </c>
      <c r="J136" s="304">
        <v>50</v>
      </c>
      <c r="K136" s="352"/>
    </row>
    <row r="137" s="1" customFormat="1" ht="15" customHeight="1">
      <c r="B137" s="349"/>
      <c r="C137" s="304" t="s">
        <v>899</v>
      </c>
      <c r="D137" s="304"/>
      <c r="E137" s="304"/>
      <c r="F137" s="327" t="s">
        <v>877</v>
      </c>
      <c r="G137" s="304"/>
      <c r="H137" s="304" t="s">
        <v>924</v>
      </c>
      <c r="I137" s="304" t="s">
        <v>873</v>
      </c>
      <c r="J137" s="304">
        <v>255</v>
      </c>
      <c r="K137" s="352"/>
    </row>
    <row r="138" s="1" customFormat="1" ht="15" customHeight="1">
      <c r="B138" s="349"/>
      <c r="C138" s="304" t="s">
        <v>901</v>
      </c>
      <c r="D138" s="304"/>
      <c r="E138" s="304"/>
      <c r="F138" s="327" t="s">
        <v>871</v>
      </c>
      <c r="G138" s="304"/>
      <c r="H138" s="304" t="s">
        <v>925</v>
      </c>
      <c r="I138" s="304" t="s">
        <v>903</v>
      </c>
      <c r="J138" s="304"/>
      <c r="K138" s="352"/>
    </row>
    <row r="139" s="1" customFormat="1" ht="15" customHeight="1">
      <c r="B139" s="349"/>
      <c r="C139" s="304" t="s">
        <v>904</v>
      </c>
      <c r="D139" s="304"/>
      <c r="E139" s="304"/>
      <c r="F139" s="327" t="s">
        <v>871</v>
      </c>
      <c r="G139" s="304"/>
      <c r="H139" s="304" t="s">
        <v>926</v>
      </c>
      <c r="I139" s="304" t="s">
        <v>906</v>
      </c>
      <c r="J139" s="304"/>
      <c r="K139" s="352"/>
    </row>
    <row r="140" s="1" customFormat="1" ht="15" customHeight="1">
      <c r="B140" s="349"/>
      <c r="C140" s="304" t="s">
        <v>907</v>
      </c>
      <c r="D140" s="304"/>
      <c r="E140" s="304"/>
      <c r="F140" s="327" t="s">
        <v>871</v>
      </c>
      <c r="G140" s="304"/>
      <c r="H140" s="304" t="s">
        <v>907</v>
      </c>
      <c r="I140" s="304" t="s">
        <v>906</v>
      </c>
      <c r="J140" s="304"/>
      <c r="K140" s="352"/>
    </row>
    <row r="141" s="1" customFormat="1" ht="15" customHeight="1">
      <c r="B141" s="349"/>
      <c r="C141" s="304" t="s">
        <v>35</v>
      </c>
      <c r="D141" s="304"/>
      <c r="E141" s="304"/>
      <c r="F141" s="327" t="s">
        <v>871</v>
      </c>
      <c r="G141" s="304"/>
      <c r="H141" s="304" t="s">
        <v>927</v>
      </c>
      <c r="I141" s="304" t="s">
        <v>906</v>
      </c>
      <c r="J141" s="304"/>
      <c r="K141" s="352"/>
    </row>
    <row r="142" s="1" customFormat="1" ht="15" customHeight="1">
      <c r="B142" s="349"/>
      <c r="C142" s="304" t="s">
        <v>928</v>
      </c>
      <c r="D142" s="304"/>
      <c r="E142" s="304"/>
      <c r="F142" s="327" t="s">
        <v>871</v>
      </c>
      <c r="G142" s="304"/>
      <c r="H142" s="304" t="s">
        <v>929</v>
      </c>
      <c r="I142" s="304" t="s">
        <v>906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930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865</v>
      </c>
      <c r="D148" s="319"/>
      <c r="E148" s="319"/>
      <c r="F148" s="319" t="s">
        <v>866</v>
      </c>
      <c r="G148" s="320"/>
      <c r="H148" s="319" t="s">
        <v>51</v>
      </c>
      <c r="I148" s="319" t="s">
        <v>54</v>
      </c>
      <c r="J148" s="319" t="s">
        <v>867</v>
      </c>
      <c r="K148" s="318"/>
    </row>
    <row r="149" s="1" customFormat="1" ht="17.25" customHeight="1">
      <c r="B149" s="316"/>
      <c r="C149" s="321" t="s">
        <v>868</v>
      </c>
      <c r="D149" s="321"/>
      <c r="E149" s="321"/>
      <c r="F149" s="322" t="s">
        <v>869</v>
      </c>
      <c r="G149" s="323"/>
      <c r="H149" s="321"/>
      <c r="I149" s="321"/>
      <c r="J149" s="321" t="s">
        <v>870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874</v>
      </c>
      <c r="D151" s="304"/>
      <c r="E151" s="304"/>
      <c r="F151" s="357" t="s">
        <v>871</v>
      </c>
      <c r="G151" s="304"/>
      <c r="H151" s="356" t="s">
        <v>911</v>
      </c>
      <c r="I151" s="356" t="s">
        <v>873</v>
      </c>
      <c r="J151" s="356">
        <v>120</v>
      </c>
      <c r="K151" s="352"/>
    </row>
    <row r="152" s="1" customFormat="1" ht="15" customHeight="1">
      <c r="B152" s="329"/>
      <c r="C152" s="356" t="s">
        <v>920</v>
      </c>
      <c r="D152" s="304"/>
      <c r="E152" s="304"/>
      <c r="F152" s="357" t="s">
        <v>871</v>
      </c>
      <c r="G152" s="304"/>
      <c r="H152" s="356" t="s">
        <v>931</v>
      </c>
      <c r="I152" s="356" t="s">
        <v>873</v>
      </c>
      <c r="J152" s="356" t="s">
        <v>922</v>
      </c>
      <c r="K152" s="352"/>
    </row>
    <row r="153" s="1" customFormat="1" ht="15" customHeight="1">
      <c r="B153" s="329"/>
      <c r="C153" s="356" t="s">
        <v>82</v>
      </c>
      <c r="D153" s="304"/>
      <c r="E153" s="304"/>
      <c r="F153" s="357" t="s">
        <v>871</v>
      </c>
      <c r="G153" s="304"/>
      <c r="H153" s="356" t="s">
        <v>932</v>
      </c>
      <c r="I153" s="356" t="s">
        <v>873</v>
      </c>
      <c r="J153" s="356" t="s">
        <v>922</v>
      </c>
      <c r="K153" s="352"/>
    </row>
    <row r="154" s="1" customFormat="1" ht="15" customHeight="1">
      <c r="B154" s="329"/>
      <c r="C154" s="356" t="s">
        <v>876</v>
      </c>
      <c r="D154" s="304"/>
      <c r="E154" s="304"/>
      <c r="F154" s="357" t="s">
        <v>877</v>
      </c>
      <c r="G154" s="304"/>
      <c r="H154" s="356" t="s">
        <v>911</v>
      </c>
      <c r="I154" s="356" t="s">
        <v>873</v>
      </c>
      <c r="J154" s="356">
        <v>50</v>
      </c>
      <c r="K154" s="352"/>
    </row>
    <row r="155" s="1" customFormat="1" ht="15" customHeight="1">
      <c r="B155" s="329"/>
      <c r="C155" s="356" t="s">
        <v>879</v>
      </c>
      <c r="D155" s="304"/>
      <c r="E155" s="304"/>
      <c r="F155" s="357" t="s">
        <v>871</v>
      </c>
      <c r="G155" s="304"/>
      <c r="H155" s="356" t="s">
        <v>911</v>
      </c>
      <c r="I155" s="356" t="s">
        <v>881</v>
      </c>
      <c r="J155" s="356"/>
      <c r="K155" s="352"/>
    </row>
    <row r="156" s="1" customFormat="1" ht="15" customHeight="1">
      <c r="B156" s="329"/>
      <c r="C156" s="356" t="s">
        <v>890</v>
      </c>
      <c r="D156" s="304"/>
      <c r="E156" s="304"/>
      <c r="F156" s="357" t="s">
        <v>877</v>
      </c>
      <c r="G156" s="304"/>
      <c r="H156" s="356" t="s">
        <v>911</v>
      </c>
      <c r="I156" s="356" t="s">
        <v>873</v>
      </c>
      <c r="J156" s="356">
        <v>50</v>
      </c>
      <c r="K156" s="352"/>
    </row>
    <row r="157" s="1" customFormat="1" ht="15" customHeight="1">
      <c r="B157" s="329"/>
      <c r="C157" s="356" t="s">
        <v>898</v>
      </c>
      <c r="D157" s="304"/>
      <c r="E157" s="304"/>
      <c r="F157" s="357" t="s">
        <v>877</v>
      </c>
      <c r="G157" s="304"/>
      <c r="H157" s="356" t="s">
        <v>911</v>
      </c>
      <c r="I157" s="356" t="s">
        <v>873</v>
      </c>
      <c r="J157" s="356">
        <v>50</v>
      </c>
      <c r="K157" s="352"/>
    </row>
    <row r="158" s="1" customFormat="1" ht="15" customHeight="1">
      <c r="B158" s="329"/>
      <c r="C158" s="356" t="s">
        <v>896</v>
      </c>
      <c r="D158" s="304"/>
      <c r="E158" s="304"/>
      <c r="F158" s="357" t="s">
        <v>877</v>
      </c>
      <c r="G158" s="304"/>
      <c r="H158" s="356" t="s">
        <v>911</v>
      </c>
      <c r="I158" s="356" t="s">
        <v>873</v>
      </c>
      <c r="J158" s="356">
        <v>50</v>
      </c>
      <c r="K158" s="352"/>
    </row>
    <row r="159" s="1" customFormat="1" ht="15" customHeight="1">
      <c r="B159" s="329"/>
      <c r="C159" s="356" t="s">
        <v>101</v>
      </c>
      <c r="D159" s="304"/>
      <c r="E159" s="304"/>
      <c r="F159" s="357" t="s">
        <v>871</v>
      </c>
      <c r="G159" s="304"/>
      <c r="H159" s="356" t="s">
        <v>933</v>
      </c>
      <c r="I159" s="356" t="s">
        <v>873</v>
      </c>
      <c r="J159" s="356" t="s">
        <v>934</v>
      </c>
      <c r="K159" s="352"/>
    </row>
    <row r="160" s="1" customFormat="1" ht="15" customHeight="1">
      <c r="B160" s="329"/>
      <c r="C160" s="356" t="s">
        <v>935</v>
      </c>
      <c r="D160" s="304"/>
      <c r="E160" s="304"/>
      <c r="F160" s="357" t="s">
        <v>871</v>
      </c>
      <c r="G160" s="304"/>
      <c r="H160" s="356" t="s">
        <v>936</v>
      </c>
      <c r="I160" s="356" t="s">
        <v>906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937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865</v>
      </c>
      <c r="D166" s="319"/>
      <c r="E166" s="319"/>
      <c r="F166" s="319" t="s">
        <v>866</v>
      </c>
      <c r="G166" s="361"/>
      <c r="H166" s="362" t="s">
        <v>51</v>
      </c>
      <c r="I166" s="362" t="s">
        <v>54</v>
      </c>
      <c r="J166" s="319" t="s">
        <v>867</v>
      </c>
      <c r="K166" s="296"/>
    </row>
    <row r="167" s="1" customFormat="1" ht="17.25" customHeight="1">
      <c r="B167" s="297"/>
      <c r="C167" s="321" t="s">
        <v>868</v>
      </c>
      <c r="D167" s="321"/>
      <c r="E167" s="321"/>
      <c r="F167" s="322" t="s">
        <v>869</v>
      </c>
      <c r="G167" s="363"/>
      <c r="H167" s="364"/>
      <c r="I167" s="364"/>
      <c r="J167" s="321" t="s">
        <v>870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874</v>
      </c>
      <c r="D169" s="304"/>
      <c r="E169" s="304"/>
      <c r="F169" s="327" t="s">
        <v>871</v>
      </c>
      <c r="G169" s="304"/>
      <c r="H169" s="304" t="s">
        <v>911</v>
      </c>
      <c r="I169" s="304" t="s">
        <v>873</v>
      </c>
      <c r="J169" s="304">
        <v>120</v>
      </c>
      <c r="K169" s="352"/>
    </row>
    <row r="170" s="1" customFormat="1" ht="15" customHeight="1">
      <c r="B170" s="329"/>
      <c r="C170" s="304" t="s">
        <v>920</v>
      </c>
      <c r="D170" s="304"/>
      <c r="E170" s="304"/>
      <c r="F170" s="327" t="s">
        <v>871</v>
      </c>
      <c r="G170" s="304"/>
      <c r="H170" s="304" t="s">
        <v>921</v>
      </c>
      <c r="I170" s="304" t="s">
        <v>873</v>
      </c>
      <c r="J170" s="304" t="s">
        <v>922</v>
      </c>
      <c r="K170" s="352"/>
    </row>
    <row r="171" s="1" customFormat="1" ht="15" customHeight="1">
      <c r="B171" s="329"/>
      <c r="C171" s="304" t="s">
        <v>82</v>
      </c>
      <c r="D171" s="304"/>
      <c r="E171" s="304"/>
      <c r="F171" s="327" t="s">
        <v>871</v>
      </c>
      <c r="G171" s="304"/>
      <c r="H171" s="304" t="s">
        <v>938</v>
      </c>
      <c r="I171" s="304" t="s">
        <v>873</v>
      </c>
      <c r="J171" s="304" t="s">
        <v>922</v>
      </c>
      <c r="K171" s="352"/>
    </row>
    <row r="172" s="1" customFormat="1" ht="15" customHeight="1">
      <c r="B172" s="329"/>
      <c r="C172" s="304" t="s">
        <v>876</v>
      </c>
      <c r="D172" s="304"/>
      <c r="E172" s="304"/>
      <c r="F172" s="327" t="s">
        <v>877</v>
      </c>
      <c r="G172" s="304"/>
      <c r="H172" s="304" t="s">
        <v>938</v>
      </c>
      <c r="I172" s="304" t="s">
        <v>873</v>
      </c>
      <c r="J172" s="304">
        <v>50</v>
      </c>
      <c r="K172" s="352"/>
    </row>
    <row r="173" s="1" customFormat="1" ht="15" customHeight="1">
      <c r="B173" s="329"/>
      <c r="C173" s="304" t="s">
        <v>879</v>
      </c>
      <c r="D173" s="304"/>
      <c r="E173" s="304"/>
      <c r="F173" s="327" t="s">
        <v>871</v>
      </c>
      <c r="G173" s="304"/>
      <c r="H173" s="304" t="s">
        <v>938</v>
      </c>
      <c r="I173" s="304" t="s">
        <v>881</v>
      </c>
      <c r="J173" s="304"/>
      <c r="K173" s="352"/>
    </row>
    <row r="174" s="1" customFormat="1" ht="15" customHeight="1">
      <c r="B174" s="329"/>
      <c r="C174" s="304" t="s">
        <v>890</v>
      </c>
      <c r="D174" s="304"/>
      <c r="E174" s="304"/>
      <c r="F174" s="327" t="s">
        <v>877</v>
      </c>
      <c r="G174" s="304"/>
      <c r="H174" s="304" t="s">
        <v>938</v>
      </c>
      <c r="I174" s="304" t="s">
        <v>873</v>
      </c>
      <c r="J174" s="304">
        <v>50</v>
      </c>
      <c r="K174" s="352"/>
    </row>
    <row r="175" s="1" customFormat="1" ht="15" customHeight="1">
      <c r="B175" s="329"/>
      <c r="C175" s="304" t="s">
        <v>898</v>
      </c>
      <c r="D175" s="304"/>
      <c r="E175" s="304"/>
      <c r="F175" s="327" t="s">
        <v>877</v>
      </c>
      <c r="G175" s="304"/>
      <c r="H175" s="304" t="s">
        <v>938</v>
      </c>
      <c r="I175" s="304" t="s">
        <v>873</v>
      </c>
      <c r="J175" s="304">
        <v>50</v>
      </c>
      <c r="K175" s="352"/>
    </row>
    <row r="176" s="1" customFormat="1" ht="15" customHeight="1">
      <c r="B176" s="329"/>
      <c r="C176" s="304" t="s">
        <v>896</v>
      </c>
      <c r="D176" s="304"/>
      <c r="E176" s="304"/>
      <c r="F176" s="327" t="s">
        <v>877</v>
      </c>
      <c r="G176" s="304"/>
      <c r="H176" s="304" t="s">
        <v>938</v>
      </c>
      <c r="I176" s="304" t="s">
        <v>873</v>
      </c>
      <c r="J176" s="304">
        <v>50</v>
      </c>
      <c r="K176" s="352"/>
    </row>
    <row r="177" s="1" customFormat="1" ht="15" customHeight="1">
      <c r="B177" s="329"/>
      <c r="C177" s="304" t="s">
        <v>108</v>
      </c>
      <c r="D177" s="304"/>
      <c r="E177" s="304"/>
      <c r="F177" s="327" t="s">
        <v>871</v>
      </c>
      <c r="G177" s="304"/>
      <c r="H177" s="304" t="s">
        <v>939</v>
      </c>
      <c r="I177" s="304" t="s">
        <v>940</v>
      </c>
      <c r="J177" s="304"/>
      <c r="K177" s="352"/>
    </row>
    <row r="178" s="1" customFormat="1" ht="15" customHeight="1">
      <c r="B178" s="329"/>
      <c r="C178" s="304" t="s">
        <v>54</v>
      </c>
      <c r="D178" s="304"/>
      <c r="E178" s="304"/>
      <c r="F178" s="327" t="s">
        <v>871</v>
      </c>
      <c r="G178" s="304"/>
      <c r="H178" s="304" t="s">
        <v>941</v>
      </c>
      <c r="I178" s="304" t="s">
        <v>942</v>
      </c>
      <c r="J178" s="304">
        <v>1</v>
      </c>
      <c r="K178" s="352"/>
    </row>
    <row r="179" s="1" customFormat="1" ht="15" customHeight="1">
      <c r="B179" s="329"/>
      <c r="C179" s="304" t="s">
        <v>50</v>
      </c>
      <c r="D179" s="304"/>
      <c r="E179" s="304"/>
      <c r="F179" s="327" t="s">
        <v>871</v>
      </c>
      <c r="G179" s="304"/>
      <c r="H179" s="304" t="s">
        <v>943</v>
      </c>
      <c r="I179" s="304" t="s">
        <v>873</v>
      </c>
      <c r="J179" s="304">
        <v>20</v>
      </c>
      <c r="K179" s="352"/>
    </row>
    <row r="180" s="1" customFormat="1" ht="15" customHeight="1">
      <c r="B180" s="329"/>
      <c r="C180" s="304" t="s">
        <v>51</v>
      </c>
      <c r="D180" s="304"/>
      <c r="E180" s="304"/>
      <c r="F180" s="327" t="s">
        <v>871</v>
      </c>
      <c r="G180" s="304"/>
      <c r="H180" s="304" t="s">
        <v>944</v>
      </c>
      <c r="I180" s="304" t="s">
        <v>873</v>
      </c>
      <c r="J180" s="304">
        <v>255</v>
      </c>
      <c r="K180" s="352"/>
    </row>
    <row r="181" s="1" customFormat="1" ht="15" customHeight="1">
      <c r="B181" s="329"/>
      <c r="C181" s="304" t="s">
        <v>109</v>
      </c>
      <c r="D181" s="304"/>
      <c r="E181" s="304"/>
      <c r="F181" s="327" t="s">
        <v>871</v>
      </c>
      <c r="G181" s="304"/>
      <c r="H181" s="304" t="s">
        <v>835</v>
      </c>
      <c r="I181" s="304" t="s">
        <v>873</v>
      </c>
      <c r="J181" s="304">
        <v>10</v>
      </c>
      <c r="K181" s="352"/>
    </row>
    <row r="182" s="1" customFormat="1" ht="15" customHeight="1">
      <c r="B182" s="329"/>
      <c r="C182" s="304" t="s">
        <v>110</v>
      </c>
      <c r="D182" s="304"/>
      <c r="E182" s="304"/>
      <c r="F182" s="327" t="s">
        <v>871</v>
      </c>
      <c r="G182" s="304"/>
      <c r="H182" s="304" t="s">
        <v>945</v>
      </c>
      <c r="I182" s="304" t="s">
        <v>906</v>
      </c>
      <c r="J182" s="304"/>
      <c r="K182" s="352"/>
    </row>
    <row r="183" s="1" customFormat="1" ht="15" customHeight="1">
      <c r="B183" s="329"/>
      <c r="C183" s="304" t="s">
        <v>946</v>
      </c>
      <c r="D183" s="304"/>
      <c r="E183" s="304"/>
      <c r="F183" s="327" t="s">
        <v>871</v>
      </c>
      <c r="G183" s="304"/>
      <c r="H183" s="304" t="s">
        <v>947</v>
      </c>
      <c r="I183" s="304" t="s">
        <v>906</v>
      </c>
      <c r="J183" s="304"/>
      <c r="K183" s="352"/>
    </row>
    <row r="184" s="1" customFormat="1" ht="15" customHeight="1">
      <c r="B184" s="329"/>
      <c r="C184" s="304" t="s">
        <v>935</v>
      </c>
      <c r="D184" s="304"/>
      <c r="E184" s="304"/>
      <c r="F184" s="327" t="s">
        <v>871</v>
      </c>
      <c r="G184" s="304"/>
      <c r="H184" s="304" t="s">
        <v>948</v>
      </c>
      <c r="I184" s="304" t="s">
        <v>906</v>
      </c>
      <c r="J184" s="304"/>
      <c r="K184" s="352"/>
    </row>
    <row r="185" s="1" customFormat="1" ht="15" customHeight="1">
      <c r="B185" s="329"/>
      <c r="C185" s="304" t="s">
        <v>112</v>
      </c>
      <c r="D185" s="304"/>
      <c r="E185" s="304"/>
      <c r="F185" s="327" t="s">
        <v>877</v>
      </c>
      <c r="G185" s="304"/>
      <c r="H185" s="304" t="s">
        <v>949</v>
      </c>
      <c r="I185" s="304" t="s">
        <v>873</v>
      </c>
      <c r="J185" s="304">
        <v>50</v>
      </c>
      <c r="K185" s="352"/>
    </row>
    <row r="186" s="1" customFormat="1" ht="15" customHeight="1">
      <c r="B186" s="329"/>
      <c r="C186" s="304" t="s">
        <v>950</v>
      </c>
      <c r="D186" s="304"/>
      <c r="E186" s="304"/>
      <c r="F186" s="327" t="s">
        <v>877</v>
      </c>
      <c r="G186" s="304"/>
      <c r="H186" s="304" t="s">
        <v>951</v>
      </c>
      <c r="I186" s="304" t="s">
        <v>952</v>
      </c>
      <c r="J186" s="304"/>
      <c r="K186" s="352"/>
    </row>
    <row r="187" s="1" customFormat="1" ht="15" customHeight="1">
      <c r="B187" s="329"/>
      <c r="C187" s="304" t="s">
        <v>953</v>
      </c>
      <c r="D187" s="304"/>
      <c r="E187" s="304"/>
      <c r="F187" s="327" t="s">
        <v>877</v>
      </c>
      <c r="G187" s="304"/>
      <c r="H187" s="304" t="s">
        <v>954</v>
      </c>
      <c r="I187" s="304" t="s">
        <v>952</v>
      </c>
      <c r="J187" s="304"/>
      <c r="K187" s="352"/>
    </row>
    <row r="188" s="1" customFormat="1" ht="15" customHeight="1">
      <c r="B188" s="329"/>
      <c r="C188" s="304" t="s">
        <v>955</v>
      </c>
      <c r="D188" s="304"/>
      <c r="E188" s="304"/>
      <c r="F188" s="327" t="s">
        <v>877</v>
      </c>
      <c r="G188" s="304"/>
      <c r="H188" s="304" t="s">
        <v>956</v>
      </c>
      <c r="I188" s="304" t="s">
        <v>952</v>
      </c>
      <c r="J188" s="304"/>
      <c r="K188" s="352"/>
    </row>
    <row r="189" s="1" customFormat="1" ht="15" customHeight="1">
      <c r="B189" s="329"/>
      <c r="C189" s="365" t="s">
        <v>957</v>
      </c>
      <c r="D189" s="304"/>
      <c r="E189" s="304"/>
      <c r="F189" s="327" t="s">
        <v>877</v>
      </c>
      <c r="G189" s="304"/>
      <c r="H189" s="304" t="s">
        <v>958</v>
      </c>
      <c r="I189" s="304" t="s">
        <v>959</v>
      </c>
      <c r="J189" s="366" t="s">
        <v>960</v>
      </c>
      <c r="K189" s="352"/>
    </row>
    <row r="190" s="1" customFormat="1" ht="15" customHeight="1">
      <c r="B190" s="329"/>
      <c r="C190" s="365" t="s">
        <v>39</v>
      </c>
      <c r="D190" s="304"/>
      <c r="E190" s="304"/>
      <c r="F190" s="327" t="s">
        <v>871</v>
      </c>
      <c r="G190" s="304"/>
      <c r="H190" s="301" t="s">
        <v>961</v>
      </c>
      <c r="I190" s="304" t="s">
        <v>962</v>
      </c>
      <c r="J190" s="304"/>
      <c r="K190" s="352"/>
    </row>
    <row r="191" s="1" customFormat="1" ht="15" customHeight="1">
      <c r="B191" s="329"/>
      <c r="C191" s="365" t="s">
        <v>963</v>
      </c>
      <c r="D191" s="304"/>
      <c r="E191" s="304"/>
      <c r="F191" s="327" t="s">
        <v>871</v>
      </c>
      <c r="G191" s="304"/>
      <c r="H191" s="304" t="s">
        <v>964</v>
      </c>
      <c r="I191" s="304" t="s">
        <v>906</v>
      </c>
      <c r="J191" s="304"/>
      <c r="K191" s="352"/>
    </row>
    <row r="192" s="1" customFormat="1" ht="15" customHeight="1">
      <c r="B192" s="329"/>
      <c r="C192" s="365" t="s">
        <v>965</v>
      </c>
      <c r="D192" s="304"/>
      <c r="E192" s="304"/>
      <c r="F192" s="327" t="s">
        <v>871</v>
      </c>
      <c r="G192" s="304"/>
      <c r="H192" s="304" t="s">
        <v>966</v>
      </c>
      <c r="I192" s="304" t="s">
        <v>906</v>
      </c>
      <c r="J192" s="304"/>
      <c r="K192" s="352"/>
    </row>
    <row r="193" s="1" customFormat="1" ht="15" customHeight="1">
      <c r="B193" s="329"/>
      <c r="C193" s="365" t="s">
        <v>967</v>
      </c>
      <c r="D193" s="304"/>
      <c r="E193" s="304"/>
      <c r="F193" s="327" t="s">
        <v>877</v>
      </c>
      <c r="G193" s="304"/>
      <c r="H193" s="304" t="s">
        <v>968</v>
      </c>
      <c r="I193" s="304" t="s">
        <v>906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969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970</v>
      </c>
      <c r="D200" s="368"/>
      <c r="E200" s="368"/>
      <c r="F200" s="368" t="s">
        <v>971</v>
      </c>
      <c r="G200" s="369"/>
      <c r="H200" s="368" t="s">
        <v>972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962</v>
      </c>
      <c r="D202" s="304"/>
      <c r="E202" s="304"/>
      <c r="F202" s="327" t="s">
        <v>40</v>
      </c>
      <c r="G202" s="304"/>
      <c r="H202" s="304" t="s">
        <v>973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41</v>
      </c>
      <c r="G203" s="304"/>
      <c r="H203" s="304" t="s">
        <v>974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44</v>
      </c>
      <c r="G204" s="304"/>
      <c r="H204" s="304" t="s">
        <v>975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42</v>
      </c>
      <c r="G205" s="304"/>
      <c r="H205" s="304" t="s">
        <v>976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43</v>
      </c>
      <c r="G206" s="304"/>
      <c r="H206" s="304" t="s">
        <v>977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918</v>
      </c>
      <c r="D208" s="304"/>
      <c r="E208" s="304"/>
      <c r="F208" s="327" t="s">
        <v>75</v>
      </c>
      <c r="G208" s="304"/>
      <c r="H208" s="304" t="s">
        <v>978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816</v>
      </c>
      <c r="G209" s="304"/>
      <c r="H209" s="304" t="s">
        <v>817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814</v>
      </c>
      <c r="G210" s="304"/>
      <c r="H210" s="304" t="s">
        <v>979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818</v>
      </c>
      <c r="G211" s="365"/>
      <c r="H211" s="356" t="s">
        <v>819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217</v>
      </c>
      <c r="G212" s="365"/>
      <c r="H212" s="356" t="s">
        <v>980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942</v>
      </c>
      <c r="D214" s="304"/>
      <c r="E214" s="304"/>
      <c r="F214" s="327">
        <v>1</v>
      </c>
      <c r="G214" s="365"/>
      <c r="H214" s="356" t="s">
        <v>981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982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983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984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2022-03-30T06:57:36Z</dcterms:created>
  <dcterms:modified xsi:type="dcterms:W3CDTF">2022-03-30T06:57:43Z</dcterms:modified>
</cp:coreProperties>
</file>